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" activeTab="2"/>
  </bookViews>
  <sheets>
    <sheet name="紅包" sheetId="13" state="hidden" r:id="rId1"/>
    <sheet name="工作表1" sheetId="16" state="hidden" r:id="rId2"/>
    <sheet name="道具表" sheetId="15" r:id="rId3"/>
    <sheet name="商城可購買幣" sheetId="2" r:id="rId4"/>
    <sheet name="虛寶卡代碼清單" sheetId="3" r:id="rId5"/>
    <sheet name="押注範圍" sheetId="4" r:id="rId6"/>
    <sheet name="道具編號規範" sheetId="5" r:id="rId7"/>
  </sheets>
  <definedNames>
    <definedName name="_xlnm._FilterDatabase" localSheetId="4" hidden="1">虛寶卡代碼清單!$H$1:$H$111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5" i="15" l="1"/>
  <c r="I5452" i="15" l="1"/>
  <c r="I5453" i="15"/>
  <c r="I5454" i="15"/>
  <c r="I5455" i="15"/>
  <c r="I5456" i="15"/>
  <c r="I5457" i="15"/>
  <c r="I5458" i="15"/>
  <c r="I5459" i="15"/>
  <c r="I5460" i="15"/>
  <c r="I5461" i="15"/>
  <c r="I5462" i="15"/>
  <c r="I5463" i="15"/>
  <c r="I5464" i="15"/>
  <c r="I5465" i="15"/>
  <c r="I5466" i="15"/>
  <c r="I5467" i="15"/>
  <c r="I5468" i="15"/>
  <c r="I5469" i="15"/>
  <c r="I5470" i="15"/>
  <c r="I5471" i="15"/>
  <c r="I5472" i="15"/>
  <c r="I5473" i="15"/>
  <c r="I5474" i="15"/>
  <c r="I5475" i="15"/>
  <c r="I5476" i="15"/>
  <c r="I5477" i="15"/>
  <c r="I5478" i="15"/>
  <c r="I5479" i="15"/>
  <c r="I5480" i="15"/>
  <c r="I5481" i="15"/>
  <c r="I5482" i="15"/>
  <c r="I5483" i="15"/>
  <c r="I5484" i="15"/>
  <c r="I5485" i="15"/>
  <c r="I5486" i="15"/>
  <c r="I5487" i="15"/>
  <c r="I5488" i="15"/>
  <c r="I5489" i="15"/>
  <c r="I5490" i="15"/>
  <c r="I5491" i="15"/>
  <c r="I5492" i="15"/>
  <c r="I5493" i="15"/>
  <c r="I5494" i="15"/>
  <c r="I5495" i="15"/>
  <c r="I5496" i="15"/>
  <c r="I5497" i="15"/>
  <c r="I5498" i="15"/>
  <c r="I5499" i="15"/>
  <c r="I5500" i="15"/>
  <c r="I5501" i="15"/>
  <c r="I5502" i="15"/>
  <c r="I5503" i="15"/>
  <c r="I5504" i="15"/>
  <c r="I5505" i="15"/>
  <c r="I5506" i="15"/>
  <c r="I5507" i="15"/>
  <c r="I5508" i="15"/>
  <c r="I5509" i="15"/>
  <c r="I5510" i="15"/>
  <c r="I5511" i="15"/>
  <c r="I5512" i="15"/>
  <c r="I5513" i="15"/>
  <c r="I5514" i="15"/>
  <c r="I5515" i="15"/>
  <c r="I5516" i="15"/>
  <c r="I5517" i="15"/>
  <c r="I5518" i="15"/>
  <c r="I5519" i="15"/>
  <c r="I5520" i="15"/>
  <c r="I5521" i="15"/>
  <c r="I5522" i="15"/>
  <c r="I5523" i="15"/>
  <c r="I5524" i="15"/>
  <c r="I5525" i="15"/>
  <c r="I5526" i="15"/>
  <c r="I5527" i="15"/>
  <c r="I5528" i="15"/>
  <c r="I5529" i="15"/>
  <c r="I5530" i="15"/>
  <c r="I5531" i="15"/>
  <c r="I5532" i="15"/>
  <c r="I5533" i="15"/>
  <c r="I5534" i="15"/>
  <c r="I5535" i="15"/>
  <c r="I5536" i="15"/>
  <c r="I5537" i="15"/>
  <c r="I5538" i="15"/>
  <c r="I5539" i="15"/>
  <c r="I5540" i="15"/>
  <c r="I5541" i="15"/>
  <c r="I5542" i="15"/>
  <c r="I5543" i="15"/>
  <c r="I5544" i="15"/>
  <c r="I5545" i="15"/>
  <c r="I5546" i="15"/>
  <c r="I5547" i="15"/>
  <c r="I5548" i="15"/>
  <c r="I5549" i="15"/>
  <c r="I5550" i="15"/>
  <c r="I5551" i="15"/>
  <c r="I5552" i="15"/>
  <c r="I5553" i="15"/>
  <c r="I5554" i="15"/>
  <c r="I5555" i="15"/>
  <c r="I5556" i="15"/>
  <c r="I5557" i="15"/>
  <c r="I5558" i="15"/>
  <c r="I5559" i="15"/>
  <c r="I5560" i="15"/>
  <c r="I5561" i="15"/>
  <c r="I5562" i="15"/>
  <c r="I5563" i="15"/>
  <c r="I5564" i="15"/>
  <c r="I5565" i="15"/>
  <c r="I5566" i="15"/>
  <c r="I5567" i="15"/>
  <c r="I5568" i="15"/>
  <c r="I5569" i="15"/>
  <c r="I5570" i="15"/>
  <c r="I5571" i="15"/>
  <c r="I5572" i="15"/>
  <c r="I5573" i="15"/>
  <c r="I5574" i="15"/>
  <c r="I5575" i="15"/>
  <c r="I5576" i="15"/>
  <c r="I5577" i="15"/>
  <c r="I5578" i="15"/>
  <c r="I5579" i="15"/>
  <c r="I5580" i="15"/>
  <c r="I5581" i="15"/>
  <c r="I5582" i="15"/>
  <c r="I5583" i="15"/>
  <c r="I5584" i="15"/>
  <c r="I5585" i="15"/>
  <c r="I5586" i="15"/>
  <c r="I5587" i="15"/>
  <c r="I5588" i="15"/>
  <c r="I5589" i="15"/>
  <c r="I5590" i="15"/>
  <c r="I5591" i="15"/>
  <c r="I5592" i="15"/>
  <c r="I5593" i="15"/>
  <c r="I5594" i="15"/>
  <c r="I5595" i="15"/>
  <c r="I5596" i="15"/>
  <c r="I5597" i="15"/>
  <c r="I5598" i="15"/>
  <c r="I5599" i="15"/>
  <c r="I5600" i="15"/>
  <c r="I5601" i="15"/>
  <c r="I5602" i="15"/>
  <c r="I5603" i="15"/>
  <c r="I5604" i="15"/>
  <c r="I5605" i="15"/>
  <c r="I5606" i="15"/>
  <c r="I5607" i="15"/>
  <c r="I5608" i="15"/>
  <c r="I5609" i="15"/>
  <c r="I5610" i="15"/>
  <c r="I5611" i="15"/>
  <c r="I5612" i="15"/>
  <c r="I5613" i="15"/>
  <c r="I5614" i="15"/>
  <c r="I5615" i="15"/>
  <c r="I5616" i="15"/>
  <c r="I5617" i="15"/>
  <c r="I5618" i="15"/>
  <c r="I5619" i="15"/>
  <c r="I134" i="15" l="1"/>
  <c r="I133" i="15"/>
  <c r="I132" i="15"/>
  <c r="I131" i="15"/>
  <c r="I5294" i="15"/>
  <c r="I5295" i="15"/>
  <c r="I5296" i="15"/>
  <c r="I5297" i="15"/>
  <c r="I5298" i="15"/>
  <c r="I5299" i="15"/>
  <c r="I5300" i="15"/>
  <c r="I5301" i="15"/>
  <c r="I5302" i="15"/>
  <c r="I5303" i="15"/>
  <c r="I5304" i="15"/>
  <c r="I5305" i="15"/>
  <c r="I5306" i="15"/>
  <c r="I5307" i="15"/>
  <c r="I5308" i="15"/>
  <c r="I5309" i="15"/>
  <c r="I5310" i="15"/>
  <c r="I5311" i="15"/>
  <c r="I5312" i="15"/>
  <c r="I5313" i="15"/>
  <c r="I5314" i="15"/>
  <c r="I5315" i="15"/>
  <c r="I5316" i="15"/>
  <c r="I5317" i="15"/>
  <c r="I5318" i="15"/>
  <c r="I5319" i="15"/>
  <c r="I5320" i="15"/>
  <c r="I5321" i="15"/>
  <c r="I5322" i="15"/>
  <c r="I5323" i="15"/>
  <c r="I5324" i="15"/>
  <c r="I5325" i="15"/>
  <c r="I5326" i="15"/>
  <c r="I5327" i="15"/>
  <c r="I5328" i="15"/>
  <c r="I5329" i="15"/>
  <c r="I5330" i="15"/>
  <c r="I5331" i="15"/>
  <c r="I5332" i="15"/>
  <c r="I5333" i="15"/>
  <c r="I5334" i="15"/>
  <c r="I5335" i="15"/>
  <c r="I5336" i="15"/>
  <c r="I5337" i="15"/>
  <c r="I5338" i="15"/>
  <c r="I5339" i="15"/>
  <c r="I5340" i="15"/>
  <c r="I5341" i="15"/>
  <c r="I5342" i="15"/>
  <c r="I5343" i="15"/>
  <c r="I5344" i="15"/>
  <c r="I5345" i="15"/>
  <c r="I5346" i="15"/>
  <c r="I5347" i="15"/>
  <c r="I5348" i="15"/>
  <c r="I5349" i="15"/>
  <c r="I5350" i="15"/>
  <c r="I5351" i="15"/>
  <c r="I5352" i="15"/>
  <c r="I5353" i="15"/>
  <c r="I5354" i="15"/>
  <c r="I5355" i="15"/>
  <c r="I5356" i="15"/>
  <c r="I5357" i="15"/>
  <c r="I5358" i="15"/>
  <c r="I5359" i="15"/>
  <c r="I5360" i="15"/>
  <c r="I5361" i="15"/>
  <c r="I5362" i="15"/>
  <c r="I5363" i="15"/>
  <c r="I5364" i="15"/>
  <c r="I5365" i="15"/>
  <c r="I5366" i="15"/>
  <c r="I5367" i="15"/>
  <c r="I5368" i="15"/>
  <c r="I5369" i="15"/>
  <c r="I5370" i="15"/>
  <c r="I5371" i="15"/>
  <c r="I5372" i="15"/>
  <c r="I5373" i="15"/>
  <c r="I5374" i="15"/>
  <c r="I5375" i="15"/>
  <c r="I5376" i="15"/>
  <c r="I5377" i="15"/>
  <c r="I5378" i="15"/>
  <c r="I5379" i="15"/>
  <c r="I5380" i="15"/>
  <c r="I5381" i="15"/>
  <c r="I5382" i="15"/>
  <c r="I5383" i="15"/>
  <c r="I5384" i="15"/>
  <c r="I5385" i="15"/>
  <c r="I5386" i="15"/>
  <c r="I5387" i="15"/>
  <c r="I5388" i="15"/>
  <c r="I5389" i="15"/>
  <c r="I5390" i="15"/>
  <c r="I5391" i="15"/>
  <c r="I5392" i="15"/>
  <c r="I5393" i="15"/>
  <c r="I5394" i="15"/>
  <c r="I5395" i="15"/>
  <c r="I5396" i="15"/>
  <c r="I5397" i="15"/>
  <c r="I5398" i="15"/>
  <c r="I5399" i="15"/>
  <c r="I5400" i="15"/>
  <c r="I5401" i="15"/>
  <c r="I5402" i="15"/>
  <c r="I5403" i="15"/>
  <c r="I5404" i="15"/>
  <c r="I5405" i="15"/>
  <c r="I5406" i="15"/>
  <c r="I5407" i="15"/>
  <c r="I5408" i="15"/>
  <c r="I5409" i="15"/>
  <c r="I5410" i="15"/>
  <c r="I5411" i="15"/>
  <c r="I5412" i="15"/>
  <c r="I5413" i="15"/>
  <c r="I5414" i="15"/>
  <c r="I5415" i="15"/>
  <c r="I5416" i="15"/>
  <c r="I5417" i="15"/>
  <c r="I5418" i="15"/>
  <c r="I5419" i="15"/>
  <c r="I5420" i="15"/>
  <c r="I5421" i="15"/>
  <c r="I5422" i="15"/>
  <c r="I5423" i="15"/>
  <c r="I5424" i="15"/>
  <c r="I5425" i="15"/>
  <c r="I5426" i="15"/>
  <c r="I5427" i="15"/>
  <c r="I5428" i="15"/>
  <c r="I5429" i="15"/>
  <c r="I5430" i="15"/>
  <c r="I5431" i="15"/>
  <c r="I5432" i="15"/>
  <c r="I5433" i="15"/>
  <c r="I5434" i="15"/>
  <c r="I5435" i="15"/>
  <c r="I5436" i="15"/>
  <c r="I5437" i="15"/>
  <c r="I5438" i="15"/>
  <c r="I5439" i="15"/>
  <c r="I5440" i="15"/>
  <c r="I5441" i="15"/>
  <c r="I5442" i="15"/>
  <c r="I5443" i="15"/>
  <c r="I5444" i="15"/>
  <c r="I5445" i="15"/>
  <c r="I5446" i="15"/>
  <c r="I5447" i="15"/>
  <c r="I5448" i="15"/>
  <c r="I5449" i="15"/>
  <c r="I5450" i="15"/>
  <c r="I5451" i="15"/>
  <c r="I5284" i="15"/>
  <c r="I5285" i="15"/>
  <c r="I5286" i="15"/>
  <c r="I5287" i="15"/>
  <c r="I5288" i="15"/>
  <c r="I5289" i="15"/>
  <c r="I5290" i="15"/>
  <c r="I5291" i="15"/>
  <c r="I5292" i="15"/>
  <c r="I5293" i="15"/>
  <c r="I5108" i="15" l="1"/>
  <c r="I5116" i="15"/>
  <c r="I5117" i="15"/>
  <c r="I5118" i="15"/>
  <c r="I5119" i="15"/>
  <c r="I5120" i="15"/>
  <c r="I5121" i="15"/>
  <c r="I5122" i="15"/>
  <c r="I5123" i="15"/>
  <c r="I5124" i="15"/>
  <c r="I5125" i="15"/>
  <c r="I5126" i="15"/>
  <c r="I5127" i="15"/>
  <c r="I5128" i="15"/>
  <c r="I5129" i="15"/>
  <c r="I5130" i="15"/>
  <c r="I5131" i="15"/>
  <c r="I5132" i="15"/>
  <c r="I5133" i="15"/>
  <c r="I5134" i="15"/>
  <c r="I5135" i="15"/>
  <c r="I5136" i="15"/>
  <c r="I5137" i="15"/>
  <c r="I5138" i="15"/>
  <c r="I5139" i="15"/>
  <c r="I5140" i="15"/>
  <c r="I5141" i="15"/>
  <c r="I5142" i="15"/>
  <c r="I5143" i="15"/>
  <c r="I5144" i="15"/>
  <c r="I5145" i="15"/>
  <c r="I5146" i="15"/>
  <c r="I5147" i="15"/>
  <c r="I5148" i="15"/>
  <c r="I5149" i="15"/>
  <c r="I5150" i="15"/>
  <c r="I5151" i="15"/>
  <c r="I5152" i="15"/>
  <c r="I5153" i="15"/>
  <c r="I5154" i="15"/>
  <c r="I5155" i="15"/>
  <c r="I5156" i="15"/>
  <c r="I5157" i="15"/>
  <c r="I5158" i="15"/>
  <c r="I5159" i="15"/>
  <c r="I5160" i="15"/>
  <c r="I5161" i="15"/>
  <c r="I5162" i="15"/>
  <c r="I5163" i="15"/>
  <c r="I5164" i="15"/>
  <c r="I5165" i="15"/>
  <c r="I5166" i="15"/>
  <c r="I5167" i="15"/>
  <c r="I5168" i="15"/>
  <c r="I5169" i="15"/>
  <c r="I5170" i="15"/>
  <c r="I5171" i="15"/>
  <c r="I5172" i="15"/>
  <c r="I5173" i="15"/>
  <c r="I5174" i="15"/>
  <c r="I5175" i="15"/>
  <c r="I5176" i="15"/>
  <c r="I5177" i="15"/>
  <c r="I5178" i="15"/>
  <c r="I5179" i="15"/>
  <c r="I5180" i="15"/>
  <c r="I5181" i="15"/>
  <c r="I5182" i="15"/>
  <c r="I5183" i="15"/>
  <c r="I5184" i="15"/>
  <c r="I5185" i="15"/>
  <c r="I5186" i="15"/>
  <c r="I5187" i="15"/>
  <c r="I5188" i="15"/>
  <c r="I5189" i="15"/>
  <c r="I5190" i="15"/>
  <c r="I5191" i="15"/>
  <c r="I5192" i="15"/>
  <c r="I5193" i="15"/>
  <c r="I5194" i="15"/>
  <c r="I5195" i="15"/>
  <c r="I5196" i="15"/>
  <c r="I5197" i="15"/>
  <c r="I5198" i="15"/>
  <c r="I5199" i="15"/>
  <c r="I5200" i="15"/>
  <c r="I5201" i="15"/>
  <c r="I5202" i="15"/>
  <c r="I5203" i="15"/>
  <c r="I5204" i="15"/>
  <c r="I5205" i="15"/>
  <c r="I5206" i="15"/>
  <c r="I5207" i="15"/>
  <c r="I5208" i="15"/>
  <c r="I5209" i="15"/>
  <c r="I5210" i="15"/>
  <c r="I5211" i="15"/>
  <c r="I5212" i="15"/>
  <c r="I5213" i="15"/>
  <c r="I5214" i="15"/>
  <c r="I5215" i="15"/>
  <c r="I5216" i="15"/>
  <c r="I5217" i="15"/>
  <c r="I5218" i="15"/>
  <c r="I5219" i="15"/>
  <c r="I5220" i="15"/>
  <c r="I5221" i="15"/>
  <c r="I5222" i="15"/>
  <c r="I5223" i="15"/>
  <c r="I5224" i="15"/>
  <c r="I5225" i="15"/>
  <c r="I5226" i="15"/>
  <c r="I5227" i="15"/>
  <c r="I5228" i="15"/>
  <c r="I5229" i="15"/>
  <c r="I5230" i="15"/>
  <c r="I5231" i="15"/>
  <c r="I5232" i="15"/>
  <c r="I5233" i="15"/>
  <c r="I5234" i="15"/>
  <c r="I5235" i="15"/>
  <c r="I5236" i="15"/>
  <c r="I5237" i="15"/>
  <c r="I5238" i="15"/>
  <c r="I5239" i="15"/>
  <c r="I5240" i="15"/>
  <c r="I5241" i="15"/>
  <c r="I5242" i="15"/>
  <c r="I5243" i="15"/>
  <c r="I5244" i="15"/>
  <c r="I5245" i="15"/>
  <c r="I5246" i="15"/>
  <c r="I5247" i="15"/>
  <c r="I5248" i="15"/>
  <c r="I5249" i="15"/>
  <c r="I5250" i="15"/>
  <c r="I5251" i="15"/>
  <c r="I5252" i="15"/>
  <c r="I5253" i="15"/>
  <c r="I5254" i="15"/>
  <c r="I5255" i="15"/>
  <c r="I5256" i="15"/>
  <c r="I5257" i="15"/>
  <c r="I5258" i="15"/>
  <c r="I5259" i="15"/>
  <c r="I5260" i="15"/>
  <c r="I5261" i="15"/>
  <c r="I5262" i="15"/>
  <c r="I5263" i="15"/>
  <c r="I5264" i="15"/>
  <c r="I5265" i="15"/>
  <c r="I5266" i="15"/>
  <c r="I5267" i="15"/>
  <c r="I5268" i="15"/>
  <c r="I5269" i="15"/>
  <c r="I5270" i="15"/>
  <c r="I5271" i="15"/>
  <c r="I5272" i="15"/>
  <c r="I5273" i="15"/>
  <c r="I5274" i="15"/>
  <c r="I5275" i="15"/>
  <c r="I5276" i="15"/>
  <c r="I5277" i="15"/>
  <c r="I5278" i="15"/>
  <c r="I5279" i="15"/>
  <c r="I5280" i="15"/>
  <c r="I5281" i="15"/>
  <c r="I5282" i="15"/>
  <c r="I5283" i="15"/>
  <c r="I5114" i="15"/>
  <c r="I324" i="15" l="1"/>
  <c r="I325" i="15"/>
  <c r="I326" i="15"/>
  <c r="I149" i="15" l="1"/>
  <c r="I5011" i="15" l="1"/>
  <c r="I5012" i="15"/>
  <c r="I5013" i="15"/>
  <c r="I5014" i="15"/>
  <c r="I5015" i="15"/>
  <c r="I5016" i="15"/>
  <c r="I5017" i="15"/>
  <c r="I5018" i="15"/>
  <c r="I5019" i="15"/>
  <c r="I5020" i="15"/>
  <c r="I5021" i="15"/>
  <c r="I5022" i="15"/>
  <c r="I5023" i="15"/>
  <c r="I5024" i="15"/>
  <c r="I5025" i="15"/>
  <c r="I5026" i="15"/>
  <c r="I5027" i="15"/>
  <c r="I5028" i="15"/>
  <c r="I5029" i="15"/>
  <c r="I5030" i="15"/>
  <c r="I5031" i="15"/>
  <c r="I5032" i="15"/>
  <c r="I5033" i="15"/>
  <c r="I5034" i="15"/>
  <c r="I5035" i="15"/>
  <c r="I5036" i="15"/>
  <c r="I5037" i="15"/>
  <c r="I5038" i="15"/>
  <c r="I5039" i="15"/>
  <c r="I5040" i="15"/>
  <c r="I5041" i="15"/>
  <c r="I5042" i="15"/>
  <c r="I5043" i="15"/>
  <c r="I5044" i="15"/>
  <c r="I5045" i="15"/>
  <c r="I5046" i="15"/>
  <c r="I5047" i="15"/>
  <c r="I5048" i="15"/>
  <c r="I5049" i="15"/>
  <c r="I5050" i="15"/>
  <c r="I5051" i="15"/>
  <c r="I5052" i="15"/>
  <c r="I5053" i="15"/>
  <c r="I5054" i="15"/>
  <c r="I5055" i="15"/>
  <c r="I5056" i="15"/>
  <c r="I5057" i="15"/>
  <c r="I5058" i="15"/>
  <c r="I5059" i="15"/>
  <c r="I5060" i="15"/>
  <c r="I5061" i="15"/>
  <c r="I5062" i="15"/>
  <c r="I5063" i="15"/>
  <c r="I5064" i="15"/>
  <c r="I5065" i="15"/>
  <c r="I5066" i="15"/>
  <c r="I5067" i="15"/>
  <c r="I5068" i="15"/>
  <c r="I5069" i="15"/>
  <c r="I5070" i="15"/>
  <c r="I5071" i="15"/>
  <c r="I5072" i="15"/>
  <c r="I5073" i="15"/>
  <c r="I5074" i="15"/>
  <c r="I5075" i="15"/>
  <c r="I5076" i="15"/>
  <c r="I5077" i="15"/>
  <c r="I5078" i="15"/>
  <c r="I5079" i="15"/>
  <c r="I5080" i="15"/>
  <c r="I5081" i="15"/>
  <c r="I5082" i="15"/>
  <c r="I5083" i="15"/>
  <c r="I5084" i="15"/>
  <c r="I5085" i="15"/>
  <c r="I5086" i="15"/>
  <c r="I5087" i="15"/>
  <c r="I5088" i="15"/>
  <c r="I5089" i="15"/>
  <c r="I5090" i="15"/>
  <c r="I5091" i="15"/>
  <c r="I5092" i="15"/>
  <c r="I5093" i="15"/>
  <c r="I5094" i="15"/>
  <c r="I5095" i="15"/>
  <c r="I5096" i="15"/>
  <c r="I5097" i="15"/>
  <c r="I5098" i="15"/>
  <c r="I5099" i="15"/>
  <c r="I5100" i="15"/>
  <c r="I5101" i="15"/>
  <c r="I5102" i="15"/>
  <c r="I5103" i="15"/>
  <c r="I5104" i="15"/>
  <c r="I5105" i="15"/>
  <c r="I5106" i="15"/>
  <c r="I5107" i="15"/>
  <c r="I5109" i="15"/>
  <c r="I5110" i="15"/>
  <c r="I5111" i="15"/>
  <c r="I5112" i="15"/>
  <c r="I5113" i="15"/>
  <c r="I5115" i="15"/>
  <c r="I4990" i="15"/>
  <c r="I4991" i="15"/>
  <c r="I4992" i="15"/>
  <c r="I4993" i="15"/>
  <c r="I4994" i="15"/>
  <c r="I4995" i="15"/>
  <c r="I4996" i="15"/>
  <c r="I4997" i="15"/>
  <c r="I4998" i="15"/>
  <c r="I4999" i="15"/>
  <c r="I5000" i="15"/>
  <c r="I5001" i="15"/>
  <c r="I5002" i="15"/>
  <c r="I5003" i="15"/>
  <c r="I5004" i="15"/>
  <c r="I5005" i="15"/>
  <c r="I5006" i="15"/>
  <c r="I5007" i="15"/>
  <c r="I5008" i="15"/>
  <c r="I5009" i="15"/>
  <c r="I5010" i="15"/>
  <c r="I4955" i="15" l="1"/>
  <c r="I4948" i="15"/>
  <c r="I4949" i="15"/>
  <c r="I4950" i="15"/>
  <c r="I4951" i="15"/>
  <c r="I4952" i="15"/>
  <c r="I4953" i="15"/>
  <c r="I4954" i="15"/>
  <c r="I4956" i="15"/>
  <c r="I4957" i="15"/>
  <c r="I4958" i="15"/>
  <c r="I4959" i="15"/>
  <c r="I4960" i="15"/>
  <c r="I4961" i="15"/>
  <c r="I4962" i="15"/>
  <c r="I4963" i="15"/>
  <c r="I4964" i="15"/>
  <c r="I4965" i="15"/>
  <c r="I4966" i="15"/>
  <c r="I4967" i="15"/>
  <c r="I4968" i="15"/>
  <c r="I4969" i="15"/>
  <c r="I4970" i="15"/>
  <c r="I4971" i="15"/>
  <c r="I4972" i="15"/>
  <c r="I4973" i="15"/>
  <c r="I4974" i="15"/>
  <c r="I4975" i="15"/>
  <c r="I4976" i="15"/>
  <c r="I4977" i="15"/>
  <c r="I4978" i="15"/>
  <c r="I4979" i="15"/>
  <c r="I4980" i="15"/>
  <c r="I4981" i="15"/>
  <c r="I4982" i="15"/>
  <c r="I4983" i="15"/>
  <c r="I4984" i="15"/>
  <c r="I4985" i="15"/>
  <c r="I4986" i="15"/>
  <c r="I4987" i="15"/>
  <c r="I4988" i="15"/>
  <c r="I4989" i="15"/>
  <c r="L3702" i="15" l="1"/>
  <c r="I3702" i="15" s="1"/>
  <c r="L4063" i="15"/>
  <c r="I4063" i="15" s="1"/>
  <c r="L426" i="15"/>
  <c r="I426" i="15" s="1"/>
  <c r="L425" i="15"/>
  <c r="I425" i="15" s="1"/>
  <c r="L424" i="15"/>
  <c r="I424" i="15" s="1"/>
  <c r="L423" i="15"/>
  <c r="I423" i="15" s="1"/>
  <c r="L422" i="15"/>
  <c r="I422" i="15" s="1"/>
  <c r="L421" i="15"/>
  <c r="I421" i="15" s="1"/>
  <c r="L420" i="15"/>
  <c r="I420" i="15" s="1"/>
  <c r="L419" i="15"/>
  <c r="I419" i="15" s="1"/>
  <c r="L418" i="15"/>
  <c r="I418" i="15" s="1"/>
  <c r="L417" i="15"/>
  <c r="I417" i="15" s="1"/>
  <c r="L416" i="15"/>
  <c r="I416" i="15" s="1"/>
  <c r="L415" i="15"/>
  <c r="I415" i="15" s="1"/>
  <c r="L414" i="15"/>
  <c r="I414" i="15" s="1"/>
  <c r="L413" i="15"/>
  <c r="I413" i="15" s="1"/>
  <c r="L412" i="15"/>
  <c r="I412" i="15" s="1"/>
  <c r="L411" i="15"/>
  <c r="I411" i="15" s="1"/>
  <c r="L410" i="15"/>
  <c r="I410" i="15" s="1"/>
  <c r="L409" i="15"/>
  <c r="I409" i="15" s="1"/>
  <c r="L408" i="15"/>
  <c r="I408" i="15" s="1"/>
  <c r="L407" i="15"/>
  <c r="I407" i="15" s="1"/>
  <c r="L406" i="15"/>
  <c r="I406" i="15" s="1"/>
  <c r="L405" i="15"/>
  <c r="I405" i="15" s="1"/>
  <c r="L404" i="15"/>
  <c r="I404" i="15" s="1"/>
  <c r="L403" i="15"/>
  <c r="I403" i="15" s="1"/>
  <c r="L402" i="15"/>
  <c r="I402" i="15" s="1"/>
  <c r="L401" i="15"/>
  <c r="I401" i="15" s="1"/>
  <c r="L400" i="15"/>
  <c r="I400" i="15" s="1"/>
  <c r="L399" i="15"/>
  <c r="I399" i="15" s="1"/>
  <c r="L398" i="15"/>
  <c r="I398" i="15" s="1"/>
  <c r="L397" i="15"/>
  <c r="I397" i="15" s="1"/>
  <c r="L396" i="15"/>
  <c r="I396" i="15" s="1"/>
  <c r="L395" i="15"/>
  <c r="I395" i="15" s="1"/>
  <c r="L394" i="15"/>
  <c r="I394" i="15" s="1"/>
  <c r="L393" i="15"/>
  <c r="I393" i="15" s="1"/>
  <c r="L392" i="15"/>
  <c r="I392" i="15" s="1"/>
  <c r="L391" i="15"/>
  <c r="I391" i="15" s="1"/>
  <c r="L390" i="15"/>
  <c r="I390" i="15" s="1"/>
  <c r="L389" i="15"/>
  <c r="I389" i="15" s="1"/>
  <c r="L388" i="15"/>
  <c r="I388" i="15" s="1"/>
  <c r="L387" i="15"/>
  <c r="I387" i="15" s="1"/>
  <c r="L386" i="15"/>
  <c r="I386" i="15" s="1"/>
  <c r="L385" i="15"/>
  <c r="I385" i="15" s="1"/>
  <c r="L382" i="15"/>
  <c r="I382" i="15" s="1"/>
  <c r="L383" i="15"/>
  <c r="I383" i="15" s="1"/>
  <c r="L384" i="15"/>
  <c r="I384" i="15" s="1"/>
  <c r="L381" i="15"/>
  <c r="I381" i="15" s="1"/>
  <c r="L380" i="15"/>
  <c r="I380" i="15" s="1"/>
  <c r="L379" i="15"/>
  <c r="I379" i="15" s="1"/>
  <c r="L378" i="15"/>
  <c r="I378" i="15" s="1"/>
  <c r="L377" i="15"/>
  <c r="I377" i="15" s="1"/>
  <c r="L376" i="15"/>
  <c r="I376" i="15" s="1"/>
  <c r="L375" i="15"/>
  <c r="I375" i="15" s="1"/>
  <c r="L374" i="15"/>
  <c r="I374" i="15" s="1"/>
  <c r="L373" i="15"/>
  <c r="I373" i="15" s="1"/>
  <c r="L372" i="15"/>
  <c r="I372" i="15" s="1"/>
  <c r="L371" i="15"/>
  <c r="I371" i="15" s="1"/>
  <c r="L370" i="15"/>
  <c r="I370" i="15" s="1"/>
  <c r="L369" i="15"/>
  <c r="I369" i="15" s="1"/>
  <c r="L368" i="15"/>
  <c r="I368" i="15" s="1"/>
  <c r="L367" i="15"/>
  <c r="I367" i="15" s="1"/>
  <c r="L366" i="15"/>
  <c r="I366" i="15" s="1"/>
  <c r="L365" i="15"/>
  <c r="I365" i="15" s="1"/>
  <c r="L364" i="15"/>
  <c r="I364" i="15" s="1"/>
  <c r="L624" i="15"/>
  <c r="I624" i="15" s="1"/>
  <c r="L623" i="15"/>
  <c r="I623" i="15" s="1"/>
  <c r="L622" i="15"/>
  <c r="I622" i="15" s="1"/>
  <c r="L621" i="15"/>
  <c r="I621" i="15" s="1"/>
  <c r="L620" i="15"/>
  <c r="I620" i="15" s="1"/>
  <c r="L619" i="15"/>
  <c r="I619" i="15" s="1"/>
  <c r="L618" i="15"/>
  <c r="I618" i="15" s="1"/>
  <c r="L617" i="15"/>
  <c r="I617" i="15" s="1"/>
  <c r="L616" i="15"/>
  <c r="I616" i="15" s="1"/>
  <c r="L615" i="15"/>
  <c r="I615" i="15" s="1"/>
  <c r="L614" i="15"/>
  <c r="I614" i="15" s="1"/>
  <c r="L613" i="15"/>
  <c r="I613" i="15" s="1"/>
  <c r="L612" i="15"/>
  <c r="I612" i="15" s="1"/>
  <c r="L611" i="15"/>
  <c r="I611" i="15" s="1"/>
  <c r="L610" i="15"/>
  <c r="I610" i="15" s="1"/>
  <c r="L609" i="15"/>
  <c r="I609" i="15" s="1"/>
  <c r="L608" i="15"/>
  <c r="I608" i="15" s="1"/>
  <c r="L607" i="15"/>
  <c r="I607" i="15" s="1"/>
  <c r="L606" i="15"/>
  <c r="I606" i="15" s="1"/>
  <c r="L605" i="15"/>
  <c r="I605" i="15" s="1"/>
  <c r="L604" i="15"/>
  <c r="I604" i="15" s="1"/>
  <c r="L603" i="15"/>
  <c r="I603" i="15" s="1"/>
  <c r="L602" i="15"/>
  <c r="I602" i="15" s="1"/>
  <c r="L601" i="15"/>
  <c r="I601" i="15" s="1"/>
  <c r="L600" i="15"/>
  <c r="I600" i="15" s="1"/>
  <c r="L599" i="15"/>
  <c r="I599" i="15" s="1"/>
  <c r="L598" i="15"/>
  <c r="I598" i="15" s="1"/>
  <c r="L597" i="15"/>
  <c r="I597" i="15" s="1"/>
  <c r="L596" i="15"/>
  <c r="I596" i="15" s="1"/>
  <c r="L595" i="15"/>
  <c r="I595" i="15" s="1"/>
  <c r="L594" i="15"/>
  <c r="I594" i="15" s="1"/>
  <c r="L593" i="15"/>
  <c r="I593" i="15" s="1"/>
  <c r="L592" i="15"/>
  <c r="I592" i="15" s="1"/>
  <c r="L591" i="15"/>
  <c r="I591" i="15" s="1"/>
  <c r="L590" i="15"/>
  <c r="I590" i="15" s="1"/>
  <c r="L589" i="15"/>
  <c r="I589" i="15" s="1"/>
  <c r="L588" i="15"/>
  <c r="I588" i="15" s="1"/>
  <c r="L587" i="15"/>
  <c r="I587" i="15" s="1"/>
  <c r="L586" i="15"/>
  <c r="I586" i="15" s="1"/>
  <c r="L585" i="15"/>
  <c r="I585" i="15" s="1"/>
  <c r="L584" i="15"/>
  <c r="I584" i="15" s="1"/>
  <c r="L583" i="15"/>
  <c r="I583" i="15" s="1"/>
  <c r="L582" i="15"/>
  <c r="I582" i="15" s="1"/>
  <c r="L581" i="15"/>
  <c r="I581" i="15" s="1"/>
  <c r="L580" i="15"/>
  <c r="I580" i="15" s="1"/>
  <c r="L579" i="15"/>
  <c r="I579" i="15" s="1"/>
  <c r="L578" i="15"/>
  <c r="I578" i="15" s="1"/>
  <c r="L577" i="15"/>
  <c r="I577" i="15" s="1"/>
  <c r="L576" i="15"/>
  <c r="I576" i="15" s="1"/>
  <c r="L575" i="15"/>
  <c r="I575" i="15" s="1"/>
  <c r="L574" i="15"/>
  <c r="I574" i="15" s="1"/>
  <c r="L573" i="15"/>
  <c r="I573" i="15" s="1"/>
  <c r="L572" i="15"/>
  <c r="I572" i="15" s="1"/>
  <c r="L571" i="15"/>
  <c r="I571" i="15" s="1"/>
  <c r="L570" i="15"/>
  <c r="I570" i="15" s="1"/>
  <c r="L569" i="15"/>
  <c r="I569" i="15" s="1"/>
  <c r="L568" i="15"/>
  <c r="I568" i="15" s="1"/>
  <c r="L567" i="15"/>
  <c r="I567" i="15" s="1"/>
  <c r="L566" i="15"/>
  <c r="I566" i="15" s="1"/>
  <c r="L565" i="15"/>
  <c r="I565" i="15" s="1"/>
  <c r="L564" i="15"/>
  <c r="I564" i="15" s="1"/>
  <c r="L563" i="15"/>
  <c r="I563" i="15" s="1"/>
  <c r="L562" i="15"/>
  <c r="I562" i="15" s="1"/>
  <c r="L903" i="15"/>
  <c r="I903" i="15" s="1"/>
  <c r="L902" i="15"/>
  <c r="I902" i="15" s="1"/>
  <c r="L901" i="15"/>
  <c r="I901" i="15" s="1"/>
  <c r="L900" i="15"/>
  <c r="I900" i="15" s="1"/>
  <c r="L899" i="15"/>
  <c r="I899" i="15" s="1"/>
  <c r="L898" i="15"/>
  <c r="I898" i="15" s="1"/>
  <c r="L897" i="15"/>
  <c r="I897" i="15" s="1"/>
  <c r="L896" i="15"/>
  <c r="I896" i="15" s="1"/>
  <c r="L895" i="15"/>
  <c r="I895" i="15" s="1"/>
  <c r="L894" i="15"/>
  <c r="I894" i="15" s="1"/>
  <c r="L893" i="15"/>
  <c r="I893" i="15" s="1"/>
  <c r="L892" i="15"/>
  <c r="I892" i="15" s="1"/>
  <c r="L891" i="15"/>
  <c r="I891" i="15" s="1"/>
  <c r="L890" i="15"/>
  <c r="I890" i="15" s="1"/>
  <c r="L889" i="15"/>
  <c r="I889" i="15" s="1"/>
  <c r="L888" i="15"/>
  <c r="I888" i="15" s="1"/>
  <c r="L887" i="15"/>
  <c r="I887" i="15" s="1"/>
  <c r="L886" i="15"/>
  <c r="I886" i="15" s="1"/>
  <c r="L885" i="15"/>
  <c r="I885" i="15" s="1"/>
  <c r="L884" i="15"/>
  <c r="I884" i="15" s="1"/>
  <c r="L883" i="15"/>
  <c r="I883" i="15" s="1"/>
  <c r="L882" i="15"/>
  <c r="I882" i="15" s="1"/>
  <c r="L881" i="15"/>
  <c r="I881" i="15" s="1"/>
  <c r="L880" i="15"/>
  <c r="I880" i="15" s="1"/>
  <c r="L879" i="15"/>
  <c r="I879" i="15" s="1"/>
  <c r="L878" i="15"/>
  <c r="I878" i="15" s="1"/>
  <c r="L877" i="15"/>
  <c r="I877" i="15" s="1"/>
  <c r="L876" i="15"/>
  <c r="I876" i="15" s="1"/>
  <c r="L875" i="15"/>
  <c r="I875" i="15" s="1"/>
  <c r="L874" i="15"/>
  <c r="I874" i="15" s="1"/>
  <c r="L873" i="15"/>
  <c r="I873" i="15" s="1"/>
  <c r="L872" i="15"/>
  <c r="I872" i="15" s="1"/>
  <c r="L871" i="15"/>
  <c r="I871" i="15" s="1"/>
  <c r="L870" i="15"/>
  <c r="I870" i="15" s="1"/>
  <c r="L869" i="15"/>
  <c r="I869" i="15" s="1"/>
  <c r="L868" i="15"/>
  <c r="I868" i="15" s="1"/>
  <c r="L867" i="15"/>
  <c r="I867" i="15" s="1"/>
  <c r="L866" i="15"/>
  <c r="I866" i="15" s="1"/>
  <c r="L865" i="15"/>
  <c r="I865" i="15" s="1"/>
  <c r="L864" i="15"/>
  <c r="I864" i="15" s="1"/>
  <c r="L863" i="15"/>
  <c r="I863" i="15" s="1"/>
  <c r="L862" i="15"/>
  <c r="I862" i="15" s="1"/>
  <c r="L859" i="15"/>
  <c r="I859" i="15" s="1"/>
  <c r="L860" i="15"/>
  <c r="I860" i="15" s="1"/>
  <c r="L861" i="15"/>
  <c r="I861" i="15" s="1"/>
  <c r="L858" i="15"/>
  <c r="I858" i="15" s="1"/>
  <c r="L857" i="15"/>
  <c r="I857" i="15" s="1"/>
  <c r="L856" i="15"/>
  <c r="I856" i="15" s="1"/>
  <c r="L855" i="15"/>
  <c r="I855" i="15" s="1"/>
  <c r="L854" i="15"/>
  <c r="I854" i="15" s="1"/>
  <c r="L853" i="15"/>
  <c r="I853" i="15" s="1"/>
  <c r="L852" i="15"/>
  <c r="I852" i="15" s="1"/>
  <c r="L851" i="15"/>
  <c r="I851" i="15" s="1"/>
  <c r="L850" i="15"/>
  <c r="I850" i="15" s="1"/>
  <c r="L849" i="15"/>
  <c r="I849" i="15" s="1"/>
  <c r="L848" i="15"/>
  <c r="I848" i="15" s="1"/>
  <c r="L847" i="15"/>
  <c r="I847" i="15" s="1"/>
  <c r="L846" i="15"/>
  <c r="I846" i="15" s="1"/>
  <c r="L845" i="15"/>
  <c r="I845" i="15" s="1"/>
  <c r="L844" i="15"/>
  <c r="I844" i="15" s="1"/>
  <c r="L843" i="15"/>
  <c r="I843" i="15" s="1"/>
  <c r="L842" i="15"/>
  <c r="I842" i="15" s="1"/>
  <c r="L841" i="15"/>
  <c r="I841" i="15" s="1"/>
  <c r="L525" i="15"/>
  <c r="I525" i="15" s="1"/>
  <c r="L524" i="15"/>
  <c r="I524" i="15" s="1"/>
  <c r="L523" i="15"/>
  <c r="I523" i="15" s="1"/>
  <c r="L522" i="15"/>
  <c r="I522" i="15" s="1"/>
  <c r="L521" i="15"/>
  <c r="I521" i="15" s="1"/>
  <c r="L520" i="15"/>
  <c r="I520" i="15" s="1"/>
  <c r="L519" i="15"/>
  <c r="I519" i="15" s="1"/>
  <c r="L518" i="15"/>
  <c r="I518" i="15" s="1"/>
  <c r="L517" i="15"/>
  <c r="I517" i="15" s="1"/>
  <c r="L516" i="15"/>
  <c r="I516" i="15" s="1"/>
  <c r="L515" i="15"/>
  <c r="I515" i="15" s="1"/>
  <c r="L514" i="15"/>
  <c r="I514" i="15" s="1"/>
  <c r="L513" i="15"/>
  <c r="I513" i="15" s="1"/>
  <c r="L512" i="15"/>
  <c r="I512" i="15" s="1"/>
  <c r="L511" i="15"/>
  <c r="I511" i="15" s="1"/>
  <c r="L510" i="15"/>
  <c r="I510" i="15" s="1"/>
  <c r="L509" i="15"/>
  <c r="I509" i="15" s="1"/>
  <c r="L508" i="15"/>
  <c r="I508" i="15" s="1"/>
  <c r="L507" i="15"/>
  <c r="I507" i="15" s="1"/>
  <c r="L506" i="15"/>
  <c r="I506" i="15" s="1"/>
  <c r="L505" i="15"/>
  <c r="I505" i="15" s="1"/>
  <c r="L504" i="15"/>
  <c r="I504" i="15" s="1"/>
  <c r="L503" i="15"/>
  <c r="I503" i="15" s="1"/>
  <c r="L502" i="15"/>
  <c r="I502" i="15" s="1"/>
  <c r="L501" i="15"/>
  <c r="I501" i="15" s="1"/>
  <c r="L500" i="15"/>
  <c r="I500" i="15" s="1"/>
  <c r="L499" i="15"/>
  <c r="I499" i="15" s="1"/>
  <c r="L498" i="15"/>
  <c r="I498" i="15" s="1"/>
  <c r="L497" i="15"/>
  <c r="I497" i="15" s="1"/>
  <c r="L496" i="15"/>
  <c r="I496" i="15" s="1"/>
  <c r="L495" i="15"/>
  <c r="I495" i="15" s="1"/>
  <c r="L494" i="15"/>
  <c r="I494" i="15" s="1"/>
  <c r="L493" i="15"/>
  <c r="I493" i="15" s="1"/>
  <c r="L492" i="15"/>
  <c r="I492" i="15" s="1"/>
  <c r="L491" i="15"/>
  <c r="I491" i="15" s="1"/>
  <c r="L490" i="15"/>
  <c r="I490" i="15" s="1"/>
  <c r="L489" i="15"/>
  <c r="I489" i="15" s="1"/>
  <c r="L488" i="15"/>
  <c r="I488" i="15" s="1"/>
  <c r="L487" i="15"/>
  <c r="I487" i="15" s="1"/>
  <c r="L486" i="15"/>
  <c r="I486" i="15" s="1"/>
  <c r="L485" i="15"/>
  <c r="I485" i="15" s="1"/>
  <c r="L484" i="15"/>
  <c r="I484" i="15" s="1"/>
  <c r="L481" i="15"/>
  <c r="I481" i="15" s="1"/>
  <c r="L482" i="15"/>
  <c r="I482" i="15" s="1"/>
  <c r="L483" i="15"/>
  <c r="I483" i="15" s="1"/>
  <c r="L480" i="15"/>
  <c r="I480" i="15" s="1"/>
  <c r="L479" i="15"/>
  <c r="I479" i="15" s="1"/>
  <c r="L478" i="15"/>
  <c r="I478" i="15" s="1"/>
  <c r="L477" i="15"/>
  <c r="I477" i="15" s="1"/>
  <c r="L476" i="15"/>
  <c r="I476" i="15" s="1"/>
  <c r="L475" i="15"/>
  <c r="I475" i="15" s="1"/>
  <c r="L474" i="15"/>
  <c r="I474" i="15" s="1"/>
  <c r="L473" i="15"/>
  <c r="I473" i="15" s="1"/>
  <c r="L472" i="15"/>
  <c r="I472" i="15" s="1"/>
  <c r="L471" i="15"/>
  <c r="I471" i="15" s="1"/>
  <c r="L470" i="15"/>
  <c r="I470" i="15" s="1"/>
  <c r="L469" i="15"/>
  <c r="I469" i="15" s="1"/>
  <c r="L468" i="15"/>
  <c r="I468" i="15" s="1"/>
  <c r="L467" i="15"/>
  <c r="I467" i="15" s="1"/>
  <c r="L466" i="15"/>
  <c r="I466" i="15" s="1"/>
  <c r="L465" i="15"/>
  <c r="I465" i="15" s="1"/>
  <c r="L464" i="15"/>
  <c r="I464" i="15" s="1"/>
  <c r="L463" i="15"/>
  <c r="I463" i="15" s="1"/>
  <c r="I4780" i="15" l="1"/>
  <c r="I4779" i="15"/>
  <c r="I261" i="15"/>
  <c r="I4781" i="15"/>
  <c r="I4782" i="15"/>
  <c r="I4783" i="15"/>
  <c r="I4784" i="15"/>
  <c r="I4785" i="15"/>
  <c r="I4786" i="15"/>
  <c r="I4787" i="15"/>
  <c r="I4788" i="15"/>
  <c r="I4789" i="15"/>
  <c r="I4790" i="15"/>
  <c r="I4791" i="15"/>
  <c r="I4792" i="15"/>
  <c r="I4793" i="15"/>
  <c r="I4794" i="15"/>
  <c r="I4795" i="15"/>
  <c r="I4796" i="15"/>
  <c r="I4797" i="15"/>
  <c r="I4798" i="15"/>
  <c r="I4799" i="15"/>
  <c r="I4800" i="15"/>
  <c r="I4801" i="15"/>
  <c r="I4802" i="15"/>
  <c r="I4803" i="15"/>
  <c r="I4804" i="15"/>
  <c r="I4805" i="15"/>
  <c r="I4806" i="15"/>
  <c r="I4807" i="15"/>
  <c r="I4808" i="15"/>
  <c r="I4809" i="15"/>
  <c r="I4810" i="15"/>
  <c r="I4811" i="15"/>
  <c r="I4812" i="15"/>
  <c r="I4813" i="15"/>
  <c r="I4814" i="15"/>
  <c r="I4815" i="15"/>
  <c r="I4816" i="15"/>
  <c r="I4817" i="15"/>
  <c r="I4818" i="15"/>
  <c r="I4819" i="15"/>
  <c r="I4820" i="15"/>
  <c r="I4821" i="15"/>
  <c r="I4822" i="15"/>
  <c r="I4823" i="15"/>
  <c r="I4824" i="15"/>
  <c r="I4825" i="15"/>
  <c r="I4826" i="15"/>
  <c r="I4827" i="15"/>
  <c r="I4828" i="15"/>
  <c r="I4829" i="15"/>
  <c r="I4830" i="15"/>
  <c r="I4831" i="15"/>
  <c r="I4832" i="15"/>
  <c r="I4833" i="15"/>
  <c r="I4834" i="15"/>
  <c r="I4835" i="15"/>
  <c r="I4836" i="15"/>
  <c r="I4837" i="15"/>
  <c r="I4838" i="15"/>
  <c r="I4839" i="15"/>
  <c r="I4840" i="15"/>
  <c r="I4841" i="15"/>
  <c r="I4842" i="15"/>
  <c r="I4843" i="15"/>
  <c r="I4844" i="15"/>
  <c r="I4845" i="15"/>
  <c r="I4846" i="15"/>
  <c r="I4847" i="15"/>
  <c r="I4848" i="15"/>
  <c r="I4849" i="15"/>
  <c r="I4850" i="15"/>
  <c r="I4851" i="15"/>
  <c r="I4852" i="15"/>
  <c r="I4853" i="15"/>
  <c r="I4854" i="15"/>
  <c r="I4855" i="15"/>
  <c r="I4856" i="15"/>
  <c r="I4857" i="15"/>
  <c r="I4858" i="15"/>
  <c r="I4859" i="15"/>
  <c r="I4860" i="15"/>
  <c r="I4861" i="15"/>
  <c r="I4862" i="15"/>
  <c r="I4863" i="15"/>
  <c r="I4864" i="15"/>
  <c r="I4865" i="15"/>
  <c r="I4866" i="15"/>
  <c r="I4867" i="15"/>
  <c r="I4868" i="15"/>
  <c r="I4869" i="15"/>
  <c r="I4870" i="15"/>
  <c r="I4871" i="15"/>
  <c r="I4872" i="15"/>
  <c r="I4873" i="15"/>
  <c r="I4874" i="15"/>
  <c r="I4875" i="15"/>
  <c r="I4876" i="15"/>
  <c r="I4877" i="15"/>
  <c r="I4878" i="15"/>
  <c r="I4879" i="15"/>
  <c r="I4880" i="15"/>
  <c r="I4881" i="15"/>
  <c r="I4882" i="15"/>
  <c r="I4883" i="15"/>
  <c r="I4884" i="15"/>
  <c r="I4885" i="15"/>
  <c r="I4886" i="15"/>
  <c r="I4887" i="15"/>
  <c r="I4888" i="15"/>
  <c r="I4889" i="15"/>
  <c r="I4890" i="15"/>
  <c r="I4891" i="15"/>
  <c r="I4892" i="15"/>
  <c r="I4893" i="15"/>
  <c r="I4894" i="15"/>
  <c r="I4895" i="15"/>
  <c r="I4896" i="15"/>
  <c r="I4897" i="15"/>
  <c r="I4898" i="15"/>
  <c r="I4899" i="15"/>
  <c r="I4900" i="15"/>
  <c r="I4901" i="15"/>
  <c r="I4902" i="15"/>
  <c r="I4903" i="15"/>
  <c r="I4904" i="15"/>
  <c r="I4905" i="15"/>
  <c r="I4906" i="15"/>
  <c r="I4907" i="15"/>
  <c r="I4908" i="15"/>
  <c r="I4909" i="15"/>
  <c r="I4910" i="15"/>
  <c r="I4911" i="15"/>
  <c r="I4912" i="15"/>
  <c r="I4913" i="15"/>
  <c r="I4914" i="15"/>
  <c r="I4915" i="15"/>
  <c r="I4916" i="15"/>
  <c r="I4917" i="15"/>
  <c r="I4918" i="15"/>
  <c r="I4919" i="15"/>
  <c r="I4920" i="15"/>
  <c r="I4921" i="15"/>
  <c r="I4922" i="15"/>
  <c r="I4923" i="15"/>
  <c r="I4924" i="15"/>
  <c r="I4925" i="15"/>
  <c r="I4926" i="15"/>
  <c r="I4927" i="15"/>
  <c r="I4928" i="15"/>
  <c r="I4929" i="15"/>
  <c r="I4930" i="15"/>
  <c r="I4931" i="15"/>
  <c r="I4932" i="15"/>
  <c r="I4933" i="15"/>
  <c r="I4934" i="15"/>
  <c r="I4935" i="15"/>
  <c r="I4936" i="15"/>
  <c r="I4937" i="15"/>
  <c r="I4938" i="15"/>
  <c r="I4939" i="15"/>
  <c r="I4940" i="15"/>
  <c r="I4941" i="15"/>
  <c r="I4942" i="15"/>
  <c r="I4943" i="15"/>
  <c r="I4944" i="15"/>
  <c r="I4945" i="15"/>
  <c r="I4946" i="15"/>
  <c r="I4947" i="15"/>
  <c r="I4612" i="15" l="1"/>
  <c r="I4613" i="15"/>
  <c r="I4614" i="15"/>
  <c r="I4615" i="15"/>
  <c r="I4616" i="15"/>
  <c r="I4617" i="15"/>
  <c r="I4618" i="15"/>
  <c r="I4619" i="15"/>
  <c r="I4620" i="15"/>
  <c r="I4621" i="15"/>
  <c r="I4622" i="15"/>
  <c r="I4623" i="15"/>
  <c r="I4624" i="15"/>
  <c r="I4625" i="15"/>
  <c r="I4626" i="15"/>
  <c r="I4627" i="15"/>
  <c r="I4628" i="15"/>
  <c r="I4629" i="15"/>
  <c r="I4630" i="15"/>
  <c r="I4631" i="15"/>
  <c r="I4632" i="15"/>
  <c r="I4633" i="15"/>
  <c r="I4634" i="15"/>
  <c r="I4635" i="15"/>
  <c r="I4636" i="15"/>
  <c r="I4637" i="15"/>
  <c r="I4638" i="15"/>
  <c r="I4639" i="15"/>
  <c r="I4640" i="15"/>
  <c r="I4641" i="15"/>
  <c r="I4642" i="15"/>
  <c r="I4643" i="15"/>
  <c r="I4644" i="15"/>
  <c r="I4645" i="15"/>
  <c r="I4646" i="15"/>
  <c r="I4647" i="15"/>
  <c r="I4648" i="15"/>
  <c r="I4649" i="15"/>
  <c r="I4650" i="15"/>
  <c r="I4651" i="15"/>
  <c r="I4652" i="15"/>
  <c r="I4653" i="15"/>
  <c r="I4654" i="15"/>
  <c r="I4655" i="15"/>
  <c r="I4656" i="15"/>
  <c r="I4657" i="15"/>
  <c r="I4658" i="15"/>
  <c r="I4659" i="15"/>
  <c r="I4660" i="15"/>
  <c r="I4661" i="15"/>
  <c r="I4662" i="15"/>
  <c r="I4663" i="15"/>
  <c r="I4664" i="15"/>
  <c r="I4665" i="15"/>
  <c r="I4666" i="15"/>
  <c r="I4667" i="15"/>
  <c r="I4668" i="15"/>
  <c r="I4669" i="15"/>
  <c r="I4670" i="15"/>
  <c r="I4671" i="15"/>
  <c r="I4672" i="15"/>
  <c r="I4673" i="15"/>
  <c r="I4674" i="15"/>
  <c r="I4675" i="15"/>
  <c r="I4676" i="15"/>
  <c r="I4677" i="15"/>
  <c r="I4678" i="15"/>
  <c r="I4679" i="15"/>
  <c r="I4680" i="15"/>
  <c r="I4681" i="15"/>
  <c r="I4682" i="15"/>
  <c r="I4683" i="15"/>
  <c r="I4684" i="15"/>
  <c r="I4685" i="15"/>
  <c r="I4686" i="15"/>
  <c r="I4687" i="15"/>
  <c r="I4688" i="15"/>
  <c r="I4689" i="15"/>
  <c r="I4690" i="15"/>
  <c r="I4691" i="15"/>
  <c r="I4692" i="15"/>
  <c r="I4693" i="15"/>
  <c r="I4694" i="15"/>
  <c r="I4695" i="15"/>
  <c r="I4696" i="15"/>
  <c r="I4697" i="15"/>
  <c r="I4698" i="15"/>
  <c r="I4699" i="15"/>
  <c r="I4700" i="15"/>
  <c r="I4701" i="15"/>
  <c r="I4702" i="15"/>
  <c r="I4703" i="15"/>
  <c r="I4704" i="15"/>
  <c r="I4705" i="15"/>
  <c r="I4706" i="15"/>
  <c r="I4707" i="15"/>
  <c r="I4708" i="15"/>
  <c r="I4709" i="15"/>
  <c r="I4710" i="15"/>
  <c r="I4711" i="15"/>
  <c r="I4712" i="15"/>
  <c r="I4713" i="15"/>
  <c r="I4714" i="15"/>
  <c r="I4715" i="15"/>
  <c r="I4716" i="15"/>
  <c r="I4717" i="15"/>
  <c r="I4718" i="15"/>
  <c r="I4719" i="15"/>
  <c r="I4720" i="15"/>
  <c r="I4721" i="15"/>
  <c r="I4722" i="15"/>
  <c r="I4723" i="15"/>
  <c r="I4724" i="15"/>
  <c r="I4725" i="15"/>
  <c r="I4726" i="15"/>
  <c r="I4727" i="15"/>
  <c r="I4728" i="15"/>
  <c r="I4729" i="15"/>
  <c r="I4730" i="15"/>
  <c r="I4731" i="15"/>
  <c r="I4732" i="15"/>
  <c r="I4733" i="15"/>
  <c r="I4734" i="15"/>
  <c r="I4735" i="15"/>
  <c r="I4736" i="15"/>
  <c r="I4737" i="15"/>
  <c r="I4738" i="15"/>
  <c r="I4739" i="15"/>
  <c r="I4740" i="15"/>
  <c r="I4741" i="15"/>
  <c r="I4742" i="15"/>
  <c r="I4743" i="15"/>
  <c r="I4744" i="15"/>
  <c r="I4745" i="15"/>
  <c r="I4746" i="15"/>
  <c r="I4747" i="15"/>
  <c r="I4748" i="15"/>
  <c r="I4749" i="15"/>
  <c r="I4750" i="15"/>
  <c r="I4751" i="15"/>
  <c r="I4752" i="15"/>
  <c r="I4753" i="15"/>
  <c r="I4754" i="15"/>
  <c r="I4755" i="15"/>
  <c r="I4756" i="15"/>
  <c r="I4757" i="15"/>
  <c r="I4758" i="15"/>
  <c r="I4759" i="15"/>
  <c r="I4760" i="15"/>
  <c r="I4761" i="15"/>
  <c r="I4762" i="15"/>
  <c r="I4763" i="15"/>
  <c r="I4764" i="15"/>
  <c r="I4765" i="15"/>
  <c r="I4766" i="15"/>
  <c r="I4767" i="15"/>
  <c r="I4768" i="15"/>
  <c r="I4769" i="15"/>
  <c r="I4770" i="15"/>
  <c r="I4771" i="15"/>
  <c r="I4772" i="15"/>
  <c r="I4773" i="15"/>
  <c r="I4774" i="15"/>
  <c r="I4775" i="15"/>
  <c r="I4776" i="15"/>
  <c r="I4777" i="15"/>
  <c r="I4778" i="15"/>
  <c r="I21" i="15" l="1"/>
  <c r="I130" i="15" l="1"/>
  <c r="I129" i="15"/>
  <c r="I128" i="15"/>
  <c r="I127" i="15"/>
  <c r="I4" i="15" l="1"/>
  <c r="I323" i="15" l="1"/>
  <c r="I322" i="15"/>
  <c r="I321" i="15"/>
  <c r="I4486" i="15" l="1"/>
  <c r="I4600" i="15"/>
  <c r="I4594" i="15"/>
  <c r="I4444" i="15"/>
  <c r="I4445" i="15"/>
  <c r="I4446" i="15"/>
  <c r="I4447" i="15"/>
  <c r="I4448" i="15"/>
  <c r="I4449" i="15"/>
  <c r="I4450" i="15"/>
  <c r="I4451" i="15"/>
  <c r="I4452" i="15"/>
  <c r="I4453" i="15"/>
  <c r="I4454" i="15"/>
  <c r="I4455" i="15"/>
  <c r="I4456" i="15"/>
  <c r="I4457" i="15"/>
  <c r="I4458" i="15"/>
  <c r="I4459" i="15"/>
  <c r="I4460" i="15"/>
  <c r="I4461" i="15"/>
  <c r="I4462" i="15"/>
  <c r="I4463" i="15"/>
  <c r="I4464" i="15"/>
  <c r="I4465" i="15"/>
  <c r="I4466" i="15"/>
  <c r="I4467" i="15"/>
  <c r="I4468" i="15"/>
  <c r="I4469" i="15"/>
  <c r="I4470" i="15"/>
  <c r="I4471" i="15"/>
  <c r="I4472" i="15"/>
  <c r="I4473" i="15"/>
  <c r="I4474" i="15"/>
  <c r="I4475" i="15"/>
  <c r="I4476" i="15"/>
  <c r="I4477" i="15"/>
  <c r="I4478" i="15"/>
  <c r="I4479" i="15"/>
  <c r="I4480" i="15"/>
  <c r="I4481" i="15"/>
  <c r="I4482" i="15"/>
  <c r="I4483" i="15"/>
  <c r="I4484" i="15"/>
  <c r="I4485" i="15"/>
  <c r="I4487" i="15"/>
  <c r="I4488" i="15"/>
  <c r="I4489" i="15"/>
  <c r="I4490" i="15"/>
  <c r="I4491" i="15"/>
  <c r="I4492" i="15"/>
  <c r="I4493" i="15"/>
  <c r="I4494" i="15"/>
  <c r="I4495" i="15"/>
  <c r="I4496" i="15"/>
  <c r="I4497" i="15"/>
  <c r="I4498" i="15"/>
  <c r="I4499" i="15"/>
  <c r="I4500" i="15"/>
  <c r="I4501" i="15"/>
  <c r="I4502" i="15"/>
  <c r="I4503" i="15"/>
  <c r="I4504" i="15"/>
  <c r="I4505" i="15"/>
  <c r="I4506" i="15"/>
  <c r="I4507" i="15"/>
  <c r="I4508" i="15"/>
  <c r="I4509" i="15"/>
  <c r="I4510" i="15"/>
  <c r="I4511" i="15"/>
  <c r="I4512" i="15"/>
  <c r="I4513" i="15"/>
  <c r="I4514" i="15"/>
  <c r="I4515" i="15"/>
  <c r="I4516" i="15"/>
  <c r="I4517" i="15"/>
  <c r="I4518" i="15"/>
  <c r="I4519" i="15"/>
  <c r="I4520" i="15"/>
  <c r="I4521" i="15"/>
  <c r="I4522" i="15"/>
  <c r="I4523" i="15"/>
  <c r="I4524" i="15"/>
  <c r="I4525" i="15"/>
  <c r="I4526" i="15"/>
  <c r="I4527" i="15"/>
  <c r="I4528" i="15"/>
  <c r="I4529" i="15"/>
  <c r="I4530" i="15"/>
  <c r="I4531" i="15"/>
  <c r="I4532" i="15"/>
  <c r="I4533" i="15"/>
  <c r="I4534" i="15"/>
  <c r="I4535" i="15"/>
  <c r="I4536" i="15"/>
  <c r="I4537" i="15"/>
  <c r="I4538" i="15"/>
  <c r="I4539" i="15"/>
  <c r="I4540" i="15"/>
  <c r="I4541" i="15"/>
  <c r="I4542" i="15"/>
  <c r="I4543" i="15"/>
  <c r="I4544" i="15"/>
  <c r="I4545" i="15"/>
  <c r="I4546" i="15"/>
  <c r="I4547" i="15"/>
  <c r="I4548" i="15"/>
  <c r="I4549" i="15"/>
  <c r="I4550" i="15"/>
  <c r="I4551" i="15"/>
  <c r="I4552" i="15"/>
  <c r="I4553" i="15"/>
  <c r="I4554" i="15"/>
  <c r="I4555" i="15"/>
  <c r="I4556" i="15"/>
  <c r="I4557" i="15"/>
  <c r="I4558" i="15"/>
  <c r="I4559" i="15"/>
  <c r="I4560" i="15"/>
  <c r="I4561" i="15"/>
  <c r="I4562" i="15"/>
  <c r="I4563" i="15"/>
  <c r="I4564" i="15"/>
  <c r="I4565" i="15"/>
  <c r="I4566" i="15"/>
  <c r="I4567" i="15"/>
  <c r="I4568" i="15"/>
  <c r="I4569" i="15"/>
  <c r="I4570" i="15"/>
  <c r="I4571" i="15"/>
  <c r="I4572" i="15"/>
  <c r="I4573" i="15"/>
  <c r="I4574" i="15"/>
  <c r="I4575" i="15"/>
  <c r="I4576" i="15"/>
  <c r="I4577" i="15"/>
  <c r="I4578" i="15"/>
  <c r="I4579" i="15"/>
  <c r="I4580" i="15"/>
  <c r="I4581" i="15"/>
  <c r="I4582" i="15"/>
  <c r="I4583" i="15"/>
  <c r="I4584" i="15"/>
  <c r="I4585" i="15"/>
  <c r="I4586" i="15"/>
  <c r="I4587" i="15"/>
  <c r="I4588" i="15"/>
  <c r="I4589" i="15"/>
  <c r="I4590" i="15"/>
  <c r="I4591" i="15"/>
  <c r="I4592" i="15"/>
  <c r="I4593" i="15"/>
  <c r="I4595" i="15"/>
  <c r="I4596" i="15"/>
  <c r="I4597" i="15"/>
  <c r="I4598" i="15"/>
  <c r="I4599" i="15"/>
  <c r="I4601" i="15"/>
  <c r="I4602" i="15"/>
  <c r="I4603" i="15"/>
  <c r="I4604" i="15"/>
  <c r="I4605" i="15"/>
  <c r="I4606" i="15"/>
  <c r="I4607" i="15"/>
  <c r="I4608" i="15"/>
  <c r="I4609" i="15"/>
  <c r="I4610" i="15"/>
  <c r="I4611" i="15"/>
  <c r="L1299" i="15" l="1"/>
  <c r="I1299" i="15" s="1"/>
  <c r="L1298" i="15"/>
  <c r="I1298" i="15" s="1"/>
  <c r="L1297" i="15"/>
  <c r="I1297" i="15" s="1"/>
  <c r="L1296" i="15"/>
  <c r="I1296" i="15" s="1"/>
  <c r="L1295" i="15"/>
  <c r="I1295" i="15" s="1"/>
  <c r="L1294" i="15"/>
  <c r="I1294" i="15" s="1"/>
  <c r="L1293" i="15"/>
  <c r="I1293" i="15" s="1"/>
  <c r="L1292" i="15"/>
  <c r="I1292" i="15" s="1"/>
  <c r="L1291" i="15"/>
  <c r="I1291" i="15" s="1"/>
  <c r="L1290" i="15"/>
  <c r="I1290" i="15" s="1"/>
  <c r="L1289" i="15"/>
  <c r="I1289" i="15" s="1"/>
  <c r="L1288" i="15"/>
  <c r="I1288" i="15" s="1"/>
  <c r="L1339" i="15" l="1"/>
  <c r="L1338" i="15"/>
  <c r="L1337" i="15"/>
  <c r="I1337" i="15" s="1"/>
  <c r="L1336" i="15"/>
  <c r="I1336" i="15" s="1"/>
  <c r="L1335" i="15"/>
  <c r="I1335" i="15" s="1"/>
  <c r="L1334" i="15"/>
  <c r="I1334" i="15" s="1"/>
  <c r="L1333" i="15"/>
  <c r="I1333" i="15" s="1"/>
  <c r="L1332" i="15"/>
  <c r="I1332" i="15" s="1"/>
  <c r="L1331" i="15"/>
  <c r="I1331" i="15" s="1"/>
  <c r="L1330" i="15"/>
  <c r="I1330" i="15" s="1"/>
  <c r="L1329" i="15"/>
  <c r="I1329" i="15" s="1"/>
  <c r="L1328" i="15"/>
  <c r="I1328" i="15" s="1"/>
  <c r="L1327" i="15"/>
  <c r="I1327" i="15" s="1"/>
  <c r="L1326" i="15"/>
  <c r="I1326" i="15" s="1"/>
  <c r="L1325" i="15"/>
  <c r="I1325" i="15" s="1"/>
  <c r="L1324" i="15"/>
  <c r="I1324" i="15" s="1"/>
  <c r="L1323" i="15"/>
  <c r="I1323" i="15" s="1"/>
  <c r="L1322" i="15"/>
  <c r="I1322" i="15" s="1"/>
  <c r="L1321" i="15"/>
  <c r="I1321" i="15" s="1"/>
  <c r="L1320" i="15"/>
  <c r="I1320" i="15" s="1"/>
  <c r="L1319" i="15"/>
  <c r="I1319" i="15" s="1"/>
  <c r="L1318" i="15"/>
  <c r="I1318" i="15" s="1"/>
  <c r="L1317" i="15"/>
  <c r="I1317" i="15" s="1"/>
  <c r="L1316" i="15"/>
  <c r="I1316" i="15" s="1"/>
  <c r="L1315" i="15"/>
  <c r="I1315" i="15" s="1"/>
  <c r="L1314" i="15"/>
  <c r="I1314" i="15" s="1"/>
  <c r="L1313" i="15"/>
  <c r="I1313" i="15" s="1"/>
  <c r="L1312" i="15"/>
  <c r="I1312" i="15" s="1"/>
  <c r="L1311" i="15"/>
  <c r="I1311" i="15" s="1"/>
  <c r="L1310" i="15"/>
  <c r="I1310" i="15" s="1"/>
  <c r="L1309" i="15"/>
  <c r="I1309" i="15" s="1"/>
  <c r="L1308" i="15"/>
  <c r="I1308" i="15" s="1"/>
  <c r="L1307" i="15"/>
  <c r="I1307" i="15" s="1"/>
  <c r="L1306" i="15"/>
  <c r="I1306" i="15" s="1"/>
  <c r="L1305" i="15"/>
  <c r="I1305" i="15" s="1"/>
  <c r="L1304" i="15"/>
  <c r="I1304" i="15" s="1"/>
  <c r="L1303" i="15"/>
  <c r="I1303" i="15" s="1"/>
  <c r="L1302" i="15"/>
  <c r="I1302" i="15" s="1"/>
  <c r="L1301" i="15"/>
  <c r="I1301" i="15" s="1"/>
  <c r="L1300" i="15"/>
  <c r="I1300" i="15" s="1"/>
  <c r="I1339" i="15"/>
  <c r="I1338" i="15"/>
  <c r="L4443" i="15"/>
  <c r="I4443" i="15" s="1"/>
  <c r="L4442" i="15"/>
  <c r="I4442" i="15" s="1"/>
  <c r="L4441" i="15"/>
  <c r="I4441" i="15" s="1"/>
  <c r="L4440" i="15"/>
  <c r="I4440" i="15" s="1"/>
  <c r="L4439" i="15"/>
  <c r="I4439" i="15" s="1"/>
  <c r="L4438" i="15"/>
  <c r="I4438" i="15" s="1"/>
  <c r="L4437" i="15"/>
  <c r="I4437" i="15" s="1"/>
  <c r="L4436" i="15"/>
  <c r="I4436" i="15" s="1"/>
  <c r="L4435" i="15"/>
  <c r="I4435" i="15" s="1"/>
  <c r="L4434" i="15"/>
  <c r="I4434" i="15" s="1"/>
  <c r="L4433" i="15"/>
  <c r="I4433" i="15" s="1"/>
  <c r="L4432" i="15"/>
  <c r="I4432" i="15" s="1"/>
  <c r="L4431" i="15"/>
  <c r="I4431" i="15" s="1"/>
  <c r="L4430" i="15"/>
  <c r="I4430" i="15" s="1"/>
  <c r="L4429" i="15"/>
  <c r="I4429" i="15" s="1"/>
  <c r="L4428" i="15"/>
  <c r="I4428" i="15" s="1"/>
  <c r="L4427" i="15"/>
  <c r="I4427" i="15" s="1"/>
  <c r="L4426" i="15"/>
  <c r="I4426" i="15" s="1"/>
  <c r="L4425" i="15"/>
  <c r="I4425" i="15" s="1"/>
  <c r="L4424" i="15"/>
  <c r="I4424" i="15" s="1"/>
  <c r="L4423" i="15"/>
  <c r="I4423" i="15" s="1"/>
  <c r="L4422" i="15"/>
  <c r="I4422" i="15" s="1"/>
  <c r="L4421" i="15"/>
  <c r="I4421" i="15" s="1"/>
  <c r="L4420" i="15"/>
  <c r="I4420" i="15" s="1"/>
  <c r="L4419" i="15"/>
  <c r="I4419" i="15" s="1"/>
  <c r="L4418" i="15"/>
  <c r="I4418" i="15" s="1"/>
  <c r="L4417" i="15"/>
  <c r="I4417" i="15" s="1"/>
  <c r="L4416" i="15"/>
  <c r="I4416" i="15" s="1"/>
  <c r="L4415" i="15"/>
  <c r="I4415" i="15" s="1"/>
  <c r="L4414" i="15"/>
  <c r="I4414" i="15" s="1"/>
  <c r="L4413" i="15"/>
  <c r="I4413" i="15" s="1"/>
  <c r="L4412" i="15"/>
  <c r="I4412" i="15" s="1"/>
  <c r="L4411" i="15"/>
  <c r="I4411" i="15" s="1"/>
  <c r="L4410" i="15"/>
  <c r="I4410" i="15" s="1"/>
  <c r="L4409" i="15"/>
  <c r="I4409" i="15" s="1"/>
  <c r="L4408" i="15"/>
  <c r="I4408" i="15" s="1"/>
  <c r="L4407" i="15"/>
  <c r="I4407" i="15" s="1"/>
  <c r="L4406" i="15"/>
  <c r="I4406" i="15" s="1"/>
  <c r="L4405" i="15"/>
  <c r="I4405" i="15" s="1"/>
  <c r="L4404" i="15"/>
  <c r="I4404" i="15" s="1"/>
  <c r="L4403" i="15"/>
  <c r="I4403" i="15" s="1"/>
  <c r="L4402" i="15"/>
  <c r="I4402" i="15" s="1"/>
  <c r="L4401" i="15"/>
  <c r="I4401" i="15" s="1"/>
  <c r="L4400" i="15"/>
  <c r="I4400" i="15" s="1"/>
  <c r="L4399" i="15"/>
  <c r="I4399" i="15" s="1"/>
  <c r="L4398" i="15"/>
  <c r="I4398" i="15" s="1"/>
  <c r="L4397" i="15"/>
  <c r="I4397" i="15" s="1"/>
  <c r="L4396" i="15"/>
  <c r="I4396" i="15" s="1"/>
  <c r="L4395" i="15"/>
  <c r="I4395" i="15" s="1"/>
  <c r="L4394" i="15"/>
  <c r="I4394" i="15" s="1"/>
  <c r="L4393" i="15"/>
  <c r="I4393" i="15" s="1"/>
  <c r="L4392" i="15"/>
  <c r="I4392" i="15" s="1"/>
  <c r="L4391" i="15"/>
  <c r="I4391" i="15" s="1"/>
  <c r="L4390" i="15"/>
  <c r="I4390" i="15" s="1"/>
  <c r="L4389" i="15"/>
  <c r="I4389" i="15" s="1"/>
  <c r="L4388" i="15"/>
  <c r="I4388" i="15" s="1"/>
  <c r="L4387" i="15"/>
  <c r="I4387" i="15" s="1"/>
  <c r="L4386" i="15"/>
  <c r="I4386" i="15" s="1"/>
  <c r="L4385" i="15"/>
  <c r="I4385" i="15" s="1"/>
  <c r="L4384" i="15"/>
  <c r="I4384" i="15" s="1"/>
  <c r="L4383" i="15"/>
  <c r="I4383" i="15" s="1"/>
  <c r="L4382" i="15"/>
  <c r="I4382" i="15" s="1"/>
  <c r="L4381" i="15"/>
  <c r="I4381" i="15" s="1"/>
  <c r="L4380" i="15"/>
  <c r="I4380" i="15" s="1"/>
  <c r="L4379" i="15"/>
  <c r="I4379" i="15" s="1"/>
  <c r="L4378" i="15"/>
  <c r="I4378" i="15" s="1"/>
  <c r="L4377" i="15"/>
  <c r="I4377" i="15" s="1"/>
  <c r="L4376" i="15"/>
  <c r="I4376" i="15" s="1"/>
  <c r="L4375" i="15"/>
  <c r="I4375" i="15" s="1"/>
  <c r="L4374" i="15"/>
  <c r="I4374" i="15" s="1"/>
  <c r="L4373" i="15"/>
  <c r="I4373" i="15" s="1"/>
  <c r="L4372" i="15"/>
  <c r="I4372" i="15" s="1"/>
  <c r="L4371" i="15"/>
  <c r="I4371" i="15" s="1"/>
  <c r="L4370" i="15"/>
  <c r="I4370" i="15" s="1"/>
  <c r="L4369" i="15"/>
  <c r="I4369" i="15" s="1"/>
  <c r="L4368" i="15"/>
  <c r="I4368" i="15" s="1"/>
  <c r="L4367" i="15"/>
  <c r="I4367" i="15" s="1"/>
  <c r="L4366" i="15"/>
  <c r="I4366" i="15" s="1"/>
  <c r="L4365" i="15"/>
  <c r="I4365" i="15" s="1"/>
  <c r="L4364" i="15"/>
  <c r="I4364" i="15" s="1"/>
  <c r="L2513" i="15" l="1"/>
  <c r="L2512" i="15"/>
  <c r="L2511" i="15"/>
  <c r="I2511" i="15" s="1"/>
  <c r="L2510" i="15"/>
  <c r="I2510" i="15" s="1"/>
  <c r="L2509" i="15"/>
  <c r="L2508" i="15"/>
  <c r="L2507" i="15"/>
  <c r="I2507" i="15" s="1"/>
  <c r="L2506" i="15"/>
  <c r="I2506" i="15" s="1"/>
  <c r="L2505" i="15"/>
  <c r="L2504" i="15"/>
  <c r="L2503" i="15"/>
  <c r="I2503" i="15" s="1"/>
  <c r="L2502" i="15"/>
  <c r="I2502" i="15" s="1"/>
  <c r="L2501" i="15"/>
  <c r="L2500" i="15"/>
  <c r="L2499" i="15"/>
  <c r="I2499" i="15" s="1"/>
  <c r="L2498" i="15"/>
  <c r="I2498" i="15" s="1"/>
  <c r="L2497" i="15"/>
  <c r="L2496" i="15"/>
  <c r="L2495" i="15"/>
  <c r="I2495" i="15" s="1"/>
  <c r="L2494" i="15"/>
  <c r="I2494" i="15" s="1"/>
  <c r="L2475" i="15"/>
  <c r="L2474" i="15"/>
  <c r="I2513" i="15"/>
  <c r="I2512" i="15"/>
  <c r="I2509" i="15"/>
  <c r="I2508" i="15"/>
  <c r="I2505" i="15"/>
  <c r="I2504" i="15"/>
  <c r="I2501" i="15"/>
  <c r="I2500" i="15"/>
  <c r="I2497" i="15"/>
  <c r="I2496" i="15"/>
  <c r="L2035" i="15"/>
  <c r="L2034" i="15"/>
  <c r="L2033" i="15"/>
  <c r="L2032" i="15"/>
  <c r="L2031" i="15"/>
  <c r="L2030" i="15"/>
  <c r="L2029" i="15"/>
  <c r="L2028" i="15"/>
  <c r="L2027" i="15"/>
  <c r="L2026" i="15"/>
  <c r="L2025" i="15"/>
  <c r="L2024" i="15"/>
  <c r="I2024" i="15" s="1"/>
  <c r="I2035" i="15"/>
  <c r="I2034" i="15"/>
  <c r="I2033" i="15"/>
  <c r="I2032" i="15"/>
  <c r="I2031" i="15"/>
  <c r="I2030" i="15"/>
  <c r="I2029" i="15"/>
  <c r="I2028" i="15"/>
  <c r="I2027" i="15"/>
  <c r="I2026" i="15"/>
  <c r="I2025" i="15"/>
  <c r="L1915" i="15"/>
  <c r="L1914" i="15"/>
  <c r="I1914" i="15" s="1"/>
  <c r="L1913" i="15"/>
  <c r="I1913" i="15" s="1"/>
  <c r="L1912" i="15"/>
  <c r="I1912" i="15" s="1"/>
  <c r="I1915" i="15"/>
  <c r="L1807" i="15"/>
  <c r="I1807" i="15" s="1"/>
  <c r="L1806" i="15"/>
  <c r="I1806" i="15" s="1"/>
  <c r="L1843" i="15"/>
  <c r="I1843" i="15" s="1"/>
  <c r="L1842" i="15"/>
  <c r="I1842" i="15" s="1"/>
  <c r="L1791" i="15"/>
  <c r="I1791" i="15" s="1"/>
  <c r="L1790" i="15"/>
  <c r="I1790" i="15" s="1"/>
  <c r="I36" i="15" l="1"/>
  <c r="I35" i="15"/>
  <c r="I34" i="15"/>
  <c r="I33" i="15"/>
  <c r="I32" i="15"/>
  <c r="I31" i="15"/>
  <c r="I30" i="15"/>
  <c r="I29" i="15"/>
  <c r="I28" i="15"/>
  <c r="I27" i="15"/>
  <c r="I26" i="15"/>
  <c r="I25" i="15"/>
  <c r="I42" i="15"/>
  <c r="I41" i="15"/>
  <c r="I40" i="15"/>
  <c r="I65" i="15"/>
  <c r="I64" i="15"/>
  <c r="I63" i="15"/>
  <c r="I62" i="15"/>
  <c r="I61" i="15"/>
  <c r="I60" i="15"/>
  <c r="I59" i="15"/>
  <c r="I58" i="15"/>
  <c r="I57" i="15"/>
  <c r="I56" i="15"/>
  <c r="I55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81" i="15"/>
  <c r="I54" i="15"/>
  <c r="I53" i="15"/>
  <c r="I52" i="15"/>
  <c r="I51" i="15"/>
  <c r="I50" i="15"/>
  <c r="I49" i="15"/>
  <c r="I48" i="15"/>
  <c r="I47" i="15"/>
  <c r="I320" i="15" l="1"/>
  <c r="I319" i="15"/>
  <c r="I318" i="15"/>
  <c r="I317" i="15"/>
  <c r="I86" i="15" l="1"/>
  <c r="I87" i="15"/>
  <c r="I88" i="15"/>
  <c r="I89" i="15"/>
  <c r="I90" i="15"/>
  <c r="I91" i="15"/>
  <c r="I92" i="15"/>
  <c r="I93" i="15"/>
  <c r="I94" i="15"/>
  <c r="L1567" i="15"/>
  <c r="I1567" i="15" s="1"/>
  <c r="L1566" i="15"/>
  <c r="I1566" i="15" s="1"/>
  <c r="L1565" i="15"/>
  <c r="I1565" i="15" s="1"/>
  <c r="L1564" i="15"/>
  <c r="I1564" i="15" s="1"/>
  <c r="L1563" i="15"/>
  <c r="I1563" i="15" s="1"/>
  <c r="L1562" i="15"/>
  <c r="I1562" i="15" s="1"/>
  <c r="L1381" i="15"/>
  <c r="I1381" i="15" s="1"/>
  <c r="L1380" i="15"/>
  <c r="I1380" i="15" s="1"/>
  <c r="L1379" i="15"/>
  <c r="I1379" i="15" s="1"/>
  <c r="L1378" i="15"/>
  <c r="I1378" i="15" s="1"/>
  <c r="L1377" i="15"/>
  <c r="I1377" i="15" s="1"/>
  <c r="L1376" i="15"/>
  <c r="I1376" i="15" s="1"/>
  <c r="L4164" i="15" l="1"/>
  <c r="L4165" i="15"/>
  <c r="L4166" i="15"/>
  <c r="L4167" i="15"/>
  <c r="I4167" i="15" s="1"/>
  <c r="L4168" i="15"/>
  <c r="L4169" i="15"/>
  <c r="L4170" i="15"/>
  <c r="I4170" i="15" s="1"/>
  <c r="L4171" i="15"/>
  <c r="I4171" i="15" s="1"/>
  <c r="L4172" i="15"/>
  <c r="L4173" i="15"/>
  <c r="L4174" i="15"/>
  <c r="L4175" i="15"/>
  <c r="I4175" i="15" s="1"/>
  <c r="L4176" i="15"/>
  <c r="L4177" i="15"/>
  <c r="L4178" i="15"/>
  <c r="L4179" i="15"/>
  <c r="I4179" i="15" s="1"/>
  <c r="L4180" i="15"/>
  <c r="L4181" i="15"/>
  <c r="L4182" i="15"/>
  <c r="L4183" i="15"/>
  <c r="I4183" i="15" s="1"/>
  <c r="L4184" i="15"/>
  <c r="L4185" i="15"/>
  <c r="L4186" i="15"/>
  <c r="I4186" i="15" s="1"/>
  <c r="L4187" i="15"/>
  <c r="I4187" i="15" s="1"/>
  <c r="L4188" i="15"/>
  <c r="L4189" i="15"/>
  <c r="L4190" i="15"/>
  <c r="L4191" i="15"/>
  <c r="I4191" i="15" s="1"/>
  <c r="L4192" i="15"/>
  <c r="L4193" i="15"/>
  <c r="L4194" i="15"/>
  <c r="I4194" i="15" s="1"/>
  <c r="L4195" i="15"/>
  <c r="I4195" i="15" s="1"/>
  <c r="L4196" i="15"/>
  <c r="L4197" i="15"/>
  <c r="L4198" i="15"/>
  <c r="L4199" i="15"/>
  <c r="I4199" i="15" s="1"/>
  <c r="L4200" i="15"/>
  <c r="L4201" i="15"/>
  <c r="L4202" i="15"/>
  <c r="I4202" i="15" s="1"/>
  <c r="L4203" i="15"/>
  <c r="I4203" i="15" s="1"/>
  <c r="L4204" i="15"/>
  <c r="L4205" i="15"/>
  <c r="L4206" i="15"/>
  <c r="I4206" i="15" s="1"/>
  <c r="L4207" i="15"/>
  <c r="I4207" i="15" s="1"/>
  <c r="L4208" i="15"/>
  <c r="L4209" i="15"/>
  <c r="L4210" i="15"/>
  <c r="L4211" i="15"/>
  <c r="I4211" i="15" s="1"/>
  <c r="L4212" i="15"/>
  <c r="L4213" i="15"/>
  <c r="L4214" i="15"/>
  <c r="L4215" i="15"/>
  <c r="I4215" i="15" s="1"/>
  <c r="L4216" i="15"/>
  <c r="L4217" i="15"/>
  <c r="L4218" i="15"/>
  <c r="I4218" i="15" s="1"/>
  <c r="L4219" i="15"/>
  <c r="I4219" i="15" s="1"/>
  <c r="L4220" i="15"/>
  <c r="L4221" i="15"/>
  <c r="L4222" i="15"/>
  <c r="L4223" i="15"/>
  <c r="I4223" i="15" s="1"/>
  <c r="L4224" i="15"/>
  <c r="L4225" i="15"/>
  <c r="L4226" i="15"/>
  <c r="L4227" i="15"/>
  <c r="I4227" i="15" s="1"/>
  <c r="L4228" i="15"/>
  <c r="L4229" i="15"/>
  <c r="L4230" i="15"/>
  <c r="L4231" i="15"/>
  <c r="I4231" i="15" s="1"/>
  <c r="L4232" i="15"/>
  <c r="L4233" i="15"/>
  <c r="L4234" i="15"/>
  <c r="I4234" i="15" s="1"/>
  <c r="L4235" i="15"/>
  <c r="I4235" i="15" s="1"/>
  <c r="L4236" i="15"/>
  <c r="L4237" i="15"/>
  <c r="L4238" i="15"/>
  <c r="L4239" i="15"/>
  <c r="I4239" i="15" s="1"/>
  <c r="L4240" i="15"/>
  <c r="L4241" i="15"/>
  <c r="L4242" i="15"/>
  <c r="L4243" i="15"/>
  <c r="I4243" i="15" s="1"/>
  <c r="L4244" i="15"/>
  <c r="L4245" i="15"/>
  <c r="L4246" i="15"/>
  <c r="I4246" i="15" s="1"/>
  <c r="L4247" i="15"/>
  <c r="I4247" i="15" s="1"/>
  <c r="L4248" i="15"/>
  <c r="L4249" i="15"/>
  <c r="L4250" i="15"/>
  <c r="I4250" i="15" s="1"/>
  <c r="L4251" i="15"/>
  <c r="I4251" i="15" s="1"/>
  <c r="L4252" i="15"/>
  <c r="I4252" i="15" s="1"/>
  <c r="L4253" i="15"/>
  <c r="L4254" i="15"/>
  <c r="I4254" i="15" s="1"/>
  <c r="L4255" i="15"/>
  <c r="I4255" i="15" s="1"/>
  <c r="L4256" i="15"/>
  <c r="I4256" i="15" s="1"/>
  <c r="L4257" i="15"/>
  <c r="L4258" i="15"/>
  <c r="I4258" i="15" s="1"/>
  <c r="L4259" i="15"/>
  <c r="I4259" i="15" s="1"/>
  <c r="L4260" i="15"/>
  <c r="L4261" i="15"/>
  <c r="L4262" i="15"/>
  <c r="I4262" i="15" s="1"/>
  <c r="L4263" i="15"/>
  <c r="I4263" i="15" s="1"/>
  <c r="L4264" i="15"/>
  <c r="I4264" i="15" s="1"/>
  <c r="L4265" i="15"/>
  <c r="L4266" i="15"/>
  <c r="I4266" i="15" s="1"/>
  <c r="L4267" i="15"/>
  <c r="I4267" i="15" s="1"/>
  <c r="L4268" i="15"/>
  <c r="I4268" i="15" s="1"/>
  <c r="L4269" i="15"/>
  <c r="L4270" i="15"/>
  <c r="I4270" i="15" s="1"/>
  <c r="L4271" i="15"/>
  <c r="I4271" i="15" s="1"/>
  <c r="L4272" i="15"/>
  <c r="I4272" i="15" s="1"/>
  <c r="L4273" i="15"/>
  <c r="L4274" i="15"/>
  <c r="L4275" i="15"/>
  <c r="I4275" i="15" s="1"/>
  <c r="L4276" i="15"/>
  <c r="I4276" i="15" s="1"/>
  <c r="L4277" i="15"/>
  <c r="L4278" i="15"/>
  <c r="I4278" i="15" s="1"/>
  <c r="L4279" i="15"/>
  <c r="I4279" i="15" s="1"/>
  <c r="L4280" i="15"/>
  <c r="I4280" i="15" s="1"/>
  <c r="L4281" i="15"/>
  <c r="L4282" i="15"/>
  <c r="I4282" i="15" s="1"/>
  <c r="L4283" i="15"/>
  <c r="I4283" i="15" s="1"/>
  <c r="L4284" i="15"/>
  <c r="I4284" i="15" s="1"/>
  <c r="L4285" i="15"/>
  <c r="L4286" i="15"/>
  <c r="I4286" i="15" s="1"/>
  <c r="L4287" i="15"/>
  <c r="I4287" i="15" s="1"/>
  <c r="L4288" i="15"/>
  <c r="I4288" i="15" s="1"/>
  <c r="L4289" i="15"/>
  <c r="L4290" i="15"/>
  <c r="I4290" i="15" s="1"/>
  <c r="L4291" i="15"/>
  <c r="I4291" i="15" s="1"/>
  <c r="L4292" i="15"/>
  <c r="I4292" i="15" s="1"/>
  <c r="L4293" i="15"/>
  <c r="L4294" i="15"/>
  <c r="I4294" i="15" s="1"/>
  <c r="L4295" i="15"/>
  <c r="I4295" i="15" s="1"/>
  <c r="L4296" i="15"/>
  <c r="I4296" i="15" s="1"/>
  <c r="L4297" i="15"/>
  <c r="L4298" i="15"/>
  <c r="L4299" i="15"/>
  <c r="I4299" i="15" s="1"/>
  <c r="L4300" i="15"/>
  <c r="I4300" i="15" s="1"/>
  <c r="L4301" i="15"/>
  <c r="L4302" i="15"/>
  <c r="I4302" i="15" s="1"/>
  <c r="L4303" i="15"/>
  <c r="I4303" i="15" s="1"/>
  <c r="L4304" i="15"/>
  <c r="I4304" i="15" s="1"/>
  <c r="L4305" i="15"/>
  <c r="L4306" i="15"/>
  <c r="I4306" i="15" s="1"/>
  <c r="L4307" i="15"/>
  <c r="I4307" i="15" s="1"/>
  <c r="L4308" i="15"/>
  <c r="I4308" i="15" s="1"/>
  <c r="L4309" i="15"/>
  <c r="L4310" i="15"/>
  <c r="I4310" i="15" s="1"/>
  <c r="L4311" i="15"/>
  <c r="I4311" i="15" s="1"/>
  <c r="L4312" i="15"/>
  <c r="I4312" i="15" s="1"/>
  <c r="L4313" i="15"/>
  <c r="L4314" i="15"/>
  <c r="L4315" i="15"/>
  <c r="I4315" i="15" s="1"/>
  <c r="L4316" i="15"/>
  <c r="I4316" i="15" s="1"/>
  <c r="L4317" i="15"/>
  <c r="L4318" i="15"/>
  <c r="I4318" i="15" s="1"/>
  <c r="L4319" i="15"/>
  <c r="I4319" i="15" s="1"/>
  <c r="L4320" i="15"/>
  <c r="I4320" i="15" s="1"/>
  <c r="L4321" i="15"/>
  <c r="L4322" i="15"/>
  <c r="I4322" i="15" s="1"/>
  <c r="L4323" i="15"/>
  <c r="I4323" i="15" s="1"/>
  <c r="L4324" i="15"/>
  <c r="I4324" i="15" s="1"/>
  <c r="L4325" i="15"/>
  <c r="L4326" i="15"/>
  <c r="I4326" i="15" s="1"/>
  <c r="L4327" i="15"/>
  <c r="I4327" i="15" s="1"/>
  <c r="L4328" i="15"/>
  <c r="I4328" i="15" s="1"/>
  <c r="L4329" i="15"/>
  <c r="L4330" i="15"/>
  <c r="I4330" i="15" s="1"/>
  <c r="L4331" i="15"/>
  <c r="I4331" i="15" s="1"/>
  <c r="L4332" i="15"/>
  <c r="I4332" i="15" s="1"/>
  <c r="L4333" i="15"/>
  <c r="L4334" i="15"/>
  <c r="I4334" i="15" s="1"/>
  <c r="L4335" i="15"/>
  <c r="I4335" i="15" s="1"/>
  <c r="L4336" i="15"/>
  <c r="I4336" i="15" s="1"/>
  <c r="L4337" i="15"/>
  <c r="L4338" i="15"/>
  <c r="I4338" i="15" s="1"/>
  <c r="L4339" i="15"/>
  <c r="I4339" i="15" s="1"/>
  <c r="L4340" i="15"/>
  <c r="I4340" i="15" s="1"/>
  <c r="L4341" i="15"/>
  <c r="L4342" i="15"/>
  <c r="L4343" i="15"/>
  <c r="I4343" i="15" s="1"/>
  <c r="L4344" i="15"/>
  <c r="I4344" i="15" s="1"/>
  <c r="L4345" i="15"/>
  <c r="L4346" i="15"/>
  <c r="I4346" i="15" s="1"/>
  <c r="L4347" i="15"/>
  <c r="I4347" i="15" s="1"/>
  <c r="L4348" i="15"/>
  <c r="I4348" i="15" s="1"/>
  <c r="L4349" i="15"/>
  <c r="L4350" i="15"/>
  <c r="I4350" i="15" s="1"/>
  <c r="L4351" i="15"/>
  <c r="I4351" i="15" s="1"/>
  <c r="L4352" i="15"/>
  <c r="I4352" i="15" s="1"/>
  <c r="L4353" i="15"/>
  <c r="L4354" i="15"/>
  <c r="L4355" i="15"/>
  <c r="I4355" i="15" s="1"/>
  <c r="L4356" i="15"/>
  <c r="I4356" i="15" s="1"/>
  <c r="L4357" i="15"/>
  <c r="L4358" i="15"/>
  <c r="I4358" i="15" s="1"/>
  <c r="L4359" i="15"/>
  <c r="I4359" i="15" s="1"/>
  <c r="L4360" i="15"/>
  <c r="L4361" i="15"/>
  <c r="I4361" i="15" s="1"/>
  <c r="L4362" i="15"/>
  <c r="I4362" i="15" s="1"/>
  <c r="L4363" i="15"/>
  <c r="I4363" i="15" s="1"/>
  <c r="I4360" i="15"/>
  <c r="I4357" i="15"/>
  <c r="I4354" i="15"/>
  <c r="I4353" i="15"/>
  <c r="I4349" i="15"/>
  <c r="I4345" i="15"/>
  <c r="I4342" i="15"/>
  <c r="I4341" i="15"/>
  <c r="I4337" i="15"/>
  <c r="I4333" i="15"/>
  <c r="I4329" i="15"/>
  <c r="I4325" i="15"/>
  <c r="I4321" i="15"/>
  <c r="I4317" i="15"/>
  <c r="I4314" i="15"/>
  <c r="I4313" i="15"/>
  <c r="I4309" i="15"/>
  <c r="I4305" i="15"/>
  <c r="I4301" i="15"/>
  <c r="I4298" i="15"/>
  <c r="I4297" i="15"/>
  <c r="I4293" i="15"/>
  <c r="I4289" i="15"/>
  <c r="I4285" i="15"/>
  <c r="I4281" i="15"/>
  <c r="I4277" i="15"/>
  <c r="I4274" i="15"/>
  <c r="I4273" i="15"/>
  <c r="I4269" i="15"/>
  <c r="I4265" i="15"/>
  <c r="I4261" i="15"/>
  <c r="I4260" i="15"/>
  <c r="I4257" i="15"/>
  <c r="I4253" i="15"/>
  <c r="I4249" i="15"/>
  <c r="I4248" i="15"/>
  <c r="I4245" i="15"/>
  <c r="I4244" i="15"/>
  <c r="I4242" i="15"/>
  <c r="I4241" i="15"/>
  <c r="I4240" i="15"/>
  <c r="I4238" i="15"/>
  <c r="I4237" i="15"/>
  <c r="I4236" i="15"/>
  <c r="I4233" i="15"/>
  <c r="I4232" i="15"/>
  <c r="I4230" i="15"/>
  <c r="I4229" i="15"/>
  <c r="I4228" i="15"/>
  <c r="I4226" i="15"/>
  <c r="I4225" i="15"/>
  <c r="I4224" i="15"/>
  <c r="I4222" i="15"/>
  <c r="I4221" i="15"/>
  <c r="I4220" i="15"/>
  <c r="I4217" i="15"/>
  <c r="I4216" i="15"/>
  <c r="I4214" i="15"/>
  <c r="I4213" i="15"/>
  <c r="I4212" i="15"/>
  <c r="I4210" i="15"/>
  <c r="I4209" i="15"/>
  <c r="I4208" i="15"/>
  <c r="I4205" i="15"/>
  <c r="I4204" i="15"/>
  <c r="I4201" i="15"/>
  <c r="I4200" i="15"/>
  <c r="I4198" i="15"/>
  <c r="I4197" i="15"/>
  <c r="I4196" i="15"/>
  <c r="I4193" i="15"/>
  <c r="I4192" i="15"/>
  <c r="I4190" i="15"/>
  <c r="I4189" i="15"/>
  <c r="I4188" i="15"/>
  <c r="I4185" i="15"/>
  <c r="I4184" i="15"/>
  <c r="I4182" i="15"/>
  <c r="I4181" i="15"/>
  <c r="I4180" i="15"/>
  <c r="I4178" i="15"/>
  <c r="I4177" i="15"/>
  <c r="I4176" i="15"/>
  <c r="I4174" i="15"/>
  <c r="I4173" i="15"/>
  <c r="I4172" i="15"/>
  <c r="I4169" i="15"/>
  <c r="I4168" i="15"/>
  <c r="I4166" i="15"/>
  <c r="I4165" i="15"/>
  <c r="I4164" i="15"/>
  <c r="Y5" i="2" l="1"/>
  <c r="Z5" i="2"/>
  <c r="AA5" i="2"/>
  <c r="AB5" i="2"/>
  <c r="AC5" i="2"/>
  <c r="AD5" i="2"/>
  <c r="AE5" i="2"/>
  <c r="Y6" i="2"/>
  <c r="Z6" i="2"/>
  <c r="AA6" i="2"/>
  <c r="AB6" i="2"/>
  <c r="AC6" i="2"/>
  <c r="AD6" i="2"/>
  <c r="AE6" i="2"/>
  <c r="Y7" i="2"/>
  <c r="Z7" i="2"/>
  <c r="AA7" i="2"/>
  <c r="AB7" i="2"/>
  <c r="AC7" i="2"/>
  <c r="AD7" i="2"/>
  <c r="AE7" i="2"/>
  <c r="Y8" i="2"/>
  <c r="Z8" i="2"/>
  <c r="AA8" i="2"/>
  <c r="AB8" i="2"/>
  <c r="AC8" i="2"/>
  <c r="AD8" i="2"/>
  <c r="AE8" i="2"/>
  <c r="Y10" i="2"/>
  <c r="Z10" i="2"/>
  <c r="AA10" i="2"/>
  <c r="AB10" i="2"/>
  <c r="AC10" i="2"/>
  <c r="AD10" i="2"/>
  <c r="AE10" i="2"/>
  <c r="Y11" i="2"/>
  <c r="Z11" i="2"/>
  <c r="AA11" i="2"/>
  <c r="AB11" i="2"/>
  <c r="AC11" i="2"/>
  <c r="AD11" i="2"/>
  <c r="AE11" i="2"/>
  <c r="Y13" i="2"/>
  <c r="Z13" i="2"/>
  <c r="AA13" i="2"/>
  <c r="AB13" i="2"/>
  <c r="AC13" i="2"/>
  <c r="AD13" i="2"/>
  <c r="AE13" i="2"/>
  <c r="Y14" i="2"/>
  <c r="Z14" i="2"/>
  <c r="AA14" i="2"/>
  <c r="AB14" i="2"/>
  <c r="AC14" i="2"/>
  <c r="AD14" i="2"/>
  <c r="AE14" i="2"/>
  <c r="Y15" i="2"/>
  <c r="Z15" i="2"/>
  <c r="AA15" i="2"/>
  <c r="AB15" i="2"/>
  <c r="AC15" i="2"/>
  <c r="AD15" i="2"/>
  <c r="AE15" i="2"/>
  <c r="Y17" i="2"/>
  <c r="Z17" i="2"/>
  <c r="AA17" i="2"/>
  <c r="AB17" i="2"/>
  <c r="AC17" i="2"/>
  <c r="AD17" i="2"/>
  <c r="AE17" i="2"/>
  <c r="Y18" i="2"/>
  <c r="Z18" i="2"/>
  <c r="AA18" i="2"/>
  <c r="AB18" i="2"/>
  <c r="AC18" i="2"/>
  <c r="AD18" i="2"/>
  <c r="AE18" i="2"/>
  <c r="Y19" i="2"/>
  <c r="Z19" i="2"/>
  <c r="AA19" i="2"/>
  <c r="AB19" i="2"/>
  <c r="AC19" i="2"/>
  <c r="AD19" i="2"/>
  <c r="AE19" i="2"/>
  <c r="Y20" i="2"/>
  <c r="Z20" i="2"/>
  <c r="AA20" i="2"/>
  <c r="AB20" i="2"/>
  <c r="AC20" i="2"/>
  <c r="AD20" i="2"/>
  <c r="AE20" i="2"/>
  <c r="Y21" i="2"/>
  <c r="Z21" i="2"/>
  <c r="AA21" i="2"/>
  <c r="AB21" i="2"/>
  <c r="AC21" i="2"/>
  <c r="AD21" i="2"/>
  <c r="AE21" i="2"/>
  <c r="Y23" i="2"/>
  <c r="Z23" i="2"/>
  <c r="AA23" i="2"/>
  <c r="AB23" i="2"/>
  <c r="AC23" i="2"/>
  <c r="AD23" i="2"/>
  <c r="AE23" i="2"/>
  <c r="Y26" i="2"/>
  <c r="Z26" i="2"/>
  <c r="AA26" i="2"/>
  <c r="AB26" i="2"/>
  <c r="AC26" i="2"/>
  <c r="AD26" i="2"/>
  <c r="AE26" i="2"/>
  <c r="Y27" i="2"/>
  <c r="Z27" i="2"/>
  <c r="AA27" i="2"/>
  <c r="AB27" i="2"/>
  <c r="AC27" i="2"/>
  <c r="AD27" i="2"/>
  <c r="AE27" i="2"/>
  <c r="Y30" i="2"/>
  <c r="Z30" i="2"/>
  <c r="AA30" i="2"/>
  <c r="AB30" i="2"/>
  <c r="AC30" i="2"/>
  <c r="AD30" i="2"/>
  <c r="AE30" i="2"/>
  <c r="Y31" i="2"/>
  <c r="Z31" i="2"/>
  <c r="AA31" i="2"/>
  <c r="AB31" i="2"/>
  <c r="AC31" i="2"/>
  <c r="AD31" i="2"/>
  <c r="AE31" i="2"/>
  <c r="Y35" i="2"/>
  <c r="Z35" i="2"/>
  <c r="AA35" i="2"/>
  <c r="AB35" i="2"/>
  <c r="AC35" i="2"/>
  <c r="AD35" i="2"/>
  <c r="AE35" i="2"/>
  <c r="Y36" i="2"/>
  <c r="Z36" i="2"/>
  <c r="AA36" i="2"/>
  <c r="AB36" i="2"/>
  <c r="AC36" i="2"/>
  <c r="AD36" i="2"/>
  <c r="AE36" i="2"/>
  <c r="Y4" i="2"/>
  <c r="Z4" i="2"/>
  <c r="AA4" i="2"/>
  <c r="AB4" i="2"/>
  <c r="AC4" i="2"/>
  <c r="AD4" i="2"/>
  <c r="AE4" i="2"/>
  <c r="X5" i="2"/>
  <c r="X6" i="2"/>
  <c r="X7" i="2"/>
  <c r="X8" i="2"/>
  <c r="X10" i="2"/>
  <c r="X11" i="2"/>
  <c r="X13" i="2"/>
  <c r="X14" i="2"/>
  <c r="X15" i="2"/>
  <c r="X17" i="2"/>
  <c r="X18" i="2"/>
  <c r="X19" i="2"/>
  <c r="X20" i="2"/>
  <c r="X21" i="2"/>
  <c r="X23" i="2"/>
  <c r="X26" i="2"/>
  <c r="X27" i="2"/>
  <c r="X30" i="2"/>
  <c r="X31" i="2"/>
  <c r="X35" i="2"/>
  <c r="X36" i="2"/>
  <c r="X4" i="2"/>
  <c r="L4163" i="15" l="1"/>
  <c r="I4163" i="15" s="1"/>
  <c r="L4162" i="15"/>
  <c r="I4162" i="15" s="1"/>
  <c r="L4161" i="15"/>
  <c r="I4161" i="15" s="1"/>
  <c r="L4160" i="15"/>
  <c r="I4160" i="15" s="1"/>
  <c r="L4159" i="15"/>
  <c r="I4159" i="15" s="1"/>
  <c r="L4158" i="15"/>
  <c r="I4158" i="15" s="1"/>
  <c r="L4157" i="15"/>
  <c r="I4157" i="15" s="1"/>
  <c r="L4156" i="15"/>
  <c r="I4156" i="15" s="1"/>
  <c r="L4155" i="15"/>
  <c r="I4155" i="15" s="1"/>
  <c r="L4154" i="15"/>
  <c r="I4154" i="15" s="1"/>
  <c r="L328" i="15" l="1"/>
  <c r="I328" i="15" s="1"/>
  <c r="L329" i="15"/>
  <c r="I329" i="15" s="1"/>
  <c r="L330" i="15"/>
  <c r="I330" i="15" s="1"/>
  <c r="L331" i="15"/>
  <c r="I331" i="15" s="1"/>
  <c r="L332" i="15"/>
  <c r="I332" i="15" s="1"/>
  <c r="L333" i="15"/>
  <c r="I333" i="15" s="1"/>
  <c r="L334" i="15"/>
  <c r="I334" i="15" s="1"/>
  <c r="L335" i="15"/>
  <c r="I335" i="15" s="1"/>
  <c r="L336" i="15"/>
  <c r="I336" i="15" s="1"/>
  <c r="L337" i="15"/>
  <c r="I337" i="15" s="1"/>
  <c r="L338" i="15"/>
  <c r="I338" i="15" s="1"/>
  <c r="L339" i="15"/>
  <c r="I339" i="15" s="1"/>
  <c r="L340" i="15"/>
  <c r="I340" i="15" s="1"/>
  <c r="L341" i="15"/>
  <c r="I341" i="15" s="1"/>
  <c r="L342" i="15"/>
  <c r="I342" i="15" s="1"/>
  <c r="L343" i="15"/>
  <c r="I343" i="15" s="1"/>
  <c r="L344" i="15"/>
  <c r="I344" i="15" s="1"/>
  <c r="L345" i="15"/>
  <c r="I345" i="15" s="1"/>
  <c r="L346" i="15"/>
  <c r="I346" i="15" s="1"/>
  <c r="L347" i="15"/>
  <c r="I347" i="15" s="1"/>
  <c r="L348" i="15"/>
  <c r="I348" i="15" s="1"/>
  <c r="L349" i="15"/>
  <c r="I349" i="15" s="1"/>
  <c r="L350" i="15"/>
  <c r="I350" i="15" s="1"/>
  <c r="L351" i="15"/>
  <c r="I351" i="15" s="1"/>
  <c r="L352" i="15"/>
  <c r="I352" i="15" s="1"/>
  <c r="L353" i="15"/>
  <c r="I353" i="15" s="1"/>
  <c r="L354" i="15"/>
  <c r="I354" i="15" s="1"/>
  <c r="L355" i="15"/>
  <c r="I355" i="15" s="1"/>
  <c r="L356" i="15"/>
  <c r="I356" i="15" s="1"/>
  <c r="L357" i="15"/>
  <c r="I357" i="15" s="1"/>
  <c r="L358" i="15"/>
  <c r="I358" i="15" s="1"/>
  <c r="L359" i="15"/>
  <c r="I359" i="15" s="1"/>
  <c r="L360" i="15"/>
  <c r="I360" i="15" s="1"/>
  <c r="L361" i="15"/>
  <c r="I361" i="15" s="1"/>
  <c r="L362" i="15"/>
  <c r="I362" i="15" s="1"/>
  <c r="L427" i="15"/>
  <c r="I427" i="15" s="1"/>
  <c r="L428" i="15"/>
  <c r="I428" i="15" s="1"/>
  <c r="L429" i="15"/>
  <c r="I429" i="15" s="1"/>
  <c r="L430" i="15"/>
  <c r="I430" i="15" s="1"/>
  <c r="L431" i="15"/>
  <c r="I431" i="15" s="1"/>
  <c r="L432" i="15"/>
  <c r="I432" i="15" s="1"/>
  <c r="L433" i="15"/>
  <c r="I433" i="15" s="1"/>
  <c r="L434" i="15"/>
  <c r="I434" i="15" s="1"/>
  <c r="L435" i="15"/>
  <c r="I435" i="15" s="1"/>
  <c r="L436" i="15"/>
  <c r="I436" i="15" s="1"/>
  <c r="L437" i="15"/>
  <c r="I437" i="15" s="1"/>
  <c r="L438" i="15"/>
  <c r="I438" i="15" s="1"/>
  <c r="L439" i="15"/>
  <c r="I439" i="15" s="1"/>
  <c r="L440" i="15"/>
  <c r="I440" i="15" s="1"/>
  <c r="L441" i="15"/>
  <c r="I441" i="15" s="1"/>
  <c r="L442" i="15"/>
  <c r="I442" i="15" s="1"/>
  <c r="L443" i="15"/>
  <c r="I443" i="15" s="1"/>
  <c r="L444" i="15"/>
  <c r="I444" i="15" s="1"/>
  <c r="L445" i="15"/>
  <c r="I445" i="15" s="1"/>
  <c r="L446" i="15"/>
  <c r="I446" i="15" s="1"/>
  <c r="L447" i="15"/>
  <c r="I447" i="15" s="1"/>
  <c r="L448" i="15"/>
  <c r="I448" i="15" s="1"/>
  <c r="L449" i="15"/>
  <c r="I449" i="15" s="1"/>
  <c r="L450" i="15"/>
  <c r="I450" i="15" s="1"/>
  <c r="L451" i="15"/>
  <c r="I451" i="15" s="1"/>
  <c r="L452" i="15"/>
  <c r="I452" i="15" s="1"/>
  <c r="L453" i="15"/>
  <c r="I453" i="15" s="1"/>
  <c r="L454" i="15"/>
  <c r="I454" i="15" s="1"/>
  <c r="L455" i="15"/>
  <c r="I455" i="15" s="1"/>
  <c r="L456" i="15"/>
  <c r="I456" i="15" s="1"/>
  <c r="L457" i="15"/>
  <c r="I457" i="15" s="1"/>
  <c r="L458" i="15"/>
  <c r="I458" i="15" s="1"/>
  <c r="L459" i="15"/>
  <c r="I459" i="15" s="1"/>
  <c r="L460" i="15"/>
  <c r="I460" i="15" s="1"/>
  <c r="L461" i="15"/>
  <c r="I461" i="15" s="1"/>
  <c r="L462" i="15"/>
  <c r="I462" i="15" s="1"/>
  <c r="L526" i="15"/>
  <c r="I526" i="15" s="1"/>
  <c r="L527" i="15"/>
  <c r="I527" i="15" s="1"/>
  <c r="L528" i="15"/>
  <c r="I528" i="15" s="1"/>
  <c r="L529" i="15"/>
  <c r="I529" i="15" s="1"/>
  <c r="L530" i="15"/>
  <c r="I530" i="15" s="1"/>
  <c r="L531" i="15"/>
  <c r="I531" i="15" s="1"/>
  <c r="L532" i="15"/>
  <c r="I532" i="15" s="1"/>
  <c r="L533" i="15"/>
  <c r="I533" i="15" s="1"/>
  <c r="L534" i="15"/>
  <c r="I534" i="15" s="1"/>
  <c r="L535" i="15"/>
  <c r="I535" i="15" s="1"/>
  <c r="L536" i="15"/>
  <c r="I536" i="15" s="1"/>
  <c r="L537" i="15"/>
  <c r="I537" i="15" s="1"/>
  <c r="L538" i="15"/>
  <c r="I538" i="15" s="1"/>
  <c r="L539" i="15"/>
  <c r="I539" i="15" s="1"/>
  <c r="L540" i="15"/>
  <c r="I540" i="15" s="1"/>
  <c r="L541" i="15"/>
  <c r="I541" i="15" s="1"/>
  <c r="L542" i="15"/>
  <c r="I542" i="15" s="1"/>
  <c r="L543" i="15"/>
  <c r="I543" i="15" s="1"/>
  <c r="L544" i="15"/>
  <c r="I544" i="15" s="1"/>
  <c r="L545" i="15"/>
  <c r="I545" i="15" s="1"/>
  <c r="L546" i="15"/>
  <c r="I546" i="15" s="1"/>
  <c r="L547" i="15"/>
  <c r="I547" i="15" s="1"/>
  <c r="L548" i="15"/>
  <c r="I548" i="15" s="1"/>
  <c r="L549" i="15"/>
  <c r="I549" i="15" s="1"/>
  <c r="L550" i="15"/>
  <c r="I550" i="15" s="1"/>
  <c r="L551" i="15"/>
  <c r="I551" i="15" s="1"/>
  <c r="L552" i="15"/>
  <c r="I552" i="15" s="1"/>
  <c r="L553" i="15"/>
  <c r="I553" i="15" s="1"/>
  <c r="L554" i="15"/>
  <c r="I554" i="15" s="1"/>
  <c r="L555" i="15"/>
  <c r="I555" i="15" s="1"/>
  <c r="L556" i="15"/>
  <c r="I556" i="15" s="1"/>
  <c r="L557" i="15"/>
  <c r="I557" i="15" s="1"/>
  <c r="L558" i="15"/>
  <c r="I558" i="15" s="1"/>
  <c r="L559" i="15"/>
  <c r="I559" i="15" s="1"/>
  <c r="L560" i="15"/>
  <c r="I560" i="15" s="1"/>
  <c r="L561" i="15"/>
  <c r="I561" i="15" s="1"/>
  <c r="L625" i="15"/>
  <c r="I625" i="15" s="1"/>
  <c r="L626" i="15"/>
  <c r="I626" i="15" s="1"/>
  <c r="L627" i="15"/>
  <c r="I627" i="15" s="1"/>
  <c r="L628" i="15"/>
  <c r="I628" i="15" s="1"/>
  <c r="L629" i="15"/>
  <c r="I629" i="15" s="1"/>
  <c r="L630" i="15"/>
  <c r="I630" i="15" s="1"/>
  <c r="L631" i="15"/>
  <c r="I631" i="15" s="1"/>
  <c r="L632" i="15"/>
  <c r="I632" i="15" s="1"/>
  <c r="L633" i="15"/>
  <c r="I633" i="15" s="1"/>
  <c r="L634" i="15"/>
  <c r="I634" i="15" s="1"/>
  <c r="L635" i="15"/>
  <c r="I635" i="15" s="1"/>
  <c r="L636" i="15"/>
  <c r="I636" i="15" s="1"/>
  <c r="L637" i="15"/>
  <c r="I637" i="15" s="1"/>
  <c r="L638" i="15"/>
  <c r="I638" i="15" s="1"/>
  <c r="L639" i="15"/>
  <c r="I639" i="15" s="1"/>
  <c r="L640" i="15"/>
  <c r="I640" i="15" s="1"/>
  <c r="L641" i="15"/>
  <c r="I641" i="15" s="1"/>
  <c r="L642" i="15"/>
  <c r="I642" i="15" s="1"/>
  <c r="L643" i="15"/>
  <c r="I643" i="15" s="1"/>
  <c r="L644" i="15"/>
  <c r="I644" i="15" s="1"/>
  <c r="L645" i="15"/>
  <c r="I645" i="15" s="1"/>
  <c r="L646" i="15"/>
  <c r="I646" i="15" s="1"/>
  <c r="L647" i="15"/>
  <c r="I647" i="15" s="1"/>
  <c r="L648" i="15"/>
  <c r="I648" i="15" s="1"/>
  <c r="L649" i="15"/>
  <c r="I649" i="15" s="1"/>
  <c r="L650" i="15"/>
  <c r="I650" i="15" s="1"/>
  <c r="L651" i="15"/>
  <c r="I651" i="15" s="1"/>
  <c r="L652" i="15"/>
  <c r="I652" i="15" s="1"/>
  <c r="L653" i="15"/>
  <c r="I653" i="15" s="1"/>
  <c r="L654" i="15"/>
  <c r="I654" i="15" s="1"/>
  <c r="L655" i="15"/>
  <c r="I655" i="15" s="1"/>
  <c r="L656" i="15"/>
  <c r="I656" i="15" s="1"/>
  <c r="L657" i="15"/>
  <c r="I657" i="15" s="1"/>
  <c r="L658" i="15"/>
  <c r="I658" i="15" s="1"/>
  <c r="L659" i="15"/>
  <c r="I659" i="15" s="1"/>
  <c r="L660" i="15"/>
  <c r="I660" i="15" s="1"/>
  <c r="L661" i="15"/>
  <c r="I661" i="15" s="1"/>
  <c r="L662" i="15"/>
  <c r="I662" i="15" s="1"/>
  <c r="L663" i="15"/>
  <c r="I663" i="15" s="1"/>
  <c r="L664" i="15"/>
  <c r="I664" i="15" s="1"/>
  <c r="L665" i="15"/>
  <c r="I665" i="15" s="1"/>
  <c r="L666" i="15"/>
  <c r="I666" i="15" s="1"/>
  <c r="L667" i="15"/>
  <c r="I667" i="15" s="1"/>
  <c r="L668" i="15"/>
  <c r="I668" i="15" s="1"/>
  <c r="L669" i="15"/>
  <c r="I669" i="15" s="1"/>
  <c r="L670" i="15"/>
  <c r="I670" i="15" s="1"/>
  <c r="L671" i="15"/>
  <c r="I671" i="15" s="1"/>
  <c r="L672" i="15"/>
  <c r="I672" i="15" s="1"/>
  <c r="L673" i="15"/>
  <c r="I673" i="15" s="1"/>
  <c r="L674" i="15"/>
  <c r="I674" i="15" s="1"/>
  <c r="L675" i="15"/>
  <c r="I675" i="15" s="1"/>
  <c r="L676" i="15"/>
  <c r="I676" i="15" s="1"/>
  <c r="L677" i="15"/>
  <c r="I677" i="15" s="1"/>
  <c r="L678" i="15"/>
  <c r="I678" i="15" s="1"/>
  <c r="L679" i="15"/>
  <c r="I679" i="15" s="1"/>
  <c r="L680" i="15"/>
  <c r="I680" i="15" s="1"/>
  <c r="L681" i="15"/>
  <c r="I681" i="15" s="1"/>
  <c r="L682" i="15"/>
  <c r="I682" i="15" s="1"/>
  <c r="L683" i="15"/>
  <c r="I683" i="15" s="1"/>
  <c r="L684" i="15"/>
  <c r="I684" i="15" s="1"/>
  <c r="L685" i="15"/>
  <c r="I685" i="15" s="1"/>
  <c r="L686" i="15"/>
  <c r="I686" i="15" s="1"/>
  <c r="L687" i="15"/>
  <c r="I687" i="15" s="1"/>
  <c r="L688" i="15"/>
  <c r="I688" i="15" s="1"/>
  <c r="L689" i="15"/>
  <c r="I689" i="15" s="1"/>
  <c r="L690" i="15"/>
  <c r="I690" i="15" s="1"/>
  <c r="L691" i="15"/>
  <c r="I691" i="15" s="1"/>
  <c r="L692" i="15"/>
  <c r="I692" i="15" s="1"/>
  <c r="L693" i="15"/>
  <c r="I693" i="15" s="1"/>
  <c r="L694" i="15"/>
  <c r="I694" i="15" s="1"/>
  <c r="L695" i="15"/>
  <c r="I695" i="15" s="1"/>
  <c r="L696" i="15"/>
  <c r="I696" i="15" s="1"/>
  <c r="L697" i="15"/>
  <c r="I697" i="15" s="1"/>
  <c r="L698" i="15"/>
  <c r="I698" i="15" s="1"/>
  <c r="L699" i="15"/>
  <c r="I699" i="15" s="1"/>
  <c r="L700" i="15"/>
  <c r="I700" i="15" s="1"/>
  <c r="L701" i="15"/>
  <c r="I701" i="15" s="1"/>
  <c r="L702" i="15"/>
  <c r="I702" i="15" s="1"/>
  <c r="L703" i="15"/>
  <c r="I703" i="15" s="1"/>
  <c r="L704" i="15"/>
  <c r="I704" i="15" s="1"/>
  <c r="L705" i="15"/>
  <c r="I705" i="15" s="1"/>
  <c r="L706" i="15"/>
  <c r="I706" i="15" s="1"/>
  <c r="L707" i="15"/>
  <c r="I707" i="15" s="1"/>
  <c r="L708" i="15"/>
  <c r="I708" i="15" s="1"/>
  <c r="L709" i="15"/>
  <c r="I709" i="15" s="1"/>
  <c r="L710" i="15"/>
  <c r="I710" i="15" s="1"/>
  <c r="L711" i="15"/>
  <c r="I711" i="15" s="1"/>
  <c r="L712" i="15"/>
  <c r="I712" i="15" s="1"/>
  <c r="L713" i="15"/>
  <c r="I713" i="15" s="1"/>
  <c r="L714" i="15"/>
  <c r="I714" i="15" s="1"/>
  <c r="L715" i="15"/>
  <c r="I715" i="15" s="1"/>
  <c r="L716" i="15"/>
  <c r="I716" i="15" s="1"/>
  <c r="L717" i="15"/>
  <c r="I717" i="15" s="1"/>
  <c r="L718" i="15"/>
  <c r="I718" i="15" s="1"/>
  <c r="L719" i="15"/>
  <c r="I719" i="15" s="1"/>
  <c r="L720" i="15"/>
  <c r="I720" i="15" s="1"/>
  <c r="L721" i="15"/>
  <c r="I721" i="15" s="1"/>
  <c r="L722" i="15"/>
  <c r="I722" i="15" s="1"/>
  <c r="L723" i="15"/>
  <c r="I723" i="15" s="1"/>
  <c r="L724" i="15"/>
  <c r="I724" i="15" s="1"/>
  <c r="L725" i="15"/>
  <c r="I725" i="15" s="1"/>
  <c r="L726" i="15"/>
  <c r="I726" i="15" s="1"/>
  <c r="L727" i="15"/>
  <c r="I727" i="15" s="1"/>
  <c r="L728" i="15"/>
  <c r="I728" i="15" s="1"/>
  <c r="L729" i="15"/>
  <c r="I729" i="15" s="1"/>
  <c r="L730" i="15"/>
  <c r="I730" i="15" s="1"/>
  <c r="L731" i="15"/>
  <c r="I731" i="15" s="1"/>
  <c r="L732" i="15"/>
  <c r="I732" i="15" s="1"/>
  <c r="L733" i="15"/>
  <c r="I733" i="15" s="1"/>
  <c r="L734" i="15"/>
  <c r="I734" i="15" s="1"/>
  <c r="L735" i="15"/>
  <c r="I735" i="15" s="1"/>
  <c r="L736" i="15"/>
  <c r="I736" i="15" s="1"/>
  <c r="L737" i="15"/>
  <c r="I737" i="15" s="1"/>
  <c r="L738" i="15"/>
  <c r="I738" i="15" s="1"/>
  <c r="L739" i="15"/>
  <c r="I739" i="15" s="1"/>
  <c r="L740" i="15"/>
  <c r="I740" i="15" s="1"/>
  <c r="L741" i="15"/>
  <c r="I741" i="15" s="1"/>
  <c r="L742" i="15"/>
  <c r="I742" i="15" s="1"/>
  <c r="L743" i="15"/>
  <c r="I743" i="15" s="1"/>
  <c r="L744" i="15"/>
  <c r="I744" i="15" s="1"/>
  <c r="L745" i="15"/>
  <c r="I745" i="15" s="1"/>
  <c r="L746" i="15"/>
  <c r="I746" i="15" s="1"/>
  <c r="L747" i="15"/>
  <c r="I747" i="15" s="1"/>
  <c r="L748" i="15"/>
  <c r="I748" i="15" s="1"/>
  <c r="L749" i="15"/>
  <c r="I749" i="15" s="1"/>
  <c r="L750" i="15"/>
  <c r="I750" i="15" s="1"/>
  <c r="L751" i="15"/>
  <c r="I751" i="15" s="1"/>
  <c r="L752" i="15"/>
  <c r="I752" i="15" s="1"/>
  <c r="L753" i="15"/>
  <c r="I753" i="15" s="1"/>
  <c r="L754" i="15"/>
  <c r="I754" i="15" s="1"/>
  <c r="L755" i="15"/>
  <c r="I755" i="15" s="1"/>
  <c r="L756" i="15"/>
  <c r="I756" i="15" s="1"/>
  <c r="L757" i="15"/>
  <c r="I757" i="15" s="1"/>
  <c r="L758" i="15"/>
  <c r="I758" i="15" s="1"/>
  <c r="L759" i="15"/>
  <c r="I759" i="15" s="1"/>
  <c r="L760" i="15"/>
  <c r="I760" i="15" s="1"/>
  <c r="L761" i="15"/>
  <c r="I761" i="15" s="1"/>
  <c r="L762" i="15"/>
  <c r="I762" i="15" s="1"/>
  <c r="L763" i="15"/>
  <c r="I763" i="15" s="1"/>
  <c r="L764" i="15"/>
  <c r="I764" i="15" s="1"/>
  <c r="L765" i="15"/>
  <c r="I765" i="15" s="1"/>
  <c r="L766" i="15"/>
  <c r="I766" i="15" s="1"/>
  <c r="L767" i="15"/>
  <c r="I767" i="15" s="1"/>
  <c r="L768" i="15"/>
  <c r="I768" i="15" s="1"/>
  <c r="L769" i="15"/>
  <c r="I769" i="15" s="1"/>
  <c r="L770" i="15"/>
  <c r="I770" i="15" s="1"/>
  <c r="L771" i="15"/>
  <c r="I771" i="15" s="1"/>
  <c r="L772" i="15"/>
  <c r="I772" i="15" s="1"/>
  <c r="L773" i="15"/>
  <c r="I773" i="15" s="1"/>
  <c r="L774" i="15"/>
  <c r="I774" i="15" s="1"/>
  <c r="L775" i="15"/>
  <c r="I775" i="15" s="1"/>
  <c r="L776" i="15"/>
  <c r="I776" i="15" s="1"/>
  <c r="L777" i="15"/>
  <c r="I777" i="15" s="1"/>
  <c r="L778" i="15"/>
  <c r="I778" i="15" s="1"/>
  <c r="L779" i="15"/>
  <c r="I779" i="15" s="1"/>
  <c r="L780" i="15"/>
  <c r="I780" i="15" s="1"/>
  <c r="L781" i="15"/>
  <c r="I781" i="15" s="1"/>
  <c r="L782" i="15"/>
  <c r="I782" i="15" s="1"/>
  <c r="L783" i="15"/>
  <c r="I783" i="15" s="1"/>
  <c r="L784" i="15"/>
  <c r="I784" i="15" s="1"/>
  <c r="L785" i="15"/>
  <c r="I785" i="15" s="1"/>
  <c r="L786" i="15"/>
  <c r="I786" i="15" s="1"/>
  <c r="L787" i="15"/>
  <c r="I787" i="15" s="1"/>
  <c r="L788" i="15"/>
  <c r="I788" i="15" s="1"/>
  <c r="L789" i="15"/>
  <c r="I789" i="15" s="1"/>
  <c r="L790" i="15"/>
  <c r="I790" i="15" s="1"/>
  <c r="L791" i="15"/>
  <c r="I791" i="15" s="1"/>
  <c r="L792" i="15"/>
  <c r="I792" i="15" s="1"/>
  <c r="L793" i="15"/>
  <c r="I793" i="15" s="1"/>
  <c r="L794" i="15"/>
  <c r="I794" i="15" s="1"/>
  <c r="L795" i="15"/>
  <c r="I795" i="15" s="1"/>
  <c r="L796" i="15"/>
  <c r="I796" i="15" s="1"/>
  <c r="L797" i="15"/>
  <c r="I797" i="15" s="1"/>
  <c r="L798" i="15"/>
  <c r="I798" i="15" s="1"/>
  <c r="L799" i="15"/>
  <c r="I799" i="15" s="1"/>
  <c r="L800" i="15"/>
  <c r="I800" i="15" s="1"/>
  <c r="L801" i="15"/>
  <c r="I801" i="15" s="1"/>
  <c r="L802" i="15"/>
  <c r="I802" i="15" s="1"/>
  <c r="L803" i="15"/>
  <c r="I803" i="15" s="1"/>
  <c r="L804" i="15"/>
  <c r="I804" i="15" s="1"/>
  <c r="L805" i="15"/>
  <c r="I805" i="15" s="1"/>
  <c r="L806" i="15"/>
  <c r="I806" i="15" s="1"/>
  <c r="L807" i="15"/>
  <c r="I807" i="15" s="1"/>
  <c r="L808" i="15"/>
  <c r="I808" i="15" s="1"/>
  <c r="L809" i="15"/>
  <c r="I809" i="15" s="1"/>
  <c r="L810" i="15"/>
  <c r="I810" i="15" s="1"/>
  <c r="L811" i="15"/>
  <c r="I811" i="15" s="1"/>
  <c r="L812" i="15"/>
  <c r="I812" i="15" s="1"/>
  <c r="L813" i="15"/>
  <c r="I813" i="15" s="1"/>
  <c r="L814" i="15"/>
  <c r="I814" i="15" s="1"/>
  <c r="L815" i="15"/>
  <c r="I815" i="15" s="1"/>
  <c r="L816" i="15"/>
  <c r="I816" i="15" s="1"/>
  <c r="L817" i="15"/>
  <c r="I817" i="15" s="1"/>
  <c r="L818" i="15"/>
  <c r="I818" i="15" s="1"/>
  <c r="L819" i="15"/>
  <c r="I819" i="15" s="1"/>
  <c r="L820" i="15"/>
  <c r="I820" i="15" s="1"/>
  <c r="L821" i="15"/>
  <c r="I821" i="15" s="1"/>
  <c r="L822" i="15"/>
  <c r="I822" i="15" s="1"/>
  <c r="L823" i="15"/>
  <c r="I823" i="15" s="1"/>
  <c r="L824" i="15"/>
  <c r="I824" i="15" s="1"/>
  <c r="L825" i="15"/>
  <c r="I825" i="15" s="1"/>
  <c r="L826" i="15"/>
  <c r="I826" i="15" s="1"/>
  <c r="L827" i="15"/>
  <c r="I827" i="15" s="1"/>
  <c r="L828" i="15"/>
  <c r="I828" i="15" s="1"/>
  <c r="L829" i="15"/>
  <c r="I829" i="15" s="1"/>
  <c r="L830" i="15"/>
  <c r="I830" i="15" s="1"/>
  <c r="L831" i="15"/>
  <c r="I831" i="15" s="1"/>
  <c r="L832" i="15"/>
  <c r="I832" i="15" s="1"/>
  <c r="L833" i="15"/>
  <c r="I833" i="15" s="1"/>
  <c r="L834" i="15"/>
  <c r="I834" i="15" s="1"/>
  <c r="L835" i="15"/>
  <c r="I835" i="15" s="1"/>
  <c r="L836" i="15"/>
  <c r="I836" i="15" s="1"/>
  <c r="L837" i="15"/>
  <c r="I837" i="15" s="1"/>
  <c r="L838" i="15"/>
  <c r="I838" i="15" s="1"/>
  <c r="L839" i="15"/>
  <c r="I839" i="15" s="1"/>
  <c r="L840" i="15"/>
  <c r="I840" i="15" s="1"/>
  <c r="L904" i="15"/>
  <c r="I904" i="15" s="1"/>
  <c r="L905" i="15"/>
  <c r="I905" i="15" s="1"/>
  <c r="L906" i="15"/>
  <c r="I906" i="15" s="1"/>
  <c r="L907" i="15"/>
  <c r="I907" i="15" s="1"/>
  <c r="L908" i="15"/>
  <c r="I908" i="15" s="1"/>
  <c r="L909" i="15"/>
  <c r="I909" i="15" s="1"/>
  <c r="L910" i="15"/>
  <c r="I910" i="15" s="1"/>
  <c r="L911" i="15"/>
  <c r="I911" i="15" s="1"/>
  <c r="L912" i="15"/>
  <c r="I912" i="15" s="1"/>
  <c r="L913" i="15"/>
  <c r="I913" i="15" s="1"/>
  <c r="L914" i="15"/>
  <c r="I914" i="15" s="1"/>
  <c r="L915" i="15"/>
  <c r="I915" i="15" s="1"/>
  <c r="L916" i="15"/>
  <c r="I916" i="15" s="1"/>
  <c r="L917" i="15"/>
  <c r="I917" i="15" s="1"/>
  <c r="L918" i="15"/>
  <c r="I918" i="15" s="1"/>
  <c r="L919" i="15"/>
  <c r="I919" i="15" s="1"/>
  <c r="L920" i="15"/>
  <c r="I920" i="15" s="1"/>
  <c r="L921" i="15"/>
  <c r="I921" i="15" s="1"/>
  <c r="L922" i="15"/>
  <c r="I922" i="15" s="1"/>
  <c r="L923" i="15"/>
  <c r="I923" i="15" s="1"/>
  <c r="L924" i="15"/>
  <c r="I924" i="15" s="1"/>
  <c r="L925" i="15"/>
  <c r="I925" i="15" s="1"/>
  <c r="L926" i="15"/>
  <c r="I926" i="15" s="1"/>
  <c r="L927" i="15"/>
  <c r="I927" i="15" s="1"/>
  <c r="L928" i="15"/>
  <c r="I928" i="15" s="1"/>
  <c r="L929" i="15"/>
  <c r="I929" i="15" s="1"/>
  <c r="L930" i="15"/>
  <c r="I930" i="15" s="1"/>
  <c r="L931" i="15"/>
  <c r="I931" i="15" s="1"/>
  <c r="L932" i="15"/>
  <c r="I932" i="15" s="1"/>
  <c r="L933" i="15"/>
  <c r="I933" i="15" s="1"/>
  <c r="L934" i="15"/>
  <c r="I934" i="15" s="1"/>
  <c r="L935" i="15"/>
  <c r="I935" i="15" s="1"/>
  <c r="L936" i="15"/>
  <c r="I936" i="15" s="1"/>
  <c r="L937" i="15"/>
  <c r="I937" i="15" s="1"/>
  <c r="L938" i="15"/>
  <c r="I938" i="15" s="1"/>
  <c r="L939" i="15"/>
  <c r="I939" i="15" s="1"/>
  <c r="L940" i="15"/>
  <c r="I940" i="15" s="1"/>
  <c r="L941" i="15"/>
  <c r="I941" i="15" s="1"/>
  <c r="L942" i="15"/>
  <c r="I942" i="15" s="1"/>
  <c r="L943" i="15"/>
  <c r="I943" i="15" s="1"/>
  <c r="L944" i="15"/>
  <c r="I944" i="15" s="1"/>
  <c r="L945" i="15"/>
  <c r="I945" i="15" s="1"/>
  <c r="L946" i="15"/>
  <c r="I946" i="15" s="1"/>
  <c r="L947" i="15"/>
  <c r="I947" i="15" s="1"/>
  <c r="L948" i="15"/>
  <c r="I948" i="15" s="1"/>
  <c r="L949" i="15"/>
  <c r="I949" i="15" s="1"/>
  <c r="L950" i="15"/>
  <c r="I950" i="15" s="1"/>
  <c r="L951" i="15"/>
  <c r="I951" i="15" s="1"/>
  <c r="L952" i="15"/>
  <c r="I952" i="15" s="1"/>
  <c r="L953" i="15"/>
  <c r="I953" i="15" s="1"/>
  <c r="L954" i="15"/>
  <c r="I954" i="15" s="1"/>
  <c r="L955" i="15"/>
  <c r="I955" i="15" s="1"/>
  <c r="L956" i="15"/>
  <c r="I956" i="15" s="1"/>
  <c r="L957" i="15"/>
  <c r="I957" i="15" s="1"/>
  <c r="L958" i="15"/>
  <c r="I958" i="15" s="1"/>
  <c r="L959" i="15"/>
  <c r="I959" i="15" s="1"/>
  <c r="L960" i="15"/>
  <c r="I960" i="15" s="1"/>
  <c r="L961" i="15"/>
  <c r="I961" i="15" s="1"/>
  <c r="L962" i="15"/>
  <c r="I962" i="15" s="1"/>
  <c r="L963" i="15"/>
  <c r="I963" i="15" s="1"/>
  <c r="L964" i="15"/>
  <c r="I964" i="15" s="1"/>
  <c r="L965" i="15"/>
  <c r="I965" i="15" s="1"/>
  <c r="L966" i="15"/>
  <c r="I966" i="15" s="1"/>
  <c r="L967" i="15"/>
  <c r="I967" i="15" s="1"/>
  <c r="L968" i="15"/>
  <c r="I968" i="15" s="1"/>
  <c r="L969" i="15"/>
  <c r="I969" i="15" s="1"/>
  <c r="L970" i="15"/>
  <c r="I970" i="15" s="1"/>
  <c r="L971" i="15"/>
  <c r="I971" i="15" s="1"/>
  <c r="L972" i="15"/>
  <c r="I972" i="15" s="1"/>
  <c r="L973" i="15"/>
  <c r="I973" i="15" s="1"/>
  <c r="L974" i="15"/>
  <c r="I974" i="15" s="1"/>
  <c r="L975" i="15"/>
  <c r="I975" i="15" s="1"/>
  <c r="L976" i="15"/>
  <c r="I976" i="15" s="1"/>
  <c r="L977" i="15"/>
  <c r="I977" i="15" s="1"/>
  <c r="L978" i="15"/>
  <c r="I978" i="15" s="1"/>
  <c r="L979" i="15"/>
  <c r="I979" i="15" s="1"/>
  <c r="L980" i="15"/>
  <c r="I980" i="15" s="1"/>
  <c r="L981" i="15"/>
  <c r="I981" i="15" s="1"/>
  <c r="L982" i="15"/>
  <c r="I982" i="15" s="1"/>
  <c r="L983" i="15"/>
  <c r="I983" i="15" s="1"/>
  <c r="L984" i="15"/>
  <c r="I984" i="15" s="1"/>
  <c r="L985" i="15"/>
  <c r="I985" i="15" s="1"/>
  <c r="L986" i="15"/>
  <c r="I986" i="15" s="1"/>
  <c r="L987" i="15"/>
  <c r="I987" i="15" s="1"/>
  <c r="L988" i="15"/>
  <c r="I988" i="15" s="1"/>
  <c r="L989" i="15"/>
  <c r="I989" i="15" s="1"/>
  <c r="L990" i="15"/>
  <c r="I990" i="15" s="1"/>
  <c r="L991" i="15"/>
  <c r="I991" i="15" s="1"/>
  <c r="L992" i="15"/>
  <c r="I992" i="15" s="1"/>
  <c r="L993" i="15"/>
  <c r="I993" i="15" s="1"/>
  <c r="L994" i="15"/>
  <c r="I994" i="15" s="1"/>
  <c r="L995" i="15"/>
  <c r="I995" i="15" s="1"/>
  <c r="L996" i="15"/>
  <c r="I996" i="15" s="1"/>
  <c r="L997" i="15"/>
  <c r="I997" i="15" s="1"/>
  <c r="L998" i="15"/>
  <c r="I998" i="15" s="1"/>
  <c r="L999" i="15"/>
  <c r="I999" i="15" s="1"/>
  <c r="L1000" i="15"/>
  <c r="I1000" i="15" s="1"/>
  <c r="L1001" i="15"/>
  <c r="I1001" i="15" s="1"/>
  <c r="L1002" i="15"/>
  <c r="I1002" i="15" s="1"/>
  <c r="L1003" i="15"/>
  <c r="I1003" i="15" s="1"/>
  <c r="L1004" i="15"/>
  <c r="I1004" i="15" s="1"/>
  <c r="L1005" i="15"/>
  <c r="I1005" i="15" s="1"/>
  <c r="L1006" i="15"/>
  <c r="I1006" i="15" s="1"/>
  <c r="L1007" i="15"/>
  <c r="I1007" i="15" s="1"/>
  <c r="L1008" i="15"/>
  <c r="I1008" i="15" s="1"/>
  <c r="L1009" i="15"/>
  <c r="I1009" i="15" s="1"/>
  <c r="L1010" i="15"/>
  <c r="I1010" i="15" s="1"/>
  <c r="L1011" i="15"/>
  <c r="I1011" i="15" s="1"/>
  <c r="L1012" i="15"/>
  <c r="I1012" i="15" s="1"/>
  <c r="L1013" i="15"/>
  <c r="I1013" i="15" s="1"/>
  <c r="L1014" i="15"/>
  <c r="I1014" i="15" s="1"/>
  <c r="L1015" i="15"/>
  <c r="I1015" i="15" s="1"/>
  <c r="L1016" i="15"/>
  <c r="I1016" i="15" s="1"/>
  <c r="L1017" i="15"/>
  <c r="I1017" i="15" s="1"/>
  <c r="L1018" i="15"/>
  <c r="I1018" i="15" s="1"/>
  <c r="L1019" i="15"/>
  <c r="I1019" i="15" s="1"/>
  <c r="L1020" i="15"/>
  <c r="I1020" i="15" s="1"/>
  <c r="L1021" i="15"/>
  <c r="I1021" i="15" s="1"/>
  <c r="L1022" i="15"/>
  <c r="I1022" i="15" s="1"/>
  <c r="L1023" i="15"/>
  <c r="I1023" i="15" s="1"/>
  <c r="L1024" i="15"/>
  <c r="I1024" i="15" s="1"/>
  <c r="L1025" i="15"/>
  <c r="I1025" i="15" s="1"/>
  <c r="L1026" i="15"/>
  <c r="I1026" i="15" s="1"/>
  <c r="L1027" i="15"/>
  <c r="I1027" i="15" s="1"/>
  <c r="L1028" i="15"/>
  <c r="I1028" i="15" s="1"/>
  <c r="L1029" i="15"/>
  <c r="I1029" i="15" s="1"/>
  <c r="L1030" i="15"/>
  <c r="I1030" i="15" s="1"/>
  <c r="L1031" i="15"/>
  <c r="I1031" i="15" s="1"/>
  <c r="L1032" i="15"/>
  <c r="I1032" i="15" s="1"/>
  <c r="L1033" i="15"/>
  <c r="I1033" i="15" s="1"/>
  <c r="L1034" i="15"/>
  <c r="I1034" i="15" s="1"/>
  <c r="L1035" i="15"/>
  <c r="I1035" i="15" s="1"/>
  <c r="L1036" i="15"/>
  <c r="I1036" i="15" s="1"/>
  <c r="L1037" i="15"/>
  <c r="I1037" i="15" s="1"/>
  <c r="L1038" i="15"/>
  <c r="I1038" i="15" s="1"/>
  <c r="L1039" i="15"/>
  <c r="I1039" i="15" s="1"/>
  <c r="L1040" i="15"/>
  <c r="I1040" i="15" s="1"/>
  <c r="L1041" i="15"/>
  <c r="I1041" i="15" s="1"/>
  <c r="L1042" i="15"/>
  <c r="I1042" i="15" s="1"/>
  <c r="L1043" i="15"/>
  <c r="I1043" i="15" s="1"/>
  <c r="L1044" i="15"/>
  <c r="I1044" i="15" s="1"/>
  <c r="L1045" i="15"/>
  <c r="I1045" i="15" s="1"/>
  <c r="L1046" i="15"/>
  <c r="I1046" i="15" s="1"/>
  <c r="L1047" i="15"/>
  <c r="I1047" i="15" s="1"/>
  <c r="L1048" i="15"/>
  <c r="I1048" i="15" s="1"/>
  <c r="L1049" i="15"/>
  <c r="I1049" i="15" s="1"/>
  <c r="L1050" i="15"/>
  <c r="I1050" i="15" s="1"/>
  <c r="L1051" i="15"/>
  <c r="I1051" i="15" s="1"/>
  <c r="L1052" i="15"/>
  <c r="I1052" i="15" s="1"/>
  <c r="L1053" i="15"/>
  <c r="I1053" i="15" s="1"/>
  <c r="L1054" i="15"/>
  <c r="I1054" i="15" s="1"/>
  <c r="L1055" i="15"/>
  <c r="I1055" i="15" s="1"/>
  <c r="L1056" i="15"/>
  <c r="I1056" i="15" s="1"/>
  <c r="L1057" i="15"/>
  <c r="I1057" i="15" s="1"/>
  <c r="L1058" i="15"/>
  <c r="I1058" i="15" s="1"/>
  <c r="L1059" i="15"/>
  <c r="I1059" i="15" s="1"/>
  <c r="L1060" i="15"/>
  <c r="I1060" i="15" s="1"/>
  <c r="L1061" i="15"/>
  <c r="I1061" i="15" s="1"/>
  <c r="L1062" i="15"/>
  <c r="I1062" i="15" s="1"/>
  <c r="L1063" i="15"/>
  <c r="I1063" i="15" s="1"/>
  <c r="L1064" i="15"/>
  <c r="I1064" i="15" s="1"/>
  <c r="L1065" i="15"/>
  <c r="I1065" i="15" s="1"/>
  <c r="L1066" i="15"/>
  <c r="I1066" i="15" s="1"/>
  <c r="L1067" i="15"/>
  <c r="I1067" i="15" s="1"/>
  <c r="L1068" i="15"/>
  <c r="I1068" i="15" s="1"/>
  <c r="L1069" i="15"/>
  <c r="I1069" i="15" s="1"/>
  <c r="L1070" i="15"/>
  <c r="I1070" i="15" s="1"/>
  <c r="L1071" i="15"/>
  <c r="I1071" i="15" s="1"/>
  <c r="L1072" i="15"/>
  <c r="I1072" i="15" s="1"/>
  <c r="L1073" i="15"/>
  <c r="I1073" i="15" s="1"/>
  <c r="L1074" i="15"/>
  <c r="I1074" i="15" s="1"/>
  <c r="L1075" i="15"/>
  <c r="I1075" i="15" s="1"/>
  <c r="L1076" i="15"/>
  <c r="I1076" i="15" s="1"/>
  <c r="L1077" i="15"/>
  <c r="I1077" i="15" s="1"/>
  <c r="L1078" i="15"/>
  <c r="I1078" i="15" s="1"/>
  <c r="L1079" i="15"/>
  <c r="I1079" i="15" s="1"/>
  <c r="L1080" i="15"/>
  <c r="I1080" i="15" s="1"/>
  <c r="L1081" i="15"/>
  <c r="I1081" i="15" s="1"/>
  <c r="L1082" i="15"/>
  <c r="I1082" i="15" s="1"/>
  <c r="L1083" i="15"/>
  <c r="I1083" i="15" s="1"/>
  <c r="L1084" i="15"/>
  <c r="I1084" i="15" s="1"/>
  <c r="L1085" i="15"/>
  <c r="I1085" i="15" s="1"/>
  <c r="L1086" i="15"/>
  <c r="I1086" i="15" s="1"/>
  <c r="L1087" i="15"/>
  <c r="I1087" i="15" s="1"/>
  <c r="L1088" i="15"/>
  <c r="I1088" i="15" s="1"/>
  <c r="L1089" i="15"/>
  <c r="I1089" i="15" s="1"/>
  <c r="L1090" i="15"/>
  <c r="I1090" i="15" s="1"/>
  <c r="L1091" i="15"/>
  <c r="I1091" i="15" s="1"/>
  <c r="L1092" i="15"/>
  <c r="I1092" i="15" s="1"/>
  <c r="L1093" i="15"/>
  <c r="I1093" i="15" s="1"/>
  <c r="L1094" i="15"/>
  <c r="I1094" i="15" s="1"/>
  <c r="L1095" i="15"/>
  <c r="I1095" i="15" s="1"/>
  <c r="L1096" i="15"/>
  <c r="I1096" i="15" s="1"/>
  <c r="L1097" i="15"/>
  <c r="I1097" i="15" s="1"/>
  <c r="L1098" i="15"/>
  <c r="I1098" i="15" s="1"/>
  <c r="L1099" i="15"/>
  <c r="I1099" i="15" s="1"/>
  <c r="L1100" i="15"/>
  <c r="I1100" i="15" s="1"/>
  <c r="L1101" i="15"/>
  <c r="I1101" i="15" s="1"/>
  <c r="L1102" i="15"/>
  <c r="I1102" i="15" s="1"/>
  <c r="L1103" i="15"/>
  <c r="I1103" i="15" s="1"/>
  <c r="L1104" i="15"/>
  <c r="I1104" i="15" s="1"/>
  <c r="L1105" i="15"/>
  <c r="I1105" i="15" s="1"/>
  <c r="L1106" i="15"/>
  <c r="I1106" i="15" s="1"/>
  <c r="L1107" i="15"/>
  <c r="I1107" i="15" s="1"/>
  <c r="L1108" i="15"/>
  <c r="I1108" i="15" s="1"/>
  <c r="L1109" i="15"/>
  <c r="I1109" i="15" s="1"/>
  <c r="L1110" i="15"/>
  <c r="I1110" i="15" s="1"/>
  <c r="L1111" i="15"/>
  <c r="I1111" i="15" s="1"/>
  <c r="L1112" i="15"/>
  <c r="I1112" i="15" s="1"/>
  <c r="L1113" i="15"/>
  <c r="I1113" i="15" s="1"/>
  <c r="L1114" i="15"/>
  <c r="I1114" i="15" s="1"/>
  <c r="L1115" i="15"/>
  <c r="I1115" i="15" s="1"/>
  <c r="L1116" i="15"/>
  <c r="I1116" i="15" s="1"/>
  <c r="L1117" i="15"/>
  <c r="I1117" i="15" s="1"/>
  <c r="L1118" i="15"/>
  <c r="I1118" i="15" s="1"/>
  <c r="L1119" i="15"/>
  <c r="I1119" i="15" s="1"/>
  <c r="L1120" i="15"/>
  <c r="I1120" i="15" s="1"/>
  <c r="L1121" i="15"/>
  <c r="I1121" i="15" s="1"/>
  <c r="L1122" i="15"/>
  <c r="I1122" i="15" s="1"/>
  <c r="L1123" i="15"/>
  <c r="I1123" i="15" s="1"/>
  <c r="L1124" i="15"/>
  <c r="I1124" i="15" s="1"/>
  <c r="L1125" i="15"/>
  <c r="I1125" i="15" s="1"/>
  <c r="L1126" i="15"/>
  <c r="I1126" i="15" s="1"/>
  <c r="L1127" i="15"/>
  <c r="I1127" i="15" s="1"/>
  <c r="L1128" i="15"/>
  <c r="I1128" i="15" s="1"/>
  <c r="L1129" i="15"/>
  <c r="I1129" i="15" s="1"/>
  <c r="L1130" i="15"/>
  <c r="I1130" i="15" s="1"/>
  <c r="L1131" i="15"/>
  <c r="I1131" i="15" s="1"/>
  <c r="L1132" i="15"/>
  <c r="I1132" i="15" s="1"/>
  <c r="L1133" i="15"/>
  <c r="I1133" i="15" s="1"/>
  <c r="L1134" i="15"/>
  <c r="I1134" i="15" s="1"/>
  <c r="L1135" i="15"/>
  <c r="I1135" i="15" s="1"/>
  <c r="L1136" i="15"/>
  <c r="I1136" i="15" s="1"/>
  <c r="L1137" i="15"/>
  <c r="I1137" i="15" s="1"/>
  <c r="L1138" i="15"/>
  <c r="I1138" i="15" s="1"/>
  <c r="L1139" i="15"/>
  <c r="I1139" i="15" s="1"/>
  <c r="L1140" i="15"/>
  <c r="I1140" i="15" s="1"/>
  <c r="L1141" i="15"/>
  <c r="I1141" i="15" s="1"/>
  <c r="L1142" i="15"/>
  <c r="I1142" i="15" s="1"/>
  <c r="L1143" i="15"/>
  <c r="I1143" i="15" s="1"/>
  <c r="L1144" i="15"/>
  <c r="I1144" i="15" s="1"/>
  <c r="L1145" i="15"/>
  <c r="I1145" i="15" s="1"/>
  <c r="L1146" i="15"/>
  <c r="I1146" i="15" s="1"/>
  <c r="L1147" i="15"/>
  <c r="I1147" i="15" s="1"/>
  <c r="L1148" i="15"/>
  <c r="I1148" i="15" s="1"/>
  <c r="L1149" i="15"/>
  <c r="I1149" i="15" s="1"/>
  <c r="L1150" i="15"/>
  <c r="I1150" i="15" s="1"/>
  <c r="L1151" i="15"/>
  <c r="I1151" i="15" s="1"/>
  <c r="L1152" i="15"/>
  <c r="I1152" i="15" s="1"/>
  <c r="L1153" i="15"/>
  <c r="I1153" i="15" s="1"/>
  <c r="L1154" i="15"/>
  <c r="I1154" i="15" s="1"/>
  <c r="L1155" i="15"/>
  <c r="I1155" i="15" s="1"/>
  <c r="L1156" i="15"/>
  <c r="I1156" i="15" s="1"/>
  <c r="L1157" i="15"/>
  <c r="I1157" i="15" s="1"/>
  <c r="L1158" i="15"/>
  <c r="I1158" i="15" s="1"/>
  <c r="L1159" i="15"/>
  <c r="I1159" i="15" s="1"/>
  <c r="L1160" i="15"/>
  <c r="I1160" i="15" s="1"/>
  <c r="L1161" i="15"/>
  <c r="I1161" i="15" s="1"/>
  <c r="L1162" i="15"/>
  <c r="I1162" i="15" s="1"/>
  <c r="L1163" i="15"/>
  <c r="I1163" i="15" s="1"/>
  <c r="L1164" i="15"/>
  <c r="I1164" i="15" s="1"/>
  <c r="L1165" i="15"/>
  <c r="I1165" i="15" s="1"/>
  <c r="L1166" i="15"/>
  <c r="I1166" i="15" s="1"/>
  <c r="L1167" i="15"/>
  <c r="I1167" i="15" s="1"/>
  <c r="L1168" i="15"/>
  <c r="I1168" i="15" s="1"/>
  <c r="L1169" i="15"/>
  <c r="I1169" i="15" s="1"/>
  <c r="L1170" i="15"/>
  <c r="I1170" i="15" s="1"/>
  <c r="L1171" i="15"/>
  <c r="I1171" i="15" s="1"/>
  <c r="L1172" i="15"/>
  <c r="I1172" i="15" s="1"/>
  <c r="L1173" i="15"/>
  <c r="I1173" i="15" s="1"/>
  <c r="L1174" i="15"/>
  <c r="I1174" i="15" s="1"/>
  <c r="L1175" i="15"/>
  <c r="I1175" i="15" s="1"/>
  <c r="L1176" i="15"/>
  <c r="I1176" i="15" s="1"/>
  <c r="L1177" i="15"/>
  <c r="I1177" i="15" s="1"/>
  <c r="L1178" i="15"/>
  <c r="I1178" i="15" s="1"/>
  <c r="L1179" i="15"/>
  <c r="I1179" i="15" s="1"/>
  <c r="L1180" i="15"/>
  <c r="I1180" i="15" s="1"/>
  <c r="L1181" i="15"/>
  <c r="I1181" i="15" s="1"/>
  <c r="L1182" i="15"/>
  <c r="I1182" i="15" s="1"/>
  <c r="L1183" i="15"/>
  <c r="I1183" i="15" s="1"/>
  <c r="L1184" i="15"/>
  <c r="I1184" i="15" s="1"/>
  <c r="L1185" i="15"/>
  <c r="I1185" i="15" s="1"/>
  <c r="L1186" i="15"/>
  <c r="I1186" i="15" s="1"/>
  <c r="L1187" i="15"/>
  <c r="I1187" i="15" s="1"/>
  <c r="L1188" i="15"/>
  <c r="I1188" i="15" s="1"/>
  <c r="L1189" i="15"/>
  <c r="I1189" i="15" s="1"/>
  <c r="L1190" i="15"/>
  <c r="I1190" i="15" s="1"/>
  <c r="L1191" i="15"/>
  <c r="I1191" i="15" s="1"/>
  <c r="L1192" i="15"/>
  <c r="I1192" i="15" s="1"/>
  <c r="L1193" i="15"/>
  <c r="I1193" i="15" s="1"/>
  <c r="L1194" i="15"/>
  <c r="I1194" i="15" s="1"/>
  <c r="L1195" i="15"/>
  <c r="I1195" i="15" s="1"/>
  <c r="L1196" i="15"/>
  <c r="I1196" i="15" s="1"/>
  <c r="L1197" i="15"/>
  <c r="I1197" i="15" s="1"/>
  <c r="L1198" i="15"/>
  <c r="I1198" i="15" s="1"/>
  <c r="L1199" i="15"/>
  <c r="I1199" i="15" s="1"/>
  <c r="L1200" i="15"/>
  <c r="I1200" i="15" s="1"/>
  <c r="L1201" i="15"/>
  <c r="I1201" i="15" s="1"/>
  <c r="L1202" i="15"/>
  <c r="I1202" i="15" s="1"/>
  <c r="L1203" i="15"/>
  <c r="I1203" i="15" s="1"/>
  <c r="L1204" i="15"/>
  <c r="I1204" i="15" s="1"/>
  <c r="L1205" i="15"/>
  <c r="I1205" i="15" s="1"/>
  <c r="L1206" i="15"/>
  <c r="I1206" i="15" s="1"/>
  <c r="L1207" i="15"/>
  <c r="I1207" i="15" s="1"/>
  <c r="L1208" i="15"/>
  <c r="I1208" i="15" s="1"/>
  <c r="L1209" i="15"/>
  <c r="I1209" i="15" s="1"/>
  <c r="L1210" i="15"/>
  <c r="I1210" i="15" s="1"/>
  <c r="L1211" i="15"/>
  <c r="I1211" i="15" s="1"/>
  <c r="L1212" i="15"/>
  <c r="I1212" i="15" s="1"/>
  <c r="L1213" i="15"/>
  <c r="I1213" i="15" s="1"/>
  <c r="L1214" i="15"/>
  <c r="I1214" i="15" s="1"/>
  <c r="L1215" i="15"/>
  <c r="I1215" i="15" s="1"/>
  <c r="L1216" i="15"/>
  <c r="I1216" i="15" s="1"/>
  <c r="L1217" i="15"/>
  <c r="I1217" i="15" s="1"/>
  <c r="L1218" i="15"/>
  <c r="I1218" i="15" s="1"/>
  <c r="L1219" i="15"/>
  <c r="I1219" i="15" s="1"/>
  <c r="L1220" i="15"/>
  <c r="I1220" i="15" s="1"/>
  <c r="L1221" i="15"/>
  <c r="I1221" i="15" s="1"/>
  <c r="L1222" i="15"/>
  <c r="I1222" i="15" s="1"/>
  <c r="L1223" i="15"/>
  <c r="I1223" i="15" s="1"/>
  <c r="L1224" i="15"/>
  <c r="I1224" i="15" s="1"/>
  <c r="L1225" i="15"/>
  <c r="I1225" i="15" s="1"/>
  <c r="L1226" i="15"/>
  <c r="I1226" i="15" s="1"/>
  <c r="L1227" i="15"/>
  <c r="I1227" i="15" s="1"/>
  <c r="L1228" i="15"/>
  <c r="I1228" i="15" s="1"/>
  <c r="L1229" i="15"/>
  <c r="I1229" i="15" s="1"/>
  <c r="L1230" i="15"/>
  <c r="I1230" i="15" s="1"/>
  <c r="L1231" i="15"/>
  <c r="I1231" i="15" s="1"/>
  <c r="L1232" i="15"/>
  <c r="I1232" i="15" s="1"/>
  <c r="L1233" i="15"/>
  <c r="I1233" i="15" s="1"/>
  <c r="L1234" i="15"/>
  <c r="I1234" i="15" s="1"/>
  <c r="L1235" i="15"/>
  <c r="I1235" i="15" s="1"/>
  <c r="L1236" i="15"/>
  <c r="I1236" i="15" s="1"/>
  <c r="L1237" i="15"/>
  <c r="I1237" i="15" s="1"/>
  <c r="L1238" i="15"/>
  <c r="I1238" i="15" s="1"/>
  <c r="L1239" i="15"/>
  <c r="I1239" i="15" s="1"/>
  <c r="L1240" i="15"/>
  <c r="I1240" i="15" s="1"/>
  <c r="L1241" i="15"/>
  <c r="I1241" i="15" s="1"/>
  <c r="L1242" i="15"/>
  <c r="I1242" i="15" s="1"/>
  <c r="L1243" i="15"/>
  <c r="I1243" i="15" s="1"/>
  <c r="L1244" i="15"/>
  <c r="I1244" i="15" s="1"/>
  <c r="L1245" i="15"/>
  <c r="I1245" i="15" s="1"/>
  <c r="L1246" i="15"/>
  <c r="I1246" i="15" s="1"/>
  <c r="L1247" i="15"/>
  <c r="I1247" i="15" s="1"/>
  <c r="L1248" i="15"/>
  <c r="I1248" i="15" s="1"/>
  <c r="L1249" i="15"/>
  <c r="I1249" i="15" s="1"/>
  <c r="L1250" i="15"/>
  <c r="I1250" i="15" s="1"/>
  <c r="L1251" i="15"/>
  <c r="I1251" i="15" s="1"/>
  <c r="L1252" i="15"/>
  <c r="I1252" i="15" s="1"/>
  <c r="L1253" i="15"/>
  <c r="I1253" i="15" s="1"/>
  <c r="L1254" i="15"/>
  <c r="I1254" i="15" s="1"/>
  <c r="L1255" i="15"/>
  <c r="I1255" i="15" s="1"/>
  <c r="L1256" i="15"/>
  <c r="I1256" i="15" s="1"/>
  <c r="L1257" i="15"/>
  <c r="I1257" i="15" s="1"/>
  <c r="L1258" i="15"/>
  <c r="I1258" i="15" s="1"/>
  <c r="L1259" i="15"/>
  <c r="I1259" i="15" s="1"/>
  <c r="L1260" i="15"/>
  <c r="I1260" i="15" s="1"/>
  <c r="L1261" i="15"/>
  <c r="I1261" i="15" s="1"/>
  <c r="L1262" i="15"/>
  <c r="I1262" i="15" s="1"/>
  <c r="L1263" i="15"/>
  <c r="I1263" i="15" s="1"/>
  <c r="L1264" i="15"/>
  <c r="I1264" i="15" s="1"/>
  <c r="L1265" i="15"/>
  <c r="I1265" i="15" s="1"/>
  <c r="L1266" i="15"/>
  <c r="I1266" i="15" s="1"/>
  <c r="L1267" i="15"/>
  <c r="I1267" i="15" s="1"/>
  <c r="L1268" i="15"/>
  <c r="I1268" i="15" s="1"/>
  <c r="L1269" i="15"/>
  <c r="I1269" i="15" s="1"/>
  <c r="L1270" i="15"/>
  <c r="I1270" i="15" s="1"/>
  <c r="L1271" i="15"/>
  <c r="I1271" i="15" s="1"/>
  <c r="L1272" i="15"/>
  <c r="I1272" i="15" s="1"/>
  <c r="L1273" i="15"/>
  <c r="I1273" i="15" s="1"/>
  <c r="L1274" i="15"/>
  <c r="I1274" i="15" s="1"/>
  <c r="L1275" i="15"/>
  <c r="I1275" i="15" s="1"/>
  <c r="L1276" i="15"/>
  <c r="I1276" i="15" s="1"/>
  <c r="L1277" i="15"/>
  <c r="I1277" i="15" s="1"/>
  <c r="L1278" i="15"/>
  <c r="I1278" i="15" s="1"/>
  <c r="L1279" i="15"/>
  <c r="I1279" i="15" s="1"/>
  <c r="L1280" i="15"/>
  <c r="I1280" i="15" s="1"/>
  <c r="L1281" i="15"/>
  <c r="I1281" i="15" s="1"/>
  <c r="L1282" i="15"/>
  <c r="I1282" i="15" s="1"/>
  <c r="L1283" i="15"/>
  <c r="I1283" i="15" s="1"/>
  <c r="L1284" i="15"/>
  <c r="I1284" i="15" s="1"/>
  <c r="L1285" i="15"/>
  <c r="I1285" i="15" s="1"/>
  <c r="L1286" i="15"/>
  <c r="I1286" i="15" s="1"/>
  <c r="L1287" i="15"/>
  <c r="I1287" i="15" s="1"/>
  <c r="L1340" i="15"/>
  <c r="I1340" i="15" s="1"/>
  <c r="L1341" i="15"/>
  <c r="I1341" i="15" s="1"/>
  <c r="L1342" i="15"/>
  <c r="I1342" i="15" s="1"/>
  <c r="L1343" i="15"/>
  <c r="I1343" i="15" s="1"/>
  <c r="L1344" i="15"/>
  <c r="I1344" i="15" s="1"/>
  <c r="L1345" i="15"/>
  <c r="I1345" i="15" s="1"/>
  <c r="L1346" i="15"/>
  <c r="I1346" i="15" s="1"/>
  <c r="L1347" i="15"/>
  <c r="I1347" i="15" s="1"/>
  <c r="L1348" i="15"/>
  <c r="I1348" i="15" s="1"/>
  <c r="L1349" i="15"/>
  <c r="I1349" i="15" s="1"/>
  <c r="L1350" i="15"/>
  <c r="I1350" i="15" s="1"/>
  <c r="L1351" i="15"/>
  <c r="I1351" i="15" s="1"/>
  <c r="L1352" i="15"/>
  <c r="I1352" i="15" s="1"/>
  <c r="L1353" i="15"/>
  <c r="I1353" i="15" s="1"/>
  <c r="L1354" i="15"/>
  <c r="I1354" i="15" s="1"/>
  <c r="L1355" i="15"/>
  <c r="I1355" i="15" s="1"/>
  <c r="L1356" i="15"/>
  <c r="I1356" i="15" s="1"/>
  <c r="L1357" i="15"/>
  <c r="I1357" i="15" s="1"/>
  <c r="L1358" i="15"/>
  <c r="I1358" i="15" s="1"/>
  <c r="L1359" i="15"/>
  <c r="I1359" i="15" s="1"/>
  <c r="L1360" i="15"/>
  <c r="I1360" i="15" s="1"/>
  <c r="L1361" i="15"/>
  <c r="I1361" i="15" s="1"/>
  <c r="L1362" i="15"/>
  <c r="I1362" i="15" s="1"/>
  <c r="L1363" i="15"/>
  <c r="I1363" i="15" s="1"/>
  <c r="L1364" i="15"/>
  <c r="I1364" i="15" s="1"/>
  <c r="L1365" i="15"/>
  <c r="I1365" i="15" s="1"/>
  <c r="L1366" i="15"/>
  <c r="I1366" i="15" s="1"/>
  <c r="L1367" i="15"/>
  <c r="I1367" i="15" s="1"/>
  <c r="L1368" i="15"/>
  <c r="I1368" i="15" s="1"/>
  <c r="L1369" i="15"/>
  <c r="I1369" i="15" s="1"/>
  <c r="L1370" i="15"/>
  <c r="I1370" i="15" s="1"/>
  <c r="L1371" i="15"/>
  <c r="I1371" i="15" s="1"/>
  <c r="L1372" i="15"/>
  <c r="I1372" i="15" s="1"/>
  <c r="L1373" i="15"/>
  <c r="I1373" i="15" s="1"/>
  <c r="L1374" i="15"/>
  <c r="I1374" i="15" s="1"/>
  <c r="L1375" i="15"/>
  <c r="I1375" i="15" s="1"/>
  <c r="L1382" i="15"/>
  <c r="I1382" i="15" s="1"/>
  <c r="L1383" i="15"/>
  <c r="I1383" i="15" s="1"/>
  <c r="L1384" i="15"/>
  <c r="I1384" i="15" s="1"/>
  <c r="L1385" i="15"/>
  <c r="I1385" i="15" s="1"/>
  <c r="L1386" i="15"/>
  <c r="I1386" i="15" s="1"/>
  <c r="L1387" i="15"/>
  <c r="I1387" i="15" s="1"/>
  <c r="L1388" i="15"/>
  <c r="I1388" i="15" s="1"/>
  <c r="L1389" i="15"/>
  <c r="I1389" i="15" s="1"/>
  <c r="L1390" i="15"/>
  <c r="I1390" i="15" s="1"/>
  <c r="L1391" i="15"/>
  <c r="I1391" i="15" s="1"/>
  <c r="L1392" i="15"/>
  <c r="I1392" i="15" s="1"/>
  <c r="L1393" i="15"/>
  <c r="I1393" i="15" s="1"/>
  <c r="L1394" i="15"/>
  <c r="I1394" i="15" s="1"/>
  <c r="L1395" i="15"/>
  <c r="I1395" i="15" s="1"/>
  <c r="L1396" i="15"/>
  <c r="I1396" i="15" s="1"/>
  <c r="L1397" i="15"/>
  <c r="I1397" i="15" s="1"/>
  <c r="L1398" i="15"/>
  <c r="I1398" i="15" s="1"/>
  <c r="L1399" i="15"/>
  <c r="I1399" i="15" s="1"/>
  <c r="L1400" i="15"/>
  <c r="I1400" i="15" s="1"/>
  <c r="L1401" i="15"/>
  <c r="I1401" i="15" s="1"/>
  <c r="L1402" i="15"/>
  <c r="I1402" i="15" s="1"/>
  <c r="L1403" i="15"/>
  <c r="I1403" i="15" s="1"/>
  <c r="L1404" i="15"/>
  <c r="I1404" i="15" s="1"/>
  <c r="L1405" i="15"/>
  <c r="I1405" i="15" s="1"/>
  <c r="L1406" i="15"/>
  <c r="I1406" i="15" s="1"/>
  <c r="L1407" i="15"/>
  <c r="I1407" i="15" s="1"/>
  <c r="L1408" i="15"/>
  <c r="I1408" i="15" s="1"/>
  <c r="L1409" i="15"/>
  <c r="I1409" i="15" s="1"/>
  <c r="L1410" i="15"/>
  <c r="I1410" i="15" s="1"/>
  <c r="L1411" i="15"/>
  <c r="I1411" i="15" s="1"/>
  <c r="L1412" i="15"/>
  <c r="I1412" i="15" s="1"/>
  <c r="L1413" i="15"/>
  <c r="I1413" i="15" s="1"/>
  <c r="L1414" i="15"/>
  <c r="I1414" i="15" s="1"/>
  <c r="L1415" i="15"/>
  <c r="I1415" i="15" s="1"/>
  <c r="L1416" i="15"/>
  <c r="I1416" i="15" s="1"/>
  <c r="L1417" i="15"/>
  <c r="I1417" i="15" s="1"/>
  <c r="L1418" i="15"/>
  <c r="I1418" i="15" s="1"/>
  <c r="L1419" i="15"/>
  <c r="I1419" i="15" s="1"/>
  <c r="L1420" i="15"/>
  <c r="I1420" i="15" s="1"/>
  <c r="L1421" i="15"/>
  <c r="I1421" i="15" s="1"/>
  <c r="L1422" i="15"/>
  <c r="I1422" i="15" s="1"/>
  <c r="L1423" i="15"/>
  <c r="I1423" i="15" s="1"/>
  <c r="L1424" i="15"/>
  <c r="I1424" i="15" s="1"/>
  <c r="L1425" i="15"/>
  <c r="I1425" i="15" s="1"/>
  <c r="L1426" i="15"/>
  <c r="I1426" i="15" s="1"/>
  <c r="L1427" i="15"/>
  <c r="I1427" i="15" s="1"/>
  <c r="L1428" i="15"/>
  <c r="I1428" i="15" s="1"/>
  <c r="L1429" i="15"/>
  <c r="I1429" i="15" s="1"/>
  <c r="L1430" i="15"/>
  <c r="I1430" i="15" s="1"/>
  <c r="L1431" i="15"/>
  <c r="I1431" i="15" s="1"/>
  <c r="L1432" i="15"/>
  <c r="I1432" i="15" s="1"/>
  <c r="L1433" i="15"/>
  <c r="I1433" i="15" s="1"/>
  <c r="L1434" i="15"/>
  <c r="I1434" i="15" s="1"/>
  <c r="L1435" i="15"/>
  <c r="I1435" i="15" s="1"/>
  <c r="L1436" i="15"/>
  <c r="I1436" i="15" s="1"/>
  <c r="L1437" i="15"/>
  <c r="I1437" i="15" s="1"/>
  <c r="L1438" i="15"/>
  <c r="I1438" i="15" s="1"/>
  <c r="L1439" i="15"/>
  <c r="I1439" i="15" s="1"/>
  <c r="L1440" i="15"/>
  <c r="I1440" i="15" s="1"/>
  <c r="L1441" i="15"/>
  <c r="I1441" i="15" s="1"/>
  <c r="L1442" i="15"/>
  <c r="I1442" i="15" s="1"/>
  <c r="L1443" i="15"/>
  <c r="I1443" i="15" s="1"/>
  <c r="L1444" i="15"/>
  <c r="I1444" i="15" s="1"/>
  <c r="L1445" i="15"/>
  <c r="I1445" i="15" s="1"/>
  <c r="L1446" i="15"/>
  <c r="I1446" i="15" s="1"/>
  <c r="L1447" i="15"/>
  <c r="I1447" i="15" s="1"/>
  <c r="L1448" i="15"/>
  <c r="I1448" i="15" s="1"/>
  <c r="L1449" i="15"/>
  <c r="I1449" i="15" s="1"/>
  <c r="L1450" i="15"/>
  <c r="I1450" i="15" s="1"/>
  <c r="L1451" i="15"/>
  <c r="I1451" i="15" s="1"/>
  <c r="L1452" i="15"/>
  <c r="I1452" i="15" s="1"/>
  <c r="L1453" i="15"/>
  <c r="I1453" i="15" s="1"/>
  <c r="L1454" i="15"/>
  <c r="I1454" i="15" s="1"/>
  <c r="L1455" i="15"/>
  <c r="I1455" i="15" s="1"/>
  <c r="L1456" i="15"/>
  <c r="I1456" i="15" s="1"/>
  <c r="L1457" i="15"/>
  <c r="I1457" i="15" s="1"/>
  <c r="L1458" i="15"/>
  <c r="I1458" i="15" s="1"/>
  <c r="L1459" i="15"/>
  <c r="I1459" i="15" s="1"/>
  <c r="L1460" i="15"/>
  <c r="I1460" i="15" s="1"/>
  <c r="L1461" i="15"/>
  <c r="I1461" i="15" s="1"/>
  <c r="L1462" i="15"/>
  <c r="I1462" i="15" s="1"/>
  <c r="L1463" i="15"/>
  <c r="I1463" i="15" s="1"/>
  <c r="L1464" i="15"/>
  <c r="I1464" i="15" s="1"/>
  <c r="L1465" i="15"/>
  <c r="I1465" i="15" s="1"/>
  <c r="L1466" i="15"/>
  <c r="I1466" i="15" s="1"/>
  <c r="L1467" i="15"/>
  <c r="I1467" i="15" s="1"/>
  <c r="L1468" i="15"/>
  <c r="I1468" i="15" s="1"/>
  <c r="L1469" i="15"/>
  <c r="I1469" i="15" s="1"/>
  <c r="L1470" i="15"/>
  <c r="I1470" i="15" s="1"/>
  <c r="L1471" i="15"/>
  <c r="I1471" i="15" s="1"/>
  <c r="L1472" i="15"/>
  <c r="I1472" i="15" s="1"/>
  <c r="L1473" i="15"/>
  <c r="I1473" i="15" s="1"/>
  <c r="L1474" i="15"/>
  <c r="I1474" i="15" s="1"/>
  <c r="L1475" i="15"/>
  <c r="I1475" i="15" s="1"/>
  <c r="L1476" i="15"/>
  <c r="I1476" i="15" s="1"/>
  <c r="L1477" i="15"/>
  <c r="I1477" i="15" s="1"/>
  <c r="L1478" i="15"/>
  <c r="I1478" i="15" s="1"/>
  <c r="L1479" i="15"/>
  <c r="I1479" i="15" s="1"/>
  <c r="L1480" i="15"/>
  <c r="I1480" i="15" s="1"/>
  <c r="L1481" i="15"/>
  <c r="I1481" i="15" s="1"/>
  <c r="L1482" i="15"/>
  <c r="I1482" i="15" s="1"/>
  <c r="L1483" i="15"/>
  <c r="I1483" i="15" s="1"/>
  <c r="L1484" i="15"/>
  <c r="I1484" i="15" s="1"/>
  <c r="L1485" i="15"/>
  <c r="I1485" i="15" s="1"/>
  <c r="L1486" i="15"/>
  <c r="I1486" i="15" s="1"/>
  <c r="L1487" i="15"/>
  <c r="I1487" i="15" s="1"/>
  <c r="L1488" i="15"/>
  <c r="I1488" i="15" s="1"/>
  <c r="L1489" i="15"/>
  <c r="I1489" i="15" s="1"/>
  <c r="L1490" i="15"/>
  <c r="I1490" i="15" s="1"/>
  <c r="L1491" i="15"/>
  <c r="I1491" i="15" s="1"/>
  <c r="L1492" i="15"/>
  <c r="I1492" i="15" s="1"/>
  <c r="L1493" i="15"/>
  <c r="I1493" i="15" s="1"/>
  <c r="L1494" i="15"/>
  <c r="I1494" i="15" s="1"/>
  <c r="L1495" i="15"/>
  <c r="I1495" i="15" s="1"/>
  <c r="L1496" i="15"/>
  <c r="I1496" i="15" s="1"/>
  <c r="L1497" i="15"/>
  <c r="I1497" i="15" s="1"/>
  <c r="L1498" i="15"/>
  <c r="I1498" i="15" s="1"/>
  <c r="L1499" i="15"/>
  <c r="I1499" i="15" s="1"/>
  <c r="L1500" i="15"/>
  <c r="I1500" i="15" s="1"/>
  <c r="L1501" i="15"/>
  <c r="I1501" i="15" s="1"/>
  <c r="L1502" i="15"/>
  <c r="I1502" i="15" s="1"/>
  <c r="L1503" i="15"/>
  <c r="I1503" i="15" s="1"/>
  <c r="L1504" i="15"/>
  <c r="I1504" i="15" s="1"/>
  <c r="L1505" i="15"/>
  <c r="I1505" i="15" s="1"/>
  <c r="L1506" i="15"/>
  <c r="I1506" i="15" s="1"/>
  <c r="L1507" i="15"/>
  <c r="I1507" i="15" s="1"/>
  <c r="L1508" i="15"/>
  <c r="I1508" i="15" s="1"/>
  <c r="L1509" i="15"/>
  <c r="I1509" i="15" s="1"/>
  <c r="L1510" i="15"/>
  <c r="I1510" i="15" s="1"/>
  <c r="L1511" i="15"/>
  <c r="I1511" i="15" s="1"/>
  <c r="L1512" i="15"/>
  <c r="I1512" i="15" s="1"/>
  <c r="L1513" i="15"/>
  <c r="I1513" i="15" s="1"/>
  <c r="L1514" i="15"/>
  <c r="I1514" i="15" s="1"/>
  <c r="L1515" i="15"/>
  <c r="I1515" i="15" s="1"/>
  <c r="L1516" i="15"/>
  <c r="I1516" i="15" s="1"/>
  <c r="L1517" i="15"/>
  <c r="I1517" i="15" s="1"/>
  <c r="L1518" i="15"/>
  <c r="I1518" i="15" s="1"/>
  <c r="L1519" i="15"/>
  <c r="I1519" i="15" s="1"/>
  <c r="L1520" i="15"/>
  <c r="I1520" i="15" s="1"/>
  <c r="L1521" i="15"/>
  <c r="I1521" i="15" s="1"/>
  <c r="L1522" i="15"/>
  <c r="I1522" i="15" s="1"/>
  <c r="L1523" i="15"/>
  <c r="I1523" i="15" s="1"/>
  <c r="L1524" i="15"/>
  <c r="I1524" i="15" s="1"/>
  <c r="L1525" i="15"/>
  <c r="I1525" i="15" s="1"/>
  <c r="L1526" i="15"/>
  <c r="I1526" i="15" s="1"/>
  <c r="L1527" i="15"/>
  <c r="I1527" i="15" s="1"/>
  <c r="L1528" i="15"/>
  <c r="I1528" i="15" s="1"/>
  <c r="L1529" i="15"/>
  <c r="I1529" i="15" s="1"/>
  <c r="L1530" i="15"/>
  <c r="I1530" i="15" s="1"/>
  <c r="L1531" i="15"/>
  <c r="I1531" i="15" s="1"/>
  <c r="L1532" i="15"/>
  <c r="I1532" i="15" s="1"/>
  <c r="L1533" i="15"/>
  <c r="I1533" i="15" s="1"/>
  <c r="L1534" i="15"/>
  <c r="I1534" i="15" s="1"/>
  <c r="L1535" i="15"/>
  <c r="I1535" i="15" s="1"/>
  <c r="L1536" i="15"/>
  <c r="I1536" i="15" s="1"/>
  <c r="L1537" i="15"/>
  <c r="I1537" i="15" s="1"/>
  <c r="L1538" i="15"/>
  <c r="I1538" i="15" s="1"/>
  <c r="L1539" i="15"/>
  <c r="I1539" i="15" s="1"/>
  <c r="L1540" i="15"/>
  <c r="I1540" i="15" s="1"/>
  <c r="L1541" i="15"/>
  <c r="I1541" i="15" s="1"/>
  <c r="L1542" i="15"/>
  <c r="I1542" i="15" s="1"/>
  <c r="L1543" i="15"/>
  <c r="I1543" i="15" s="1"/>
  <c r="L1544" i="15"/>
  <c r="I1544" i="15" s="1"/>
  <c r="L1545" i="15"/>
  <c r="I1545" i="15" s="1"/>
  <c r="L1546" i="15"/>
  <c r="I1546" i="15" s="1"/>
  <c r="L1547" i="15"/>
  <c r="I1547" i="15" s="1"/>
  <c r="L1548" i="15"/>
  <c r="I1548" i="15" s="1"/>
  <c r="L1549" i="15"/>
  <c r="I1549" i="15" s="1"/>
  <c r="L1550" i="15"/>
  <c r="I1550" i="15" s="1"/>
  <c r="L1551" i="15"/>
  <c r="I1551" i="15" s="1"/>
  <c r="L1552" i="15"/>
  <c r="I1552" i="15" s="1"/>
  <c r="L1553" i="15"/>
  <c r="I1553" i="15" s="1"/>
  <c r="L1554" i="15"/>
  <c r="I1554" i="15" s="1"/>
  <c r="L1555" i="15"/>
  <c r="I1555" i="15" s="1"/>
  <c r="L1556" i="15"/>
  <c r="I1556" i="15" s="1"/>
  <c r="L1557" i="15"/>
  <c r="I1557" i="15" s="1"/>
  <c r="L1558" i="15"/>
  <c r="I1558" i="15" s="1"/>
  <c r="L1559" i="15"/>
  <c r="I1559" i="15" s="1"/>
  <c r="L1560" i="15"/>
  <c r="I1560" i="15" s="1"/>
  <c r="L1561" i="15"/>
  <c r="I1561" i="15" s="1"/>
  <c r="L1568" i="15"/>
  <c r="I1568" i="15" s="1"/>
  <c r="L1569" i="15"/>
  <c r="I1569" i="15" s="1"/>
  <c r="L1570" i="15"/>
  <c r="I1570" i="15" s="1"/>
  <c r="L1571" i="15"/>
  <c r="I1571" i="15" s="1"/>
  <c r="L1572" i="15"/>
  <c r="I1572" i="15" s="1"/>
  <c r="L1573" i="15"/>
  <c r="I1573" i="15" s="1"/>
  <c r="L1574" i="15"/>
  <c r="I1574" i="15" s="1"/>
  <c r="L1575" i="15"/>
  <c r="I1575" i="15" s="1"/>
  <c r="L1576" i="15"/>
  <c r="I1576" i="15" s="1"/>
  <c r="L1577" i="15"/>
  <c r="I1577" i="15" s="1"/>
  <c r="L1578" i="15"/>
  <c r="I1578" i="15" s="1"/>
  <c r="L1579" i="15"/>
  <c r="I1579" i="15" s="1"/>
  <c r="L1580" i="15"/>
  <c r="I1580" i="15" s="1"/>
  <c r="L1581" i="15"/>
  <c r="I1581" i="15" s="1"/>
  <c r="L1582" i="15"/>
  <c r="I1582" i="15" s="1"/>
  <c r="L1583" i="15"/>
  <c r="I1583" i="15" s="1"/>
  <c r="L1584" i="15"/>
  <c r="I1584" i="15" s="1"/>
  <c r="L1585" i="15"/>
  <c r="I1585" i="15" s="1"/>
  <c r="L1586" i="15"/>
  <c r="I1586" i="15" s="1"/>
  <c r="L1587" i="15"/>
  <c r="I1587" i="15" s="1"/>
  <c r="L1588" i="15"/>
  <c r="I1588" i="15" s="1"/>
  <c r="L1589" i="15"/>
  <c r="I1589" i="15" s="1"/>
  <c r="L1590" i="15"/>
  <c r="I1590" i="15" s="1"/>
  <c r="L1591" i="15"/>
  <c r="I1591" i="15" s="1"/>
  <c r="L1592" i="15"/>
  <c r="I1592" i="15" s="1"/>
  <c r="L1593" i="15"/>
  <c r="I1593" i="15" s="1"/>
  <c r="L1594" i="15"/>
  <c r="I1594" i="15" s="1"/>
  <c r="L1595" i="15"/>
  <c r="I1595" i="15" s="1"/>
  <c r="L1596" i="15"/>
  <c r="I1596" i="15" s="1"/>
  <c r="L1597" i="15"/>
  <c r="I1597" i="15" s="1"/>
  <c r="L1598" i="15"/>
  <c r="I1598" i="15" s="1"/>
  <c r="L1599" i="15"/>
  <c r="I1599" i="15" s="1"/>
  <c r="L1600" i="15"/>
  <c r="I1600" i="15" s="1"/>
  <c r="L1601" i="15"/>
  <c r="I1601" i="15" s="1"/>
  <c r="L1602" i="15"/>
  <c r="I1602" i="15" s="1"/>
  <c r="L1603" i="15"/>
  <c r="I1603" i="15" s="1"/>
  <c r="L1604" i="15"/>
  <c r="I1604" i="15" s="1"/>
  <c r="L1605" i="15"/>
  <c r="I1605" i="15" s="1"/>
  <c r="L1606" i="15"/>
  <c r="I1606" i="15" s="1"/>
  <c r="L1607" i="15"/>
  <c r="I1607" i="15" s="1"/>
  <c r="L1608" i="15"/>
  <c r="I1608" i="15" s="1"/>
  <c r="L1609" i="15"/>
  <c r="I1609" i="15" s="1"/>
  <c r="L1610" i="15"/>
  <c r="I1610" i="15" s="1"/>
  <c r="L1611" i="15"/>
  <c r="I1611" i="15" s="1"/>
  <c r="L1612" i="15"/>
  <c r="I1612" i="15" s="1"/>
  <c r="L1613" i="15"/>
  <c r="I1613" i="15" s="1"/>
  <c r="L1614" i="15"/>
  <c r="I1614" i="15" s="1"/>
  <c r="L1615" i="15"/>
  <c r="I1615" i="15" s="1"/>
  <c r="L1616" i="15"/>
  <c r="I1616" i="15" s="1"/>
  <c r="L1617" i="15"/>
  <c r="I1617" i="15" s="1"/>
  <c r="L1618" i="15"/>
  <c r="I1618" i="15" s="1"/>
  <c r="L1619" i="15"/>
  <c r="I1619" i="15" s="1"/>
  <c r="L1620" i="15"/>
  <c r="I1620" i="15" s="1"/>
  <c r="L1621" i="15"/>
  <c r="I1621" i="15" s="1"/>
  <c r="L1622" i="15"/>
  <c r="I1622" i="15" s="1"/>
  <c r="L1623" i="15"/>
  <c r="I1623" i="15" s="1"/>
  <c r="L1624" i="15"/>
  <c r="I1624" i="15" s="1"/>
  <c r="L1625" i="15"/>
  <c r="I1625" i="15" s="1"/>
  <c r="L1626" i="15"/>
  <c r="I1626" i="15" s="1"/>
  <c r="L1627" i="15"/>
  <c r="I1627" i="15" s="1"/>
  <c r="L1628" i="15"/>
  <c r="I1628" i="15" s="1"/>
  <c r="L1629" i="15"/>
  <c r="I1629" i="15" s="1"/>
  <c r="L1630" i="15"/>
  <c r="I1630" i="15" s="1"/>
  <c r="L1631" i="15"/>
  <c r="I1631" i="15" s="1"/>
  <c r="L1632" i="15"/>
  <c r="I1632" i="15" s="1"/>
  <c r="L1633" i="15"/>
  <c r="I1633" i="15" s="1"/>
  <c r="L1634" i="15"/>
  <c r="I1634" i="15" s="1"/>
  <c r="L1635" i="15"/>
  <c r="I1635" i="15" s="1"/>
  <c r="L1636" i="15"/>
  <c r="I1636" i="15" s="1"/>
  <c r="L1637" i="15"/>
  <c r="I1637" i="15" s="1"/>
  <c r="L1638" i="15"/>
  <c r="I1638" i="15" s="1"/>
  <c r="L1639" i="15"/>
  <c r="I1639" i="15" s="1"/>
  <c r="L1640" i="15"/>
  <c r="I1640" i="15" s="1"/>
  <c r="L1641" i="15"/>
  <c r="I1641" i="15" s="1"/>
  <c r="L1642" i="15"/>
  <c r="I1642" i="15" s="1"/>
  <c r="L1643" i="15"/>
  <c r="I1643" i="15" s="1"/>
  <c r="L1644" i="15"/>
  <c r="I1644" i="15" s="1"/>
  <c r="L1645" i="15"/>
  <c r="I1645" i="15" s="1"/>
  <c r="L1646" i="15"/>
  <c r="I1646" i="15" s="1"/>
  <c r="L1647" i="15"/>
  <c r="I1647" i="15" s="1"/>
  <c r="L1648" i="15"/>
  <c r="I1648" i="15" s="1"/>
  <c r="L1649" i="15"/>
  <c r="I1649" i="15" s="1"/>
  <c r="L1650" i="15"/>
  <c r="I1650" i="15" s="1"/>
  <c r="L1651" i="15"/>
  <c r="I1651" i="15" s="1"/>
  <c r="L1652" i="15"/>
  <c r="I1652" i="15" s="1"/>
  <c r="L1653" i="15"/>
  <c r="I1653" i="15" s="1"/>
  <c r="L1654" i="15"/>
  <c r="I1654" i="15" s="1"/>
  <c r="L1655" i="15"/>
  <c r="I1655" i="15" s="1"/>
  <c r="L1656" i="15"/>
  <c r="I1656" i="15" s="1"/>
  <c r="L1657" i="15"/>
  <c r="I1657" i="15" s="1"/>
  <c r="L1658" i="15"/>
  <c r="I1658" i="15" s="1"/>
  <c r="L1659" i="15"/>
  <c r="I1659" i="15" s="1"/>
  <c r="L1660" i="15"/>
  <c r="I1660" i="15" s="1"/>
  <c r="L1661" i="15"/>
  <c r="I1661" i="15" s="1"/>
  <c r="L1662" i="15"/>
  <c r="I1662" i="15" s="1"/>
  <c r="L1663" i="15"/>
  <c r="I1663" i="15" s="1"/>
  <c r="L1664" i="15"/>
  <c r="I1664" i="15" s="1"/>
  <c r="L1665" i="15"/>
  <c r="I1665" i="15" s="1"/>
  <c r="L1666" i="15"/>
  <c r="I1666" i="15" s="1"/>
  <c r="L1667" i="15"/>
  <c r="I1667" i="15" s="1"/>
  <c r="L1668" i="15"/>
  <c r="I1668" i="15" s="1"/>
  <c r="L1669" i="15"/>
  <c r="I1669" i="15" s="1"/>
  <c r="L1670" i="15"/>
  <c r="I1670" i="15" s="1"/>
  <c r="L1671" i="15"/>
  <c r="I1671" i="15" s="1"/>
  <c r="L1672" i="15"/>
  <c r="I1672" i="15" s="1"/>
  <c r="L1673" i="15"/>
  <c r="I1673" i="15" s="1"/>
  <c r="L1674" i="15"/>
  <c r="I1674" i="15" s="1"/>
  <c r="L1675" i="15"/>
  <c r="I1675" i="15" s="1"/>
  <c r="L1676" i="15"/>
  <c r="I1676" i="15" s="1"/>
  <c r="L1677" i="15"/>
  <c r="I1677" i="15" s="1"/>
  <c r="L1678" i="15"/>
  <c r="I1678" i="15" s="1"/>
  <c r="L1679" i="15"/>
  <c r="I1679" i="15" s="1"/>
  <c r="L1680" i="15"/>
  <c r="I1680" i="15" s="1"/>
  <c r="L1681" i="15"/>
  <c r="I1681" i="15" s="1"/>
  <c r="L1682" i="15"/>
  <c r="I1682" i="15" s="1"/>
  <c r="L1683" i="15"/>
  <c r="I1683" i="15" s="1"/>
  <c r="L1684" i="15"/>
  <c r="I1684" i="15" s="1"/>
  <c r="L1685" i="15"/>
  <c r="I1685" i="15" s="1"/>
  <c r="L1686" i="15"/>
  <c r="I1686" i="15" s="1"/>
  <c r="L1687" i="15"/>
  <c r="I1687" i="15" s="1"/>
  <c r="L1688" i="15"/>
  <c r="I1688" i="15" s="1"/>
  <c r="L1689" i="15"/>
  <c r="I1689" i="15" s="1"/>
  <c r="L1690" i="15"/>
  <c r="I1690" i="15" s="1"/>
  <c r="L1691" i="15"/>
  <c r="I1691" i="15" s="1"/>
  <c r="L1692" i="15"/>
  <c r="I1692" i="15" s="1"/>
  <c r="L1693" i="15"/>
  <c r="I1693" i="15" s="1"/>
  <c r="L1694" i="15"/>
  <c r="I1694" i="15" s="1"/>
  <c r="L1695" i="15"/>
  <c r="I1695" i="15" s="1"/>
  <c r="L1696" i="15"/>
  <c r="I1696" i="15" s="1"/>
  <c r="L1697" i="15"/>
  <c r="I1697" i="15" s="1"/>
  <c r="L1698" i="15"/>
  <c r="I1698" i="15" s="1"/>
  <c r="L1699" i="15"/>
  <c r="I1699" i="15" s="1"/>
  <c r="L1700" i="15"/>
  <c r="I1700" i="15" s="1"/>
  <c r="L1701" i="15"/>
  <c r="I1701" i="15" s="1"/>
  <c r="L1702" i="15"/>
  <c r="I1702" i="15" s="1"/>
  <c r="L1703" i="15"/>
  <c r="I1703" i="15" s="1"/>
  <c r="L1704" i="15"/>
  <c r="I1704" i="15" s="1"/>
  <c r="L1705" i="15"/>
  <c r="I1705" i="15" s="1"/>
  <c r="L1706" i="15"/>
  <c r="I1706" i="15" s="1"/>
  <c r="L1707" i="15"/>
  <c r="I1707" i="15" s="1"/>
  <c r="L1708" i="15"/>
  <c r="I1708" i="15" s="1"/>
  <c r="L1709" i="15"/>
  <c r="I1709" i="15" s="1"/>
  <c r="L1710" i="15"/>
  <c r="I1710" i="15" s="1"/>
  <c r="L1711" i="15"/>
  <c r="I1711" i="15" s="1"/>
  <c r="L1712" i="15"/>
  <c r="I1712" i="15" s="1"/>
  <c r="L1713" i="15"/>
  <c r="I1713" i="15" s="1"/>
  <c r="L1714" i="15"/>
  <c r="I1714" i="15" s="1"/>
  <c r="L1715" i="15"/>
  <c r="I1715" i="15" s="1"/>
  <c r="L1716" i="15"/>
  <c r="I1716" i="15" s="1"/>
  <c r="L1717" i="15"/>
  <c r="I1717" i="15" s="1"/>
  <c r="L1718" i="15"/>
  <c r="I1718" i="15" s="1"/>
  <c r="L1719" i="15"/>
  <c r="I1719" i="15" s="1"/>
  <c r="L1720" i="15"/>
  <c r="I1720" i="15" s="1"/>
  <c r="L1721" i="15"/>
  <c r="I1721" i="15" s="1"/>
  <c r="L1722" i="15"/>
  <c r="I1722" i="15" s="1"/>
  <c r="L1723" i="15"/>
  <c r="I1723" i="15" s="1"/>
  <c r="L1724" i="15"/>
  <c r="I1724" i="15" s="1"/>
  <c r="L1725" i="15"/>
  <c r="I1725" i="15" s="1"/>
  <c r="L1726" i="15"/>
  <c r="I1726" i="15" s="1"/>
  <c r="L1727" i="15"/>
  <c r="I1727" i="15" s="1"/>
  <c r="L1728" i="15"/>
  <c r="I1728" i="15" s="1"/>
  <c r="L1729" i="15"/>
  <c r="I1729" i="15" s="1"/>
  <c r="L1730" i="15"/>
  <c r="I1730" i="15" s="1"/>
  <c r="L1731" i="15"/>
  <c r="I1731" i="15" s="1"/>
  <c r="L1732" i="15"/>
  <c r="I1732" i="15" s="1"/>
  <c r="L1733" i="15"/>
  <c r="I1733" i="15" s="1"/>
  <c r="L1734" i="15"/>
  <c r="I1734" i="15" s="1"/>
  <c r="L1735" i="15"/>
  <c r="I1735" i="15" s="1"/>
  <c r="L1736" i="15"/>
  <c r="I1736" i="15" s="1"/>
  <c r="L1737" i="15"/>
  <c r="I1737" i="15" s="1"/>
  <c r="L1738" i="15"/>
  <c r="I1738" i="15" s="1"/>
  <c r="L1739" i="15"/>
  <c r="I1739" i="15" s="1"/>
  <c r="L1740" i="15"/>
  <c r="I1740" i="15" s="1"/>
  <c r="L1741" i="15"/>
  <c r="I1741" i="15" s="1"/>
  <c r="L1742" i="15"/>
  <c r="I1742" i="15" s="1"/>
  <c r="L1743" i="15"/>
  <c r="I1743" i="15" s="1"/>
  <c r="L1744" i="15"/>
  <c r="I1744" i="15" s="1"/>
  <c r="L1745" i="15"/>
  <c r="I1745" i="15" s="1"/>
  <c r="L1746" i="15"/>
  <c r="I1746" i="15" s="1"/>
  <c r="L1747" i="15"/>
  <c r="I1747" i="15" s="1"/>
  <c r="L1748" i="15"/>
  <c r="I1748" i="15" s="1"/>
  <c r="L1749" i="15"/>
  <c r="I1749" i="15" s="1"/>
  <c r="L1750" i="15"/>
  <c r="I1750" i="15" s="1"/>
  <c r="L1751" i="15"/>
  <c r="I1751" i="15" s="1"/>
  <c r="L1752" i="15"/>
  <c r="I1752" i="15" s="1"/>
  <c r="L1753" i="15"/>
  <c r="I1753" i="15" s="1"/>
  <c r="L1754" i="15"/>
  <c r="I1754" i="15" s="1"/>
  <c r="L1755" i="15"/>
  <c r="I1755" i="15" s="1"/>
  <c r="L1756" i="15"/>
  <c r="I1756" i="15" s="1"/>
  <c r="L1757" i="15"/>
  <c r="I1757" i="15" s="1"/>
  <c r="L1758" i="15"/>
  <c r="I1758" i="15" s="1"/>
  <c r="L1759" i="15"/>
  <c r="I1759" i="15" s="1"/>
  <c r="L1760" i="15"/>
  <c r="I1760" i="15" s="1"/>
  <c r="L1761" i="15"/>
  <c r="I1761" i="15" s="1"/>
  <c r="L1762" i="15"/>
  <c r="I1762" i="15" s="1"/>
  <c r="L1763" i="15"/>
  <c r="I1763" i="15" s="1"/>
  <c r="L1764" i="15"/>
  <c r="I1764" i="15" s="1"/>
  <c r="L1765" i="15"/>
  <c r="I1765" i="15" s="1"/>
  <c r="L1766" i="15"/>
  <c r="I1766" i="15" s="1"/>
  <c r="L1767" i="15"/>
  <c r="I1767" i="15" s="1"/>
  <c r="L1768" i="15"/>
  <c r="I1768" i="15" s="1"/>
  <c r="L1769" i="15"/>
  <c r="I1769" i="15" s="1"/>
  <c r="L1770" i="15"/>
  <c r="I1770" i="15" s="1"/>
  <c r="L1771" i="15"/>
  <c r="I1771" i="15" s="1"/>
  <c r="L1772" i="15"/>
  <c r="I1772" i="15" s="1"/>
  <c r="L1773" i="15"/>
  <c r="I1773" i="15" s="1"/>
  <c r="L1774" i="15"/>
  <c r="I1774" i="15" s="1"/>
  <c r="L1775" i="15"/>
  <c r="I1775" i="15" s="1"/>
  <c r="L1776" i="15"/>
  <c r="I1776" i="15" s="1"/>
  <c r="L1777" i="15"/>
  <c r="I1777" i="15" s="1"/>
  <c r="L1778" i="15"/>
  <c r="I1778" i="15" s="1"/>
  <c r="L1779" i="15"/>
  <c r="I1779" i="15" s="1"/>
  <c r="L1780" i="15"/>
  <c r="I1780" i="15" s="1"/>
  <c r="L1781" i="15"/>
  <c r="I1781" i="15" s="1"/>
  <c r="L1782" i="15"/>
  <c r="I1782" i="15" s="1"/>
  <c r="L1783" i="15"/>
  <c r="I1783" i="15" s="1"/>
  <c r="L1784" i="15"/>
  <c r="I1784" i="15" s="1"/>
  <c r="L1785" i="15"/>
  <c r="I1785" i="15" s="1"/>
  <c r="L1786" i="15"/>
  <c r="I1786" i="15" s="1"/>
  <c r="L1787" i="15"/>
  <c r="I1787" i="15" s="1"/>
  <c r="L1788" i="15"/>
  <c r="I1788" i="15" s="1"/>
  <c r="L1789" i="15"/>
  <c r="I1789" i="15" s="1"/>
  <c r="L1792" i="15"/>
  <c r="I1792" i="15" s="1"/>
  <c r="L1793" i="15"/>
  <c r="I1793" i="15" s="1"/>
  <c r="L1794" i="15"/>
  <c r="I1794" i="15" s="1"/>
  <c r="L1795" i="15"/>
  <c r="I1795" i="15" s="1"/>
  <c r="L1796" i="15"/>
  <c r="I1796" i="15" s="1"/>
  <c r="L1797" i="15"/>
  <c r="I1797" i="15" s="1"/>
  <c r="L1798" i="15"/>
  <c r="I1798" i="15" s="1"/>
  <c r="L1799" i="15"/>
  <c r="I1799" i="15" s="1"/>
  <c r="L1800" i="15"/>
  <c r="I1800" i="15" s="1"/>
  <c r="L1801" i="15"/>
  <c r="I1801" i="15" s="1"/>
  <c r="L1802" i="15"/>
  <c r="I1802" i="15" s="1"/>
  <c r="L1803" i="15"/>
  <c r="I1803" i="15" s="1"/>
  <c r="L1804" i="15"/>
  <c r="I1804" i="15" s="1"/>
  <c r="L1805" i="15"/>
  <c r="I1805" i="15" s="1"/>
  <c r="L1808" i="15"/>
  <c r="I1808" i="15" s="1"/>
  <c r="L1809" i="15"/>
  <c r="I1809" i="15" s="1"/>
  <c r="L1810" i="15"/>
  <c r="I1810" i="15" s="1"/>
  <c r="L1811" i="15"/>
  <c r="I1811" i="15" s="1"/>
  <c r="L1812" i="15"/>
  <c r="I1812" i="15" s="1"/>
  <c r="L1813" i="15"/>
  <c r="I1813" i="15" s="1"/>
  <c r="L1814" i="15"/>
  <c r="I1814" i="15" s="1"/>
  <c r="L1815" i="15"/>
  <c r="I1815" i="15" s="1"/>
  <c r="L1816" i="15"/>
  <c r="I1816" i="15" s="1"/>
  <c r="L1817" i="15"/>
  <c r="I1817" i="15" s="1"/>
  <c r="L1818" i="15"/>
  <c r="I1818" i="15" s="1"/>
  <c r="L1819" i="15"/>
  <c r="I1819" i="15" s="1"/>
  <c r="L1820" i="15"/>
  <c r="I1820" i="15" s="1"/>
  <c r="L1821" i="15"/>
  <c r="I1821" i="15" s="1"/>
  <c r="L1822" i="15"/>
  <c r="I1822" i="15" s="1"/>
  <c r="L1823" i="15"/>
  <c r="I1823" i="15" s="1"/>
  <c r="L1824" i="15"/>
  <c r="I1824" i="15" s="1"/>
  <c r="L1825" i="15"/>
  <c r="I1825" i="15" s="1"/>
  <c r="L1826" i="15"/>
  <c r="I1826" i="15" s="1"/>
  <c r="L1827" i="15"/>
  <c r="I1827" i="15" s="1"/>
  <c r="L1828" i="15"/>
  <c r="I1828" i="15" s="1"/>
  <c r="L1829" i="15"/>
  <c r="I1829" i="15" s="1"/>
  <c r="L1830" i="15"/>
  <c r="I1830" i="15" s="1"/>
  <c r="L1831" i="15"/>
  <c r="I1831" i="15" s="1"/>
  <c r="L1832" i="15"/>
  <c r="I1832" i="15" s="1"/>
  <c r="L1833" i="15"/>
  <c r="I1833" i="15" s="1"/>
  <c r="L1834" i="15"/>
  <c r="I1834" i="15" s="1"/>
  <c r="L1835" i="15"/>
  <c r="I1835" i="15" s="1"/>
  <c r="L1836" i="15"/>
  <c r="I1836" i="15" s="1"/>
  <c r="L1837" i="15"/>
  <c r="I1837" i="15" s="1"/>
  <c r="L1838" i="15"/>
  <c r="I1838" i="15" s="1"/>
  <c r="L1839" i="15"/>
  <c r="I1839" i="15" s="1"/>
  <c r="L1840" i="15"/>
  <c r="I1840" i="15" s="1"/>
  <c r="L1841" i="15"/>
  <c r="I1841" i="15" s="1"/>
  <c r="L1844" i="15"/>
  <c r="I1844" i="15" s="1"/>
  <c r="L1845" i="15"/>
  <c r="I1845" i="15" s="1"/>
  <c r="L1846" i="15"/>
  <c r="I1846" i="15" s="1"/>
  <c r="L1847" i="15"/>
  <c r="I1847" i="15" s="1"/>
  <c r="L1848" i="15"/>
  <c r="I1848" i="15" s="1"/>
  <c r="L1849" i="15"/>
  <c r="I1849" i="15" s="1"/>
  <c r="L1850" i="15"/>
  <c r="I1850" i="15" s="1"/>
  <c r="L1851" i="15"/>
  <c r="I1851" i="15" s="1"/>
  <c r="L1852" i="15"/>
  <c r="I1852" i="15" s="1"/>
  <c r="L1853" i="15"/>
  <c r="I1853" i="15" s="1"/>
  <c r="L1854" i="15"/>
  <c r="I1854" i="15" s="1"/>
  <c r="L1855" i="15"/>
  <c r="I1855" i="15" s="1"/>
  <c r="L1856" i="15"/>
  <c r="I1856" i="15" s="1"/>
  <c r="L1857" i="15"/>
  <c r="I1857" i="15" s="1"/>
  <c r="L1858" i="15"/>
  <c r="I1858" i="15" s="1"/>
  <c r="L1859" i="15"/>
  <c r="I1859" i="15" s="1"/>
  <c r="L1860" i="15"/>
  <c r="I1860" i="15" s="1"/>
  <c r="L1861" i="15"/>
  <c r="I1861" i="15" s="1"/>
  <c r="L1862" i="15"/>
  <c r="I1862" i="15" s="1"/>
  <c r="L1863" i="15"/>
  <c r="I1863" i="15" s="1"/>
  <c r="L1864" i="15"/>
  <c r="I1864" i="15" s="1"/>
  <c r="L1865" i="15"/>
  <c r="I1865" i="15" s="1"/>
  <c r="L1866" i="15"/>
  <c r="I1866" i="15" s="1"/>
  <c r="L1867" i="15"/>
  <c r="I1867" i="15" s="1"/>
  <c r="L1868" i="15"/>
  <c r="I1868" i="15" s="1"/>
  <c r="L1869" i="15"/>
  <c r="I1869" i="15" s="1"/>
  <c r="L1870" i="15"/>
  <c r="I1870" i="15" s="1"/>
  <c r="L1871" i="15"/>
  <c r="I1871" i="15" s="1"/>
  <c r="L1872" i="15"/>
  <c r="I1872" i="15" s="1"/>
  <c r="L1873" i="15"/>
  <c r="I1873" i="15" s="1"/>
  <c r="L1874" i="15"/>
  <c r="I1874" i="15" s="1"/>
  <c r="L1875" i="15"/>
  <c r="I1875" i="15" s="1"/>
  <c r="L1876" i="15"/>
  <c r="I1876" i="15" s="1"/>
  <c r="L1877" i="15"/>
  <c r="I1877" i="15" s="1"/>
  <c r="L1878" i="15"/>
  <c r="I1878" i="15" s="1"/>
  <c r="L1879" i="15"/>
  <c r="I1879" i="15" s="1"/>
  <c r="L1880" i="15"/>
  <c r="I1880" i="15" s="1"/>
  <c r="L1881" i="15"/>
  <c r="I1881" i="15" s="1"/>
  <c r="L1882" i="15"/>
  <c r="I1882" i="15" s="1"/>
  <c r="L1883" i="15"/>
  <c r="I1883" i="15" s="1"/>
  <c r="L1884" i="15"/>
  <c r="I1884" i="15" s="1"/>
  <c r="L1885" i="15"/>
  <c r="I1885" i="15" s="1"/>
  <c r="L1886" i="15"/>
  <c r="I1886" i="15" s="1"/>
  <c r="L1887" i="15"/>
  <c r="I1887" i="15" s="1"/>
  <c r="L1888" i="15"/>
  <c r="I1888" i="15" s="1"/>
  <c r="L1889" i="15"/>
  <c r="I1889" i="15" s="1"/>
  <c r="L1890" i="15"/>
  <c r="I1890" i="15" s="1"/>
  <c r="L1891" i="15"/>
  <c r="I1891" i="15" s="1"/>
  <c r="L1892" i="15"/>
  <c r="I1892" i="15" s="1"/>
  <c r="L1893" i="15"/>
  <c r="I1893" i="15" s="1"/>
  <c r="L1894" i="15"/>
  <c r="I1894" i="15" s="1"/>
  <c r="L1895" i="15"/>
  <c r="I1895" i="15" s="1"/>
  <c r="L1896" i="15"/>
  <c r="I1896" i="15" s="1"/>
  <c r="L1897" i="15"/>
  <c r="I1897" i="15" s="1"/>
  <c r="L1898" i="15"/>
  <c r="I1898" i="15" s="1"/>
  <c r="L1899" i="15"/>
  <c r="I1899" i="15" s="1"/>
  <c r="L1900" i="15"/>
  <c r="I1900" i="15" s="1"/>
  <c r="L1901" i="15"/>
  <c r="I1901" i="15" s="1"/>
  <c r="L1902" i="15"/>
  <c r="I1902" i="15" s="1"/>
  <c r="L1903" i="15"/>
  <c r="I1903" i="15" s="1"/>
  <c r="L1904" i="15"/>
  <c r="I1904" i="15" s="1"/>
  <c r="L1905" i="15"/>
  <c r="I1905" i="15" s="1"/>
  <c r="L1906" i="15"/>
  <c r="I1906" i="15" s="1"/>
  <c r="L1907" i="15"/>
  <c r="I1907" i="15" s="1"/>
  <c r="L1908" i="15"/>
  <c r="I1908" i="15" s="1"/>
  <c r="L1909" i="15"/>
  <c r="I1909" i="15" s="1"/>
  <c r="L1910" i="15"/>
  <c r="I1910" i="15" s="1"/>
  <c r="L1911" i="15"/>
  <c r="I1911" i="15" s="1"/>
  <c r="L1916" i="15"/>
  <c r="I1916" i="15" s="1"/>
  <c r="L1917" i="15"/>
  <c r="I1917" i="15" s="1"/>
  <c r="L1918" i="15"/>
  <c r="I1918" i="15" s="1"/>
  <c r="L1919" i="15"/>
  <c r="I1919" i="15" s="1"/>
  <c r="L1920" i="15"/>
  <c r="I1920" i="15" s="1"/>
  <c r="L1921" i="15"/>
  <c r="I1921" i="15" s="1"/>
  <c r="L1922" i="15"/>
  <c r="I1922" i="15" s="1"/>
  <c r="L1923" i="15"/>
  <c r="I1923" i="15" s="1"/>
  <c r="L1924" i="15"/>
  <c r="I1924" i="15" s="1"/>
  <c r="L1925" i="15"/>
  <c r="I1925" i="15" s="1"/>
  <c r="L1926" i="15"/>
  <c r="I1926" i="15" s="1"/>
  <c r="L1927" i="15"/>
  <c r="I1927" i="15" s="1"/>
  <c r="L1928" i="15"/>
  <c r="I1928" i="15" s="1"/>
  <c r="L1929" i="15"/>
  <c r="I1929" i="15" s="1"/>
  <c r="L1930" i="15"/>
  <c r="I1930" i="15" s="1"/>
  <c r="L1931" i="15"/>
  <c r="I1931" i="15" s="1"/>
  <c r="L1932" i="15"/>
  <c r="I1932" i="15" s="1"/>
  <c r="L1933" i="15"/>
  <c r="I1933" i="15" s="1"/>
  <c r="L1934" i="15"/>
  <c r="I1934" i="15" s="1"/>
  <c r="L1935" i="15"/>
  <c r="I1935" i="15" s="1"/>
  <c r="L1936" i="15"/>
  <c r="I1936" i="15" s="1"/>
  <c r="L1937" i="15"/>
  <c r="I1937" i="15" s="1"/>
  <c r="L1938" i="15"/>
  <c r="I1938" i="15" s="1"/>
  <c r="L1939" i="15"/>
  <c r="I1939" i="15" s="1"/>
  <c r="L1940" i="15"/>
  <c r="I1940" i="15" s="1"/>
  <c r="L1941" i="15"/>
  <c r="I1941" i="15" s="1"/>
  <c r="L1942" i="15"/>
  <c r="I1942" i="15" s="1"/>
  <c r="L1943" i="15"/>
  <c r="I1943" i="15" s="1"/>
  <c r="L1944" i="15"/>
  <c r="I1944" i="15" s="1"/>
  <c r="L1945" i="15"/>
  <c r="I1945" i="15" s="1"/>
  <c r="L1946" i="15"/>
  <c r="I1946" i="15" s="1"/>
  <c r="L1947" i="15"/>
  <c r="I1947" i="15" s="1"/>
  <c r="L1948" i="15"/>
  <c r="I1948" i="15" s="1"/>
  <c r="L1949" i="15"/>
  <c r="I1949" i="15" s="1"/>
  <c r="L1950" i="15"/>
  <c r="I1950" i="15" s="1"/>
  <c r="L1951" i="15"/>
  <c r="I1951" i="15" s="1"/>
  <c r="L1952" i="15"/>
  <c r="I1952" i="15" s="1"/>
  <c r="L1953" i="15"/>
  <c r="I1953" i="15" s="1"/>
  <c r="L1954" i="15"/>
  <c r="I1954" i="15" s="1"/>
  <c r="L1955" i="15"/>
  <c r="I1955" i="15" s="1"/>
  <c r="L1956" i="15"/>
  <c r="I1956" i="15" s="1"/>
  <c r="L1957" i="15"/>
  <c r="I1957" i="15" s="1"/>
  <c r="L1958" i="15"/>
  <c r="I1958" i="15" s="1"/>
  <c r="L1959" i="15"/>
  <c r="I1959" i="15" s="1"/>
  <c r="L1960" i="15"/>
  <c r="I1960" i="15" s="1"/>
  <c r="L1961" i="15"/>
  <c r="I1961" i="15" s="1"/>
  <c r="L1962" i="15"/>
  <c r="I1962" i="15" s="1"/>
  <c r="L1963" i="15"/>
  <c r="I1963" i="15" s="1"/>
  <c r="L1964" i="15"/>
  <c r="I1964" i="15" s="1"/>
  <c r="L1965" i="15"/>
  <c r="I1965" i="15" s="1"/>
  <c r="L1966" i="15"/>
  <c r="I1966" i="15" s="1"/>
  <c r="L1967" i="15"/>
  <c r="I1967" i="15" s="1"/>
  <c r="L1968" i="15"/>
  <c r="I1968" i="15" s="1"/>
  <c r="L1969" i="15"/>
  <c r="I1969" i="15" s="1"/>
  <c r="L1970" i="15"/>
  <c r="I1970" i="15" s="1"/>
  <c r="L1971" i="15"/>
  <c r="I1971" i="15" s="1"/>
  <c r="L1972" i="15"/>
  <c r="I1972" i="15" s="1"/>
  <c r="L1973" i="15"/>
  <c r="I1973" i="15" s="1"/>
  <c r="L1974" i="15"/>
  <c r="I1974" i="15" s="1"/>
  <c r="L1975" i="15"/>
  <c r="I1975" i="15" s="1"/>
  <c r="L1976" i="15"/>
  <c r="I1976" i="15" s="1"/>
  <c r="L1977" i="15"/>
  <c r="I1977" i="15" s="1"/>
  <c r="L1978" i="15"/>
  <c r="I1978" i="15" s="1"/>
  <c r="L1979" i="15"/>
  <c r="I1979" i="15" s="1"/>
  <c r="L1980" i="15"/>
  <c r="I1980" i="15" s="1"/>
  <c r="L1981" i="15"/>
  <c r="I1981" i="15" s="1"/>
  <c r="L1982" i="15"/>
  <c r="I1982" i="15" s="1"/>
  <c r="L1983" i="15"/>
  <c r="I1983" i="15" s="1"/>
  <c r="L1984" i="15"/>
  <c r="I1984" i="15" s="1"/>
  <c r="L1985" i="15"/>
  <c r="I1985" i="15" s="1"/>
  <c r="L1986" i="15"/>
  <c r="I1986" i="15" s="1"/>
  <c r="L1987" i="15"/>
  <c r="I1987" i="15" s="1"/>
  <c r="L1988" i="15"/>
  <c r="I1988" i="15" s="1"/>
  <c r="L1989" i="15"/>
  <c r="I1989" i="15" s="1"/>
  <c r="L1990" i="15"/>
  <c r="I1990" i="15" s="1"/>
  <c r="L1991" i="15"/>
  <c r="I1991" i="15" s="1"/>
  <c r="L1992" i="15"/>
  <c r="I1992" i="15" s="1"/>
  <c r="L1993" i="15"/>
  <c r="I1993" i="15" s="1"/>
  <c r="L1994" i="15"/>
  <c r="I1994" i="15" s="1"/>
  <c r="L1995" i="15"/>
  <c r="I1995" i="15" s="1"/>
  <c r="L1996" i="15"/>
  <c r="I1996" i="15" s="1"/>
  <c r="L1997" i="15"/>
  <c r="I1997" i="15" s="1"/>
  <c r="L1998" i="15"/>
  <c r="I1998" i="15" s="1"/>
  <c r="L1999" i="15"/>
  <c r="I1999" i="15" s="1"/>
  <c r="L2000" i="15"/>
  <c r="I2000" i="15" s="1"/>
  <c r="L2001" i="15"/>
  <c r="I2001" i="15" s="1"/>
  <c r="L2002" i="15"/>
  <c r="I2002" i="15" s="1"/>
  <c r="L2003" i="15"/>
  <c r="I2003" i="15" s="1"/>
  <c r="L2004" i="15"/>
  <c r="I2004" i="15" s="1"/>
  <c r="L2005" i="15"/>
  <c r="I2005" i="15" s="1"/>
  <c r="L2006" i="15"/>
  <c r="I2006" i="15" s="1"/>
  <c r="L2007" i="15"/>
  <c r="I2007" i="15" s="1"/>
  <c r="L2008" i="15"/>
  <c r="I2008" i="15" s="1"/>
  <c r="L2009" i="15"/>
  <c r="I2009" i="15" s="1"/>
  <c r="L2010" i="15"/>
  <c r="I2010" i="15" s="1"/>
  <c r="L2011" i="15"/>
  <c r="I2011" i="15" s="1"/>
  <c r="L2012" i="15"/>
  <c r="I2012" i="15" s="1"/>
  <c r="L2013" i="15"/>
  <c r="I2013" i="15" s="1"/>
  <c r="L2014" i="15"/>
  <c r="I2014" i="15" s="1"/>
  <c r="L2015" i="15"/>
  <c r="I2015" i="15" s="1"/>
  <c r="L2016" i="15"/>
  <c r="I2016" i="15" s="1"/>
  <c r="L2017" i="15"/>
  <c r="I2017" i="15" s="1"/>
  <c r="L2018" i="15"/>
  <c r="I2018" i="15" s="1"/>
  <c r="L2019" i="15"/>
  <c r="I2019" i="15" s="1"/>
  <c r="L2020" i="15"/>
  <c r="I2020" i="15" s="1"/>
  <c r="L2021" i="15"/>
  <c r="I2021" i="15" s="1"/>
  <c r="L2022" i="15"/>
  <c r="I2022" i="15" s="1"/>
  <c r="L2023" i="15"/>
  <c r="I2023" i="15" s="1"/>
  <c r="L2036" i="15"/>
  <c r="I2036" i="15" s="1"/>
  <c r="L2037" i="15"/>
  <c r="I2037" i="15" s="1"/>
  <c r="L2038" i="15"/>
  <c r="I2038" i="15" s="1"/>
  <c r="L2039" i="15"/>
  <c r="I2039" i="15" s="1"/>
  <c r="L2040" i="15"/>
  <c r="I2040" i="15" s="1"/>
  <c r="L2041" i="15"/>
  <c r="I2041" i="15" s="1"/>
  <c r="L2042" i="15"/>
  <c r="I2042" i="15" s="1"/>
  <c r="L2043" i="15"/>
  <c r="I2043" i="15" s="1"/>
  <c r="L2044" i="15"/>
  <c r="I2044" i="15" s="1"/>
  <c r="L2045" i="15"/>
  <c r="I2045" i="15" s="1"/>
  <c r="L2046" i="15"/>
  <c r="I2046" i="15" s="1"/>
  <c r="L2047" i="15"/>
  <c r="I2047" i="15" s="1"/>
  <c r="L2048" i="15"/>
  <c r="I2048" i="15" s="1"/>
  <c r="L2049" i="15"/>
  <c r="I2049" i="15" s="1"/>
  <c r="L2050" i="15"/>
  <c r="I2050" i="15" s="1"/>
  <c r="L2051" i="15"/>
  <c r="I2051" i="15" s="1"/>
  <c r="L2052" i="15"/>
  <c r="I2052" i="15" s="1"/>
  <c r="L2053" i="15"/>
  <c r="I2053" i="15" s="1"/>
  <c r="L2054" i="15"/>
  <c r="I2054" i="15" s="1"/>
  <c r="L2055" i="15"/>
  <c r="I2055" i="15" s="1"/>
  <c r="L2056" i="15"/>
  <c r="I2056" i="15" s="1"/>
  <c r="L2057" i="15"/>
  <c r="I2057" i="15" s="1"/>
  <c r="L2058" i="15"/>
  <c r="I2058" i="15" s="1"/>
  <c r="L2059" i="15"/>
  <c r="I2059" i="15" s="1"/>
  <c r="L2060" i="15"/>
  <c r="I2060" i="15" s="1"/>
  <c r="L2061" i="15"/>
  <c r="I2061" i="15" s="1"/>
  <c r="L2062" i="15"/>
  <c r="I2062" i="15" s="1"/>
  <c r="L2063" i="15"/>
  <c r="I2063" i="15" s="1"/>
  <c r="L2064" i="15"/>
  <c r="I2064" i="15" s="1"/>
  <c r="L2065" i="15"/>
  <c r="I2065" i="15" s="1"/>
  <c r="L2066" i="15"/>
  <c r="I2066" i="15" s="1"/>
  <c r="L2067" i="15"/>
  <c r="I2067" i="15" s="1"/>
  <c r="L2068" i="15"/>
  <c r="I2068" i="15" s="1"/>
  <c r="L2069" i="15"/>
  <c r="I2069" i="15" s="1"/>
  <c r="L2070" i="15"/>
  <c r="I2070" i="15" s="1"/>
  <c r="L2071" i="15"/>
  <c r="I2071" i="15" s="1"/>
  <c r="L2072" i="15"/>
  <c r="I2072" i="15" s="1"/>
  <c r="L2073" i="15"/>
  <c r="I2073" i="15" s="1"/>
  <c r="L2074" i="15"/>
  <c r="I2074" i="15" s="1"/>
  <c r="L2075" i="15"/>
  <c r="I2075" i="15" s="1"/>
  <c r="L2076" i="15"/>
  <c r="I2076" i="15" s="1"/>
  <c r="L2077" i="15"/>
  <c r="I2077" i="15" s="1"/>
  <c r="L2078" i="15"/>
  <c r="I2078" i="15" s="1"/>
  <c r="L2079" i="15"/>
  <c r="I2079" i="15" s="1"/>
  <c r="L2080" i="15"/>
  <c r="I2080" i="15" s="1"/>
  <c r="L2081" i="15"/>
  <c r="I2081" i="15" s="1"/>
  <c r="L2082" i="15"/>
  <c r="I2082" i="15" s="1"/>
  <c r="L2083" i="15"/>
  <c r="I2083" i="15" s="1"/>
  <c r="L2084" i="15"/>
  <c r="I2084" i="15" s="1"/>
  <c r="L2085" i="15"/>
  <c r="I2085" i="15" s="1"/>
  <c r="L2086" i="15"/>
  <c r="I2086" i="15" s="1"/>
  <c r="L2087" i="15"/>
  <c r="I2087" i="15" s="1"/>
  <c r="L2088" i="15"/>
  <c r="I2088" i="15" s="1"/>
  <c r="L2089" i="15"/>
  <c r="I2089" i="15" s="1"/>
  <c r="L2090" i="15"/>
  <c r="I2090" i="15" s="1"/>
  <c r="L2091" i="15"/>
  <c r="I2091" i="15" s="1"/>
  <c r="L2092" i="15"/>
  <c r="I2092" i="15" s="1"/>
  <c r="L2093" i="15"/>
  <c r="I2093" i="15" s="1"/>
  <c r="L2094" i="15"/>
  <c r="I2094" i="15" s="1"/>
  <c r="L2095" i="15"/>
  <c r="I2095" i="15" s="1"/>
  <c r="L2096" i="15"/>
  <c r="I2096" i="15" s="1"/>
  <c r="L2097" i="15"/>
  <c r="I2097" i="15" s="1"/>
  <c r="L2098" i="15"/>
  <c r="I2098" i="15" s="1"/>
  <c r="L2099" i="15"/>
  <c r="I2099" i="15" s="1"/>
  <c r="L2100" i="15"/>
  <c r="I2100" i="15" s="1"/>
  <c r="L2101" i="15"/>
  <c r="I2101" i="15" s="1"/>
  <c r="L2102" i="15"/>
  <c r="I2102" i="15" s="1"/>
  <c r="L2103" i="15"/>
  <c r="I2103" i="15" s="1"/>
  <c r="L2104" i="15"/>
  <c r="I2104" i="15" s="1"/>
  <c r="L2105" i="15"/>
  <c r="I2105" i="15" s="1"/>
  <c r="L2106" i="15"/>
  <c r="I2106" i="15" s="1"/>
  <c r="L2107" i="15"/>
  <c r="I2107" i="15" s="1"/>
  <c r="L2108" i="15"/>
  <c r="I2108" i="15" s="1"/>
  <c r="L2109" i="15"/>
  <c r="I2109" i="15" s="1"/>
  <c r="L2110" i="15"/>
  <c r="I2110" i="15" s="1"/>
  <c r="L2111" i="15"/>
  <c r="I2111" i="15" s="1"/>
  <c r="L2112" i="15"/>
  <c r="I2112" i="15" s="1"/>
  <c r="L2113" i="15"/>
  <c r="I2113" i="15" s="1"/>
  <c r="L2114" i="15"/>
  <c r="I2114" i="15" s="1"/>
  <c r="L2115" i="15"/>
  <c r="I2115" i="15" s="1"/>
  <c r="L2116" i="15"/>
  <c r="I2116" i="15" s="1"/>
  <c r="L2117" i="15"/>
  <c r="I2117" i="15" s="1"/>
  <c r="L2118" i="15"/>
  <c r="I2118" i="15" s="1"/>
  <c r="L2119" i="15"/>
  <c r="I2119" i="15" s="1"/>
  <c r="L2120" i="15"/>
  <c r="I2120" i="15" s="1"/>
  <c r="L2121" i="15"/>
  <c r="I2121" i="15" s="1"/>
  <c r="L2122" i="15"/>
  <c r="I2122" i="15" s="1"/>
  <c r="L2123" i="15"/>
  <c r="I2123" i="15" s="1"/>
  <c r="L2124" i="15"/>
  <c r="I2124" i="15" s="1"/>
  <c r="L2125" i="15"/>
  <c r="I2125" i="15" s="1"/>
  <c r="L2126" i="15"/>
  <c r="I2126" i="15" s="1"/>
  <c r="L2127" i="15"/>
  <c r="I2127" i="15" s="1"/>
  <c r="L2128" i="15"/>
  <c r="I2128" i="15" s="1"/>
  <c r="L2129" i="15"/>
  <c r="I2129" i="15" s="1"/>
  <c r="L2130" i="15"/>
  <c r="I2130" i="15" s="1"/>
  <c r="L2131" i="15"/>
  <c r="I2131" i="15" s="1"/>
  <c r="L2132" i="15"/>
  <c r="I2132" i="15" s="1"/>
  <c r="L2133" i="15"/>
  <c r="I2133" i="15" s="1"/>
  <c r="L2134" i="15"/>
  <c r="I2134" i="15" s="1"/>
  <c r="L2135" i="15"/>
  <c r="I2135" i="15" s="1"/>
  <c r="L2136" i="15"/>
  <c r="I2136" i="15" s="1"/>
  <c r="L2137" i="15"/>
  <c r="I2137" i="15" s="1"/>
  <c r="L2138" i="15"/>
  <c r="I2138" i="15" s="1"/>
  <c r="L2139" i="15"/>
  <c r="I2139" i="15" s="1"/>
  <c r="L2140" i="15"/>
  <c r="I2140" i="15" s="1"/>
  <c r="L2141" i="15"/>
  <c r="I2141" i="15" s="1"/>
  <c r="L2142" i="15"/>
  <c r="I2142" i="15" s="1"/>
  <c r="L2143" i="15"/>
  <c r="I2143" i="15" s="1"/>
  <c r="L2144" i="15"/>
  <c r="I2144" i="15" s="1"/>
  <c r="L2145" i="15"/>
  <c r="I2145" i="15" s="1"/>
  <c r="L2146" i="15"/>
  <c r="I2146" i="15" s="1"/>
  <c r="L2147" i="15"/>
  <c r="I2147" i="15" s="1"/>
  <c r="L2148" i="15"/>
  <c r="I2148" i="15" s="1"/>
  <c r="L2149" i="15"/>
  <c r="I2149" i="15" s="1"/>
  <c r="L2150" i="15"/>
  <c r="I2150" i="15" s="1"/>
  <c r="L2151" i="15"/>
  <c r="I2151" i="15" s="1"/>
  <c r="L2152" i="15"/>
  <c r="I2152" i="15" s="1"/>
  <c r="L2153" i="15"/>
  <c r="I2153" i="15" s="1"/>
  <c r="L2154" i="15"/>
  <c r="I2154" i="15" s="1"/>
  <c r="L2155" i="15"/>
  <c r="I2155" i="15" s="1"/>
  <c r="L2156" i="15"/>
  <c r="I2156" i="15" s="1"/>
  <c r="L2157" i="15"/>
  <c r="I2157" i="15" s="1"/>
  <c r="L2158" i="15"/>
  <c r="I2158" i="15" s="1"/>
  <c r="L2159" i="15"/>
  <c r="I2159" i="15" s="1"/>
  <c r="L2160" i="15"/>
  <c r="I2160" i="15" s="1"/>
  <c r="L2161" i="15"/>
  <c r="I2161" i="15" s="1"/>
  <c r="L2162" i="15"/>
  <c r="I2162" i="15" s="1"/>
  <c r="L2163" i="15"/>
  <c r="I2163" i="15" s="1"/>
  <c r="L2164" i="15"/>
  <c r="I2164" i="15" s="1"/>
  <c r="L2165" i="15"/>
  <c r="I2165" i="15" s="1"/>
  <c r="L2166" i="15"/>
  <c r="I2166" i="15" s="1"/>
  <c r="L2167" i="15"/>
  <c r="I2167" i="15" s="1"/>
  <c r="L2168" i="15"/>
  <c r="I2168" i="15" s="1"/>
  <c r="L2169" i="15"/>
  <c r="I2169" i="15" s="1"/>
  <c r="L2170" i="15"/>
  <c r="I2170" i="15" s="1"/>
  <c r="L2171" i="15"/>
  <c r="I2171" i="15" s="1"/>
  <c r="L2172" i="15"/>
  <c r="I2172" i="15" s="1"/>
  <c r="L2173" i="15"/>
  <c r="I2173" i="15" s="1"/>
  <c r="L2174" i="15"/>
  <c r="I2174" i="15" s="1"/>
  <c r="L2175" i="15"/>
  <c r="I2175" i="15" s="1"/>
  <c r="L2176" i="15"/>
  <c r="I2176" i="15" s="1"/>
  <c r="L2177" i="15"/>
  <c r="I2177" i="15" s="1"/>
  <c r="L2178" i="15"/>
  <c r="I2178" i="15" s="1"/>
  <c r="L2179" i="15"/>
  <c r="I2179" i="15" s="1"/>
  <c r="L2180" i="15"/>
  <c r="I2180" i="15" s="1"/>
  <c r="L2181" i="15"/>
  <c r="I2181" i="15" s="1"/>
  <c r="L2182" i="15"/>
  <c r="I2182" i="15" s="1"/>
  <c r="L2183" i="15"/>
  <c r="I2183" i="15" s="1"/>
  <c r="L2184" i="15"/>
  <c r="I2184" i="15" s="1"/>
  <c r="L2185" i="15"/>
  <c r="I2185" i="15" s="1"/>
  <c r="L2186" i="15"/>
  <c r="I2186" i="15" s="1"/>
  <c r="L2187" i="15"/>
  <c r="I2187" i="15" s="1"/>
  <c r="L2188" i="15"/>
  <c r="I2188" i="15" s="1"/>
  <c r="L2189" i="15"/>
  <c r="I2189" i="15" s="1"/>
  <c r="L2190" i="15"/>
  <c r="I2190" i="15" s="1"/>
  <c r="L2191" i="15"/>
  <c r="I2191" i="15" s="1"/>
  <c r="L2192" i="15"/>
  <c r="I2192" i="15" s="1"/>
  <c r="L2193" i="15"/>
  <c r="I2193" i="15" s="1"/>
  <c r="L2194" i="15"/>
  <c r="I2194" i="15" s="1"/>
  <c r="L2195" i="15"/>
  <c r="I2195" i="15" s="1"/>
  <c r="L2196" i="15"/>
  <c r="I2196" i="15" s="1"/>
  <c r="L2197" i="15"/>
  <c r="I2197" i="15" s="1"/>
  <c r="L2198" i="15"/>
  <c r="I2198" i="15" s="1"/>
  <c r="L2199" i="15"/>
  <c r="I2199" i="15" s="1"/>
  <c r="L2200" i="15"/>
  <c r="I2200" i="15" s="1"/>
  <c r="L2201" i="15"/>
  <c r="I2201" i="15" s="1"/>
  <c r="L2202" i="15"/>
  <c r="I2202" i="15" s="1"/>
  <c r="L2203" i="15"/>
  <c r="I2203" i="15" s="1"/>
  <c r="L2204" i="15"/>
  <c r="I2204" i="15" s="1"/>
  <c r="L2205" i="15"/>
  <c r="I2205" i="15" s="1"/>
  <c r="L2206" i="15"/>
  <c r="I2206" i="15" s="1"/>
  <c r="L2207" i="15"/>
  <c r="I2207" i="15" s="1"/>
  <c r="L2208" i="15"/>
  <c r="I2208" i="15" s="1"/>
  <c r="L2209" i="15"/>
  <c r="I2209" i="15" s="1"/>
  <c r="L2210" i="15"/>
  <c r="I2210" i="15" s="1"/>
  <c r="L2211" i="15"/>
  <c r="I2211" i="15" s="1"/>
  <c r="L2212" i="15"/>
  <c r="I2212" i="15" s="1"/>
  <c r="L2213" i="15"/>
  <c r="I2213" i="15" s="1"/>
  <c r="L2214" i="15"/>
  <c r="I2214" i="15" s="1"/>
  <c r="L2215" i="15"/>
  <c r="I2215" i="15" s="1"/>
  <c r="L2216" i="15"/>
  <c r="I2216" i="15" s="1"/>
  <c r="L2217" i="15"/>
  <c r="I2217" i="15" s="1"/>
  <c r="L2218" i="15"/>
  <c r="I2218" i="15" s="1"/>
  <c r="L2219" i="15"/>
  <c r="I2219" i="15" s="1"/>
  <c r="L2220" i="15"/>
  <c r="I2220" i="15" s="1"/>
  <c r="L2221" i="15"/>
  <c r="I2221" i="15" s="1"/>
  <c r="L2222" i="15"/>
  <c r="I2222" i="15" s="1"/>
  <c r="L2223" i="15"/>
  <c r="I2223" i="15" s="1"/>
  <c r="L2224" i="15"/>
  <c r="I2224" i="15" s="1"/>
  <c r="L2225" i="15"/>
  <c r="I2225" i="15" s="1"/>
  <c r="L2226" i="15"/>
  <c r="I2226" i="15" s="1"/>
  <c r="L2227" i="15"/>
  <c r="I2227" i="15" s="1"/>
  <c r="L2228" i="15"/>
  <c r="I2228" i="15" s="1"/>
  <c r="L2229" i="15"/>
  <c r="I2229" i="15" s="1"/>
  <c r="L2230" i="15"/>
  <c r="I2230" i="15" s="1"/>
  <c r="L2231" i="15"/>
  <c r="I2231" i="15" s="1"/>
  <c r="L2232" i="15"/>
  <c r="I2232" i="15" s="1"/>
  <c r="L2233" i="15"/>
  <c r="I2233" i="15" s="1"/>
  <c r="L2234" i="15"/>
  <c r="I2234" i="15" s="1"/>
  <c r="L2235" i="15"/>
  <c r="I2235" i="15" s="1"/>
  <c r="L2236" i="15"/>
  <c r="I2236" i="15" s="1"/>
  <c r="L2237" i="15"/>
  <c r="I2237" i="15" s="1"/>
  <c r="L2238" i="15"/>
  <c r="I2238" i="15" s="1"/>
  <c r="L2239" i="15"/>
  <c r="I2239" i="15" s="1"/>
  <c r="L2240" i="15"/>
  <c r="I2240" i="15" s="1"/>
  <c r="L2241" i="15"/>
  <c r="I2241" i="15" s="1"/>
  <c r="L2242" i="15"/>
  <c r="I2242" i="15" s="1"/>
  <c r="L2243" i="15"/>
  <c r="I2243" i="15" s="1"/>
  <c r="L2244" i="15"/>
  <c r="I2244" i="15" s="1"/>
  <c r="L2245" i="15"/>
  <c r="I2245" i="15" s="1"/>
  <c r="L2246" i="15"/>
  <c r="I2246" i="15" s="1"/>
  <c r="L2247" i="15"/>
  <c r="I2247" i="15" s="1"/>
  <c r="L2248" i="15"/>
  <c r="I2248" i="15" s="1"/>
  <c r="L2249" i="15"/>
  <c r="I2249" i="15" s="1"/>
  <c r="L2250" i="15"/>
  <c r="I2250" i="15" s="1"/>
  <c r="L2251" i="15"/>
  <c r="I2251" i="15" s="1"/>
  <c r="L2252" i="15"/>
  <c r="I2252" i="15" s="1"/>
  <c r="L2253" i="15"/>
  <c r="I2253" i="15" s="1"/>
  <c r="L2254" i="15"/>
  <c r="I2254" i="15" s="1"/>
  <c r="L2255" i="15"/>
  <c r="I2255" i="15" s="1"/>
  <c r="L2256" i="15"/>
  <c r="I2256" i="15" s="1"/>
  <c r="L2257" i="15"/>
  <c r="I2257" i="15" s="1"/>
  <c r="L2258" i="15"/>
  <c r="I2258" i="15" s="1"/>
  <c r="L2259" i="15"/>
  <c r="I2259" i="15" s="1"/>
  <c r="L2260" i="15"/>
  <c r="I2260" i="15" s="1"/>
  <c r="L2261" i="15"/>
  <c r="I2261" i="15" s="1"/>
  <c r="L2262" i="15"/>
  <c r="I2262" i="15" s="1"/>
  <c r="L2263" i="15"/>
  <c r="I2263" i="15" s="1"/>
  <c r="L2264" i="15"/>
  <c r="I2264" i="15" s="1"/>
  <c r="L2265" i="15"/>
  <c r="I2265" i="15" s="1"/>
  <c r="L2266" i="15"/>
  <c r="I2266" i="15" s="1"/>
  <c r="L2267" i="15"/>
  <c r="I2267" i="15" s="1"/>
  <c r="L2268" i="15"/>
  <c r="I2268" i="15" s="1"/>
  <c r="L2269" i="15"/>
  <c r="I2269" i="15" s="1"/>
  <c r="L2270" i="15"/>
  <c r="I2270" i="15" s="1"/>
  <c r="L2271" i="15"/>
  <c r="I2271" i="15" s="1"/>
  <c r="L2272" i="15"/>
  <c r="I2272" i="15" s="1"/>
  <c r="L2273" i="15"/>
  <c r="I2273" i="15" s="1"/>
  <c r="L2274" i="15"/>
  <c r="I2274" i="15" s="1"/>
  <c r="L2275" i="15"/>
  <c r="I2275" i="15" s="1"/>
  <c r="L2276" i="15"/>
  <c r="I2276" i="15" s="1"/>
  <c r="L2277" i="15"/>
  <c r="I2277" i="15" s="1"/>
  <c r="L2278" i="15"/>
  <c r="I2278" i="15" s="1"/>
  <c r="L2279" i="15"/>
  <c r="I2279" i="15" s="1"/>
  <c r="L2280" i="15"/>
  <c r="I2280" i="15" s="1"/>
  <c r="L2281" i="15"/>
  <c r="I2281" i="15" s="1"/>
  <c r="L2282" i="15"/>
  <c r="I2282" i="15" s="1"/>
  <c r="L2283" i="15"/>
  <c r="I2283" i="15" s="1"/>
  <c r="L2284" i="15"/>
  <c r="I2284" i="15" s="1"/>
  <c r="L2285" i="15"/>
  <c r="I2285" i="15" s="1"/>
  <c r="L2286" i="15"/>
  <c r="I2286" i="15" s="1"/>
  <c r="L2287" i="15"/>
  <c r="I2287" i="15" s="1"/>
  <c r="L2288" i="15"/>
  <c r="I2288" i="15" s="1"/>
  <c r="L2289" i="15"/>
  <c r="I2289" i="15" s="1"/>
  <c r="L2290" i="15"/>
  <c r="I2290" i="15" s="1"/>
  <c r="L2291" i="15"/>
  <c r="I2291" i="15" s="1"/>
  <c r="L2292" i="15"/>
  <c r="I2292" i="15" s="1"/>
  <c r="L2293" i="15"/>
  <c r="I2293" i="15" s="1"/>
  <c r="L2294" i="15"/>
  <c r="I2294" i="15" s="1"/>
  <c r="L2295" i="15"/>
  <c r="I2295" i="15" s="1"/>
  <c r="L2296" i="15"/>
  <c r="I2296" i="15" s="1"/>
  <c r="L2297" i="15"/>
  <c r="I2297" i="15" s="1"/>
  <c r="L2298" i="15"/>
  <c r="I2298" i="15" s="1"/>
  <c r="L2299" i="15"/>
  <c r="I2299" i="15" s="1"/>
  <c r="L2300" i="15"/>
  <c r="I2300" i="15" s="1"/>
  <c r="L2301" i="15"/>
  <c r="I2301" i="15" s="1"/>
  <c r="L2302" i="15"/>
  <c r="I2302" i="15" s="1"/>
  <c r="L2303" i="15"/>
  <c r="I2303" i="15" s="1"/>
  <c r="L2304" i="15"/>
  <c r="I2304" i="15" s="1"/>
  <c r="L2305" i="15"/>
  <c r="I2305" i="15" s="1"/>
  <c r="L2306" i="15"/>
  <c r="I2306" i="15" s="1"/>
  <c r="L2307" i="15"/>
  <c r="I2307" i="15" s="1"/>
  <c r="L2308" i="15"/>
  <c r="I2308" i="15" s="1"/>
  <c r="L2309" i="15"/>
  <c r="I2309" i="15" s="1"/>
  <c r="L2310" i="15"/>
  <c r="I2310" i="15" s="1"/>
  <c r="L2311" i="15"/>
  <c r="I2311" i="15" s="1"/>
  <c r="L2312" i="15"/>
  <c r="I2312" i="15" s="1"/>
  <c r="L2313" i="15"/>
  <c r="I2313" i="15" s="1"/>
  <c r="L2314" i="15"/>
  <c r="I2314" i="15" s="1"/>
  <c r="L2315" i="15"/>
  <c r="I2315" i="15" s="1"/>
  <c r="L2316" i="15"/>
  <c r="I2316" i="15" s="1"/>
  <c r="L2317" i="15"/>
  <c r="I2317" i="15" s="1"/>
  <c r="L2318" i="15"/>
  <c r="I2318" i="15" s="1"/>
  <c r="L2319" i="15"/>
  <c r="I2319" i="15" s="1"/>
  <c r="L2320" i="15"/>
  <c r="I2320" i="15" s="1"/>
  <c r="L2321" i="15"/>
  <c r="I2321" i="15" s="1"/>
  <c r="L2322" i="15"/>
  <c r="I2322" i="15" s="1"/>
  <c r="L2323" i="15"/>
  <c r="I2323" i="15" s="1"/>
  <c r="L2324" i="15"/>
  <c r="I2324" i="15" s="1"/>
  <c r="L2325" i="15"/>
  <c r="I2325" i="15" s="1"/>
  <c r="L2326" i="15"/>
  <c r="I2326" i="15" s="1"/>
  <c r="L2327" i="15"/>
  <c r="I2327" i="15" s="1"/>
  <c r="L2328" i="15"/>
  <c r="I2328" i="15" s="1"/>
  <c r="L2329" i="15"/>
  <c r="I2329" i="15" s="1"/>
  <c r="L2330" i="15"/>
  <c r="I2330" i="15" s="1"/>
  <c r="L2331" i="15"/>
  <c r="I2331" i="15" s="1"/>
  <c r="L2332" i="15"/>
  <c r="I2332" i="15" s="1"/>
  <c r="L2333" i="15"/>
  <c r="I2333" i="15" s="1"/>
  <c r="L2334" i="15"/>
  <c r="I2334" i="15" s="1"/>
  <c r="L2335" i="15"/>
  <c r="I2335" i="15" s="1"/>
  <c r="L2336" i="15"/>
  <c r="I2336" i="15" s="1"/>
  <c r="L2337" i="15"/>
  <c r="I2337" i="15" s="1"/>
  <c r="L2338" i="15"/>
  <c r="I2338" i="15" s="1"/>
  <c r="L2339" i="15"/>
  <c r="I2339" i="15" s="1"/>
  <c r="L2340" i="15"/>
  <c r="I2340" i="15" s="1"/>
  <c r="L2341" i="15"/>
  <c r="I2341" i="15" s="1"/>
  <c r="L2342" i="15"/>
  <c r="I2342" i="15" s="1"/>
  <c r="L2343" i="15"/>
  <c r="I2343" i="15" s="1"/>
  <c r="L2344" i="15"/>
  <c r="I2344" i="15" s="1"/>
  <c r="L2345" i="15"/>
  <c r="I2345" i="15" s="1"/>
  <c r="L2346" i="15"/>
  <c r="I2346" i="15" s="1"/>
  <c r="L2347" i="15"/>
  <c r="I2347" i="15" s="1"/>
  <c r="L2348" i="15"/>
  <c r="I2348" i="15" s="1"/>
  <c r="L2349" i="15"/>
  <c r="I2349" i="15" s="1"/>
  <c r="L2350" i="15"/>
  <c r="I2350" i="15" s="1"/>
  <c r="L2351" i="15"/>
  <c r="I2351" i="15" s="1"/>
  <c r="L2352" i="15"/>
  <c r="I2352" i="15" s="1"/>
  <c r="L2353" i="15"/>
  <c r="I2353" i="15" s="1"/>
  <c r="L2354" i="15"/>
  <c r="I2354" i="15" s="1"/>
  <c r="L2355" i="15"/>
  <c r="I2355" i="15" s="1"/>
  <c r="L2356" i="15"/>
  <c r="I2356" i="15" s="1"/>
  <c r="L2357" i="15"/>
  <c r="I2357" i="15" s="1"/>
  <c r="L2358" i="15"/>
  <c r="I2358" i="15" s="1"/>
  <c r="L2359" i="15"/>
  <c r="I2359" i="15" s="1"/>
  <c r="L2360" i="15"/>
  <c r="I2360" i="15" s="1"/>
  <c r="L2361" i="15"/>
  <c r="I2361" i="15" s="1"/>
  <c r="L2362" i="15"/>
  <c r="I2362" i="15" s="1"/>
  <c r="L2363" i="15"/>
  <c r="I2363" i="15" s="1"/>
  <c r="L2364" i="15"/>
  <c r="I2364" i="15" s="1"/>
  <c r="L2365" i="15"/>
  <c r="I2365" i="15" s="1"/>
  <c r="L2366" i="15"/>
  <c r="I2366" i="15" s="1"/>
  <c r="L2367" i="15"/>
  <c r="I2367" i="15" s="1"/>
  <c r="L2368" i="15"/>
  <c r="I2368" i="15" s="1"/>
  <c r="L2369" i="15"/>
  <c r="I2369" i="15" s="1"/>
  <c r="L2370" i="15"/>
  <c r="I2370" i="15" s="1"/>
  <c r="L2371" i="15"/>
  <c r="I2371" i="15" s="1"/>
  <c r="L2372" i="15"/>
  <c r="I2372" i="15" s="1"/>
  <c r="L2373" i="15"/>
  <c r="I2373" i="15" s="1"/>
  <c r="L2374" i="15"/>
  <c r="I2374" i="15" s="1"/>
  <c r="L2375" i="15"/>
  <c r="I2375" i="15" s="1"/>
  <c r="L2376" i="15"/>
  <c r="I2376" i="15" s="1"/>
  <c r="L2377" i="15"/>
  <c r="I2377" i="15" s="1"/>
  <c r="L2378" i="15"/>
  <c r="I2378" i="15" s="1"/>
  <c r="L2379" i="15"/>
  <c r="I2379" i="15" s="1"/>
  <c r="L2380" i="15"/>
  <c r="I2380" i="15" s="1"/>
  <c r="L2381" i="15"/>
  <c r="I2381" i="15" s="1"/>
  <c r="L2382" i="15"/>
  <c r="I2382" i="15" s="1"/>
  <c r="L2383" i="15"/>
  <c r="I2383" i="15" s="1"/>
  <c r="L2384" i="15"/>
  <c r="I2384" i="15" s="1"/>
  <c r="L2385" i="15"/>
  <c r="I2385" i="15" s="1"/>
  <c r="L2386" i="15"/>
  <c r="I2386" i="15" s="1"/>
  <c r="L2387" i="15"/>
  <c r="I2387" i="15" s="1"/>
  <c r="L2388" i="15"/>
  <c r="I2388" i="15" s="1"/>
  <c r="L2389" i="15"/>
  <c r="I2389" i="15" s="1"/>
  <c r="L2390" i="15"/>
  <c r="I2390" i="15" s="1"/>
  <c r="L2391" i="15"/>
  <c r="I2391" i="15" s="1"/>
  <c r="L2392" i="15"/>
  <c r="I2392" i="15" s="1"/>
  <c r="L2393" i="15"/>
  <c r="I2393" i="15" s="1"/>
  <c r="L2394" i="15"/>
  <c r="I2394" i="15" s="1"/>
  <c r="L2395" i="15"/>
  <c r="I2395" i="15" s="1"/>
  <c r="L2396" i="15"/>
  <c r="I2396" i="15" s="1"/>
  <c r="L2397" i="15"/>
  <c r="I2397" i="15" s="1"/>
  <c r="L2398" i="15"/>
  <c r="I2398" i="15" s="1"/>
  <c r="L2399" i="15"/>
  <c r="I2399" i="15" s="1"/>
  <c r="L2400" i="15"/>
  <c r="I2400" i="15" s="1"/>
  <c r="L2401" i="15"/>
  <c r="I2401" i="15" s="1"/>
  <c r="L2402" i="15"/>
  <c r="I2402" i="15" s="1"/>
  <c r="L2403" i="15"/>
  <c r="I2403" i="15" s="1"/>
  <c r="L2404" i="15"/>
  <c r="I2404" i="15" s="1"/>
  <c r="L2405" i="15"/>
  <c r="I2405" i="15" s="1"/>
  <c r="L2406" i="15"/>
  <c r="I2406" i="15" s="1"/>
  <c r="L2407" i="15"/>
  <c r="I2407" i="15" s="1"/>
  <c r="L2408" i="15"/>
  <c r="I2408" i="15" s="1"/>
  <c r="L2409" i="15"/>
  <c r="I2409" i="15" s="1"/>
  <c r="L2410" i="15"/>
  <c r="I2410" i="15" s="1"/>
  <c r="L2411" i="15"/>
  <c r="I2411" i="15" s="1"/>
  <c r="L2412" i="15"/>
  <c r="I2412" i="15" s="1"/>
  <c r="L2413" i="15"/>
  <c r="I2413" i="15" s="1"/>
  <c r="L2414" i="15"/>
  <c r="I2414" i="15" s="1"/>
  <c r="L2415" i="15"/>
  <c r="I2415" i="15" s="1"/>
  <c r="L2416" i="15"/>
  <c r="I2416" i="15" s="1"/>
  <c r="L2417" i="15"/>
  <c r="I2417" i="15" s="1"/>
  <c r="L2418" i="15"/>
  <c r="I2418" i="15" s="1"/>
  <c r="L2419" i="15"/>
  <c r="I2419" i="15" s="1"/>
  <c r="L2420" i="15"/>
  <c r="I2420" i="15" s="1"/>
  <c r="L2421" i="15"/>
  <c r="I2421" i="15" s="1"/>
  <c r="L2422" i="15"/>
  <c r="I2422" i="15" s="1"/>
  <c r="L2423" i="15"/>
  <c r="I2423" i="15" s="1"/>
  <c r="L2424" i="15"/>
  <c r="I2424" i="15" s="1"/>
  <c r="L2425" i="15"/>
  <c r="I2425" i="15" s="1"/>
  <c r="L2426" i="15"/>
  <c r="I2426" i="15" s="1"/>
  <c r="L2427" i="15"/>
  <c r="I2427" i="15" s="1"/>
  <c r="L2428" i="15"/>
  <c r="I2428" i="15" s="1"/>
  <c r="L2429" i="15"/>
  <c r="I2429" i="15" s="1"/>
  <c r="L2430" i="15"/>
  <c r="I2430" i="15" s="1"/>
  <c r="L2431" i="15"/>
  <c r="I2431" i="15" s="1"/>
  <c r="L2432" i="15"/>
  <c r="I2432" i="15" s="1"/>
  <c r="L2433" i="15"/>
  <c r="I2433" i="15" s="1"/>
  <c r="L2434" i="15"/>
  <c r="I2434" i="15" s="1"/>
  <c r="L2435" i="15"/>
  <c r="I2435" i="15" s="1"/>
  <c r="L2436" i="15"/>
  <c r="I2436" i="15" s="1"/>
  <c r="L2437" i="15"/>
  <c r="I2437" i="15" s="1"/>
  <c r="L2438" i="15"/>
  <c r="I2438" i="15" s="1"/>
  <c r="L2439" i="15"/>
  <c r="I2439" i="15" s="1"/>
  <c r="L2440" i="15"/>
  <c r="I2440" i="15" s="1"/>
  <c r="L2441" i="15"/>
  <c r="I2441" i="15" s="1"/>
  <c r="L2442" i="15"/>
  <c r="I2442" i="15" s="1"/>
  <c r="L2443" i="15"/>
  <c r="I2443" i="15" s="1"/>
  <c r="L2444" i="15"/>
  <c r="I2444" i="15" s="1"/>
  <c r="L2445" i="15"/>
  <c r="I2445" i="15" s="1"/>
  <c r="L2446" i="15"/>
  <c r="I2446" i="15" s="1"/>
  <c r="L2447" i="15"/>
  <c r="I2447" i="15" s="1"/>
  <c r="L2448" i="15"/>
  <c r="I2448" i="15" s="1"/>
  <c r="L2449" i="15"/>
  <c r="I2449" i="15" s="1"/>
  <c r="L2450" i="15"/>
  <c r="I2450" i="15" s="1"/>
  <c r="L2451" i="15"/>
  <c r="I2451" i="15" s="1"/>
  <c r="L2452" i="15"/>
  <c r="I2452" i="15" s="1"/>
  <c r="L2453" i="15"/>
  <c r="I2453" i="15" s="1"/>
  <c r="L2454" i="15"/>
  <c r="I2454" i="15" s="1"/>
  <c r="L2455" i="15"/>
  <c r="I2455" i="15" s="1"/>
  <c r="L2456" i="15"/>
  <c r="I2456" i="15" s="1"/>
  <c r="L2457" i="15"/>
  <c r="I2457" i="15" s="1"/>
  <c r="L2458" i="15"/>
  <c r="I2458" i="15" s="1"/>
  <c r="L2459" i="15"/>
  <c r="I2459" i="15" s="1"/>
  <c r="L2460" i="15"/>
  <c r="I2460" i="15" s="1"/>
  <c r="L2461" i="15"/>
  <c r="I2461" i="15" s="1"/>
  <c r="L2462" i="15"/>
  <c r="I2462" i="15" s="1"/>
  <c r="L2463" i="15"/>
  <c r="I2463" i="15" s="1"/>
  <c r="L2464" i="15"/>
  <c r="I2464" i="15" s="1"/>
  <c r="L2465" i="15"/>
  <c r="I2465" i="15" s="1"/>
  <c r="L2466" i="15"/>
  <c r="I2466" i="15" s="1"/>
  <c r="L2467" i="15"/>
  <c r="I2467" i="15" s="1"/>
  <c r="L2468" i="15"/>
  <c r="I2468" i="15" s="1"/>
  <c r="L2469" i="15"/>
  <c r="I2469" i="15" s="1"/>
  <c r="L2470" i="15"/>
  <c r="I2470" i="15" s="1"/>
  <c r="L2471" i="15"/>
  <c r="I2471" i="15" s="1"/>
  <c r="L2472" i="15"/>
  <c r="I2472" i="15" s="1"/>
  <c r="L2473" i="15"/>
  <c r="I2473" i="15" s="1"/>
  <c r="I2474" i="15"/>
  <c r="I2475" i="15"/>
  <c r="L2476" i="15"/>
  <c r="I2476" i="15" s="1"/>
  <c r="L2477" i="15"/>
  <c r="I2477" i="15" s="1"/>
  <c r="L2478" i="15"/>
  <c r="I2478" i="15" s="1"/>
  <c r="L2479" i="15"/>
  <c r="I2479" i="15" s="1"/>
  <c r="L2480" i="15"/>
  <c r="I2480" i="15" s="1"/>
  <c r="L2481" i="15"/>
  <c r="I2481" i="15" s="1"/>
  <c r="L2482" i="15"/>
  <c r="I2482" i="15" s="1"/>
  <c r="L2483" i="15"/>
  <c r="I2483" i="15" s="1"/>
  <c r="L2484" i="15"/>
  <c r="I2484" i="15" s="1"/>
  <c r="L2485" i="15"/>
  <c r="I2485" i="15" s="1"/>
  <c r="L2486" i="15"/>
  <c r="I2486" i="15" s="1"/>
  <c r="L2487" i="15"/>
  <c r="I2487" i="15" s="1"/>
  <c r="L2488" i="15"/>
  <c r="I2488" i="15" s="1"/>
  <c r="L2489" i="15"/>
  <c r="I2489" i="15" s="1"/>
  <c r="L2490" i="15"/>
  <c r="I2490" i="15" s="1"/>
  <c r="L2491" i="15"/>
  <c r="I2491" i="15" s="1"/>
  <c r="L2492" i="15"/>
  <c r="I2492" i="15" s="1"/>
  <c r="L2493" i="15"/>
  <c r="I2493" i="15" s="1"/>
  <c r="L2514" i="15"/>
  <c r="I2514" i="15" s="1"/>
  <c r="L2515" i="15"/>
  <c r="I2515" i="15" s="1"/>
  <c r="L2516" i="15"/>
  <c r="I2516" i="15" s="1"/>
  <c r="L2517" i="15"/>
  <c r="I2517" i="15" s="1"/>
  <c r="L2518" i="15"/>
  <c r="I2518" i="15" s="1"/>
  <c r="L2519" i="15"/>
  <c r="I2519" i="15" s="1"/>
  <c r="L2520" i="15"/>
  <c r="I2520" i="15" s="1"/>
  <c r="L2521" i="15"/>
  <c r="I2521" i="15" s="1"/>
  <c r="L2522" i="15"/>
  <c r="I2522" i="15" s="1"/>
  <c r="L2523" i="15"/>
  <c r="I2523" i="15" s="1"/>
  <c r="L2524" i="15"/>
  <c r="I2524" i="15" s="1"/>
  <c r="L2525" i="15"/>
  <c r="I2525" i="15" s="1"/>
  <c r="L2526" i="15"/>
  <c r="I2526" i="15" s="1"/>
  <c r="L2527" i="15"/>
  <c r="I2527" i="15" s="1"/>
  <c r="L2528" i="15"/>
  <c r="I2528" i="15" s="1"/>
  <c r="L2529" i="15"/>
  <c r="I2529" i="15" s="1"/>
  <c r="L2530" i="15"/>
  <c r="I2530" i="15" s="1"/>
  <c r="L2531" i="15"/>
  <c r="I2531" i="15" s="1"/>
  <c r="L2532" i="15"/>
  <c r="I2532" i="15" s="1"/>
  <c r="L2533" i="15"/>
  <c r="I2533" i="15" s="1"/>
  <c r="L2534" i="15"/>
  <c r="I2534" i="15" s="1"/>
  <c r="L2535" i="15"/>
  <c r="I2535" i="15" s="1"/>
  <c r="L2536" i="15"/>
  <c r="I2536" i="15" s="1"/>
  <c r="L2537" i="15"/>
  <c r="I2537" i="15" s="1"/>
  <c r="L2538" i="15"/>
  <c r="I2538" i="15" s="1"/>
  <c r="L2539" i="15"/>
  <c r="I2539" i="15" s="1"/>
  <c r="L2540" i="15"/>
  <c r="I2540" i="15" s="1"/>
  <c r="L2541" i="15"/>
  <c r="I2541" i="15" s="1"/>
  <c r="L2542" i="15"/>
  <c r="I2542" i="15" s="1"/>
  <c r="L2543" i="15"/>
  <c r="I2543" i="15" s="1"/>
  <c r="L2544" i="15"/>
  <c r="I2544" i="15" s="1"/>
  <c r="L2545" i="15"/>
  <c r="I2545" i="15" s="1"/>
  <c r="L2546" i="15"/>
  <c r="I2546" i="15" s="1"/>
  <c r="L2547" i="15"/>
  <c r="I2547" i="15" s="1"/>
  <c r="L2548" i="15"/>
  <c r="I2548" i="15" s="1"/>
  <c r="L2549" i="15"/>
  <c r="I2549" i="15" s="1"/>
  <c r="L2550" i="15"/>
  <c r="I2550" i="15" s="1"/>
  <c r="L2551" i="15"/>
  <c r="I2551" i="15" s="1"/>
  <c r="L2552" i="15"/>
  <c r="I2552" i="15" s="1"/>
  <c r="L2553" i="15"/>
  <c r="I2553" i="15" s="1"/>
  <c r="L2554" i="15"/>
  <c r="I2554" i="15" s="1"/>
  <c r="L2555" i="15"/>
  <c r="I2555" i="15" s="1"/>
  <c r="L2556" i="15"/>
  <c r="I2556" i="15" s="1"/>
  <c r="L2557" i="15"/>
  <c r="I2557" i="15" s="1"/>
  <c r="L2558" i="15"/>
  <c r="I2558" i="15" s="1"/>
  <c r="L2559" i="15"/>
  <c r="I2559" i="15" s="1"/>
  <c r="L2560" i="15"/>
  <c r="I2560" i="15" s="1"/>
  <c r="L2561" i="15"/>
  <c r="I2561" i="15" s="1"/>
  <c r="L2562" i="15"/>
  <c r="I2562" i="15" s="1"/>
  <c r="L2563" i="15"/>
  <c r="I2563" i="15" s="1"/>
  <c r="L2564" i="15"/>
  <c r="I2564" i="15" s="1"/>
  <c r="L2565" i="15"/>
  <c r="I2565" i="15" s="1"/>
  <c r="L2566" i="15"/>
  <c r="I2566" i="15" s="1"/>
  <c r="L2567" i="15"/>
  <c r="I2567" i="15" s="1"/>
  <c r="L2568" i="15"/>
  <c r="I2568" i="15" s="1"/>
  <c r="L2569" i="15"/>
  <c r="I2569" i="15" s="1"/>
  <c r="L2570" i="15"/>
  <c r="I2570" i="15" s="1"/>
  <c r="L2571" i="15"/>
  <c r="I2571" i="15" s="1"/>
  <c r="L2572" i="15"/>
  <c r="I2572" i="15" s="1"/>
  <c r="L2573" i="15"/>
  <c r="I2573" i="15" s="1"/>
  <c r="L2574" i="15"/>
  <c r="I2574" i="15" s="1"/>
  <c r="L2575" i="15"/>
  <c r="I2575" i="15" s="1"/>
  <c r="L2576" i="15"/>
  <c r="I2576" i="15" s="1"/>
  <c r="L2577" i="15"/>
  <c r="I2577" i="15" s="1"/>
  <c r="L2578" i="15"/>
  <c r="I2578" i="15" s="1"/>
  <c r="L2579" i="15"/>
  <c r="I2579" i="15" s="1"/>
  <c r="L2580" i="15"/>
  <c r="I2580" i="15" s="1"/>
  <c r="L2581" i="15"/>
  <c r="I2581" i="15" s="1"/>
  <c r="L2582" i="15"/>
  <c r="I2582" i="15" s="1"/>
  <c r="L2583" i="15"/>
  <c r="I2583" i="15" s="1"/>
  <c r="L2584" i="15"/>
  <c r="I2584" i="15" s="1"/>
  <c r="L2585" i="15"/>
  <c r="I2585" i="15" s="1"/>
  <c r="L2586" i="15"/>
  <c r="I2586" i="15" s="1"/>
  <c r="L2587" i="15"/>
  <c r="I2587" i="15" s="1"/>
  <c r="L2588" i="15"/>
  <c r="I2588" i="15" s="1"/>
  <c r="L2589" i="15"/>
  <c r="I2589" i="15" s="1"/>
  <c r="L2590" i="15"/>
  <c r="I2590" i="15" s="1"/>
  <c r="L2591" i="15"/>
  <c r="I2591" i="15" s="1"/>
  <c r="L2592" i="15"/>
  <c r="I2592" i="15" s="1"/>
  <c r="L2593" i="15"/>
  <c r="I2593" i="15" s="1"/>
  <c r="L2594" i="15"/>
  <c r="I2594" i="15" s="1"/>
  <c r="L2595" i="15"/>
  <c r="I2595" i="15" s="1"/>
  <c r="L2596" i="15"/>
  <c r="I2596" i="15" s="1"/>
  <c r="L2597" i="15"/>
  <c r="I2597" i="15" s="1"/>
  <c r="L2598" i="15"/>
  <c r="I2598" i="15" s="1"/>
  <c r="L2599" i="15"/>
  <c r="I2599" i="15" s="1"/>
  <c r="L2600" i="15"/>
  <c r="I2600" i="15" s="1"/>
  <c r="L2601" i="15"/>
  <c r="I2601" i="15" s="1"/>
  <c r="L2602" i="15"/>
  <c r="I2602" i="15" s="1"/>
  <c r="L2603" i="15"/>
  <c r="I2603" i="15" s="1"/>
  <c r="L2604" i="15"/>
  <c r="I2604" i="15" s="1"/>
  <c r="L2605" i="15"/>
  <c r="I2605" i="15" s="1"/>
  <c r="L2606" i="15"/>
  <c r="I2606" i="15" s="1"/>
  <c r="L2607" i="15"/>
  <c r="I2607" i="15" s="1"/>
  <c r="L2608" i="15"/>
  <c r="I2608" i="15" s="1"/>
  <c r="L2609" i="15"/>
  <c r="I2609" i="15" s="1"/>
  <c r="L2610" i="15"/>
  <c r="I2610" i="15" s="1"/>
  <c r="L2611" i="15"/>
  <c r="I2611" i="15" s="1"/>
  <c r="L2612" i="15"/>
  <c r="I2612" i="15" s="1"/>
  <c r="L2613" i="15"/>
  <c r="I2613" i="15" s="1"/>
  <c r="L2614" i="15"/>
  <c r="I2614" i="15" s="1"/>
  <c r="L2615" i="15"/>
  <c r="I2615" i="15" s="1"/>
  <c r="L2616" i="15"/>
  <c r="I2616" i="15" s="1"/>
  <c r="L2617" i="15"/>
  <c r="I2617" i="15" s="1"/>
  <c r="L2618" i="15"/>
  <c r="I2618" i="15" s="1"/>
  <c r="L2619" i="15"/>
  <c r="I2619" i="15" s="1"/>
  <c r="L2620" i="15"/>
  <c r="I2620" i="15" s="1"/>
  <c r="L2621" i="15"/>
  <c r="I2621" i="15" s="1"/>
  <c r="L2622" i="15"/>
  <c r="I2622" i="15" s="1"/>
  <c r="L2623" i="15"/>
  <c r="I2623" i="15" s="1"/>
  <c r="L2624" i="15"/>
  <c r="I2624" i="15" s="1"/>
  <c r="L2625" i="15"/>
  <c r="I2625" i="15" s="1"/>
  <c r="L2626" i="15"/>
  <c r="I2626" i="15" s="1"/>
  <c r="L2627" i="15"/>
  <c r="I2627" i="15" s="1"/>
  <c r="L2628" i="15"/>
  <c r="I2628" i="15" s="1"/>
  <c r="L2629" i="15"/>
  <c r="I2629" i="15" s="1"/>
  <c r="L2630" i="15"/>
  <c r="I2630" i="15" s="1"/>
  <c r="L2631" i="15"/>
  <c r="I2631" i="15" s="1"/>
  <c r="L2632" i="15"/>
  <c r="I2632" i="15" s="1"/>
  <c r="L2633" i="15"/>
  <c r="I2633" i="15" s="1"/>
  <c r="L2634" i="15"/>
  <c r="I2634" i="15" s="1"/>
  <c r="L2635" i="15"/>
  <c r="I2635" i="15" s="1"/>
  <c r="L2636" i="15"/>
  <c r="I2636" i="15" s="1"/>
  <c r="L2637" i="15"/>
  <c r="I2637" i="15" s="1"/>
  <c r="L2638" i="15"/>
  <c r="I2638" i="15" s="1"/>
  <c r="L2639" i="15"/>
  <c r="I2639" i="15" s="1"/>
  <c r="L2640" i="15"/>
  <c r="I2640" i="15" s="1"/>
  <c r="L2641" i="15"/>
  <c r="I2641" i="15" s="1"/>
  <c r="L2642" i="15"/>
  <c r="I2642" i="15" s="1"/>
  <c r="L2643" i="15"/>
  <c r="I2643" i="15" s="1"/>
  <c r="L2644" i="15"/>
  <c r="I2644" i="15" s="1"/>
  <c r="L2645" i="15"/>
  <c r="I2645" i="15" s="1"/>
  <c r="L2646" i="15"/>
  <c r="I2646" i="15" s="1"/>
  <c r="L2647" i="15"/>
  <c r="I2647" i="15" s="1"/>
  <c r="L2648" i="15"/>
  <c r="I2648" i="15" s="1"/>
  <c r="L2649" i="15"/>
  <c r="I2649" i="15" s="1"/>
  <c r="L2650" i="15"/>
  <c r="I2650" i="15" s="1"/>
  <c r="L2651" i="15"/>
  <c r="I2651" i="15" s="1"/>
  <c r="L2652" i="15"/>
  <c r="I2652" i="15" s="1"/>
  <c r="L2653" i="15"/>
  <c r="I2653" i="15" s="1"/>
  <c r="L2654" i="15"/>
  <c r="I2654" i="15" s="1"/>
  <c r="L2655" i="15"/>
  <c r="I2655" i="15" s="1"/>
  <c r="L2656" i="15"/>
  <c r="I2656" i="15" s="1"/>
  <c r="L2657" i="15"/>
  <c r="I2657" i="15" s="1"/>
  <c r="L2658" i="15"/>
  <c r="I2658" i="15" s="1"/>
  <c r="L2659" i="15"/>
  <c r="I2659" i="15" s="1"/>
  <c r="L2660" i="15"/>
  <c r="I2660" i="15" s="1"/>
  <c r="L2661" i="15"/>
  <c r="I2661" i="15" s="1"/>
  <c r="L2662" i="15"/>
  <c r="I2662" i="15" s="1"/>
  <c r="L2663" i="15"/>
  <c r="I2663" i="15" s="1"/>
  <c r="L2664" i="15"/>
  <c r="I2664" i="15" s="1"/>
  <c r="L2665" i="15"/>
  <c r="I2665" i="15" s="1"/>
  <c r="L2666" i="15"/>
  <c r="I2666" i="15" s="1"/>
  <c r="L2667" i="15"/>
  <c r="I2667" i="15" s="1"/>
  <c r="L2668" i="15"/>
  <c r="I2668" i="15" s="1"/>
  <c r="L2669" i="15"/>
  <c r="I2669" i="15" s="1"/>
  <c r="L2670" i="15"/>
  <c r="I2670" i="15" s="1"/>
  <c r="L2671" i="15"/>
  <c r="I2671" i="15" s="1"/>
  <c r="L2672" i="15"/>
  <c r="I2672" i="15" s="1"/>
  <c r="L2673" i="15"/>
  <c r="I2673" i="15" s="1"/>
  <c r="L2674" i="15"/>
  <c r="I2674" i="15" s="1"/>
  <c r="L2675" i="15"/>
  <c r="I2675" i="15" s="1"/>
  <c r="L2676" i="15"/>
  <c r="I2676" i="15" s="1"/>
  <c r="L2677" i="15"/>
  <c r="I2677" i="15" s="1"/>
  <c r="L2678" i="15"/>
  <c r="I2678" i="15" s="1"/>
  <c r="L2679" i="15"/>
  <c r="I2679" i="15" s="1"/>
  <c r="L2680" i="15"/>
  <c r="I2680" i="15" s="1"/>
  <c r="L2681" i="15"/>
  <c r="I2681" i="15" s="1"/>
  <c r="L2682" i="15"/>
  <c r="I2682" i="15" s="1"/>
  <c r="L2683" i="15"/>
  <c r="I2683" i="15" s="1"/>
  <c r="L2684" i="15"/>
  <c r="I2684" i="15" s="1"/>
  <c r="L2685" i="15"/>
  <c r="I2685" i="15" s="1"/>
  <c r="L2686" i="15"/>
  <c r="I2686" i="15" s="1"/>
  <c r="L2687" i="15"/>
  <c r="I2687" i="15" s="1"/>
  <c r="L2688" i="15"/>
  <c r="I2688" i="15" s="1"/>
  <c r="L2689" i="15"/>
  <c r="I2689" i="15" s="1"/>
  <c r="L2690" i="15"/>
  <c r="I2690" i="15" s="1"/>
  <c r="L2691" i="15"/>
  <c r="I2691" i="15" s="1"/>
  <c r="L2692" i="15"/>
  <c r="I2692" i="15" s="1"/>
  <c r="L2693" i="15"/>
  <c r="I2693" i="15" s="1"/>
  <c r="L2694" i="15"/>
  <c r="I2694" i="15" s="1"/>
  <c r="L2695" i="15"/>
  <c r="I2695" i="15" s="1"/>
  <c r="L2696" i="15"/>
  <c r="I2696" i="15" s="1"/>
  <c r="L2697" i="15"/>
  <c r="I2697" i="15" s="1"/>
  <c r="L2698" i="15"/>
  <c r="I2698" i="15" s="1"/>
  <c r="L2699" i="15"/>
  <c r="I2699" i="15" s="1"/>
  <c r="L2700" i="15"/>
  <c r="I2700" i="15" s="1"/>
  <c r="L2701" i="15"/>
  <c r="I2701" i="15" s="1"/>
  <c r="L2702" i="15"/>
  <c r="I2702" i="15" s="1"/>
  <c r="L2703" i="15"/>
  <c r="I2703" i="15" s="1"/>
  <c r="L2704" i="15"/>
  <c r="I2704" i="15" s="1"/>
  <c r="L2705" i="15"/>
  <c r="I2705" i="15" s="1"/>
  <c r="L2706" i="15"/>
  <c r="I2706" i="15" s="1"/>
  <c r="L2707" i="15"/>
  <c r="I2707" i="15" s="1"/>
  <c r="L2708" i="15"/>
  <c r="I2708" i="15" s="1"/>
  <c r="L2709" i="15"/>
  <c r="I2709" i="15" s="1"/>
  <c r="L2710" i="15"/>
  <c r="I2710" i="15" s="1"/>
  <c r="L2711" i="15"/>
  <c r="I2711" i="15" s="1"/>
  <c r="L2712" i="15"/>
  <c r="I2712" i="15" s="1"/>
  <c r="L2713" i="15"/>
  <c r="I2713" i="15" s="1"/>
  <c r="L2714" i="15"/>
  <c r="I2714" i="15" s="1"/>
  <c r="L2715" i="15"/>
  <c r="I2715" i="15" s="1"/>
  <c r="L2716" i="15"/>
  <c r="I2716" i="15" s="1"/>
  <c r="L2717" i="15"/>
  <c r="I2717" i="15" s="1"/>
  <c r="L2718" i="15"/>
  <c r="I2718" i="15" s="1"/>
  <c r="L2719" i="15"/>
  <c r="I2719" i="15" s="1"/>
  <c r="L2720" i="15"/>
  <c r="I2720" i="15" s="1"/>
  <c r="L2721" i="15"/>
  <c r="I2721" i="15" s="1"/>
  <c r="L2722" i="15"/>
  <c r="I2722" i="15" s="1"/>
  <c r="L2723" i="15"/>
  <c r="I2723" i="15" s="1"/>
  <c r="L2724" i="15"/>
  <c r="I2724" i="15" s="1"/>
  <c r="L2725" i="15"/>
  <c r="I2725" i="15" s="1"/>
  <c r="L2726" i="15"/>
  <c r="I2726" i="15" s="1"/>
  <c r="L2727" i="15"/>
  <c r="I2727" i="15" s="1"/>
  <c r="L2728" i="15"/>
  <c r="I2728" i="15" s="1"/>
  <c r="L2729" i="15"/>
  <c r="I2729" i="15" s="1"/>
  <c r="L2730" i="15"/>
  <c r="I2730" i="15" s="1"/>
  <c r="L2731" i="15"/>
  <c r="I2731" i="15" s="1"/>
  <c r="L2732" i="15"/>
  <c r="I2732" i="15" s="1"/>
  <c r="L2733" i="15"/>
  <c r="I2733" i="15" s="1"/>
  <c r="L2734" i="15"/>
  <c r="I2734" i="15" s="1"/>
  <c r="L2735" i="15"/>
  <c r="I2735" i="15" s="1"/>
  <c r="L2736" i="15"/>
  <c r="I2736" i="15" s="1"/>
  <c r="L2737" i="15"/>
  <c r="I2737" i="15" s="1"/>
  <c r="L2738" i="15"/>
  <c r="I2738" i="15" s="1"/>
  <c r="L2739" i="15"/>
  <c r="I2739" i="15" s="1"/>
  <c r="L2740" i="15"/>
  <c r="I2740" i="15" s="1"/>
  <c r="L2741" i="15"/>
  <c r="I2741" i="15" s="1"/>
  <c r="L2742" i="15"/>
  <c r="I2742" i="15" s="1"/>
  <c r="L2743" i="15"/>
  <c r="I2743" i="15" s="1"/>
  <c r="L2744" i="15"/>
  <c r="I2744" i="15" s="1"/>
  <c r="L2745" i="15"/>
  <c r="I2745" i="15" s="1"/>
  <c r="L2746" i="15"/>
  <c r="I2746" i="15" s="1"/>
  <c r="L2747" i="15"/>
  <c r="I2747" i="15" s="1"/>
  <c r="L2748" i="15"/>
  <c r="I2748" i="15" s="1"/>
  <c r="L2749" i="15"/>
  <c r="I2749" i="15" s="1"/>
  <c r="L2750" i="15"/>
  <c r="I2750" i="15" s="1"/>
  <c r="L2751" i="15"/>
  <c r="I2751" i="15" s="1"/>
  <c r="L2752" i="15"/>
  <c r="I2752" i="15" s="1"/>
  <c r="L2753" i="15"/>
  <c r="I2753" i="15" s="1"/>
  <c r="L2754" i="15"/>
  <c r="I2754" i="15" s="1"/>
  <c r="L2755" i="15"/>
  <c r="I2755" i="15" s="1"/>
  <c r="L2756" i="15"/>
  <c r="I2756" i="15" s="1"/>
  <c r="L2757" i="15"/>
  <c r="I2757" i="15" s="1"/>
  <c r="L2758" i="15"/>
  <c r="I2758" i="15" s="1"/>
  <c r="L2759" i="15"/>
  <c r="I2759" i="15" s="1"/>
  <c r="L2760" i="15"/>
  <c r="I2760" i="15" s="1"/>
  <c r="L2761" i="15"/>
  <c r="I2761" i="15" s="1"/>
  <c r="L2762" i="15"/>
  <c r="I2762" i="15" s="1"/>
  <c r="L2763" i="15"/>
  <c r="I2763" i="15" s="1"/>
  <c r="L2764" i="15"/>
  <c r="I2764" i="15" s="1"/>
  <c r="L2765" i="15"/>
  <c r="I2765" i="15" s="1"/>
  <c r="L2766" i="15"/>
  <c r="I2766" i="15" s="1"/>
  <c r="L2767" i="15"/>
  <c r="I2767" i="15" s="1"/>
  <c r="L2768" i="15"/>
  <c r="I2768" i="15" s="1"/>
  <c r="L2769" i="15"/>
  <c r="I2769" i="15" s="1"/>
  <c r="L2770" i="15"/>
  <c r="I2770" i="15" s="1"/>
  <c r="L2771" i="15"/>
  <c r="I2771" i="15" s="1"/>
  <c r="L2772" i="15"/>
  <c r="I2772" i="15" s="1"/>
  <c r="L2773" i="15"/>
  <c r="I2773" i="15" s="1"/>
  <c r="L2774" i="15"/>
  <c r="I2774" i="15" s="1"/>
  <c r="L2775" i="15"/>
  <c r="I2775" i="15" s="1"/>
  <c r="L2776" i="15"/>
  <c r="I2776" i="15" s="1"/>
  <c r="L2777" i="15"/>
  <c r="I2777" i="15" s="1"/>
  <c r="L2778" i="15"/>
  <c r="I2778" i="15" s="1"/>
  <c r="L2779" i="15"/>
  <c r="I2779" i="15" s="1"/>
  <c r="L2780" i="15"/>
  <c r="I2780" i="15" s="1"/>
  <c r="L2781" i="15"/>
  <c r="I2781" i="15" s="1"/>
  <c r="L2782" i="15"/>
  <c r="I2782" i="15" s="1"/>
  <c r="L2783" i="15"/>
  <c r="I2783" i="15" s="1"/>
  <c r="L2784" i="15"/>
  <c r="I2784" i="15" s="1"/>
  <c r="L2785" i="15"/>
  <c r="I2785" i="15" s="1"/>
  <c r="L2786" i="15"/>
  <c r="I2786" i="15" s="1"/>
  <c r="L2787" i="15"/>
  <c r="I2787" i="15" s="1"/>
  <c r="L2788" i="15"/>
  <c r="I2788" i="15" s="1"/>
  <c r="L2789" i="15"/>
  <c r="I2789" i="15" s="1"/>
  <c r="L2790" i="15"/>
  <c r="I2790" i="15" s="1"/>
  <c r="L2791" i="15"/>
  <c r="I2791" i="15" s="1"/>
  <c r="L2792" i="15"/>
  <c r="I2792" i="15" s="1"/>
  <c r="L2793" i="15"/>
  <c r="I2793" i="15" s="1"/>
  <c r="L2794" i="15"/>
  <c r="I2794" i="15" s="1"/>
  <c r="L2795" i="15"/>
  <c r="I2795" i="15" s="1"/>
  <c r="L2796" i="15"/>
  <c r="I2796" i="15" s="1"/>
  <c r="L2797" i="15"/>
  <c r="I2797" i="15" s="1"/>
  <c r="L2798" i="15"/>
  <c r="I2798" i="15" s="1"/>
  <c r="L2799" i="15"/>
  <c r="I2799" i="15" s="1"/>
  <c r="L2800" i="15"/>
  <c r="I2800" i="15" s="1"/>
  <c r="L2801" i="15"/>
  <c r="I2801" i="15" s="1"/>
  <c r="L2802" i="15"/>
  <c r="I2802" i="15" s="1"/>
  <c r="L2803" i="15"/>
  <c r="I2803" i="15" s="1"/>
  <c r="L2804" i="15"/>
  <c r="I2804" i="15" s="1"/>
  <c r="L2805" i="15"/>
  <c r="I2805" i="15" s="1"/>
  <c r="L2806" i="15"/>
  <c r="I2806" i="15" s="1"/>
  <c r="L2807" i="15"/>
  <c r="I2807" i="15" s="1"/>
  <c r="L2808" i="15"/>
  <c r="I2808" i="15" s="1"/>
  <c r="L2809" i="15"/>
  <c r="I2809" i="15" s="1"/>
  <c r="L2810" i="15"/>
  <c r="I2810" i="15" s="1"/>
  <c r="L2811" i="15"/>
  <c r="I2811" i="15" s="1"/>
  <c r="L2812" i="15"/>
  <c r="I2812" i="15" s="1"/>
  <c r="L2813" i="15"/>
  <c r="I2813" i="15" s="1"/>
  <c r="L2814" i="15"/>
  <c r="I2814" i="15" s="1"/>
  <c r="L2815" i="15"/>
  <c r="I2815" i="15" s="1"/>
  <c r="L2816" i="15"/>
  <c r="I2816" i="15" s="1"/>
  <c r="L2817" i="15"/>
  <c r="I2817" i="15" s="1"/>
  <c r="L2818" i="15"/>
  <c r="I2818" i="15" s="1"/>
  <c r="L2819" i="15"/>
  <c r="I2819" i="15" s="1"/>
  <c r="L2820" i="15"/>
  <c r="I2820" i="15" s="1"/>
  <c r="L2821" i="15"/>
  <c r="I2821" i="15" s="1"/>
  <c r="L2822" i="15"/>
  <c r="I2822" i="15" s="1"/>
  <c r="L2823" i="15"/>
  <c r="I2823" i="15" s="1"/>
  <c r="L2824" i="15"/>
  <c r="I2824" i="15" s="1"/>
  <c r="L2825" i="15"/>
  <c r="I2825" i="15" s="1"/>
  <c r="L2826" i="15"/>
  <c r="I2826" i="15" s="1"/>
  <c r="L2827" i="15"/>
  <c r="I2827" i="15" s="1"/>
  <c r="L2828" i="15"/>
  <c r="I2828" i="15" s="1"/>
  <c r="L2829" i="15"/>
  <c r="I2829" i="15" s="1"/>
  <c r="L2830" i="15"/>
  <c r="I2830" i="15" s="1"/>
  <c r="L2831" i="15"/>
  <c r="I2831" i="15" s="1"/>
  <c r="L2832" i="15"/>
  <c r="I2832" i="15" s="1"/>
  <c r="L2833" i="15"/>
  <c r="I2833" i="15" s="1"/>
  <c r="L2834" i="15"/>
  <c r="I2834" i="15" s="1"/>
  <c r="L2835" i="15"/>
  <c r="I2835" i="15" s="1"/>
  <c r="L2836" i="15"/>
  <c r="I2836" i="15" s="1"/>
  <c r="L2837" i="15"/>
  <c r="I2837" i="15" s="1"/>
  <c r="L2838" i="15"/>
  <c r="I2838" i="15" s="1"/>
  <c r="L2839" i="15"/>
  <c r="I2839" i="15" s="1"/>
  <c r="L2840" i="15"/>
  <c r="I2840" i="15" s="1"/>
  <c r="L2841" i="15"/>
  <c r="I2841" i="15" s="1"/>
  <c r="L2842" i="15"/>
  <c r="I2842" i="15" s="1"/>
  <c r="L2843" i="15"/>
  <c r="I2843" i="15" s="1"/>
  <c r="L2844" i="15"/>
  <c r="I2844" i="15" s="1"/>
  <c r="L2845" i="15"/>
  <c r="I2845" i="15" s="1"/>
  <c r="L2846" i="15"/>
  <c r="I2846" i="15" s="1"/>
  <c r="L2847" i="15"/>
  <c r="I2847" i="15" s="1"/>
  <c r="L2848" i="15"/>
  <c r="I2848" i="15" s="1"/>
  <c r="L2849" i="15"/>
  <c r="I2849" i="15" s="1"/>
  <c r="L2850" i="15"/>
  <c r="I2850" i="15" s="1"/>
  <c r="L2851" i="15"/>
  <c r="I2851" i="15" s="1"/>
  <c r="L2852" i="15"/>
  <c r="I2852" i="15" s="1"/>
  <c r="L2853" i="15"/>
  <c r="I2853" i="15" s="1"/>
  <c r="L2854" i="15"/>
  <c r="I2854" i="15" s="1"/>
  <c r="L2855" i="15"/>
  <c r="I2855" i="15" s="1"/>
  <c r="L2856" i="15"/>
  <c r="I2856" i="15" s="1"/>
  <c r="L2857" i="15"/>
  <c r="I2857" i="15" s="1"/>
  <c r="L2858" i="15"/>
  <c r="I2858" i="15" s="1"/>
  <c r="L2859" i="15"/>
  <c r="I2859" i="15" s="1"/>
  <c r="L2860" i="15"/>
  <c r="I2860" i="15" s="1"/>
  <c r="L2861" i="15"/>
  <c r="I2861" i="15" s="1"/>
  <c r="L2862" i="15"/>
  <c r="I2862" i="15" s="1"/>
  <c r="L2863" i="15"/>
  <c r="I2863" i="15" s="1"/>
  <c r="L2864" i="15"/>
  <c r="I2864" i="15" s="1"/>
  <c r="L2865" i="15"/>
  <c r="I2865" i="15" s="1"/>
  <c r="L2866" i="15"/>
  <c r="I2866" i="15" s="1"/>
  <c r="L2867" i="15"/>
  <c r="I2867" i="15" s="1"/>
  <c r="L2868" i="15"/>
  <c r="I2868" i="15" s="1"/>
  <c r="L2869" i="15"/>
  <c r="I2869" i="15" s="1"/>
  <c r="L2870" i="15"/>
  <c r="I2870" i="15" s="1"/>
  <c r="L2871" i="15"/>
  <c r="I2871" i="15" s="1"/>
  <c r="L2872" i="15"/>
  <c r="I2872" i="15" s="1"/>
  <c r="L2873" i="15"/>
  <c r="I2873" i="15" s="1"/>
  <c r="L2874" i="15"/>
  <c r="I2874" i="15" s="1"/>
  <c r="L2875" i="15"/>
  <c r="I2875" i="15" s="1"/>
  <c r="L2876" i="15"/>
  <c r="I2876" i="15" s="1"/>
  <c r="L2877" i="15"/>
  <c r="I2877" i="15" s="1"/>
  <c r="L2878" i="15"/>
  <c r="I2878" i="15" s="1"/>
  <c r="L2879" i="15"/>
  <c r="I2879" i="15" s="1"/>
  <c r="L2880" i="15"/>
  <c r="I2880" i="15" s="1"/>
  <c r="L2881" i="15"/>
  <c r="I2881" i="15" s="1"/>
  <c r="L2882" i="15"/>
  <c r="I2882" i="15" s="1"/>
  <c r="L2883" i="15"/>
  <c r="I2883" i="15" s="1"/>
  <c r="L2884" i="15"/>
  <c r="I2884" i="15" s="1"/>
  <c r="L2885" i="15"/>
  <c r="I2885" i="15" s="1"/>
  <c r="L2886" i="15"/>
  <c r="I2886" i="15" s="1"/>
  <c r="L2887" i="15"/>
  <c r="I2887" i="15" s="1"/>
  <c r="L2888" i="15"/>
  <c r="I2888" i="15" s="1"/>
  <c r="L2889" i="15"/>
  <c r="I2889" i="15" s="1"/>
  <c r="L2890" i="15"/>
  <c r="I2890" i="15" s="1"/>
  <c r="L2891" i="15"/>
  <c r="I2891" i="15" s="1"/>
  <c r="L2892" i="15"/>
  <c r="I2892" i="15" s="1"/>
  <c r="L2893" i="15"/>
  <c r="I2893" i="15" s="1"/>
  <c r="L2894" i="15"/>
  <c r="I2894" i="15" s="1"/>
  <c r="L2895" i="15"/>
  <c r="I2895" i="15" s="1"/>
  <c r="L2896" i="15"/>
  <c r="I2896" i="15" s="1"/>
  <c r="L2897" i="15"/>
  <c r="I2897" i="15" s="1"/>
  <c r="L2898" i="15"/>
  <c r="I2898" i="15" s="1"/>
  <c r="L2899" i="15"/>
  <c r="I2899" i="15" s="1"/>
  <c r="L2900" i="15"/>
  <c r="I2900" i="15" s="1"/>
  <c r="L2901" i="15"/>
  <c r="I2901" i="15" s="1"/>
  <c r="L2902" i="15"/>
  <c r="I2902" i="15" s="1"/>
  <c r="L2903" i="15"/>
  <c r="I2903" i="15" s="1"/>
  <c r="L2904" i="15"/>
  <c r="I2904" i="15" s="1"/>
  <c r="L2905" i="15"/>
  <c r="I2905" i="15" s="1"/>
  <c r="L2906" i="15"/>
  <c r="I2906" i="15" s="1"/>
  <c r="L2907" i="15"/>
  <c r="I2907" i="15" s="1"/>
  <c r="L2908" i="15"/>
  <c r="I2908" i="15" s="1"/>
  <c r="L2909" i="15"/>
  <c r="I2909" i="15" s="1"/>
  <c r="L2910" i="15"/>
  <c r="I2910" i="15" s="1"/>
  <c r="L2911" i="15"/>
  <c r="I2911" i="15" s="1"/>
  <c r="L2912" i="15"/>
  <c r="I2912" i="15" s="1"/>
  <c r="L2913" i="15"/>
  <c r="I2913" i="15" s="1"/>
  <c r="L2914" i="15"/>
  <c r="I2914" i="15" s="1"/>
  <c r="L2915" i="15"/>
  <c r="I2915" i="15" s="1"/>
  <c r="L2916" i="15"/>
  <c r="I2916" i="15" s="1"/>
  <c r="L2917" i="15"/>
  <c r="I2917" i="15" s="1"/>
  <c r="L2918" i="15"/>
  <c r="I2918" i="15" s="1"/>
  <c r="L2919" i="15"/>
  <c r="I2919" i="15" s="1"/>
  <c r="L2920" i="15"/>
  <c r="I2920" i="15" s="1"/>
  <c r="L2921" i="15"/>
  <c r="I2921" i="15" s="1"/>
  <c r="L2922" i="15"/>
  <c r="I2922" i="15" s="1"/>
  <c r="L2923" i="15"/>
  <c r="I2923" i="15" s="1"/>
  <c r="L2924" i="15"/>
  <c r="I2924" i="15" s="1"/>
  <c r="L2925" i="15"/>
  <c r="I2925" i="15" s="1"/>
  <c r="L2926" i="15"/>
  <c r="I2926" i="15" s="1"/>
  <c r="L2927" i="15"/>
  <c r="I2927" i="15" s="1"/>
  <c r="L2928" i="15"/>
  <c r="I2928" i="15" s="1"/>
  <c r="L2929" i="15"/>
  <c r="I2929" i="15" s="1"/>
  <c r="L2930" i="15"/>
  <c r="I2930" i="15" s="1"/>
  <c r="L2931" i="15"/>
  <c r="I2931" i="15" s="1"/>
  <c r="L2932" i="15"/>
  <c r="I2932" i="15" s="1"/>
  <c r="L2933" i="15"/>
  <c r="I2933" i="15" s="1"/>
  <c r="L2934" i="15"/>
  <c r="I2934" i="15" s="1"/>
  <c r="L2935" i="15"/>
  <c r="I2935" i="15" s="1"/>
  <c r="L2936" i="15"/>
  <c r="I2936" i="15" s="1"/>
  <c r="L2937" i="15"/>
  <c r="I2937" i="15" s="1"/>
  <c r="L2938" i="15"/>
  <c r="I2938" i="15" s="1"/>
  <c r="L2939" i="15"/>
  <c r="I2939" i="15" s="1"/>
  <c r="L2940" i="15"/>
  <c r="I2940" i="15" s="1"/>
  <c r="L2941" i="15"/>
  <c r="I2941" i="15" s="1"/>
  <c r="L2942" i="15"/>
  <c r="I2942" i="15" s="1"/>
  <c r="L2943" i="15"/>
  <c r="I2943" i="15" s="1"/>
  <c r="L2944" i="15"/>
  <c r="I2944" i="15" s="1"/>
  <c r="L2945" i="15"/>
  <c r="I2945" i="15" s="1"/>
  <c r="L2946" i="15"/>
  <c r="I2946" i="15" s="1"/>
  <c r="L2947" i="15"/>
  <c r="I2947" i="15" s="1"/>
  <c r="L2948" i="15"/>
  <c r="I2948" i="15" s="1"/>
  <c r="L2949" i="15"/>
  <c r="I2949" i="15" s="1"/>
  <c r="L2950" i="15"/>
  <c r="I2950" i="15" s="1"/>
  <c r="L2951" i="15"/>
  <c r="I2951" i="15" s="1"/>
  <c r="L2952" i="15"/>
  <c r="I2952" i="15" s="1"/>
  <c r="L2953" i="15"/>
  <c r="I2953" i="15" s="1"/>
  <c r="L2954" i="15"/>
  <c r="I2954" i="15" s="1"/>
  <c r="L2955" i="15"/>
  <c r="I2955" i="15" s="1"/>
  <c r="L2956" i="15"/>
  <c r="I2956" i="15" s="1"/>
  <c r="L2957" i="15"/>
  <c r="I2957" i="15" s="1"/>
  <c r="L2958" i="15"/>
  <c r="I2958" i="15" s="1"/>
  <c r="L2959" i="15"/>
  <c r="I2959" i="15" s="1"/>
  <c r="L2960" i="15"/>
  <c r="I2960" i="15" s="1"/>
  <c r="L2961" i="15"/>
  <c r="I2961" i="15" s="1"/>
  <c r="L2962" i="15"/>
  <c r="I2962" i="15" s="1"/>
  <c r="L2963" i="15"/>
  <c r="I2963" i="15" s="1"/>
  <c r="L2964" i="15"/>
  <c r="I2964" i="15" s="1"/>
  <c r="L2965" i="15"/>
  <c r="I2965" i="15" s="1"/>
  <c r="L2966" i="15"/>
  <c r="I2966" i="15" s="1"/>
  <c r="L2967" i="15"/>
  <c r="I2967" i="15" s="1"/>
  <c r="L2968" i="15"/>
  <c r="I2968" i="15" s="1"/>
  <c r="L2969" i="15"/>
  <c r="I2969" i="15" s="1"/>
  <c r="L2970" i="15"/>
  <c r="I2970" i="15" s="1"/>
  <c r="L2971" i="15"/>
  <c r="I2971" i="15" s="1"/>
  <c r="L2972" i="15"/>
  <c r="I2972" i="15" s="1"/>
  <c r="L2973" i="15"/>
  <c r="I2973" i="15" s="1"/>
  <c r="L2974" i="15"/>
  <c r="I2974" i="15" s="1"/>
  <c r="L2975" i="15"/>
  <c r="I2975" i="15" s="1"/>
  <c r="L2976" i="15"/>
  <c r="I2976" i="15" s="1"/>
  <c r="L2977" i="15"/>
  <c r="I2977" i="15" s="1"/>
  <c r="L2978" i="15"/>
  <c r="I2978" i="15" s="1"/>
  <c r="L2979" i="15"/>
  <c r="I2979" i="15" s="1"/>
  <c r="L2980" i="15"/>
  <c r="I2980" i="15" s="1"/>
  <c r="L2981" i="15"/>
  <c r="I2981" i="15" s="1"/>
  <c r="L2982" i="15"/>
  <c r="I2982" i="15" s="1"/>
  <c r="L2983" i="15"/>
  <c r="I2983" i="15" s="1"/>
  <c r="L2984" i="15"/>
  <c r="I2984" i="15" s="1"/>
  <c r="L2985" i="15"/>
  <c r="I2985" i="15" s="1"/>
  <c r="L2986" i="15"/>
  <c r="I2986" i="15" s="1"/>
  <c r="L2987" i="15"/>
  <c r="I2987" i="15" s="1"/>
  <c r="L2988" i="15"/>
  <c r="I2988" i="15" s="1"/>
  <c r="L2989" i="15"/>
  <c r="I2989" i="15" s="1"/>
  <c r="L2990" i="15"/>
  <c r="I2990" i="15" s="1"/>
  <c r="L2991" i="15"/>
  <c r="I2991" i="15" s="1"/>
  <c r="L2992" i="15"/>
  <c r="I2992" i="15" s="1"/>
  <c r="L2993" i="15"/>
  <c r="I2993" i="15" s="1"/>
  <c r="L2994" i="15"/>
  <c r="I2994" i="15" s="1"/>
  <c r="L2995" i="15"/>
  <c r="I2995" i="15" s="1"/>
  <c r="L2996" i="15"/>
  <c r="I2996" i="15" s="1"/>
  <c r="L2997" i="15"/>
  <c r="I2997" i="15" s="1"/>
  <c r="L2998" i="15"/>
  <c r="I2998" i="15" s="1"/>
  <c r="L2999" i="15"/>
  <c r="I2999" i="15" s="1"/>
  <c r="L3000" i="15"/>
  <c r="I3000" i="15" s="1"/>
  <c r="L3001" i="15"/>
  <c r="I3001" i="15" s="1"/>
  <c r="L3002" i="15"/>
  <c r="I3002" i="15" s="1"/>
  <c r="L3003" i="15"/>
  <c r="I3003" i="15" s="1"/>
  <c r="L3004" i="15"/>
  <c r="I3004" i="15" s="1"/>
  <c r="L3005" i="15"/>
  <c r="I3005" i="15" s="1"/>
  <c r="L3006" i="15"/>
  <c r="I3006" i="15" s="1"/>
  <c r="L3007" i="15"/>
  <c r="I3007" i="15" s="1"/>
  <c r="L3008" i="15"/>
  <c r="I3008" i="15" s="1"/>
  <c r="L3009" i="15"/>
  <c r="I3009" i="15" s="1"/>
  <c r="L3010" i="15"/>
  <c r="I3010" i="15" s="1"/>
  <c r="L3011" i="15"/>
  <c r="I3011" i="15" s="1"/>
  <c r="L3012" i="15"/>
  <c r="I3012" i="15" s="1"/>
  <c r="L3013" i="15"/>
  <c r="I3013" i="15" s="1"/>
  <c r="L3014" i="15"/>
  <c r="I3014" i="15" s="1"/>
  <c r="L3015" i="15"/>
  <c r="I3015" i="15" s="1"/>
  <c r="L3016" i="15"/>
  <c r="I3016" i="15" s="1"/>
  <c r="L3017" i="15"/>
  <c r="I3017" i="15" s="1"/>
  <c r="L3018" i="15"/>
  <c r="I3018" i="15" s="1"/>
  <c r="L3019" i="15"/>
  <c r="I3019" i="15" s="1"/>
  <c r="L3020" i="15"/>
  <c r="I3020" i="15" s="1"/>
  <c r="L3021" i="15"/>
  <c r="I3021" i="15" s="1"/>
  <c r="L3022" i="15"/>
  <c r="I3022" i="15" s="1"/>
  <c r="L3023" i="15"/>
  <c r="I3023" i="15" s="1"/>
  <c r="L3024" i="15"/>
  <c r="I3024" i="15" s="1"/>
  <c r="L3025" i="15"/>
  <c r="I3025" i="15" s="1"/>
  <c r="L3026" i="15"/>
  <c r="I3026" i="15" s="1"/>
  <c r="L3027" i="15"/>
  <c r="I3027" i="15" s="1"/>
  <c r="L3028" i="15"/>
  <c r="I3028" i="15" s="1"/>
  <c r="L3029" i="15"/>
  <c r="I3029" i="15" s="1"/>
  <c r="L3030" i="15"/>
  <c r="I3030" i="15" s="1"/>
  <c r="L3031" i="15"/>
  <c r="I3031" i="15" s="1"/>
  <c r="L3032" i="15"/>
  <c r="I3032" i="15" s="1"/>
  <c r="L3033" i="15"/>
  <c r="I3033" i="15" s="1"/>
  <c r="L3034" i="15"/>
  <c r="I3034" i="15" s="1"/>
  <c r="L3035" i="15"/>
  <c r="I3035" i="15" s="1"/>
  <c r="L3036" i="15"/>
  <c r="I3036" i="15" s="1"/>
  <c r="L3037" i="15"/>
  <c r="I3037" i="15" s="1"/>
  <c r="L3038" i="15"/>
  <c r="I3038" i="15" s="1"/>
  <c r="L3039" i="15"/>
  <c r="I3039" i="15" s="1"/>
  <c r="L3040" i="15"/>
  <c r="I3040" i="15" s="1"/>
  <c r="L3041" i="15"/>
  <c r="I3041" i="15" s="1"/>
  <c r="L3042" i="15"/>
  <c r="I3042" i="15" s="1"/>
  <c r="L3043" i="15"/>
  <c r="I3043" i="15" s="1"/>
  <c r="L3044" i="15"/>
  <c r="I3044" i="15" s="1"/>
  <c r="L3045" i="15"/>
  <c r="I3045" i="15" s="1"/>
  <c r="L3046" i="15"/>
  <c r="I3046" i="15" s="1"/>
  <c r="L3047" i="15"/>
  <c r="I3047" i="15" s="1"/>
  <c r="L3048" i="15"/>
  <c r="I3048" i="15" s="1"/>
  <c r="L3049" i="15"/>
  <c r="I3049" i="15" s="1"/>
  <c r="L3050" i="15"/>
  <c r="I3050" i="15" s="1"/>
  <c r="L3051" i="15"/>
  <c r="I3051" i="15" s="1"/>
  <c r="L3052" i="15"/>
  <c r="I3052" i="15" s="1"/>
  <c r="L3053" i="15"/>
  <c r="I3053" i="15" s="1"/>
  <c r="L3054" i="15"/>
  <c r="I3054" i="15" s="1"/>
  <c r="L3055" i="15"/>
  <c r="I3055" i="15" s="1"/>
  <c r="L3056" i="15"/>
  <c r="I3056" i="15" s="1"/>
  <c r="L3057" i="15"/>
  <c r="I3057" i="15" s="1"/>
  <c r="L3058" i="15"/>
  <c r="I3058" i="15" s="1"/>
  <c r="L3059" i="15"/>
  <c r="I3059" i="15" s="1"/>
  <c r="L3060" i="15"/>
  <c r="I3060" i="15" s="1"/>
  <c r="L3061" i="15"/>
  <c r="I3061" i="15" s="1"/>
  <c r="L3062" i="15"/>
  <c r="I3062" i="15" s="1"/>
  <c r="L3063" i="15"/>
  <c r="I3063" i="15" s="1"/>
  <c r="L3064" i="15"/>
  <c r="I3064" i="15" s="1"/>
  <c r="L3065" i="15"/>
  <c r="I3065" i="15" s="1"/>
  <c r="L3066" i="15"/>
  <c r="I3066" i="15" s="1"/>
  <c r="L3067" i="15"/>
  <c r="I3067" i="15" s="1"/>
  <c r="L3068" i="15"/>
  <c r="I3068" i="15" s="1"/>
  <c r="L3069" i="15"/>
  <c r="I3069" i="15" s="1"/>
  <c r="L3070" i="15"/>
  <c r="I3070" i="15" s="1"/>
  <c r="L3071" i="15"/>
  <c r="I3071" i="15" s="1"/>
  <c r="L3072" i="15"/>
  <c r="I3072" i="15" s="1"/>
  <c r="L3073" i="15"/>
  <c r="I3073" i="15" s="1"/>
  <c r="L3074" i="15"/>
  <c r="I3074" i="15" s="1"/>
  <c r="L3075" i="15"/>
  <c r="I3075" i="15" s="1"/>
  <c r="L3076" i="15"/>
  <c r="I3076" i="15" s="1"/>
  <c r="L3077" i="15"/>
  <c r="I3077" i="15" s="1"/>
  <c r="L3078" i="15"/>
  <c r="I3078" i="15" s="1"/>
  <c r="L3079" i="15"/>
  <c r="I3079" i="15" s="1"/>
  <c r="L3080" i="15"/>
  <c r="I3080" i="15" s="1"/>
  <c r="L3081" i="15"/>
  <c r="I3081" i="15" s="1"/>
  <c r="L3082" i="15"/>
  <c r="I3082" i="15" s="1"/>
  <c r="L3083" i="15"/>
  <c r="I3083" i="15" s="1"/>
  <c r="L3084" i="15"/>
  <c r="I3084" i="15" s="1"/>
  <c r="L3085" i="15"/>
  <c r="I3085" i="15" s="1"/>
  <c r="L3086" i="15"/>
  <c r="I3086" i="15" s="1"/>
  <c r="L3087" i="15"/>
  <c r="I3087" i="15" s="1"/>
  <c r="L3088" i="15"/>
  <c r="I3088" i="15" s="1"/>
  <c r="L3089" i="15"/>
  <c r="I3089" i="15" s="1"/>
  <c r="L3090" i="15"/>
  <c r="I3090" i="15" s="1"/>
  <c r="L3091" i="15"/>
  <c r="I3091" i="15" s="1"/>
  <c r="L3092" i="15"/>
  <c r="I3092" i="15" s="1"/>
  <c r="L3093" i="15"/>
  <c r="I3093" i="15" s="1"/>
  <c r="L3094" i="15"/>
  <c r="I3094" i="15" s="1"/>
  <c r="L3095" i="15"/>
  <c r="I3095" i="15" s="1"/>
  <c r="L3096" i="15"/>
  <c r="I3096" i="15" s="1"/>
  <c r="L3097" i="15"/>
  <c r="I3097" i="15" s="1"/>
  <c r="L3098" i="15"/>
  <c r="I3098" i="15" s="1"/>
  <c r="L3099" i="15"/>
  <c r="I3099" i="15" s="1"/>
  <c r="L3100" i="15"/>
  <c r="I3100" i="15" s="1"/>
  <c r="L3101" i="15"/>
  <c r="I3101" i="15" s="1"/>
  <c r="L3102" i="15"/>
  <c r="I3102" i="15" s="1"/>
  <c r="L3103" i="15"/>
  <c r="I3103" i="15" s="1"/>
  <c r="L3104" i="15"/>
  <c r="I3104" i="15" s="1"/>
  <c r="L3105" i="15"/>
  <c r="I3105" i="15" s="1"/>
  <c r="L3106" i="15"/>
  <c r="I3106" i="15" s="1"/>
  <c r="L3107" i="15"/>
  <c r="I3107" i="15" s="1"/>
  <c r="L3108" i="15"/>
  <c r="I3108" i="15" s="1"/>
  <c r="L3109" i="15"/>
  <c r="I3109" i="15" s="1"/>
  <c r="L3110" i="15"/>
  <c r="I3110" i="15" s="1"/>
  <c r="L3111" i="15"/>
  <c r="I3111" i="15" s="1"/>
  <c r="L3112" i="15"/>
  <c r="I3112" i="15" s="1"/>
  <c r="L3113" i="15"/>
  <c r="I3113" i="15" s="1"/>
  <c r="L3114" i="15"/>
  <c r="I3114" i="15" s="1"/>
  <c r="L3115" i="15"/>
  <c r="I3115" i="15" s="1"/>
  <c r="L3116" i="15"/>
  <c r="I3116" i="15" s="1"/>
  <c r="L3117" i="15"/>
  <c r="I3117" i="15" s="1"/>
  <c r="L3118" i="15"/>
  <c r="I3118" i="15" s="1"/>
  <c r="L3119" i="15"/>
  <c r="I3119" i="15" s="1"/>
  <c r="L3120" i="15"/>
  <c r="I3120" i="15" s="1"/>
  <c r="L3121" i="15"/>
  <c r="I3121" i="15" s="1"/>
  <c r="L3122" i="15"/>
  <c r="I3122" i="15" s="1"/>
  <c r="L3123" i="15"/>
  <c r="I3123" i="15" s="1"/>
  <c r="L3124" i="15"/>
  <c r="I3124" i="15" s="1"/>
  <c r="L3125" i="15"/>
  <c r="I3125" i="15" s="1"/>
  <c r="L3126" i="15"/>
  <c r="I3126" i="15" s="1"/>
  <c r="L3127" i="15"/>
  <c r="I3127" i="15" s="1"/>
  <c r="L3128" i="15"/>
  <c r="I3128" i="15" s="1"/>
  <c r="L3129" i="15"/>
  <c r="I3129" i="15" s="1"/>
  <c r="L3130" i="15"/>
  <c r="I3130" i="15" s="1"/>
  <c r="L3131" i="15"/>
  <c r="I3131" i="15" s="1"/>
  <c r="L3132" i="15"/>
  <c r="I3132" i="15" s="1"/>
  <c r="L3133" i="15"/>
  <c r="I3133" i="15" s="1"/>
  <c r="L3134" i="15"/>
  <c r="I3134" i="15" s="1"/>
  <c r="L3135" i="15"/>
  <c r="I3135" i="15" s="1"/>
  <c r="L3136" i="15"/>
  <c r="I3136" i="15" s="1"/>
  <c r="L3137" i="15"/>
  <c r="I3137" i="15" s="1"/>
  <c r="L3138" i="15"/>
  <c r="I3138" i="15" s="1"/>
  <c r="L3139" i="15"/>
  <c r="I3139" i="15" s="1"/>
  <c r="L3140" i="15"/>
  <c r="I3140" i="15" s="1"/>
  <c r="L3141" i="15"/>
  <c r="I3141" i="15" s="1"/>
  <c r="L3142" i="15"/>
  <c r="I3142" i="15" s="1"/>
  <c r="L3143" i="15"/>
  <c r="I3143" i="15" s="1"/>
  <c r="L3144" i="15"/>
  <c r="I3144" i="15" s="1"/>
  <c r="L3145" i="15"/>
  <c r="I3145" i="15" s="1"/>
  <c r="L3146" i="15"/>
  <c r="I3146" i="15" s="1"/>
  <c r="L3147" i="15"/>
  <c r="I3147" i="15" s="1"/>
  <c r="L3148" i="15"/>
  <c r="I3148" i="15" s="1"/>
  <c r="L3149" i="15"/>
  <c r="I3149" i="15" s="1"/>
  <c r="L3150" i="15"/>
  <c r="I3150" i="15" s="1"/>
  <c r="L3151" i="15"/>
  <c r="I3151" i="15" s="1"/>
  <c r="L3152" i="15"/>
  <c r="I3152" i="15" s="1"/>
  <c r="L3153" i="15"/>
  <c r="I3153" i="15" s="1"/>
  <c r="L3154" i="15"/>
  <c r="I3154" i="15" s="1"/>
  <c r="L3155" i="15"/>
  <c r="I3155" i="15" s="1"/>
  <c r="L3156" i="15"/>
  <c r="I3156" i="15" s="1"/>
  <c r="L3157" i="15"/>
  <c r="I3157" i="15" s="1"/>
  <c r="L3158" i="15"/>
  <c r="I3158" i="15" s="1"/>
  <c r="L3159" i="15"/>
  <c r="I3159" i="15" s="1"/>
  <c r="L3160" i="15"/>
  <c r="I3160" i="15" s="1"/>
  <c r="L3161" i="15"/>
  <c r="I3161" i="15" s="1"/>
  <c r="L3162" i="15"/>
  <c r="I3162" i="15" s="1"/>
  <c r="L3163" i="15"/>
  <c r="I3163" i="15" s="1"/>
  <c r="L3164" i="15"/>
  <c r="I3164" i="15" s="1"/>
  <c r="L3165" i="15"/>
  <c r="I3165" i="15" s="1"/>
  <c r="L3166" i="15"/>
  <c r="I3166" i="15" s="1"/>
  <c r="L3167" i="15"/>
  <c r="I3167" i="15" s="1"/>
  <c r="L3168" i="15"/>
  <c r="I3168" i="15" s="1"/>
  <c r="L3169" i="15"/>
  <c r="I3169" i="15" s="1"/>
  <c r="L3170" i="15"/>
  <c r="I3170" i="15" s="1"/>
  <c r="L3171" i="15"/>
  <c r="I3171" i="15" s="1"/>
  <c r="L3172" i="15"/>
  <c r="I3172" i="15" s="1"/>
  <c r="L3173" i="15"/>
  <c r="I3173" i="15" s="1"/>
  <c r="L3174" i="15"/>
  <c r="I3174" i="15" s="1"/>
  <c r="L3175" i="15"/>
  <c r="I3175" i="15" s="1"/>
  <c r="L3176" i="15"/>
  <c r="I3176" i="15" s="1"/>
  <c r="L3177" i="15"/>
  <c r="I3177" i="15" s="1"/>
  <c r="L3178" i="15"/>
  <c r="I3178" i="15" s="1"/>
  <c r="L3179" i="15"/>
  <c r="I3179" i="15" s="1"/>
  <c r="L3180" i="15"/>
  <c r="I3180" i="15" s="1"/>
  <c r="L3181" i="15"/>
  <c r="I3181" i="15" s="1"/>
  <c r="L3182" i="15"/>
  <c r="I3182" i="15" s="1"/>
  <c r="L3183" i="15"/>
  <c r="I3183" i="15" s="1"/>
  <c r="L3184" i="15"/>
  <c r="I3184" i="15" s="1"/>
  <c r="L3185" i="15"/>
  <c r="I3185" i="15" s="1"/>
  <c r="L3186" i="15"/>
  <c r="I3186" i="15" s="1"/>
  <c r="L3187" i="15"/>
  <c r="I3187" i="15" s="1"/>
  <c r="L3188" i="15"/>
  <c r="I3188" i="15" s="1"/>
  <c r="L3189" i="15"/>
  <c r="I3189" i="15" s="1"/>
  <c r="L3190" i="15"/>
  <c r="I3190" i="15" s="1"/>
  <c r="L3191" i="15"/>
  <c r="I3191" i="15" s="1"/>
  <c r="L3192" i="15"/>
  <c r="I3192" i="15" s="1"/>
  <c r="L3193" i="15"/>
  <c r="I3193" i="15" s="1"/>
  <c r="L3194" i="15"/>
  <c r="I3194" i="15" s="1"/>
  <c r="L3195" i="15"/>
  <c r="I3195" i="15" s="1"/>
  <c r="L3196" i="15"/>
  <c r="I3196" i="15" s="1"/>
  <c r="L3197" i="15"/>
  <c r="I3197" i="15" s="1"/>
  <c r="L3198" i="15"/>
  <c r="I3198" i="15" s="1"/>
  <c r="L3199" i="15"/>
  <c r="I3199" i="15" s="1"/>
  <c r="L3200" i="15"/>
  <c r="I3200" i="15" s="1"/>
  <c r="L3201" i="15"/>
  <c r="I3201" i="15" s="1"/>
  <c r="L3202" i="15"/>
  <c r="I3202" i="15" s="1"/>
  <c r="L3203" i="15"/>
  <c r="I3203" i="15" s="1"/>
  <c r="L3204" i="15"/>
  <c r="I3204" i="15" s="1"/>
  <c r="L3205" i="15"/>
  <c r="I3205" i="15" s="1"/>
  <c r="L3206" i="15"/>
  <c r="I3206" i="15" s="1"/>
  <c r="L3207" i="15"/>
  <c r="I3207" i="15" s="1"/>
  <c r="L3208" i="15"/>
  <c r="I3208" i="15" s="1"/>
  <c r="L3209" i="15"/>
  <c r="I3209" i="15" s="1"/>
  <c r="L3210" i="15"/>
  <c r="I3210" i="15" s="1"/>
  <c r="L3211" i="15"/>
  <c r="I3211" i="15" s="1"/>
  <c r="L3212" i="15"/>
  <c r="I3212" i="15" s="1"/>
  <c r="L3213" i="15"/>
  <c r="I3213" i="15" s="1"/>
  <c r="L3214" i="15"/>
  <c r="I3214" i="15" s="1"/>
  <c r="L3215" i="15"/>
  <c r="I3215" i="15" s="1"/>
  <c r="L3216" i="15"/>
  <c r="I3216" i="15" s="1"/>
  <c r="L3217" i="15"/>
  <c r="I3217" i="15" s="1"/>
  <c r="L3218" i="15"/>
  <c r="I3218" i="15" s="1"/>
  <c r="L3219" i="15"/>
  <c r="I3219" i="15" s="1"/>
  <c r="L3220" i="15"/>
  <c r="I3220" i="15" s="1"/>
  <c r="L3221" i="15"/>
  <c r="I3221" i="15" s="1"/>
  <c r="L3222" i="15"/>
  <c r="I3222" i="15" s="1"/>
  <c r="L3223" i="15"/>
  <c r="I3223" i="15" s="1"/>
  <c r="L3224" i="15"/>
  <c r="I3224" i="15" s="1"/>
  <c r="L3225" i="15"/>
  <c r="I3225" i="15" s="1"/>
  <c r="L3226" i="15"/>
  <c r="I3226" i="15" s="1"/>
  <c r="L3227" i="15"/>
  <c r="I3227" i="15" s="1"/>
  <c r="L3228" i="15"/>
  <c r="I3228" i="15" s="1"/>
  <c r="L3229" i="15"/>
  <c r="I3229" i="15" s="1"/>
  <c r="L3230" i="15"/>
  <c r="I3230" i="15" s="1"/>
  <c r="L3231" i="15"/>
  <c r="I3231" i="15" s="1"/>
  <c r="L3232" i="15"/>
  <c r="I3232" i="15" s="1"/>
  <c r="L3233" i="15"/>
  <c r="I3233" i="15" s="1"/>
  <c r="L3234" i="15"/>
  <c r="I3234" i="15" s="1"/>
  <c r="L3235" i="15"/>
  <c r="I3235" i="15" s="1"/>
  <c r="L3236" i="15"/>
  <c r="I3236" i="15" s="1"/>
  <c r="L3237" i="15"/>
  <c r="I3237" i="15" s="1"/>
  <c r="L3238" i="15"/>
  <c r="I3238" i="15" s="1"/>
  <c r="L3239" i="15"/>
  <c r="I3239" i="15" s="1"/>
  <c r="L3240" i="15"/>
  <c r="I3240" i="15" s="1"/>
  <c r="L3241" i="15"/>
  <c r="I3241" i="15" s="1"/>
  <c r="L3242" i="15"/>
  <c r="I3242" i="15" s="1"/>
  <c r="L3243" i="15"/>
  <c r="I3243" i="15" s="1"/>
  <c r="L3244" i="15"/>
  <c r="I3244" i="15" s="1"/>
  <c r="L3245" i="15"/>
  <c r="I3245" i="15" s="1"/>
  <c r="L3246" i="15"/>
  <c r="I3246" i="15" s="1"/>
  <c r="L3247" i="15"/>
  <c r="I3247" i="15" s="1"/>
  <c r="L3248" i="15"/>
  <c r="I3248" i="15" s="1"/>
  <c r="L3249" i="15"/>
  <c r="I3249" i="15" s="1"/>
  <c r="L3250" i="15"/>
  <c r="I3250" i="15" s="1"/>
  <c r="L3251" i="15"/>
  <c r="I3251" i="15" s="1"/>
  <c r="L3252" i="15"/>
  <c r="I3252" i="15" s="1"/>
  <c r="L3253" i="15"/>
  <c r="I3253" i="15" s="1"/>
  <c r="L3254" i="15"/>
  <c r="I3254" i="15" s="1"/>
  <c r="L3255" i="15"/>
  <c r="I3255" i="15" s="1"/>
  <c r="L3256" i="15"/>
  <c r="I3256" i="15" s="1"/>
  <c r="L3257" i="15"/>
  <c r="I3257" i="15" s="1"/>
  <c r="L3258" i="15"/>
  <c r="I3258" i="15" s="1"/>
  <c r="L3259" i="15"/>
  <c r="I3259" i="15" s="1"/>
  <c r="L3260" i="15"/>
  <c r="I3260" i="15" s="1"/>
  <c r="L3261" i="15"/>
  <c r="I3261" i="15" s="1"/>
  <c r="L3262" i="15"/>
  <c r="I3262" i="15" s="1"/>
  <c r="L3263" i="15"/>
  <c r="I3263" i="15" s="1"/>
  <c r="L3264" i="15"/>
  <c r="I3264" i="15" s="1"/>
  <c r="L3265" i="15"/>
  <c r="I3265" i="15" s="1"/>
  <c r="L3266" i="15"/>
  <c r="I3266" i="15" s="1"/>
  <c r="L3267" i="15"/>
  <c r="I3267" i="15" s="1"/>
  <c r="L3268" i="15"/>
  <c r="I3268" i="15" s="1"/>
  <c r="L3269" i="15"/>
  <c r="I3269" i="15" s="1"/>
  <c r="L3270" i="15"/>
  <c r="I3270" i="15" s="1"/>
  <c r="L3271" i="15"/>
  <c r="I3271" i="15" s="1"/>
  <c r="L3272" i="15"/>
  <c r="I3272" i="15" s="1"/>
  <c r="L3273" i="15"/>
  <c r="I3273" i="15" s="1"/>
  <c r="L3274" i="15"/>
  <c r="I3274" i="15" s="1"/>
  <c r="L3275" i="15"/>
  <c r="I3275" i="15" s="1"/>
  <c r="L3276" i="15"/>
  <c r="I3276" i="15" s="1"/>
  <c r="L3277" i="15"/>
  <c r="I3277" i="15" s="1"/>
  <c r="L3278" i="15"/>
  <c r="I3278" i="15" s="1"/>
  <c r="L3279" i="15"/>
  <c r="I3279" i="15" s="1"/>
  <c r="L3280" i="15"/>
  <c r="I3280" i="15" s="1"/>
  <c r="L3281" i="15"/>
  <c r="I3281" i="15" s="1"/>
  <c r="L3282" i="15"/>
  <c r="I3282" i="15" s="1"/>
  <c r="L3283" i="15"/>
  <c r="I3283" i="15" s="1"/>
  <c r="L3284" i="15"/>
  <c r="I3284" i="15" s="1"/>
  <c r="L3285" i="15"/>
  <c r="I3285" i="15" s="1"/>
  <c r="L3286" i="15"/>
  <c r="I3286" i="15" s="1"/>
  <c r="L3287" i="15"/>
  <c r="I3287" i="15" s="1"/>
  <c r="L3288" i="15"/>
  <c r="I3288" i="15" s="1"/>
  <c r="L3289" i="15"/>
  <c r="I3289" i="15" s="1"/>
  <c r="L3290" i="15"/>
  <c r="I3290" i="15" s="1"/>
  <c r="L3291" i="15"/>
  <c r="I3291" i="15" s="1"/>
  <c r="L3292" i="15"/>
  <c r="I3292" i="15" s="1"/>
  <c r="L3293" i="15"/>
  <c r="I3293" i="15" s="1"/>
  <c r="L3294" i="15"/>
  <c r="I3294" i="15" s="1"/>
  <c r="L3295" i="15"/>
  <c r="I3295" i="15" s="1"/>
  <c r="L3296" i="15"/>
  <c r="I3296" i="15" s="1"/>
  <c r="L3297" i="15"/>
  <c r="I3297" i="15" s="1"/>
  <c r="L3298" i="15"/>
  <c r="I3298" i="15" s="1"/>
  <c r="L3299" i="15"/>
  <c r="I3299" i="15" s="1"/>
  <c r="L3300" i="15"/>
  <c r="I3300" i="15" s="1"/>
  <c r="L3301" i="15"/>
  <c r="I3301" i="15" s="1"/>
  <c r="L3302" i="15"/>
  <c r="I3302" i="15" s="1"/>
  <c r="L3303" i="15"/>
  <c r="I3303" i="15" s="1"/>
  <c r="L3304" i="15"/>
  <c r="I3304" i="15" s="1"/>
  <c r="L3305" i="15"/>
  <c r="I3305" i="15" s="1"/>
  <c r="L3306" i="15"/>
  <c r="I3306" i="15" s="1"/>
  <c r="L3307" i="15"/>
  <c r="I3307" i="15" s="1"/>
  <c r="L3308" i="15"/>
  <c r="I3308" i="15" s="1"/>
  <c r="L3309" i="15"/>
  <c r="I3309" i="15" s="1"/>
  <c r="L3310" i="15"/>
  <c r="I3310" i="15" s="1"/>
  <c r="L3311" i="15"/>
  <c r="I3311" i="15" s="1"/>
  <c r="L3312" i="15"/>
  <c r="I3312" i="15" s="1"/>
  <c r="L3313" i="15"/>
  <c r="I3313" i="15" s="1"/>
  <c r="L3314" i="15"/>
  <c r="I3314" i="15" s="1"/>
  <c r="L3315" i="15"/>
  <c r="I3315" i="15" s="1"/>
  <c r="L3316" i="15"/>
  <c r="I3316" i="15" s="1"/>
  <c r="L3317" i="15"/>
  <c r="I3317" i="15" s="1"/>
  <c r="L3318" i="15"/>
  <c r="I3318" i="15" s="1"/>
  <c r="L3319" i="15"/>
  <c r="I3319" i="15" s="1"/>
  <c r="L3320" i="15"/>
  <c r="I3320" i="15" s="1"/>
  <c r="L3321" i="15"/>
  <c r="I3321" i="15" s="1"/>
  <c r="L3322" i="15"/>
  <c r="I3322" i="15" s="1"/>
  <c r="L3323" i="15"/>
  <c r="I3323" i="15" s="1"/>
  <c r="L3324" i="15"/>
  <c r="I3324" i="15" s="1"/>
  <c r="L3325" i="15"/>
  <c r="I3325" i="15" s="1"/>
  <c r="L3326" i="15"/>
  <c r="I3326" i="15" s="1"/>
  <c r="L3327" i="15"/>
  <c r="I3327" i="15" s="1"/>
  <c r="L3328" i="15"/>
  <c r="I3328" i="15" s="1"/>
  <c r="L3329" i="15"/>
  <c r="I3329" i="15" s="1"/>
  <c r="L3330" i="15"/>
  <c r="I3330" i="15" s="1"/>
  <c r="L3331" i="15"/>
  <c r="I3331" i="15" s="1"/>
  <c r="L3332" i="15"/>
  <c r="I3332" i="15" s="1"/>
  <c r="L3333" i="15"/>
  <c r="I3333" i="15" s="1"/>
  <c r="L3334" i="15"/>
  <c r="I3334" i="15" s="1"/>
  <c r="L3335" i="15"/>
  <c r="I3335" i="15" s="1"/>
  <c r="L3336" i="15"/>
  <c r="I3336" i="15" s="1"/>
  <c r="L3337" i="15"/>
  <c r="I3337" i="15" s="1"/>
  <c r="L3338" i="15"/>
  <c r="I3338" i="15" s="1"/>
  <c r="L3339" i="15"/>
  <c r="I3339" i="15" s="1"/>
  <c r="L3340" i="15"/>
  <c r="I3340" i="15" s="1"/>
  <c r="L3341" i="15"/>
  <c r="I3341" i="15" s="1"/>
  <c r="L3342" i="15"/>
  <c r="I3342" i="15" s="1"/>
  <c r="L3343" i="15"/>
  <c r="I3343" i="15" s="1"/>
  <c r="L3344" i="15"/>
  <c r="I3344" i="15" s="1"/>
  <c r="L3345" i="15"/>
  <c r="I3345" i="15" s="1"/>
  <c r="L3346" i="15"/>
  <c r="I3346" i="15" s="1"/>
  <c r="L3347" i="15"/>
  <c r="I3347" i="15" s="1"/>
  <c r="L3348" i="15"/>
  <c r="I3348" i="15" s="1"/>
  <c r="L3349" i="15"/>
  <c r="I3349" i="15" s="1"/>
  <c r="L3350" i="15"/>
  <c r="I3350" i="15" s="1"/>
  <c r="L3351" i="15"/>
  <c r="I3351" i="15" s="1"/>
  <c r="L3352" i="15"/>
  <c r="I3352" i="15" s="1"/>
  <c r="L3353" i="15"/>
  <c r="I3353" i="15" s="1"/>
  <c r="L3354" i="15"/>
  <c r="I3354" i="15" s="1"/>
  <c r="L3355" i="15"/>
  <c r="I3355" i="15" s="1"/>
  <c r="L3356" i="15"/>
  <c r="I3356" i="15" s="1"/>
  <c r="L3357" i="15"/>
  <c r="I3357" i="15" s="1"/>
  <c r="L3358" i="15"/>
  <c r="I3358" i="15" s="1"/>
  <c r="L3359" i="15"/>
  <c r="I3359" i="15" s="1"/>
  <c r="L3360" i="15"/>
  <c r="I3360" i="15" s="1"/>
  <c r="L3361" i="15"/>
  <c r="I3361" i="15" s="1"/>
  <c r="L3362" i="15"/>
  <c r="I3362" i="15" s="1"/>
  <c r="L3363" i="15"/>
  <c r="I3363" i="15" s="1"/>
  <c r="L3364" i="15"/>
  <c r="I3364" i="15" s="1"/>
  <c r="L3365" i="15"/>
  <c r="I3365" i="15" s="1"/>
  <c r="L3366" i="15"/>
  <c r="I3366" i="15" s="1"/>
  <c r="L3367" i="15"/>
  <c r="I3367" i="15" s="1"/>
  <c r="L3368" i="15"/>
  <c r="I3368" i="15" s="1"/>
  <c r="L3369" i="15"/>
  <c r="I3369" i="15" s="1"/>
  <c r="L3370" i="15"/>
  <c r="I3370" i="15" s="1"/>
  <c r="L3371" i="15"/>
  <c r="I3371" i="15" s="1"/>
  <c r="L3372" i="15"/>
  <c r="I3372" i="15" s="1"/>
  <c r="L3373" i="15"/>
  <c r="I3373" i="15" s="1"/>
  <c r="L3374" i="15"/>
  <c r="I3374" i="15" s="1"/>
  <c r="L3375" i="15"/>
  <c r="I3375" i="15" s="1"/>
  <c r="L3376" i="15"/>
  <c r="I3376" i="15" s="1"/>
  <c r="L3377" i="15"/>
  <c r="I3377" i="15" s="1"/>
  <c r="L3378" i="15"/>
  <c r="I3378" i="15" s="1"/>
  <c r="L3379" i="15"/>
  <c r="I3379" i="15" s="1"/>
  <c r="L3380" i="15"/>
  <c r="I3380" i="15" s="1"/>
  <c r="L3381" i="15"/>
  <c r="I3381" i="15" s="1"/>
  <c r="L3382" i="15"/>
  <c r="I3382" i="15" s="1"/>
  <c r="L3383" i="15"/>
  <c r="I3383" i="15" s="1"/>
  <c r="L3384" i="15"/>
  <c r="I3384" i="15" s="1"/>
  <c r="L3385" i="15"/>
  <c r="I3385" i="15" s="1"/>
  <c r="L3386" i="15"/>
  <c r="I3386" i="15" s="1"/>
  <c r="L3387" i="15"/>
  <c r="I3387" i="15" s="1"/>
  <c r="L3388" i="15"/>
  <c r="I3388" i="15" s="1"/>
  <c r="L3389" i="15"/>
  <c r="I3389" i="15" s="1"/>
  <c r="L3390" i="15"/>
  <c r="I3390" i="15" s="1"/>
  <c r="L3391" i="15"/>
  <c r="I3391" i="15" s="1"/>
  <c r="L3392" i="15"/>
  <c r="I3392" i="15" s="1"/>
  <c r="L3393" i="15"/>
  <c r="I3393" i="15" s="1"/>
  <c r="L3394" i="15"/>
  <c r="I3394" i="15" s="1"/>
  <c r="L3395" i="15"/>
  <c r="I3395" i="15" s="1"/>
  <c r="L3396" i="15"/>
  <c r="I3396" i="15" s="1"/>
  <c r="L3397" i="15"/>
  <c r="I3397" i="15" s="1"/>
  <c r="L3398" i="15"/>
  <c r="I3398" i="15" s="1"/>
  <c r="L3399" i="15"/>
  <c r="I3399" i="15" s="1"/>
  <c r="L3400" i="15"/>
  <c r="I3400" i="15" s="1"/>
  <c r="L3401" i="15"/>
  <c r="I3401" i="15" s="1"/>
  <c r="L3402" i="15"/>
  <c r="I3402" i="15" s="1"/>
  <c r="L3403" i="15"/>
  <c r="I3403" i="15" s="1"/>
  <c r="L3404" i="15"/>
  <c r="I3404" i="15" s="1"/>
  <c r="L3405" i="15"/>
  <c r="I3405" i="15" s="1"/>
  <c r="L3406" i="15"/>
  <c r="I3406" i="15" s="1"/>
  <c r="L3407" i="15"/>
  <c r="I3407" i="15" s="1"/>
  <c r="L3408" i="15"/>
  <c r="I3408" i="15" s="1"/>
  <c r="L3409" i="15"/>
  <c r="I3409" i="15" s="1"/>
  <c r="L3410" i="15"/>
  <c r="I3410" i="15" s="1"/>
  <c r="L3411" i="15"/>
  <c r="I3411" i="15" s="1"/>
  <c r="L3412" i="15"/>
  <c r="I3412" i="15" s="1"/>
  <c r="L3413" i="15"/>
  <c r="I3413" i="15" s="1"/>
  <c r="L3414" i="15"/>
  <c r="I3414" i="15" s="1"/>
  <c r="L3415" i="15"/>
  <c r="I3415" i="15" s="1"/>
  <c r="L3416" i="15"/>
  <c r="I3416" i="15" s="1"/>
  <c r="L3417" i="15"/>
  <c r="I3417" i="15" s="1"/>
  <c r="L3418" i="15"/>
  <c r="I3418" i="15" s="1"/>
  <c r="L3419" i="15"/>
  <c r="I3419" i="15" s="1"/>
  <c r="L3420" i="15"/>
  <c r="I3420" i="15" s="1"/>
  <c r="L3421" i="15"/>
  <c r="I3421" i="15" s="1"/>
  <c r="L3422" i="15"/>
  <c r="I3422" i="15" s="1"/>
  <c r="L3423" i="15"/>
  <c r="I3423" i="15" s="1"/>
  <c r="L3424" i="15"/>
  <c r="I3424" i="15" s="1"/>
  <c r="L3425" i="15"/>
  <c r="I3425" i="15" s="1"/>
  <c r="L3426" i="15"/>
  <c r="I3426" i="15" s="1"/>
  <c r="L3427" i="15"/>
  <c r="I3427" i="15" s="1"/>
  <c r="L3428" i="15"/>
  <c r="I3428" i="15" s="1"/>
  <c r="L3429" i="15"/>
  <c r="I3429" i="15" s="1"/>
  <c r="L3430" i="15"/>
  <c r="I3430" i="15" s="1"/>
  <c r="L3431" i="15"/>
  <c r="I3431" i="15" s="1"/>
  <c r="L3432" i="15"/>
  <c r="I3432" i="15" s="1"/>
  <c r="L3433" i="15"/>
  <c r="I3433" i="15" s="1"/>
  <c r="L3434" i="15"/>
  <c r="I3434" i="15" s="1"/>
  <c r="L3435" i="15"/>
  <c r="I3435" i="15" s="1"/>
  <c r="L3436" i="15"/>
  <c r="I3436" i="15" s="1"/>
  <c r="L3437" i="15"/>
  <c r="I3437" i="15" s="1"/>
  <c r="L3438" i="15"/>
  <c r="I3438" i="15" s="1"/>
  <c r="L3439" i="15"/>
  <c r="I3439" i="15" s="1"/>
  <c r="L3440" i="15"/>
  <c r="I3440" i="15" s="1"/>
  <c r="L3441" i="15"/>
  <c r="I3441" i="15" s="1"/>
  <c r="L3442" i="15"/>
  <c r="I3442" i="15" s="1"/>
  <c r="L3443" i="15"/>
  <c r="I3443" i="15" s="1"/>
  <c r="L3444" i="15"/>
  <c r="I3444" i="15" s="1"/>
  <c r="L3445" i="15"/>
  <c r="I3445" i="15" s="1"/>
  <c r="L3446" i="15"/>
  <c r="I3446" i="15" s="1"/>
  <c r="L3447" i="15"/>
  <c r="I3447" i="15" s="1"/>
  <c r="L3448" i="15"/>
  <c r="I3448" i="15" s="1"/>
  <c r="L3449" i="15"/>
  <c r="I3449" i="15" s="1"/>
  <c r="L3450" i="15"/>
  <c r="I3450" i="15" s="1"/>
  <c r="L3451" i="15"/>
  <c r="I3451" i="15" s="1"/>
  <c r="L3452" i="15"/>
  <c r="I3452" i="15" s="1"/>
  <c r="L3453" i="15"/>
  <c r="I3453" i="15" s="1"/>
  <c r="L3454" i="15"/>
  <c r="I3454" i="15" s="1"/>
  <c r="L3455" i="15"/>
  <c r="I3455" i="15" s="1"/>
  <c r="L3456" i="15"/>
  <c r="I3456" i="15" s="1"/>
  <c r="L3457" i="15"/>
  <c r="I3457" i="15" s="1"/>
  <c r="L3458" i="15"/>
  <c r="I3458" i="15" s="1"/>
  <c r="L3459" i="15"/>
  <c r="I3459" i="15" s="1"/>
  <c r="L3460" i="15"/>
  <c r="I3460" i="15" s="1"/>
  <c r="L3461" i="15"/>
  <c r="I3461" i="15" s="1"/>
  <c r="L3462" i="15"/>
  <c r="I3462" i="15" s="1"/>
  <c r="L3463" i="15"/>
  <c r="I3463" i="15" s="1"/>
  <c r="L3464" i="15"/>
  <c r="I3464" i="15" s="1"/>
  <c r="L3465" i="15"/>
  <c r="I3465" i="15" s="1"/>
  <c r="L3466" i="15"/>
  <c r="I3466" i="15" s="1"/>
  <c r="L3467" i="15"/>
  <c r="I3467" i="15" s="1"/>
  <c r="L3468" i="15"/>
  <c r="I3468" i="15" s="1"/>
  <c r="L3469" i="15"/>
  <c r="I3469" i="15" s="1"/>
  <c r="L3470" i="15"/>
  <c r="I3470" i="15" s="1"/>
  <c r="L3471" i="15"/>
  <c r="I3471" i="15" s="1"/>
  <c r="L3472" i="15"/>
  <c r="I3472" i="15" s="1"/>
  <c r="L3473" i="15"/>
  <c r="I3473" i="15" s="1"/>
  <c r="L3474" i="15"/>
  <c r="I3474" i="15" s="1"/>
  <c r="L3475" i="15"/>
  <c r="I3475" i="15" s="1"/>
  <c r="L3476" i="15"/>
  <c r="I3476" i="15" s="1"/>
  <c r="L3477" i="15"/>
  <c r="I3477" i="15" s="1"/>
  <c r="L3478" i="15"/>
  <c r="I3478" i="15" s="1"/>
  <c r="L3479" i="15"/>
  <c r="I3479" i="15" s="1"/>
  <c r="L3480" i="15"/>
  <c r="I3480" i="15" s="1"/>
  <c r="L3481" i="15"/>
  <c r="I3481" i="15" s="1"/>
  <c r="L3482" i="15"/>
  <c r="I3482" i="15" s="1"/>
  <c r="L3483" i="15"/>
  <c r="I3483" i="15" s="1"/>
  <c r="L3484" i="15"/>
  <c r="I3484" i="15" s="1"/>
  <c r="L3485" i="15"/>
  <c r="I3485" i="15" s="1"/>
  <c r="L3486" i="15"/>
  <c r="I3486" i="15" s="1"/>
  <c r="L3487" i="15"/>
  <c r="I3487" i="15" s="1"/>
  <c r="L3488" i="15"/>
  <c r="I3488" i="15" s="1"/>
  <c r="L3489" i="15"/>
  <c r="I3489" i="15" s="1"/>
  <c r="L3490" i="15"/>
  <c r="I3490" i="15" s="1"/>
  <c r="L3491" i="15"/>
  <c r="I3491" i="15" s="1"/>
  <c r="L3492" i="15"/>
  <c r="I3492" i="15" s="1"/>
  <c r="L3493" i="15"/>
  <c r="I3493" i="15" s="1"/>
  <c r="L3494" i="15"/>
  <c r="I3494" i="15" s="1"/>
  <c r="L3495" i="15"/>
  <c r="I3495" i="15" s="1"/>
  <c r="L3496" i="15"/>
  <c r="I3496" i="15" s="1"/>
  <c r="L3497" i="15"/>
  <c r="I3497" i="15" s="1"/>
  <c r="L3498" i="15"/>
  <c r="I3498" i="15" s="1"/>
  <c r="L3499" i="15"/>
  <c r="I3499" i="15" s="1"/>
  <c r="L3500" i="15"/>
  <c r="I3500" i="15" s="1"/>
  <c r="L3501" i="15"/>
  <c r="I3501" i="15" s="1"/>
  <c r="L3502" i="15"/>
  <c r="I3502" i="15" s="1"/>
  <c r="L3503" i="15"/>
  <c r="I3503" i="15" s="1"/>
  <c r="L3504" i="15"/>
  <c r="I3504" i="15" s="1"/>
  <c r="L3505" i="15"/>
  <c r="I3505" i="15" s="1"/>
  <c r="L3506" i="15"/>
  <c r="I3506" i="15" s="1"/>
  <c r="L3507" i="15"/>
  <c r="I3507" i="15" s="1"/>
  <c r="L3508" i="15"/>
  <c r="I3508" i="15" s="1"/>
  <c r="L3509" i="15"/>
  <c r="I3509" i="15" s="1"/>
  <c r="L3510" i="15"/>
  <c r="I3510" i="15" s="1"/>
  <c r="L3511" i="15"/>
  <c r="I3511" i="15" s="1"/>
  <c r="L3512" i="15"/>
  <c r="I3512" i="15" s="1"/>
  <c r="L3513" i="15"/>
  <c r="I3513" i="15" s="1"/>
  <c r="L3514" i="15"/>
  <c r="I3514" i="15" s="1"/>
  <c r="L3515" i="15"/>
  <c r="I3515" i="15" s="1"/>
  <c r="L3516" i="15"/>
  <c r="I3516" i="15" s="1"/>
  <c r="L3517" i="15"/>
  <c r="I3517" i="15" s="1"/>
  <c r="L3518" i="15"/>
  <c r="I3518" i="15" s="1"/>
  <c r="L3519" i="15"/>
  <c r="I3519" i="15" s="1"/>
  <c r="L3520" i="15"/>
  <c r="I3520" i="15" s="1"/>
  <c r="L3521" i="15"/>
  <c r="I3521" i="15" s="1"/>
  <c r="L3522" i="15"/>
  <c r="I3522" i="15" s="1"/>
  <c r="L3523" i="15"/>
  <c r="I3523" i="15" s="1"/>
  <c r="L3524" i="15"/>
  <c r="I3524" i="15" s="1"/>
  <c r="L3525" i="15"/>
  <c r="I3525" i="15" s="1"/>
  <c r="L3526" i="15"/>
  <c r="I3526" i="15" s="1"/>
  <c r="L3527" i="15"/>
  <c r="I3527" i="15" s="1"/>
  <c r="L3528" i="15"/>
  <c r="I3528" i="15" s="1"/>
  <c r="L3529" i="15"/>
  <c r="I3529" i="15" s="1"/>
  <c r="L3530" i="15"/>
  <c r="I3530" i="15" s="1"/>
  <c r="L3531" i="15"/>
  <c r="I3531" i="15" s="1"/>
  <c r="L3532" i="15"/>
  <c r="I3532" i="15" s="1"/>
  <c r="L3533" i="15"/>
  <c r="I3533" i="15" s="1"/>
  <c r="L3534" i="15"/>
  <c r="I3534" i="15" s="1"/>
  <c r="L3535" i="15"/>
  <c r="I3535" i="15" s="1"/>
  <c r="L3536" i="15"/>
  <c r="I3536" i="15" s="1"/>
  <c r="L3537" i="15"/>
  <c r="I3537" i="15" s="1"/>
  <c r="L3538" i="15"/>
  <c r="I3538" i="15" s="1"/>
  <c r="L3539" i="15"/>
  <c r="I3539" i="15" s="1"/>
  <c r="L3540" i="15"/>
  <c r="I3540" i="15" s="1"/>
  <c r="L3541" i="15"/>
  <c r="I3541" i="15" s="1"/>
  <c r="L3542" i="15"/>
  <c r="I3542" i="15" s="1"/>
  <c r="L3543" i="15"/>
  <c r="I3543" i="15" s="1"/>
  <c r="L3544" i="15"/>
  <c r="I3544" i="15" s="1"/>
  <c r="L3545" i="15"/>
  <c r="I3545" i="15" s="1"/>
  <c r="L3546" i="15"/>
  <c r="I3546" i="15" s="1"/>
  <c r="L3547" i="15"/>
  <c r="I3547" i="15" s="1"/>
  <c r="L3548" i="15"/>
  <c r="I3548" i="15" s="1"/>
  <c r="L3549" i="15"/>
  <c r="I3549" i="15" s="1"/>
  <c r="L3550" i="15"/>
  <c r="I3550" i="15" s="1"/>
  <c r="L3551" i="15"/>
  <c r="I3551" i="15" s="1"/>
  <c r="L3552" i="15"/>
  <c r="I3552" i="15" s="1"/>
  <c r="L3553" i="15"/>
  <c r="I3553" i="15" s="1"/>
  <c r="L3554" i="15"/>
  <c r="I3554" i="15" s="1"/>
  <c r="L3555" i="15"/>
  <c r="I3555" i="15" s="1"/>
  <c r="L3556" i="15"/>
  <c r="I3556" i="15" s="1"/>
  <c r="L3557" i="15"/>
  <c r="I3557" i="15" s="1"/>
  <c r="L3558" i="15"/>
  <c r="I3558" i="15" s="1"/>
  <c r="L3559" i="15"/>
  <c r="I3559" i="15" s="1"/>
  <c r="L3560" i="15"/>
  <c r="I3560" i="15" s="1"/>
  <c r="L3561" i="15"/>
  <c r="I3561" i="15" s="1"/>
  <c r="L3562" i="15"/>
  <c r="I3562" i="15" s="1"/>
  <c r="L3563" i="15"/>
  <c r="I3563" i="15" s="1"/>
  <c r="L3564" i="15"/>
  <c r="I3564" i="15" s="1"/>
  <c r="L3565" i="15"/>
  <c r="I3565" i="15" s="1"/>
  <c r="L3566" i="15"/>
  <c r="I3566" i="15" s="1"/>
  <c r="L3567" i="15"/>
  <c r="I3567" i="15" s="1"/>
  <c r="L3568" i="15"/>
  <c r="I3568" i="15" s="1"/>
  <c r="L3569" i="15"/>
  <c r="I3569" i="15" s="1"/>
  <c r="L3570" i="15"/>
  <c r="I3570" i="15" s="1"/>
  <c r="L3571" i="15"/>
  <c r="I3571" i="15" s="1"/>
  <c r="L3572" i="15"/>
  <c r="I3572" i="15" s="1"/>
  <c r="L3573" i="15"/>
  <c r="I3573" i="15" s="1"/>
  <c r="L3574" i="15"/>
  <c r="I3574" i="15" s="1"/>
  <c r="L3575" i="15"/>
  <c r="I3575" i="15" s="1"/>
  <c r="L3576" i="15"/>
  <c r="I3576" i="15" s="1"/>
  <c r="L3577" i="15"/>
  <c r="I3577" i="15" s="1"/>
  <c r="L3578" i="15"/>
  <c r="I3578" i="15" s="1"/>
  <c r="L3579" i="15"/>
  <c r="I3579" i="15" s="1"/>
  <c r="L3580" i="15"/>
  <c r="I3580" i="15" s="1"/>
  <c r="L3581" i="15"/>
  <c r="I3581" i="15" s="1"/>
  <c r="L3582" i="15"/>
  <c r="I3582" i="15" s="1"/>
  <c r="L3583" i="15"/>
  <c r="I3583" i="15" s="1"/>
  <c r="L3584" i="15"/>
  <c r="I3584" i="15" s="1"/>
  <c r="L3585" i="15"/>
  <c r="I3585" i="15" s="1"/>
  <c r="L3586" i="15"/>
  <c r="I3586" i="15" s="1"/>
  <c r="L3587" i="15"/>
  <c r="I3587" i="15" s="1"/>
  <c r="L3588" i="15"/>
  <c r="I3588" i="15" s="1"/>
  <c r="L3589" i="15"/>
  <c r="I3589" i="15" s="1"/>
  <c r="L3590" i="15"/>
  <c r="I3590" i="15" s="1"/>
  <c r="L3591" i="15"/>
  <c r="I3591" i="15" s="1"/>
  <c r="L3592" i="15"/>
  <c r="I3592" i="15" s="1"/>
  <c r="L3593" i="15"/>
  <c r="I3593" i="15" s="1"/>
  <c r="L3594" i="15"/>
  <c r="I3594" i="15" s="1"/>
  <c r="L3595" i="15"/>
  <c r="I3595" i="15" s="1"/>
  <c r="L3596" i="15"/>
  <c r="I3596" i="15" s="1"/>
  <c r="L3597" i="15"/>
  <c r="I3597" i="15" s="1"/>
  <c r="L3598" i="15"/>
  <c r="I3598" i="15" s="1"/>
  <c r="L3599" i="15"/>
  <c r="I3599" i="15" s="1"/>
  <c r="L3600" i="15"/>
  <c r="I3600" i="15" s="1"/>
  <c r="L3601" i="15"/>
  <c r="I3601" i="15" s="1"/>
  <c r="L3602" i="15"/>
  <c r="I3602" i="15" s="1"/>
  <c r="L3603" i="15"/>
  <c r="I3603" i="15" s="1"/>
  <c r="L3604" i="15"/>
  <c r="I3604" i="15" s="1"/>
  <c r="L3605" i="15"/>
  <c r="I3605" i="15" s="1"/>
  <c r="L3606" i="15"/>
  <c r="I3606" i="15" s="1"/>
  <c r="L3607" i="15"/>
  <c r="I3607" i="15" s="1"/>
  <c r="L3608" i="15"/>
  <c r="I3608" i="15" s="1"/>
  <c r="L3609" i="15"/>
  <c r="I3609" i="15" s="1"/>
  <c r="L3610" i="15"/>
  <c r="I3610" i="15" s="1"/>
  <c r="L3611" i="15"/>
  <c r="I3611" i="15" s="1"/>
  <c r="L3612" i="15"/>
  <c r="I3612" i="15" s="1"/>
  <c r="L3613" i="15"/>
  <c r="I3613" i="15" s="1"/>
  <c r="L3614" i="15"/>
  <c r="I3614" i="15" s="1"/>
  <c r="L3615" i="15"/>
  <c r="I3615" i="15" s="1"/>
  <c r="L3616" i="15"/>
  <c r="I3616" i="15" s="1"/>
  <c r="L3617" i="15"/>
  <c r="I3617" i="15" s="1"/>
  <c r="L3618" i="15"/>
  <c r="I3618" i="15" s="1"/>
  <c r="L3619" i="15"/>
  <c r="I3619" i="15" s="1"/>
  <c r="L3620" i="15"/>
  <c r="I3620" i="15" s="1"/>
  <c r="L3621" i="15"/>
  <c r="I3621" i="15" s="1"/>
  <c r="L3622" i="15"/>
  <c r="I3622" i="15" s="1"/>
  <c r="L3623" i="15"/>
  <c r="I3623" i="15" s="1"/>
  <c r="L3624" i="15"/>
  <c r="I3624" i="15" s="1"/>
  <c r="L3625" i="15"/>
  <c r="I3625" i="15" s="1"/>
  <c r="L3626" i="15"/>
  <c r="I3626" i="15" s="1"/>
  <c r="L3627" i="15"/>
  <c r="I3627" i="15" s="1"/>
  <c r="L3628" i="15"/>
  <c r="I3628" i="15" s="1"/>
  <c r="L3629" i="15"/>
  <c r="I3629" i="15" s="1"/>
  <c r="L3630" i="15"/>
  <c r="I3630" i="15" s="1"/>
  <c r="L3631" i="15"/>
  <c r="I3631" i="15" s="1"/>
  <c r="L3632" i="15"/>
  <c r="I3632" i="15" s="1"/>
  <c r="L3633" i="15"/>
  <c r="I3633" i="15" s="1"/>
  <c r="L3634" i="15"/>
  <c r="I3634" i="15" s="1"/>
  <c r="L3635" i="15"/>
  <c r="I3635" i="15" s="1"/>
  <c r="L3636" i="15"/>
  <c r="I3636" i="15" s="1"/>
  <c r="L3637" i="15"/>
  <c r="I3637" i="15" s="1"/>
  <c r="L3638" i="15"/>
  <c r="I3638" i="15" s="1"/>
  <c r="L3639" i="15"/>
  <c r="I3639" i="15" s="1"/>
  <c r="L3640" i="15"/>
  <c r="I3640" i="15" s="1"/>
  <c r="L3641" i="15"/>
  <c r="I3641" i="15" s="1"/>
  <c r="L3642" i="15"/>
  <c r="I3642" i="15" s="1"/>
  <c r="L3643" i="15"/>
  <c r="I3643" i="15" s="1"/>
  <c r="L3644" i="15"/>
  <c r="I3644" i="15" s="1"/>
  <c r="L3645" i="15"/>
  <c r="I3645" i="15" s="1"/>
  <c r="L3646" i="15"/>
  <c r="I3646" i="15" s="1"/>
  <c r="L3647" i="15"/>
  <c r="I3647" i="15" s="1"/>
  <c r="L3648" i="15"/>
  <c r="I3648" i="15" s="1"/>
  <c r="L3649" i="15"/>
  <c r="I3649" i="15" s="1"/>
  <c r="L3650" i="15"/>
  <c r="I3650" i="15" s="1"/>
  <c r="L3651" i="15"/>
  <c r="I3651" i="15" s="1"/>
  <c r="L3652" i="15"/>
  <c r="I3652" i="15" s="1"/>
  <c r="L3653" i="15"/>
  <c r="I3653" i="15" s="1"/>
  <c r="L3654" i="15"/>
  <c r="I3654" i="15" s="1"/>
  <c r="L3655" i="15"/>
  <c r="I3655" i="15" s="1"/>
  <c r="L3656" i="15"/>
  <c r="I3656" i="15" s="1"/>
  <c r="L3657" i="15"/>
  <c r="I3657" i="15" s="1"/>
  <c r="L3658" i="15"/>
  <c r="I3658" i="15" s="1"/>
  <c r="L3659" i="15"/>
  <c r="I3659" i="15" s="1"/>
  <c r="L3660" i="15"/>
  <c r="I3660" i="15" s="1"/>
  <c r="L3661" i="15"/>
  <c r="I3661" i="15" s="1"/>
  <c r="L3662" i="15"/>
  <c r="I3662" i="15" s="1"/>
  <c r="L3663" i="15"/>
  <c r="I3663" i="15" s="1"/>
  <c r="L3664" i="15"/>
  <c r="I3664" i="15" s="1"/>
  <c r="L3665" i="15"/>
  <c r="I3665" i="15" s="1"/>
  <c r="L3666" i="15"/>
  <c r="I3666" i="15" s="1"/>
  <c r="L3667" i="15"/>
  <c r="I3667" i="15" s="1"/>
  <c r="L3668" i="15"/>
  <c r="I3668" i="15" s="1"/>
  <c r="L3669" i="15"/>
  <c r="I3669" i="15" s="1"/>
  <c r="L3670" i="15"/>
  <c r="I3670" i="15" s="1"/>
  <c r="L3671" i="15"/>
  <c r="I3671" i="15" s="1"/>
  <c r="L3672" i="15"/>
  <c r="I3672" i="15" s="1"/>
  <c r="L3673" i="15"/>
  <c r="I3673" i="15" s="1"/>
  <c r="L3674" i="15"/>
  <c r="I3674" i="15" s="1"/>
  <c r="L3675" i="15"/>
  <c r="I3675" i="15" s="1"/>
  <c r="L3676" i="15"/>
  <c r="I3676" i="15" s="1"/>
  <c r="L3677" i="15"/>
  <c r="I3677" i="15" s="1"/>
  <c r="L3678" i="15"/>
  <c r="I3678" i="15" s="1"/>
  <c r="L3679" i="15"/>
  <c r="I3679" i="15" s="1"/>
  <c r="L3680" i="15"/>
  <c r="I3680" i="15" s="1"/>
  <c r="L3681" i="15"/>
  <c r="I3681" i="15" s="1"/>
  <c r="L3682" i="15"/>
  <c r="I3682" i="15" s="1"/>
  <c r="L3683" i="15"/>
  <c r="I3683" i="15" s="1"/>
  <c r="L3684" i="15"/>
  <c r="I3684" i="15" s="1"/>
  <c r="L3685" i="15"/>
  <c r="I3685" i="15" s="1"/>
  <c r="L3686" i="15"/>
  <c r="I3686" i="15" s="1"/>
  <c r="L3687" i="15"/>
  <c r="I3687" i="15" s="1"/>
  <c r="L3688" i="15"/>
  <c r="I3688" i="15" s="1"/>
  <c r="L3689" i="15"/>
  <c r="I3689" i="15" s="1"/>
  <c r="L3690" i="15"/>
  <c r="I3690" i="15" s="1"/>
  <c r="L3691" i="15"/>
  <c r="I3691" i="15" s="1"/>
  <c r="L3692" i="15"/>
  <c r="I3692" i="15" s="1"/>
  <c r="L3693" i="15"/>
  <c r="I3693" i="15" s="1"/>
  <c r="L3694" i="15"/>
  <c r="I3694" i="15" s="1"/>
  <c r="L3695" i="15"/>
  <c r="I3695" i="15" s="1"/>
  <c r="L3696" i="15"/>
  <c r="I3696" i="15" s="1"/>
  <c r="L3697" i="15"/>
  <c r="I3697" i="15" s="1"/>
  <c r="L3698" i="15"/>
  <c r="I3698" i="15" s="1"/>
  <c r="L3699" i="15"/>
  <c r="I3699" i="15" s="1"/>
  <c r="L3700" i="15"/>
  <c r="I3700" i="15" s="1"/>
  <c r="L3701" i="15"/>
  <c r="I3701" i="15" s="1"/>
  <c r="L3703" i="15"/>
  <c r="I3703" i="15" s="1"/>
  <c r="L3704" i="15"/>
  <c r="I3704" i="15" s="1"/>
  <c r="L3705" i="15"/>
  <c r="I3705" i="15" s="1"/>
  <c r="L3706" i="15"/>
  <c r="I3706" i="15" s="1"/>
  <c r="L3707" i="15"/>
  <c r="I3707" i="15" s="1"/>
  <c r="L3708" i="15"/>
  <c r="I3708" i="15" s="1"/>
  <c r="L3709" i="15"/>
  <c r="I3709" i="15" s="1"/>
  <c r="L3710" i="15"/>
  <c r="I3710" i="15" s="1"/>
  <c r="L3711" i="15"/>
  <c r="I3711" i="15" s="1"/>
  <c r="L3712" i="15"/>
  <c r="I3712" i="15" s="1"/>
  <c r="L3713" i="15"/>
  <c r="I3713" i="15" s="1"/>
  <c r="L3714" i="15"/>
  <c r="I3714" i="15" s="1"/>
  <c r="L3715" i="15"/>
  <c r="I3715" i="15" s="1"/>
  <c r="L3716" i="15"/>
  <c r="I3716" i="15" s="1"/>
  <c r="L3717" i="15"/>
  <c r="I3717" i="15" s="1"/>
  <c r="L3718" i="15"/>
  <c r="I3718" i="15" s="1"/>
  <c r="L3719" i="15"/>
  <c r="I3719" i="15" s="1"/>
  <c r="L3720" i="15"/>
  <c r="I3720" i="15" s="1"/>
  <c r="L3721" i="15"/>
  <c r="I3721" i="15" s="1"/>
  <c r="L3722" i="15"/>
  <c r="I3722" i="15" s="1"/>
  <c r="L3723" i="15"/>
  <c r="I3723" i="15" s="1"/>
  <c r="L3724" i="15"/>
  <c r="I3724" i="15" s="1"/>
  <c r="L3725" i="15"/>
  <c r="I3725" i="15" s="1"/>
  <c r="L3726" i="15"/>
  <c r="I3726" i="15" s="1"/>
  <c r="L3727" i="15"/>
  <c r="I3727" i="15" s="1"/>
  <c r="L3728" i="15"/>
  <c r="I3728" i="15" s="1"/>
  <c r="L3729" i="15"/>
  <c r="I3729" i="15" s="1"/>
  <c r="L3730" i="15"/>
  <c r="I3730" i="15" s="1"/>
  <c r="L3731" i="15"/>
  <c r="I3731" i="15" s="1"/>
  <c r="L3732" i="15"/>
  <c r="I3732" i="15" s="1"/>
  <c r="L3733" i="15"/>
  <c r="I3733" i="15" s="1"/>
  <c r="L3734" i="15"/>
  <c r="I3734" i="15" s="1"/>
  <c r="L3735" i="15"/>
  <c r="I3735" i="15" s="1"/>
  <c r="L3736" i="15"/>
  <c r="I3736" i="15" s="1"/>
  <c r="L3737" i="15"/>
  <c r="I3737" i="15" s="1"/>
  <c r="L3738" i="15"/>
  <c r="I3738" i="15" s="1"/>
  <c r="L3739" i="15"/>
  <c r="I3739" i="15" s="1"/>
  <c r="L3740" i="15"/>
  <c r="I3740" i="15" s="1"/>
  <c r="L3741" i="15"/>
  <c r="I3741" i="15" s="1"/>
  <c r="L3742" i="15"/>
  <c r="I3742" i="15" s="1"/>
  <c r="L3743" i="15"/>
  <c r="I3743" i="15" s="1"/>
  <c r="L3744" i="15"/>
  <c r="I3744" i="15" s="1"/>
  <c r="L3745" i="15"/>
  <c r="I3745" i="15" s="1"/>
  <c r="L3746" i="15"/>
  <c r="I3746" i="15" s="1"/>
  <c r="L3747" i="15"/>
  <c r="I3747" i="15" s="1"/>
  <c r="L3748" i="15"/>
  <c r="I3748" i="15" s="1"/>
  <c r="L3749" i="15"/>
  <c r="I3749" i="15" s="1"/>
  <c r="L3750" i="15"/>
  <c r="I3750" i="15" s="1"/>
  <c r="L3751" i="15"/>
  <c r="I3751" i="15" s="1"/>
  <c r="L3752" i="15"/>
  <c r="I3752" i="15" s="1"/>
  <c r="L3753" i="15"/>
  <c r="I3753" i="15" s="1"/>
  <c r="L3754" i="15"/>
  <c r="I3754" i="15" s="1"/>
  <c r="L3755" i="15"/>
  <c r="I3755" i="15" s="1"/>
  <c r="L3756" i="15"/>
  <c r="I3756" i="15" s="1"/>
  <c r="L3757" i="15"/>
  <c r="I3757" i="15" s="1"/>
  <c r="L3758" i="15"/>
  <c r="I3758" i="15" s="1"/>
  <c r="L3759" i="15"/>
  <c r="I3759" i="15" s="1"/>
  <c r="L3760" i="15"/>
  <c r="I3760" i="15" s="1"/>
  <c r="L3761" i="15"/>
  <c r="I3761" i="15" s="1"/>
  <c r="L3762" i="15"/>
  <c r="I3762" i="15" s="1"/>
  <c r="L3763" i="15"/>
  <c r="I3763" i="15" s="1"/>
  <c r="L3764" i="15"/>
  <c r="I3764" i="15" s="1"/>
  <c r="L3765" i="15"/>
  <c r="I3765" i="15" s="1"/>
  <c r="L3766" i="15"/>
  <c r="I3766" i="15" s="1"/>
  <c r="L3767" i="15"/>
  <c r="I3767" i="15" s="1"/>
  <c r="L3768" i="15"/>
  <c r="I3768" i="15" s="1"/>
  <c r="L3769" i="15"/>
  <c r="I3769" i="15" s="1"/>
  <c r="L3770" i="15"/>
  <c r="I3770" i="15" s="1"/>
  <c r="L3771" i="15"/>
  <c r="I3771" i="15" s="1"/>
  <c r="L3772" i="15"/>
  <c r="I3772" i="15" s="1"/>
  <c r="L3773" i="15"/>
  <c r="I3773" i="15" s="1"/>
  <c r="L3774" i="15"/>
  <c r="I3774" i="15" s="1"/>
  <c r="L3775" i="15"/>
  <c r="I3775" i="15" s="1"/>
  <c r="L3776" i="15"/>
  <c r="I3776" i="15" s="1"/>
  <c r="L3777" i="15"/>
  <c r="I3777" i="15" s="1"/>
  <c r="L3778" i="15"/>
  <c r="I3778" i="15" s="1"/>
  <c r="L3779" i="15"/>
  <c r="I3779" i="15" s="1"/>
  <c r="L3780" i="15"/>
  <c r="I3780" i="15" s="1"/>
  <c r="L3781" i="15"/>
  <c r="I3781" i="15" s="1"/>
  <c r="L3782" i="15"/>
  <c r="I3782" i="15" s="1"/>
  <c r="L3783" i="15"/>
  <c r="I3783" i="15" s="1"/>
  <c r="L3784" i="15"/>
  <c r="I3784" i="15" s="1"/>
  <c r="L3785" i="15"/>
  <c r="I3785" i="15" s="1"/>
  <c r="L3786" i="15"/>
  <c r="I3786" i="15" s="1"/>
  <c r="L3787" i="15"/>
  <c r="I3787" i="15" s="1"/>
  <c r="L3788" i="15"/>
  <c r="I3788" i="15" s="1"/>
  <c r="L3789" i="15"/>
  <c r="I3789" i="15" s="1"/>
  <c r="L3790" i="15"/>
  <c r="I3790" i="15" s="1"/>
  <c r="L3791" i="15"/>
  <c r="I3791" i="15" s="1"/>
  <c r="L3792" i="15"/>
  <c r="I3792" i="15" s="1"/>
  <c r="L3793" i="15"/>
  <c r="I3793" i="15" s="1"/>
  <c r="L3794" i="15"/>
  <c r="I3794" i="15" s="1"/>
  <c r="L3795" i="15"/>
  <c r="I3795" i="15" s="1"/>
  <c r="L3796" i="15"/>
  <c r="I3796" i="15" s="1"/>
  <c r="L3797" i="15"/>
  <c r="I3797" i="15" s="1"/>
  <c r="L3798" i="15"/>
  <c r="I3798" i="15" s="1"/>
  <c r="L3799" i="15"/>
  <c r="I3799" i="15" s="1"/>
  <c r="L3800" i="15"/>
  <c r="I3800" i="15" s="1"/>
  <c r="L3801" i="15"/>
  <c r="I3801" i="15" s="1"/>
  <c r="L3802" i="15"/>
  <c r="I3802" i="15" s="1"/>
  <c r="L3803" i="15"/>
  <c r="I3803" i="15" s="1"/>
  <c r="L3804" i="15"/>
  <c r="I3804" i="15" s="1"/>
  <c r="L3805" i="15"/>
  <c r="I3805" i="15" s="1"/>
  <c r="L3806" i="15"/>
  <c r="I3806" i="15" s="1"/>
  <c r="L3807" i="15"/>
  <c r="I3807" i="15" s="1"/>
  <c r="L3808" i="15"/>
  <c r="I3808" i="15" s="1"/>
  <c r="L3809" i="15"/>
  <c r="I3809" i="15" s="1"/>
  <c r="L3810" i="15"/>
  <c r="I3810" i="15" s="1"/>
  <c r="L3811" i="15"/>
  <c r="I3811" i="15" s="1"/>
  <c r="L3812" i="15"/>
  <c r="I3812" i="15" s="1"/>
  <c r="L3813" i="15"/>
  <c r="I3813" i="15" s="1"/>
  <c r="L3814" i="15"/>
  <c r="I3814" i="15" s="1"/>
  <c r="L3815" i="15"/>
  <c r="I3815" i="15" s="1"/>
  <c r="L3816" i="15"/>
  <c r="I3816" i="15" s="1"/>
  <c r="L3817" i="15"/>
  <c r="I3817" i="15" s="1"/>
  <c r="L3818" i="15"/>
  <c r="I3818" i="15" s="1"/>
  <c r="L3819" i="15"/>
  <c r="I3819" i="15" s="1"/>
  <c r="L3820" i="15"/>
  <c r="I3820" i="15" s="1"/>
  <c r="L3821" i="15"/>
  <c r="I3821" i="15" s="1"/>
  <c r="L3822" i="15"/>
  <c r="I3822" i="15" s="1"/>
  <c r="L3823" i="15"/>
  <c r="I3823" i="15" s="1"/>
  <c r="L3824" i="15"/>
  <c r="I3824" i="15" s="1"/>
  <c r="L3825" i="15"/>
  <c r="I3825" i="15" s="1"/>
  <c r="L3826" i="15"/>
  <c r="I3826" i="15" s="1"/>
  <c r="L3827" i="15"/>
  <c r="I3827" i="15" s="1"/>
  <c r="L3828" i="15"/>
  <c r="I3828" i="15" s="1"/>
  <c r="L3829" i="15"/>
  <c r="I3829" i="15" s="1"/>
  <c r="L3830" i="15"/>
  <c r="I3830" i="15" s="1"/>
  <c r="L3831" i="15"/>
  <c r="I3831" i="15" s="1"/>
  <c r="L3832" i="15"/>
  <c r="I3832" i="15" s="1"/>
  <c r="L3833" i="15"/>
  <c r="I3833" i="15" s="1"/>
  <c r="L3834" i="15"/>
  <c r="I3834" i="15" s="1"/>
  <c r="L3835" i="15"/>
  <c r="I3835" i="15" s="1"/>
  <c r="L3836" i="15"/>
  <c r="I3836" i="15" s="1"/>
  <c r="L3837" i="15"/>
  <c r="I3837" i="15" s="1"/>
  <c r="L3838" i="15"/>
  <c r="I3838" i="15" s="1"/>
  <c r="L3839" i="15"/>
  <c r="I3839" i="15" s="1"/>
  <c r="L3840" i="15"/>
  <c r="I3840" i="15" s="1"/>
  <c r="L3841" i="15"/>
  <c r="I3841" i="15" s="1"/>
  <c r="L3842" i="15"/>
  <c r="I3842" i="15" s="1"/>
  <c r="L3843" i="15"/>
  <c r="I3843" i="15" s="1"/>
  <c r="L3844" i="15"/>
  <c r="I3844" i="15" s="1"/>
  <c r="L3845" i="15"/>
  <c r="I3845" i="15" s="1"/>
  <c r="L3846" i="15"/>
  <c r="I3846" i="15" s="1"/>
  <c r="L3847" i="15"/>
  <c r="I3847" i="15" s="1"/>
  <c r="L3848" i="15"/>
  <c r="I3848" i="15" s="1"/>
  <c r="L3849" i="15"/>
  <c r="I3849" i="15" s="1"/>
  <c r="L3850" i="15"/>
  <c r="I3850" i="15" s="1"/>
  <c r="L3851" i="15"/>
  <c r="I3851" i="15" s="1"/>
  <c r="L3852" i="15"/>
  <c r="I3852" i="15" s="1"/>
  <c r="L3853" i="15"/>
  <c r="I3853" i="15" s="1"/>
  <c r="L3854" i="15"/>
  <c r="I3854" i="15" s="1"/>
  <c r="L3855" i="15"/>
  <c r="I3855" i="15" s="1"/>
  <c r="L3856" i="15"/>
  <c r="I3856" i="15" s="1"/>
  <c r="L3857" i="15"/>
  <c r="I3857" i="15" s="1"/>
  <c r="L3858" i="15"/>
  <c r="I3858" i="15" s="1"/>
  <c r="L3859" i="15"/>
  <c r="I3859" i="15" s="1"/>
  <c r="L3860" i="15"/>
  <c r="I3860" i="15" s="1"/>
  <c r="L3861" i="15"/>
  <c r="I3861" i="15" s="1"/>
  <c r="L3862" i="15"/>
  <c r="I3862" i="15" s="1"/>
  <c r="L3863" i="15"/>
  <c r="I3863" i="15" s="1"/>
  <c r="L3864" i="15"/>
  <c r="I3864" i="15" s="1"/>
  <c r="L3865" i="15"/>
  <c r="I3865" i="15" s="1"/>
  <c r="L3866" i="15"/>
  <c r="I3866" i="15" s="1"/>
  <c r="L3867" i="15"/>
  <c r="I3867" i="15" s="1"/>
  <c r="L3868" i="15"/>
  <c r="I3868" i="15" s="1"/>
  <c r="L3869" i="15"/>
  <c r="I3869" i="15" s="1"/>
  <c r="L3870" i="15"/>
  <c r="I3870" i="15" s="1"/>
  <c r="L3871" i="15"/>
  <c r="I3871" i="15" s="1"/>
  <c r="L3872" i="15"/>
  <c r="I3872" i="15" s="1"/>
  <c r="L3873" i="15"/>
  <c r="I3873" i="15" s="1"/>
  <c r="L3874" i="15"/>
  <c r="I3874" i="15" s="1"/>
  <c r="L3875" i="15"/>
  <c r="I3875" i="15" s="1"/>
  <c r="L3876" i="15"/>
  <c r="I3876" i="15" s="1"/>
  <c r="L3877" i="15"/>
  <c r="I3877" i="15" s="1"/>
  <c r="L3878" i="15"/>
  <c r="I3878" i="15" s="1"/>
  <c r="L3879" i="15"/>
  <c r="I3879" i="15" s="1"/>
  <c r="L3880" i="15"/>
  <c r="I3880" i="15" s="1"/>
  <c r="L3881" i="15"/>
  <c r="I3881" i="15" s="1"/>
  <c r="L3882" i="15"/>
  <c r="I3882" i="15" s="1"/>
  <c r="L3883" i="15"/>
  <c r="I3883" i="15" s="1"/>
  <c r="L3884" i="15"/>
  <c r="I3884" i="15" s="1"/>
  <c r="L3885" i="15"/>
  <c r="I3885" i="15" s="1"/>
  <c r="L3886" i="15"/>
  <c r="I3886" i="15" s="1"/>
  <c r="L3887" i="15"/>
  <c r="I3887" i="15" s="1"/>
  <c r="L3888" i="15"/>
  <c r="I3888" i="15" s="1"/>
  <c r="L3889" i="15"/>
  <c r="I3889" i="15" s="1"/>
  <c r="L3890" i="15"/>
  <c r="I3890" i="15" s="1"/>
  <c r="L3891" i="15"/>
  <c r="I3891" i="15" s="1"/>
  <c r="L3892" i="15"/>
  <c r="I3892" i="15" s="1"/>
  <c r="L3893" i="15"/>
  <c r="I3893" i="15" s="1"/>
  <c r="L3894" i="15"/>
  <c r="I3894" i="15" s="1"/>
  <c r="L3895" i="15"/>
  <c r="I3895" i="15" s="1"/>
  <c r="L3896" i="15"/>
  <c r="I3896" i="15" s="1"/>
  <c r="L3897" i="15"/>
  <c r="I3897" i="15" s="1"/>
  <c r="L3898" i="15"/>
  <c r="I3898" i="15" s="1"/>
  <c r="L3899" i="15"/>
  <c r="I3899" i="15" s="1"/>
  <c r="L3900" i="15"/>
  <c r="I3900" i="15" s="1"/>
  <c r="L3901" i="15"/>
  <c r="I3901" i="15" s="1"/>
  <c r="L3902" i="15"/>
  <c r="I3902" i="15" s="1"/>
  <c r="L3903" i="15"/>
  <c r="I3903" i="15" s="1"/>
  <c r="L3904" i="15"/>
  <c r="I3904" i="15" s="1"/>
  <c r="L3905" i="15"/>
  <c r="I3905" i="15" s="1"/>
  <c r="L3906" i="15"/>
  <c r="I3906" i="15" s="1"/>
  <c r="L3907" i="15"/>
  <c r="I3907" i="15" s="1"/>
  <c r="L3908" i="15"/>
  <c r="I3908" i="15" s="1"/>
  <c r="L3909" i="15"/>
  <c r="I3909" i="15" s="1"/>
  <c r="L3910" i="15"/>
  <c r="I3910" i="15" s="1"/>
  <c r="L3911" i="15"/>
  <c r="I3911" i="15" s="1"/>
  <c r="L3912" i="15"/>
  <c r="I3912" i="15" s="1"/>
  <c r="L3913" i="15"/>
  <c r="I3913" i="15" s="1"/>
  <c r="L3914" i="15"/>
  <c r="I3914" i="15" s="1"/>
  <c r="L3915" i="15"/>
  <c r="I3915" i="15" s="1"/>
  <c r="L3916" i="15"/>
  <c r="I3916" i="15" s="1"/>
  <c r="L3917" i="15"/>
  <c r="I3917" i="15" s="1"/>
  <c r="L3918" i="15"/>
  <c r="I3918" i="15" s="1"/>
  <c r="L3919" i="15"/>
  <c r="I3919" i="15" s="1"/>
  <c r="L3920" i="15"/>
  <c r="I3920" i="15" s="1"/>
  <c r="L3921" i="15"/>
  <c r="I3921" i="15" s="1"/>
  <c r="L3922" i="15"/>
  <c r="I3922" i="15" s="1"/>
  <c r="L3923" i="15"/>
  <c r="I3923" i="15" s="1"/>
  <c r="L3924" i="15"/>
  <c r="I3924" i="15" s="1"/>
  <c r="L3925" i="15"/>
  <c r="I3925" i="15" s="1"/>
  <c r="L3926" i="15"/>
  <c r="I3926" i="15" s="1"/>
  <c r="L3927" i="15"/>
  <c r="I3927" i="15" s="1"/>
  <c r="L3928" i="15"/>
  <c r="I3928" i="15" s="1"/>
  <c r="L3929" i="15"/>
  <c r="I3929" i="15" s="1"/>
  <c r="L3930" i="15"/>
  <c r="I3930" i="15" s="1"/>
  <c r="L3931" i="15"/>
  <c r="I3931" i="15" s="1"/>
  <c r="L3932" i="15"/>
  <c r="I3932" i="15" s="1"/>
  <c r="L3933" i="15"/>
  <c r="I3933" i="15" s="1"/>
  <c r="L3934" i="15"/>
  <c r="I3934" i="15" s="1"/>
  <c r="L3935" i="15"/>
  <c r="I3935" i="15" s="1"/>
  <c r="L3936" i="15"/>
  <c r="I3936" i="15" s="1"/>
  <c r="L3937" i="15"/>
  <c r="I3937" i="15" s="1"/>
  <c r="L3938" i="15"/>
  <c r="I3938" i="15" s="1"/>
  <c r="L3939" i="15"/>
  <c r="I3939" i="15" s="1"/>
  <c r="L3940" i="15"/>
  <c r="I3940" i="15" s="1"/>
  <c r="L3941" i="15"/>
  <c r="I3941" i="15" s="1"/>
  <c r="L3942" i="15"/>
  <c r="I3942" i="15" s="1"/>
  <c r="L3943" i="15"/>
  <c r="I3943" i="15" s="1"/>
  <c r="L3944" i="15"/>
  <c r="I3944" i="15" s="1"/>
  <c r="L3945" i="15"/>
  <c r="I3945" i="15" s="1"/>
  <c r="L3946" i="15"/>
  <c r="I3946" i="15" s="1"/>
  <c r="L3947" i="15"/>
  <c r="I3947" i="15" s="1"/>
  <c r="L3948" i="15"/>
  <c r="I3948" i="15" s="1"/>
  <c r="L3949" i="15"/>
  <c r="I3949" i="15" s="1"/>
  <c r="L3950" i="15"/>
  <c r="I3950" i="15" s="1"/>
  <c r="L3951" i="15"/>
  <c r="I3951" i="15" s="1"/>
  <c r="L3952" i="15"/>
  <c r="I3952" i="15" s="1"/>
  <c r="L3953" i="15"/>
  <c r="I3953" i="15" s="1"/>
  <c r="L3954" i="15"/>
  <c r="I3954" i="15" s="1"/>
  <c r="L3955" i="15"/>
  <c r="I3955" i="15" s="1"/>
  <c r="L3956" i="15"/>
  <c r="I3956" i="15" s="1"/>
  <c r="L3957" i="15"/>
  <c r="I3957" i="15" s="1"/>
  <c r="L3958" i="15"/>
  <c r="I3958" i="15" s="1"/>
  <c r="L3959" i="15"/>
  <c r="I3959" i="15" s="1"/>
  <c r="L3960" i="15"/>
  <c r="I3960" i="15" s="1"/>
  <c r="L3961" i="15"/>
  <c r="I3961" i="15" s="1"/>
  <c r="L3962" i="15"/>
  <c r="I3962" i="15" s="1"/>
  <c r="L3963" i="15"/>
  <c r="I3963" i="15" s="1"/>
  <c r="L3964" i="15"/>
  <c r="I3964" i="15" s="1"/>
  <c r="L3965" i="15"/>
  <c r="I3965" i="15" s="1"/>
  <c r="L3966" i="15"/>
  <c r="I3966" i="15" s="1"/>
  <c r="L3967" i="15"/>
  <c r="I3967" i="15" s="1"/>
  <c r="L3968" i="15"/>
  <c r="I3968" i="15" s="1"/>
  <c r="L3969" i="15"/>
  <c r="I3969" i="15" s="1"/>
  <c r="L3970" i="15"/>
  <c r="I3970" i="15" s="1"/>
  <c r="L3971" i="15"/>
  <c r="I3971" i="15" s="1"/>
  <c r="L3972" i="15"/>
  <c r="I3972" i="15" s="1"/>
  <c r="L3973" i="15"/>
  <c r="I3973" i="15" s="1"/>
  <c r="L3974" i="15"/>
  <c r="I3974" i="15" s="1"/>
  <c r="L3975" i="15"/>
  <c r="I3975" i="15" s="1"/>
  <c r="L3976" i="15"/>
  <c r="I3976" i="15" s="1"/>
  <c r="L3977" i="15"/>
  <c r="I3977" i="15" s="1"/>
  <c r="L3978" i="15"/>
  <c r="I3978" i="15" s="1"/>
  <c r="L3979" i="15"/>
  <c r="I3979" i="15" s="1"/>
  <c r="L3980" i="15"/>
  <c r="I3980" i="15" s="1"/>
  <c r="L3981" i="15"/>
  <c r="I3981" i="15" s="1"/>
  <c r="L3982" i="15"/>
  <c r="I3982" i="15" s="1"/>
  <c r="L3983" i="15"/>
  <c r="I3983" i="15" s="1"/>
  <c r="L3984" i="15"/>
  <c r="I3984" i="15" s="1"/>
  <c r="L3985" i="15"/>
  <c r="I3985" i="15" s="1"/>
  <c r="L3986" i="15"/>
  <c r="I3986" i="15" s="1"/>
  <c r="L3987" i="15"/>
  <c r="I3987" i="15" s="1"/>
  <c r="L3988" i="15"/>
  <c r="I3988" i="15" s="1"/>
  <c r="L3989" i="15"/>
  <c r="I3989" i="15" s="1"/>
  <c r="L3990" i="15"/>
  <c r="I3990" i="15" s="1"/>
  <c r="L3991" i="15"/>
  <c r="I3991" i="15" s="1"/>
  <c r="L3992" i="15"/>
  <c r="I3992" i="15" s="1"/>
  <c r="L3993" i="15"/>
  <c r="I3993" i="15" s="1"/>
  <c r="L3994" i="15"/>
  <c r="I3994" i="15" s="1"/>
  <c r="L3995" i="15"/>
  <c r="I3995" i="15" s="1"/>
  <c r="L3996" i="15"/>
  <c r="I3996" i="15" s="1"/>
  <c r="L3997" i="15"/>
  <c r="I3997" i="15" s="1"/>
  <c r="L3998" i="15"/>
  <c r="I3998" i="15" s="1"/>
  <c r="L3999" i="15"/>
  <c r="I3999" i="15" s="1"/>
  <c r="L4000" i="15"/>
  <c r="I4000" i="15" s="1"/>
  <c r="L4001" i="15"/>
  <c r="I4001" i="15" s="1"/>
  <c r="L4002" i="15"/>
  <c r="I4002" i="15" s="1"/>
  <c r="L4003" i="15"/>
  <c r="I4003" i="15" s="1"/>
  <c r="L4004" i="15"/>
  <c r="I4004" i="15" s="1"/>
  <c r="L4005" i="15"/>
  <c r="I4005" i="15" s="1"/>
  <c r="L4006" i="15"/>
  <c r="I4006" i="15" s="1"/>
  <c r="L4007" i="15"/>
  <c r="I4007" i="15" s="1"/>
  <c r="L4008" i="15"/>
  <c r="I4008" i="15" s="1"/>
  <c r="L4009" i="15"/>
  <c r="I4009" i="15" s="1"/>
  <c r="L4010" i="15"/>
  <c r="I4010" i="15" s="1"/>
  <c r="L4011" i="15"/>
  <c r="I4011" i="15" s="1"/>
  <c r="L4012" i="15"/>
  <c r="I4012" i="15" s="1"/>
  <c r="L4013" i="15"/>
  <c r="I4013" i="15" s="1"/>
  <c r="L4014" i="15"/>
  <c r="I4014" i="15" s="1"/>
  <c r="L4015" i="15"/>
  <c r="I4015" i="15" s="1"/>
  <c r="L4016" i="15"/>
  <c r="I4016" i="15" s="1"/>
  <c r="L4017" i="15"/>
  <c r="I4017" i="15" s="1"/>
  <c r="L4018" i="15"/>
  <c r="I4018" i="15" s="1"/>
  <c r="L4019" i="15"/>
  <c r="I4019" i="15" s="1"/>
  <c r="L4020" i="15"/>
  <c r="I4020" i="15" s="1"/>
  <c r="L4021" i="15"/>
  <c r="I4021" i="15" s="1"/>
  <c r="L4022" i="15"/>
  <c r="I4022" i="15" s="1"/>
  <c r="L4023" i="15"/>
  <c r="I4023" i="15" s="1"/>
  <c r="L4024" i="15"/>
  <c r="I4024" i="15" s="1"/>
  <c r="L4025" i="15"/>
  <c r="I4025" i="15" s="1"/>
  <c r="L4026" i="15"/>
  <c r="I4026" i="15" s="1"/>
  <c r="L4027" i="15"/>
  <c r="I4027" i="15" s="1"/>
  <c r="L4028" i="15"/>
  <c r="I4028" i="15" s="1"/>
  <c r="L4029" i="15"/>
  <c r="I4029" i="15" s="1"/>
  <c r="L4030" i="15"/>
  <c r="I4030" i="15" s="1"/>
  <c r="L4031" i="15"/>
  <c r="I4031" i="15" s="1"/>
  <c r="L4032" i="15"/>
  <c r="I4032" i="15" s="1"/>
  <c r="L4033" i="15"/>
  <c r="I4033" i="15" s="1"/>
  <c r="L4034" i="15"/>
  <c r="I4034" i="15" s="1"/>
  <c r="L4035" i="15"/>
  <c r="I4035" i="15" s="1"/>
  <c r="L4036" i="15"/>
  <c r="I4036" i="15" s="1"/>
  <c r="L4037" i="15"/>
  <c r="I4037" i="15" s="1"/>
  <c r="L4038" i="15"/>
  <c r="I4038" i="15" s="1"/>
  <c r="L4039" i="15"/>
  <c r="I4039" i="15" s="1"/>
  <c r="L4040" i="15"/>
  <c r="I4040" i="15" s="1"/>
  <c r="L4041" i="15"/>
  <c r="I4041" i="15" s="1"/>
  <c r="L4042" i="15"/>
  <c r="I4042" i="15" s="1"/>
  <c r="L4043" i="15"/>
  <c r="I4043" i="15" s="1"/>
  <c r="L4044" i="15"/>
  <c r="I4044" i="15" s="1"/>
  <c r="L4045" i="15"/>
  <c r="I4045" i="15" s="1"/>
  <c r="L4046" i="15"/>
  <c r="I4046" i="15" s="1"/>
  <c r="L4047" i="15"/>
  <c r="I4047" i="15" s="1"/>
  <c r="L4048" i="15"/>
  <c r="I4048" i="15" s="1"/>
  <c r="L4049" i="15"/>
  <c r="I4049" i="15" s="1"/>
  <c r="L4050" i="15"/>
  <c r="I4050" i="15" s="1"/>
  <c r="L4051" i="15"/>
  <c r="I4051" i="15" s="1"/>
  <c r="L4052" i="15"/>
  <c r="I4052" i="15" s="1"/>
  <c r="L4053" i="15"/>
  <c r="I4053" i="15" s="1"/>
  <c r="L4054" i="15"/>
  <c r="I4054" i="15" s="1"/>
  <c r="L4055" i="15"/>
  <c r="I4055" i="15" s="1"/>
  <c r="L4056" i="15"/>
  <c r="I4056" i="15" s="1"/>
  <c r="L4057" i="15"/>
  <c r="I4057" i="15" s="1"/>
  <c r="L4058" i="15"/>
  <c r="I4058" i="15" s="1"/>
  <c r="L4059" i="15"/>
  <c r="I4059" i="15" s="1"/>
  <c r="L4060" i="15"/>
  <c r="I4060" i="15" s="1"/>
  <c r="L4061" i="15"/>
  <c r="I4061" i="15" s="1"/>
  <c r="L4062" i="15"/>
  <c r="I4062" i="15" s="1"/>
  <c r="L4064" i="15"/>
  <c r="I4064" i="15" s="1"/>
  <c r="L4065" i="15"/>
  <c r="I4065" i="15" s="1"/>
  <c r="L4066" i="15"/>
  <c r="I4066" i="15" s="1"/>
  <c r="L4067" i="15"/>
  <c r="I4067" i="15" s="1"/>
  <c r="L4068" i="15"/>
  <c r="I4068" i="15" s="1"/>
  <c r="L4069" i="15"/>
  <c r="I4069" i="15" s="1"/>
  <c r="L4070" i="15"/>
  <c r="I4070" i="15" s="1"/>
  <c r="L4071" i="15"/>
  <c r="I4071" i="15" s="1"/>
  <c r="L4072" i="15"/>
  <c r="I4072" i="15" s="1"/>
  <c r="L4073" i="15"/>
  <c r="I4073" i="15" s="1"/>
  <c r="L4074" i="15"/>
  <c r="I4074" i="15" s="1"/>
  <c r="L4075" i="15"/>
  <c r="I4075" i="15" s="1"/>
  <c r="L4076" i="15"/>
  <c r="I4076" i="15" s="1"/>
  <c r="L4077" i="15"/>
  <c r="I4077" i="15" s="1"/>
  <c r="L4078" i="15"/>
  <c r="I4078" i="15" s="1"/>
  <c r="L4079" i="15"/>
  <c r="I4079" i="15" s="1"/>
  <c r="L4080" i="15"/>
  <c r="I4080" i="15" s="1"/>
  <c r="L4081" i="15"/>
  <c r="I4081" i="15" s="1"/>
  <c r="L4082" i="15"/>
  <c r="I4082" i="15" s="1"/>
  <c r="L4083" i="15"/>
  <c r="I4083" i="15" s="1"/>
  <c r="L4084" i="15"/>
  <c r="I4084" i="15" s="1"/>
  <c r="L4085" i="15"/>
  <c r="I4085" i="15" s="1"/>
  <c r="L4086" i="15"/>
  <c r="I4086" i="15" s="1"/>
  <c r="L4087" i="15"/>
  <c r="I4087" i="15" s="1"/>
  <c r="L4088" i="15"/>
  <c r="I4088" i="15" s="1"/>
  <c r="L4089" i="15"/>
  <c r="I4089" i="15" s="1"/>
  <c r="L4090" i="15"/>
  <c r="I4090" i="15" s="1"/>
  <c r="L4091" i="15"/>
  <c r="I4091" i="15" s="1"/>
  <c r="L4092" i="15"/>
  <c r="I4092" i="15" s="1"/>
  <c r="L4093" i="15"/>
  <c r="I4093" i="15" s="1"/>
  <c r="L4094" i="15"/>
  <c r="I4094" i="15" s="1"/>
  <c r="L4095" i="15"/>
  <c r="I4095" i="15" s="1"/>
  <c r="L4096" i="15"/>
  <c r="I4096" i="15" s="1"/>
  <c r="L4097" i="15"/>
  <c r="I4097" i="15" s="1"/>
  <c r="L4098" i="15"/>
  <c r="I4098" i="15" s="1"/>
  <c r="L4099" i="15"/>
  <c r="I4099" i="15" s="1"/>
  <c r="L4100" i="15"/>
  <c r="I4100" i="15" s="1"/>
  <c r="L4101" i="15"/>
  <c r="I4101" i="15" s="1"/>
  <c r="L4102" i="15"/>
  <c r="I4102" i="15" s="1"/>
  <c r="L4103" i="15"/>
  <c r="I4103" i="15" s="1"/>
  <c r="L4104" i="15"/>
  <c r="I4104" i="15" s="1"/>
  <c r="L4105" i="15"/>
  <c r="I4105" i="15" s="1"/>
  <c r="L4106" i="15"/>
  <c r="I4106" i="15" s="1"/>
  <c r="L4107" i="15"/>
  <c r="I4107" i="15" s="1"/>
  <c r="L4108" i="15"/>
  <c r="I4108" i="15" s="1"/>
  <c r="L4109" i="15"/>
  <c r="I4109" i="15" s="1"/>
  <c r="L4110" i="15"/>
  <c r="I4110" i="15" s="1"/>
  <c r="L4111" i="15"/>
  <c r="I4111" i="15" s="1"/>
  <c r="L4112" i="15"/>
  <c r="I4112" i="15" s="1"/>
  <c r="L4113" i="15"/>
  <c r="I4113" i="15" s="1"/>
  <c r="L4114" i="15"/>
  <c r="I4114" i="15" s="1"/>
  <c r="L4115" i="15"/>
  <c r="I4115" i="15" s="1"/>
  <c r="L4116" i="15"/>
  <c r="I4116" i="15" s="1"/>
  <c r="L4117" i="15"/>
  <c r="I4117" i="15" s="1"/>
  <c r="L4118" i="15"/>
  <c r="I4118" i="15" s="1"/>
  <c r="L4119" i="15"/>
  <c r="I4119" i="15" s="1"/>
  <c r="L4120" i="15"/>
  <c r="I4120" i="15" s="1"/>
  <c r="L4121" i="15"/>
  <c r="I4121" i="15" s="1"/>
  <c r="L4122" i="15"/>
  <c r="I4122" i="15" s="1"/>
  <c r="L4123" i="15"/>
  <c r="I4123" i="15" s="1"/>
  <c r="L4124" i="15"/>
  <c r="I4124" i="15" s="1"/>
  <c r="L4125" i="15"/>
  <c r="I4125" i="15" s="1"/>
  <c r="L4126" i="15"/>
  <c r="I4126" i="15" s="1"/>
  <c r="L4127" i="15"/>
  <c r="I4127" i="15" s="1"/>
  <c r="L4128" i="15"/>
  <c r="I4128" i="15" s="1"/>
  <c r="L4129" i="15"/>
  <c r="I4129" i="15" s="1"/>
  <c r="L4130" i="15"/>
  <c r="I4130" i="15" s="1"/>
  <c r="L4131" i="15"/>
  <c r="I4131" i="15" s="1"/>
  <c r="L4132" i="15"/>
  <c r="I4132" i="15" s="1"/>
  <c r="L4133" i="15"/>
  <c r="I4133" i="15" s="1"/>
  <c r="L4134" i="15"/>
  <c r="I4134" i="15" s="1"/>
  <c r="L4135" i="15"/>
  <c r="I4135" i="15" s="1"/>
  <c r="L4136" i="15"/>
  <c r="I4136" i="15" s="1"/>
  <c r="L4137" i="15"/>
  <c r="I4137" i="15" s="1"/>
  <c r="L4138" i="15"/>
  <c r="I4138" i="15" s="1"/>
  <c r="L4139" i="15"/>
  <c r="I4139" i="15" s="1"/>
  <c r="L4140" i="15"/>
  <c r="I4140" i="15" s="1"/>
  <c r="L4141" i="15"/>
  <c r="I4141" i="15" s="1"/>
  <c r="L4142" i="15"/>
  <c r="I4142" i="15" s="1"/>
  <c r="L4143" i="15"/>
  <c r="I4143" i="15" s="1"/>
  <c r="L4144" i="15"/>
  <c r="I4144" i="15" s="1"/>
  <c r="L4145" i="15"/>
  <c r="I4145" i="15" s="1"/>
  <c r="L4146" i="15"/>
  <c r="I4146" i="15" s="1"/>
  <c r="L4147" i="15"/>
  <c r="I4147" i="15" s="1"/>
  <c r="L4148" i="15"/>
  <c r="I4148" i="15" s="1"/>
  <c r="L4149" i="15"/>
  <c r="I4149" i="15" s="1"/>
  <c r="L4150" i="15"/>
  <c r="I4150" i="15" s="1"/>
  <c r="L4151" i="15"/>
  <c r="I4151" i="15" s="1"/>
  <c r="L4152" i="15"/>
  <c r="I4152" i="15" s="1"/>
  <c r="L4153" i="15"/>
  <c r="I4153" i="15" s="1"/>
  <c r="L327" i="15"/>
  <c r="I327" i="15" s="1"/>
  <c r="I316" i="15"/>
  <c r="I315" i="15"/>
  <c r="I314" i="15"/>
  <c r="I313" i="15"/>
  <c r="I312" i="15"/>
  <c r="I311" i="15"/>
  <c r="I310" i="15"/>
  <c r="I309" i="15"/>
  <c r="I308" i="15"/>
  <c r="I307" i="15"/>
  <c r="I306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3" i="15"/>
  <c r="I292" i="15"/>
  <c r="I291" i="15"/>
  <c r="I290" i="15"/>
  <c r="I289" i="15"/>
  <c r="I288" i="15"/>
  <c r="I287" i="15"/>
  <c r="I260" i="15"/>
  <c r="I259" i="15"/>
  <c r="I279" i="15"/>
  <c r="I278" i="15"/>
  <c r="I277" i="15"/>
  <c r="I276" i="15"/>
  <c r="I286" i="15"/>
  <c r="I285" i="15"/>
  <c r="I284" i="15"/>
  <c r="I283" i="15"/>
  <c r="I282" i="15"/>
  <c r="I281" i="15"/>
  <c r="I280" i="15"/>
  <c r="I238" i="15"/>
  <c r="I237" i="15"/>
  <c r="I236" i="15"/>
  <c r="I235" i="15"/>
  <c r="I269" i="15"/>
  <c r="I268" i="15"/>
  <c r="I228" i="15"/>
  <c r="I227" i="15"/>
  <c r="I226" i="15"/>
  <c r="I267" i="15"/>
  <c r="I266" i="15"/>
  <c r="I265" i="15"/>
  <c r="I264" i="15"/>
  <c r="I263" i="15"/>
  <c r="I262" i="15"/>
  <c r="I24" i="15"/>
  <c r="I258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85" i="15"/>
  <c r="I84" i="15"/>
  <c r="I83" i="15"/>
  <c r="I82" i="15"/>
  <c r="I80" i="15"/>
  <c r="I67" i="15"/>
  <c r="I66" i="15"/>
  <c r="I46" i="15"/>
  <c r="I45" i="15"/>
  <c r="I44" i="15"/>
  <c r="I43" i="15"/>
  <c r="I39" i="15"/>
  <c r="I38" i="15"/>
  <c r="I37" i="15"/>
  <c r="I23" i="15"/>
  <c r="I22" i="15"/>
  <c r="I20" i="15"/>
  <c r="I19" i="15"/>
  <c r="I18" i="15"/>
  <c r="I17" i="15"/>
  <c r="I16" i="15"/>
  <c r="I15" i="15"/>
  <c r="I14" i="15"/>
  <c r="I13" i="15"/>
  <c r="I12" i="15"/>
  <c r="I11" i="15"/>
  <c r="I3" i="15"/>
  <c r="W15" i="2" l="1"/>
  <c r="I126" i="15" l="1"/>
  <c r="D41" i="2" l="1"/>
  <c r="O5" i="2" l="1"/>
  <c r="P5" i="2"/>
  <c r="Q5" i="2"/>
  <c r="R5" i="2"/>
  <c r="S5" i="2"/>
  <c r="T5" i="2"/>
  <c r="U5" i="2"/>
  <c r="V5" i="2"/>
  <c r="O6" i="2"/>
  <c r="P6" i="2"/>
  <c r="Q6" i="2"/>
  <c r="R6" i="2"/>
  <c r="S6" i="2"/>
  <c r="T6" i="2"/>
  <c r="U6" i="2"/>
  <c r="V6" i="2"/>
  <c r="O7" i="2"/>
  <c r="P7" i="2"/>
  <c r="Q7" i="2"/>
  <c r="R7" i="2"/>
  <c r="S7" i="2"/>
  <c r="T7" i="2"/>
  <c r="U7" i="2"/>
  <c r="V7" i="2"/>
  <c r="O8" i="2"/>
  <c r="P8" i="2"/>
  <c r="Q8" i="2"/>
  <c r="R8" i="2"/>
  <c r="S8" i="2"/>
  <c r="T8" i="2"/>
  <c r="U8" i="2"/>
  <c r="V8" i="2"/>
  <c r="O10" i="2"/>
  <c r="P10" i="2"/>
  <c r="Q10" i="2"/>
  <c r="R10" i="2"/>
  <c r="S10" i="2"/>
  <c r="T10" i="2"/>
  <c r="U10" i="2"/>
  <c r="V10" i="2"/>
  <c r="O11" i="2"/>
  <c r="P11" i="2"/>
  <c r="Q11" i="2"/>
  <c r="R11" i="2"/>
  <c r="S11" i="2"/>
  <c r="T11" i="2"/>
  <c r="U11" i="2"/>
  <c r="V11" i="2"/>
  <c r="U12" i="2"/>
  <c r="O13" i="2"/>
  <c r="P13" i="2"/>
  <c r="Q13" i="2"/>
  <c r="R13" i="2"/>
  <c r="S13" i="2"/>
  <c r="T13" i="2"/>
  <c r="U13" i="2"/>
  <c r="V13" i="2"/>
  <c r="O14" i="2"/>
  <c r="P14" i="2"/>
  <c r="Q14" i="2"/>
  <c r="R14" i="2"/>
  <c r="S14" i="2"/>
  <c r="T14" i="2"/>
  <c r="U14" i="2"/>
  <c r="V14" i="2"/>
  <c r="O15" i="2"/>
  <c r="P15" i="2"/>
  <c r="Q15" i="2"/>
  <c r="R15" i="2"/>
  <c r="S15" i="2"/>
  <c r="T15" i="2"/>
  <c r="U15" i="2"/>
  <c r="V15" i="2"/>
  <c r="O16" i="2"/>
  <c r="O17" i="2"/>
  <c r="P17" i="2"/>
  <c r="Q17" i="2"/>
  <c r="R17" i="2"/>
  <c r="S17" i="2"/>
  <c r="T17" i="2"/>
  <c r="U17" i="2"/>
  <c r="V17" i="2"/>
  <c r="O18" i="2"/>
  <c r="P18" i="2"/>
  <c r="Q18" i="2"/>
  <c r="R18" i="2"/>
  <c r="S18" i="2"/>
  <c r="T18" i="2"/>
  <c r="U18" i="2"/>
  <c r="V18" i="2"/>
  <c r="O19" i="2"/>
  <c r="P19" i="2"/>
  <c r="Q19" i="2"/>
  <c r="R19" i="2"/>
  <c r="S19" i="2"/>
  <c r="T19" i="2"/>
  <c r="U19" i="2"/>
  <c r="V19" i="2"/>
  <c r="O20" i="2"/>
  <c r="P20" i="2"/>
  <c r="Q20" i="2"/>
  <c r="R20" i="2"/>
  <c r="S20" i="2"/>
  <c r="T20" i="2"/>
  <c r="U20" i="2"/>
  <c r="V20" i="2"/>
  <c r="O21" i="2"/>
  <c r="P21" i="2"/>
  <c r="Q21" i="2"/>
  <c r="R21" i="2"/>
  <c r="S21" i="2"/>
  <c r="T21" i="2"/>
  <c r="U21" i="2"/>
  <c r="V21" i="2"/>
  <c r="O23" i="2"/>
  <c r="P23" i="2"/>
  <c r="Q23" i="2"/>
  <c r="R23" i="2"/>
  <c r="S23" i="2"/>
  <c r="T23" i="2"/>
  <c r="U23" i="2"/>
  <c r="V23" i="2"/>
  <c r="O26" i="2"/>
  <c r="P26" i="2"/>
  <c r="Q26" i="2"/>
  <c r="R26" i="2"/>
  <c r="S26" i="2"/>
  <c r="T26" i="2"/>
  <c r="U26" i="2"/>
  <c r="V26" i="2"/>
  <c r="O27" i="2"/>
  <c r="P27" i="2"/>
  <c r="Q27" i="2"/>
  <c r="R27" i="2"/>
  <c r="S27" i="2"/>
  <c r="T27" i="2"/>
  <c r="U27" i="2"/>
  <c r="V27" i="2"/>
  <c r="O30" i="2"/>
  <c r="P30" i="2"/>
  <c r="Q30" i="2"/>
  <c r="R30" i="2"/>
  <c r="S30" i="2"/>
  <c r="T30" i="2"/>
  <c r="U30" i="2"/>
  <c r="V30" i="2"/>
  <c r="O31" i="2"/>
  <c r="P31" i="2"/>
  <c r="Q31" i="2"/>
  <c r="R31" i="2"/>
  <c r="S31" i="2"/>
  <c r="T31" i="2"/>
  <c r="U31" i="2"/>
  <c r="V31" i="2"/>
  <c r="O35" i="2"/>
  <c r="P35" i="2"/>
  <c r="Q35" i="2"/>
  <c r="R35" i="2"/>
  <c r="S35" i="2"/>
  <c r="T35" i="2"/>
  <c r="U35" i="2"/>
  <c r="V35" i="2"/>
  <c r="O36" i="2"/>
  <c r="P36" i="2"/>
  <c r="Q36" i="2"/>
  <c r="R36" i="2"/>
  <c r="S36" i="2"/>
  <c r="T36" i="2"/>
  <c r="U36" i="2"/>
  <c r="V36" i="2"/>
  <c r="T37" i="2"/>
  <c r="T38" i="2"/>
  <c r="P39" i="2"/>
  <c r="T40" i="2"/>
  <c r="O41" i="2"/>
  <c r="Q41" i="2"/>
  <c r="P4" i="2"/>
  <c r="Q4" i="2"/>
  <c r="R4" i="2"/>
  <c r="S4" i="2"/>
  <c r="T4" i="2"/>
  <c r="U4" i="2"/>
  <c r="V4" i="2"/>
  <c r="O4" i="2"/>
  <c r="M40" i="2"/>
  <c r="M38" i="2"/>
  <c r="M33" i="2"/>
  <c r="M29" i="2"/>
  <c r="M28" i="2"/>
  <c r="M25" i="2"/>
  <c r="M24" i="2"/>
  <c r="M22" i="2"/>
  <c r="M12" i="2"/>
  <c r="M9" i="2"/>
  <c r="K39" i="2"/>
  <c r="AE39" i="2" s="1"/>
  <c r="J39" i="2"/>
  <c r="AD39" i="2" s="1"/>
  <c r="J40" i="2"/>
  <c r="AD40" i="2" s="1"/>
  <c r="D9" i="2"/>
  <c r="X9" i="2" s="1"/>
  <c r="D12" i="2"/>
  <c r="X12" i="2" s="1"/>
  <c r="E16" i="2"/>
  <c r="Y16" i="2" s="1"/>
  <c r="E12" i="2"/>
  <c r="Y12" i="2" s="1"/>
  <c r="D22" i="2"/>
  <c r="X22" i="2" s="1"/>
  <c r="D24" i="2"/>
  <c r="X24" i="2" s="1"/>
  <c r="D25" i="2"/>
  <c r="X25" i="2" s="1"/>
  <c r="D28" i="2"/>
  <c r="X28" i="2" s="1"/>
  <c r="D29" i="2"/>
  <c r="X29" i="2" s="1"/>
  <c r="D32" i="2"/>
  <c r="X32" i="2" s="1"/>
  <c r="D33" i="2"/>
  <c r="X33" i="2" s="1"/>
  <c r="D34" i="2"/>
  <c r="X34" i="2" s="1"/>
  <c r="D37" i="2"/>
  <c r="X37" i="2" s="1"/>
  <c r="D16" i="2"/>
  <c r="X16" i="2" s="1"/>
  <c r="J12" i="2"/>
  <c r="AD12" i="2" s="1"/>
  <c r="J9" i="2"/>
  <c r="AD9" i="2" s="1"/>
  <c r="J37" i="2"/>
  <c r="AD37" i="2" s="1"/>
  <c r="K34" i="2"/>
  <c r="AE34" i="2" s="1"/>
  <c r="E41" i="2"/>
  <c r="P41" i="2" s="1"/>
  <c r="E37" i="2"/>
  <c r="Y37" i="2" s="1"/>
  <c r="F37" i="2"/>
  <c r="Z37" i="2" s="1"/>
  <c r="K37" i="2"/>
  <c r="AE37" i="2" s="1"/>
  <c r="I37" i="2"/>
  <c r="AC37" i="2" s="1"/>
  <c r="H38" i="2"/>
  <c r="AB38" i="2" s="1"/>
  <c r="H37" i="2"/>
  <c r="AB37" i="2" s="1"/>
  <c r="K38" i="2"/>
  <c r="AE38" i="2" s="1"/>
  <c r="I38" i="2"/>
  <c r="AC38" i="2" s="1"/>
  <c r="J38" i="2"/>
  <c r="AD38" i="2" s="1"/>
  <c r="G38" i="2"/>
  <c r="AA38" i="2" s="1"/>
  <c r="G39" i="2"/>
  <c r="AA39" i="2" s="1"/>
  <c r="H39" i="2"/>
  <c r="AB39" i="2" s="1"/>
  <c r="I39" i="2"/>
  <c r="AC39" i="2" s="1"/>
  <c r="K40" i="2"/>
  <c r="AE40" i="2" s="1"/>
  <c r="I40" i="2"/>
  <c r="AC40" i="2" s="1"/>
  <c r="I41" i="2"/>
  <c r="T41" i="2" s="1"/>
  <c r="J41" i="2"/>
  <c r="U41" i="2" s="1"/>
  <c r="K41" i="2"/>
  <c r="V41" i="2" s="1"/>
  <c r="H41" i="2"/>
  <c r="S41" i="2" s="1"/>
  <c r="H40" i="2"/>
  <c r="AB40" i="2" s="1"/>
  <c r="G40" i="2"/>
  <c r="AA40" i="2" s="1"/>
  <c r="F41" i="2"/>
  <c r="G41" i="2"/>
  <c r="R41" i="2" s="1"/>
  <c r="D38" i="2"/>
  <c r="X38" i="2" s="1"/>
  <c r="I34" i="2"/>
  <c r="AC34" i="2" s="1"/>
  <c r="E39" i="2"/>
  <c r="Y39" i="2" s="1"/>
  <c r="F39" i="2"/>
  <c r="Z39" i="2" s="1"/>
  <c r="D39" i="2"/>
  <c r="X39" i="2" s="1"/>
  <c r="G37" i="2"/>
  <c r="AA37" i="2" s="1"/>
  <c r="S40" i="2" l="1"/>
  <c r="S39" i="2"/>
  <c r="O39" i="2"/>
  <c r="S38" i="2"/>
  <c r="O38" i="2"/>
  <c r="S37" i="2"/>
  <c r="O37" i="2"/>
  <c r="P37" i="2"/>
  <c r="V40" i="2"/>
  <c r="R40" i="2"/>
  <c r="V39" i="2"/>
  <c r="R39" i="2"/>
  <c r="V38" i="2"/>
  <c r="R38" i="2"/>
  <c r="V37" i="2"/>
  <c r="R37" i="2"/>
  <c r="T39" i="2"/>
  <c r="U40" i="2"/>
  <c r="U39" i="2"/>
  <c r="Q39" i="2"/>
  <c r="U38" i="2"/>
  <c r="U37" i="2"/>
  <c r="Q37" i="2"/>
  <c r="T34" i="2"/>
  <c r="O34" i="2"/>
  <c r="O33" i="2"/>
  <c r="O32" i="2"/>
  <c r="V34" i="2"/>
  <c r="O29" i="2"/>
  <c r="O28" i="2"/>
  <c r="O25" i="2"/>
  <c r="O24" i="2"/>
  <c r="O22" i="2"/>
  <c r="P16" i="2"/>
  <c r="P12" i="2"/>
  <c r="O12" i="2"/>
  <c r="U9" i="2"/>
  <c r="O9" i="2"/>
  <c r="C12" i="13"/>
  <c r="C13" i="13"/>
  <c r="C14" i="13"/>
  <c r="C15" i="13"/>
  <c r="C16" i="13"/>
  <c r="C11" i="13"/>
  <c r="A5" i="13"/>
  <c r="A6" i="13"/>
  <c r="A7" i="13"/>
  <c r="A8" i="13"/>
  <c r="A9" i="13"/>
  <c r="A4" i="13"/>
  <c r="K7" i="13" l="1"/>
  <c r="M4" i="13" l="1"/>
  <c r="K4" i="13"/>
  <c r="K9" i="13"/>
  <c r="K8" i="13"/>
  <c r="K6" i="13"/>
  <c r="K5" i="13"/>
  <c r="M6" i="13"/>
  <c r="M5" i="13"/>
  <c r="M7" i="13"/>
  <c r="M8" i="13"/>
  <c r="M9" i="13"/>
  <c r="B73" i="3" l="1"/>
  <c r="A73" i="3"/>
  <c r="B42" i="3"/>
  <c r="A42" i="3"/>
  <c r="B40" i="3"/>
  <c r="A40" i="3"/>
  <c r="B37" i="3"/>
  <c r="A37" i="3"/>
  <c r="B31" i="3"/>
  <c r="B32" i="3" s="1"/>
  <c r="B33" i="3" s="1"/>
  <c r="A31" i="3"/>
  <c r="A32" i="3" s="1"/>
  <c r="B29" i="3"/>
  <c r="A29" i="3"/>
  <c r="B22" i="3"/>
  <c r="A22" i="3"/>
  <c r="B3" i="3"/>
  <c r="B4" i="3" s="1"/>
  <c r="B5" i="3" s="1"/>
  <c r="A3" i="3"/>
  <c r="A4" i="3" s="1"/>
  <c r="F40" i="2"/>
  <c r="E40" i="2"/>
  <c r="D40" i="2"/>
  <c r="F38" i="2"/>
  <c r="E38" i="2"/>
  <c r="B38" i="2"/>
  <c r="J34" i="2"/>
  <c r="H34" i="2"/>
  <c r="G34" i="2"/>
  <c r="F34" i="2"/>
  <c r="E34" i="2"/>
  <c r="K33" i="2"/>
  <c r="J33" i="2"/>
  <c r="I33" i="2"/>
  <c r="H33" i="2"/>
  <c r="G33" i="2"/>
  <c r="F33" i="2"/>
  <c r="E33" i="2"/>
  <c r="B33" i="2"/>
  <c r="K32" i="2"/>
  <c r="J32" i="2"/>
  <c r="I32" i="2"/>
  <c r="H32" i="2"/>
  <c r="G32" i="2"/>
  <c r="F32" i="2"/>
  <c r="E32" i="2"/>
  <c r="K29" i="2"/>
  <c r="J29" i="2"/>
  <c r="I29" i="2"/>
  <c r="H29" i="2"/>
  <c r="G29" i="2"/>
  <c r="F29" i="2"/>
  <c r="E29" i="2"/>
  <c r="B29" i="2"/>
  <c r="K28" i="2"/>
  <c r="J28" i="2"/>
  <c r="I28" i="2"/>
  <c r="H28" i="2"/>
  <c r="G28" i="2"/>
  <c r="F28" i="2"/>
  <c r="E28" i="2"/>
  <c r="B28" i="2"/>
  <c r="K25" i="2"/>
  <c r="J25" i="2"/>
  <c r="I25" i="2"/>
  <c r="H25" i="2"/>
  <c r="G25" i="2"/>
  <c r="F25" i="2"/>
  <c r="E25" i="2"/>
  <c r="B25" i="2"/>
  <c r="K24" i="2"/>
  <c r="J24" i="2"/>
  <c r="I24" i="2"/>
  <c r="H24" i="2"/>
  <c r="G24" i="2"/>
  <c r="F24" i="2"/>
  <c r="E24" i="2"/>
  <c r="B24" i="2"/>
  <c r="K22" i="2"/>
  <c r="J22" i="2"/>
  <c r="I22" i="2"/>
  <c r="H22" i="2"/>
  <c r="G22" i="2"/>
  <c r="F22" i="2"/>
  <c r="E22" i="2"/>
  <c r="B22" i="2"/>
  <c r="K16" i="2"/>
  <c r="J16" i="2"/>
  <c r="I16" i="2"/>
  <c r="H16" i="2"/>
  <c r="G16" i="2"/>
  <c r="F16" i="2"/>
  <c r="K12" i="2"/>
  <c r="I12" i="2"/>
  <c r="H12" i="2"/>
  <c r="G12" i="2"/>
  <c r="F12" i="2"/>
  <c r="B12" i="2"/>
  <c r="K9" i="2"/>
  <c r="I9" i="2"/>
  <c r="H9" i="2"/>
  <c r="G9" i="2"/>
  <c r="F9" i="2"/>
  <c r="E9" i="2"/>
  <c r="B9" i="2"/>
  <c r="X40" i="2" l="1"/>
  <c r="O40" i="2"/>
  <c r="Y40" i="2"/>
  <c r="P40" i="2"/>
  <c r="Z38" i="2"/>
  <c r="Q38" i="2"/>
  <c r="Y38" i="2"/>
  <c r="P38" i="2"/>
  <c r="Z40" i="2"/>
  <c r="Q40" i="2"/>
  <c r="AA33" i="2"/>
  <c r="R33" i="2"/>
  <c r="AB34" i="2"/>
  <c r="S34" i="2"/>
  <c r="AB32" i="2"/>
  <c r="S32" i="2"/>
  <c r="AB33" i="2"/>
  <c r="S33" i="2"/>
  <c r="Y34" i="2"/>
  <c r="P34" i="2"/>
  <c r="AD34" i="2"/>
  <c r="U34" i="2"/>
  <c r="AE32" i="2"/>
  <c r="V32" i="2"/>
  <c r="Y32" i="2"/>
  <c r="P32" i="2"/>
  <c r="Y33" i="2"/>
  <c r="P33" i="2"/>
  <c r="AC33" i="2"/>
  <c r="T33" i="2"/>
  <c r="Z34" i="2"/>
  <c r="Q34" i="2"/>
  <c r="AA32" i="2"/>
  <c r="R32" i="2"/>
  <c r="AE33" i="2"/>
  <c r="V33" i="2"/>
  <c r="AC32" i="2"/>
  <c r="T32" i="2"/>
  <c r="Z32" i="2"/>
  <c r="Q32" i="2"/>
  <c r="AD32" i="2"/>
  <c r="U32" i="2"/>
  <c r="Z33" i="2"/>
  <c r="Q33" i="2"/>
  <c r="AD33" i="2"/>
  <c r="U33" i="2"/>
  <c r="AA34" i="2"/>
  <c r="R34" i="2"/>
  <c r="AD28" i="2"/>
  <c r="U28" i="2"/>
  <c r="Z29" i="2"/>
  <c r="Q29" i="2"/>
  <c r="AD29" i="2"/>
  <c r="U29" i="2"/>
  <c r="AE29" i="2"/>
  <c r="V29" i="2"/>
  <c r="AA28" i="2"/>
  <c r="R28" i="2"/>
  <c r="AA29" i="2"/>
  <c r="R29" i="2"/>
  <c r="AB28" i="2"/>
  <c r="S28" i="2"/>
  <c r="AB29" i="2"/>
  <c r="S29" i="2"/>
  <c r="Z28" i="2"/>
  <c r="Q28" i="2"/>
  <c r="AE28" i="2"/>
  <c r="V28" i="2"/>
  <c r="Y28" i="2"/>
  <c r="P28" i="2"/>
  <c r="AC28" i="2"/>
  <c r="T28" i="2"/>
  <c r="Y29" i="2"/>
  <c r="P29" i="2"/>
  <c r="AC29" i="2"/>
  <c r="T29" i="2"/>
  <c r="AE24" i="2"/>
  <c r="V24" i="2"/>
  <c r="AE25" i="2"/>
  <c r="V25" i="2"/>
  <c r="AB24" i="2"/>
  <c r="S24" i="2"/>
  <c r="AB25" i="2"/>
  <c r="S25" i="2"/>
  <c r="Y24" i="2"/>
  <c r="P24" i="2"/>
  <c r="AC24" i="2"/>
  <c r="T24" i="2"/>
  <c r="Y25" i="2"/>
  <c r="P25" i="2"/>
  <c r="AC25" i="2"/>
  <c r="T25" i="2"/>
  <c r="Z24" i="2"/>
  <c r="Q24" i="2"/>
  <c r="AD24" i="2"/>
  <c r="U24" i="2"/>
  <c r="Z25" i="2"/>
  <c r="Q25" i="2"/>
  <c r="AD25" i="2"/>
  <c r="U25" i="2"/>
  <c r="AA25" i="2"/>
  <c r="R25" i="2"/>
  <c r="AA24" i="2"/>
  <c r="R24" i="2"/>
  <c r="AA22" i="2"/>
  <c r="R22" i="2"/>
  <c r="AE22" i="2"/>
  <c r="V22" i="2"/>
  <c r="Z22" i="2"/>
  <c r="Q22" i="2"/>
  <c r="AB22" i="2"/>
  <c r="S22" i="2"/>
  <c r="AD22" i="2"/>
  <c r="U22" i="2"/>
  <c r="Y22" i="2"/>
  <c r="P22" i="2"/>
  <c r="AC22" i="2"/>
  <c r="T22" i="2"/>
  <c r="AB16" i="2"/>
  <c r="S16" i="2"/>
  <c r="AC16" i="2"/>
  <c r="T16" i="2"/>
  <c r="Z16" i="2"/>
  <c r="Q16" i="2"/>
  <c r="AD16" i="2"/>
  <c r="U16" i="2"/>
  <c r="AA16" i="2"/>
  <c r="R16" i="2"/>
  <c r="AE16" i="2"/>
  <c r="V16" i="2"/>
  <c r="AB12" i="2"/>
  <c r="S12" i="2"/>
  <c r="AC12" i="2"/>
  <c r="T12" i="2"/>
  <c r="Z12" i="2"/>
  <c r="Q12" i="2"/>
  <c r="AE12" i="2"/>
  <c r="V12" i="2"/>
  <c r="AA12" i="2"/>
  <c r="R12" i="2"/>
  <c r="AE9" i="2"/>
  <c r="V9" i="2"/>
  <c r="Y9" i="2"/>
  <c r="P9" i="2"/>
  <c r="AC9" i="2"/>
  <c r="T9" i="2"/>
  <c r="Z9" i="2"/>
  <c r="Q9" i="2"/>
  <c r="AA9" i="2"/>
  <c r="R9" i="2"/>
  <c r="AB9" i="2"/>
  <c r="S9" i="2"/>
  <c r="A5" i="3"/>
  <c r="A33" i="3"/>
</calcChain>
</file>

<file path=xl/sharedStrings.xml><?xml version="1.0" encoding="utf-8"?>
<sst xmlns="http://schemas.openxmlformats.org/spreadsheetml/2006/main" count="19941" uniqueCount="12394">
  <si>
    <t>傑克與魔豆</t>
  </si>
  <si>
    <t>究極犀牛</t>
    <phoneticPr fontId="7" type="noConversion"/>
  </si>
  <si>
    <t>狂野犀牛</t>
    <phoneticPr fontId="7" type="noConversion"/>
  </si>
  <si>
    <t>究極犀牛免費卡</t>
    <phoneticPr fontId="7" type="noConversion"/>
  </si>
  <si>
    <t>● 商城常駐優惠</t>
    <phoneticPr fontId="8" type="noConversion"/>
  </si>
  <si>
    <r>
      <t xml:space="preserve">● </t>
    </r>
    <r>
      <rPr>
        <sz val="12"/>
        <color theme="1"/>
        <rFont val="新細明體"/>
        <family val="2"/>
        <charset val="136"/>
        <scheme val="minor"/>
      </rPr>
      <t>1美元可買幣量優惠</t>
    </r>
    <phoneticPr fontId="8" type="noConversion"/>
  </si>
  <si>
    <r>
      <rPr>
        <sz val="12"/>
        <color theme="1"/>
        <rFont val="新細明體"/>
        <family val="2"/>
        <charset val="136"/>
        <scheme val="minor"/>
      </rPr>
      <t>N</t>
    </r>
    <r>
      <rPr>
        <sz val="12"/>
        <color theme="1"/>
        <rFont val="新細明體"/>
        <family val="2"/>
        <charset val="136"/>
        <scheme val="minor"/>
      </rPr>
      <t>T</t>
    </r>
    <r>
      <rPr>
        <sz val="12"/>
        <color theme="1"/>
        <rFont val="新細明體"/>
        <family val="2"/>
        <charset val="136"/>
        <scheme val="minor"/>
      </rPr>
      <t>D</t>
    </r>
    <phoneticPr fontId="7" type="noConversion"/>
  </si>
  <si>
    <t>USD</t>
  </si>
  <si>
    <t>VIP0</t>
  </si>
  <si>
    <t>VIP1</t>
  </si>
  <si>
    <t>VIP2</t>
  </si>
  <si>
    <t>VIP3</t>
  </si>
  <si>
    <t>VIP4</t>
  </si>
  <si>
    <t>VIP5</t>
  </si>
  <si>
    <t>VIP6</t>
  </si>
  <si>
    <t>VIP7</t>
  </si>
  <si>
    <t>※黃色-商城金幣品項</t>
    <phoneticPr fontId="7" type="noConversion"/>
  </si>
  <si>
    <t>※白色-APK版金幣品項</t>
    <phoneticPr fontId="7" type="noConversion"/>
  </si>
  <si>
    <t>※藍色-其他金額(客製化參考用)</t>
    <phoneticPr fontId="7" type="noConversion"/>
  </si>
  <si>
    <t>遊戲(中)</t>
    <phoneticPr fontId="7" type="noConversion"/>
  </si>
  <si>
    <t>遊戲(英)</t>
    <phoneticPr fontId="7" type="noConversion"/>
  </si>
  <si>
    <t>GameUid</t>
  </si>
  <si>
    <t>虛寶卡名稱</t>
    <phoneticPr fontId="7" type="noConversion"/>
  </si>
  <si>
    <t>虛寶卡ID</t>
  </si>
  <si>
    <t>虛寶卡獎項</t>
  </si>
  <si>
    <t>平均倍數</t>
    <phoneticPr fontId="7" type="noConversion"/>
  </si>
  <si>
    <t>押注設定</t>
  </si>
  <si>
    <t>巨龍戰紀</t>
    <phoneticPr fontId="7" type="noConversion"/>
  </si>
  <si>
    <t>Dragon Hunter</t>
    <phoneticPr fontId="7" type="noConversion"/>
  </si>
  <si>
    <t>巨龍免費卡</t>
  </si>
  <si>
    <t>g001_fg</t>
  </si>
  <si>
    <t>FG</t>
  </si>
  <si>
    <t>設定2</t>
    <phoneticPr fontId="7" type="noConversion"/>
  </si>
  <si>
    <t>木龍免費卡</t>
  </si>
  <si>
    <t>g001_fg1</t>
    <phoneticPr fontId="8" type="noConversion"/>
  </si>
  <si>
    <t>闇龍免費卡</t>
  </si>
  <si>
    <t>g001_fg2</t>
  </si>
  <si>
    <t>機械龍免費卡</t>
  </si>
  <si>
    <t>g001_fg3</t>
  </si>
  <si>
    <t>高校少女</t>
    <phoneticPr fontId="7" type="noConversion"/>
  </si>
  <si>
    <t>High School Story</t>
    <phoneticPr fontId="7" type="noConversion"/>
  </si>
  <si>
    <t>高校免費卡</t>
  </si>
  <si>
    <t>g002_fg</t>
    <phoneticPr fontId="8" type="noConversion"/>
  </si>
  <si>
    <t>設定1</t>
    <phoneticPr fontId="7" type="noConversion"/>
  </si>
  <si>
    <t>賤狗當家</t>
    <phoneticPr fontId="7" type="noConversion"/>
  </si>
  <si>
    <t>Funny Puppy</t>
    <phoneticPr fontId="7" type="noConversion"/>
  </si>
  <si>
    <t>賤狗免費卡</t>
  </si>
  <si>
    <t>g003_fg</t>
    <phoneticPr fontId="8" type="noConversion"/>
  </si>
  <si>
    <t>愛麗絲</t>
    <phoneticPr fontId="7" type="noConversion"/>
  </si>
  <si>
    <t>Alice in Wonderland</t>
    <phoneticPr fontId="7" type="noConversion"/>
  </si>
  <si>
    <t>愛麗絲免費卡</t>
  </si>
  <si>
    <t>g004_fg</t>
    <phoneticPr fontId="8" type="noConversion"/>
  </si>
  <si>
    <t>放炮趣</t>
    <phoneticPr fontId="7" type="noConversion"/>
  </si>
  <si>
    <t>Cracker</t>
    <phoneticPr fontId="7" type="noConversion"/>
  </si>
  <si>
    <t>放炮趣免費卡</t>
  </si>
  <si>
    <t>g011_fg</t>
    <phoneticPr fontId="8" type="noConversion"/>
  </si>
  <si>
    <t>鑽石角子</t>
  </si>
  <si>
    <t>Diamond Rush</t>
    <phoneticPr fontId="7" type="noConversion"/>
  </si>
  <si>
    <t>鑽石免費卡</t>
  </si>
  <si>
    <t>g012_fg</t>
    <phoneticPr fontId="8" type="noConversion"/>
  </si>
  <si>
    <t>黃色小鴨</t>
  </si>
  <si>
    <t>Lucky Duck</t>
    <phoneticPr fontId="7" type="noConversion"/>
  </si>
  <si>
    <t>小鴨轉輪卡</t>
  </si>
  <si>
    <t>g013_wheel</t>
    <phoneticPr fontId="8" type="noConversion"/>
  </si>
  <si>
    <t>大轉輪</t>
  </si>
  <si>
    <t>招財貓</t>
  </si>
  <si>
    <t>Fortune Kitty</t>
    <phoneticPr fontId="7" type="noConversion"/>
  </si>
  <si>
    <t>招財貓免費卡</t>
  </si>
  <si>
    <t>g014_fg</t>
    <phoneticPr fontId="8" type="noConversion"/>
  </si>
  <si>
    <t>農場物語</t>
  </si>
  <si>
    <t>Farm Life</t>
    <phoneticPr fontId="7" type="noConversion"/>
  </si>
  <si>
    <t>農場免費卡</t>
  </si>
  <si>
    <t>g015_fg</t>
    <phoneticPr fontId="8" type="noConversion"/>
  </si>
  <si>
    <t>龍神</t>
  </si>
  <si>
    <t>Legend of Dragon</t>
    <phoneticPr fontId="7" type="noConversion"/>
  </si>
  <si>
    <t>龍神紅利卡</t>
  </si>
  <si>
    <t>g016_bg</t>
    <phoneticPr fontId="8" type="noConversion"/>
  </si>
  <si>
    <t>BG</t>
  </si>
  <si>
    <t>設定3</t>
    <phoneticPr fontId="7" type="noConversion"/>
  </si>
  <si>
    <t>比基尼天堂</t>
    <phoneticPr fontId="8" type="noConversion"/>
  </si>
  <si>
    <t>Bikini Party</t>
    <phoneticPr fontId="7" type="noConversion"/>
  </si>
  <si>
    <t>比基尼免費卡</t>
    <phoneticPr fontId="7" type="noConversion"/>
  </si>
  <si>
    <t>g017_fg</t>
    <phoneticPr fontId="8" type="noConversion"/>
  </si>
  <si>
    <t>祭典達人</t>
  </si>
  <si>
    <t>Festival Master</t>
    <phoneticPr fontId="7" type="noConversion"/>
  </si>
  <si>
    <t>祭典紅利卡</t>
  </si>
  <si>
    <t>g018_bg</t>
    <phoneticPr fontId="8" type="noConversion"/>
  </si>
  <si>
    <t>三國英雄</t>
  </si>
  <si>
    <t>Three Kingdoms</t>
    <phoneticPr fontId="7" type="noConversion"/>
  </si>
  <si>
    <t>三國紅利卡</t>
  </si>
  <si>
    <t>g019_bg</t>
    <phoneticPr fontId="8" type="noConversion"/>
  </si>
  <si>
    <t>桃太郎傳說</t>
  </si>
  <si>
    <t>Momotaro</t>
    <phoneticPr fontId="7" type="noConversion"/>
  </si>
  <si>
    <t>桃太郎免費卡</t>
  </si>
  <si>
    <t>g020_fg</t>
    <phoneticPr fontId="8" type="noConversion"/>
  </si>
  <si>
    <t>寶藏傳奇</t>
  </si>
  <si>
    <t>Treasure Tales</t>
    <phoneticPr fontId="7" type="noConversion"/>
  </si>
  <si>
    <t>寶藏免費卡</t>
  </si>
  <si>
    <t>g021_fg</t>
    <phoneticPr fontId="8" type="noConversion"/>
  </si>
  <si>
    <t>獅子王</t>
  </si>
  <si>
    <t>Lion King</t>
    <phoneticPr fontId="7" type="noConversion"/>
  </si>
  <si>
    <t>獅子王免費卡</t>
  </si>
  <si>
    <t>g022_fg</t>
    <phoneticPr fontId="8" type="noConversion"/>
  </si>
  <si>
    <t>發財樹</t>
    <phoneticPr fontId="7" type="noConversion"/>
  </si>
  <si>
    <t>Lucky Tree</t>
    <phoneticPr fontId="7" type="noConversion"/>
  </si>
  <si>
    <t>聚寶盆紅利卡</t>
  </si>
  <si>
    <t>g023_bg</t>
    <phoneticPr fontId="8" type="noConversion"/>
  </si>
  <si>
    <t>發財樹免費卡</t>
    <phoneticPr fontId="7" type="noConversion"/>
  </si>
  <si>
    <t>g023_fg</t>
    <phoneticPr fontId="8" type="noConversion"/>
  </si>
  <si>
    <t>忍者Q傳</t>
  </si>
  <si>
    <t>Ninja Q</t>
    <phoneticPr fontId="7" type="noConversion"/>
  </si>
  <si>
    <t>忍者免費卡</t>
  </si>
  <si>
    <t>g024_fg</t>
    <phoneticPr fontId="8" type="noConversion"/>
  </si>
  <si>
    <t>黃金福娃</t>
  </si>
  <si>
    <t>Golden Fuwa</t>
    <phoneticPr fontId="7" type="noConversion"/>
  </si>
  <si>
    <t>大熊貓</t>
    <phoneticPr fontId="7" type="noConversion"/>
  </si>
  <si>
    <t>Grand Panda</t>
    <phoneticPr fontId="7" type="noConversion"/>
  </si>
  <si>
    <t>大熊貓免費卡</t>
  </si>
  <si>
    <t>g026_fg</t>
    <phoneticPr fontId="8" type="noConversion"/>
  </si>
  <si>
    <t>大熊貓連爆卡</t>
  </si>
  <si>
    <t>g026_respin</t>
    <phoneticPr fontId="8" type="noConversion"/>
  </si>
  <si>
    <t>Respin</t>
  </si>
  <si>
    <t>阿拉丁</t>
    <phoneticPr fontId="7" type="noConversion"/>
  </si>
  <si>
    <t>Aladdin</t>
    <phoneticPr fontId="7" type="noConversion"/>
  </si>
  <si>
    <t>阿拉丁免費卡</t>
  </si>
  <si>
    <t>g027_fg</t>
    <phoneticPr fontId="7" type="noConversion"/>
  </si>
  <si>
    <t>藍精靈免費卡</t>
  </si>
  <si>
    <t>g027_fg1</t>
    <phoneticPr fontId="8" type="noConversion"/>
  </si>
  <si>
    <t>FG 藍精靈</t>
  </si>
  <si>
    <t>綠精靈免費卡</t>
  </si>
  <si>
    <t>g027_fg2</t>
    <phoneticPr fontId="8" type="noConversion"/>
  </si>
  <si>
    <t>FG 綠精靈</t>
  </si>
  <si>
    <t>紫精靈免費卡</t>
  </si>
  <si>
    <t>g027_fg3</t>
    <phoneticPr fontId="8" type="noConversion"/>
  </si>
  <si>
    <t>FG 紫精靈</t>
  </si>
  <si>
    <t>秦皇傳</t>
    <phoneticPr fontId="8" type="noConversion"/>
  </si>
  <si>
    <t>Emperor Qin</t>
    <phoneticPr fontId="7" type="noConversion"/>
  </si>
  <si>
    <t>秦皇免費卡</t>
  </si>
  <si>
    <t>g028_fg</t>
    <phoneticPr fontId="8" type="noConversion"/>
  </si>
  <si>
    <t>水滸傳</t>
    <phoneticPr fontId="8" type="noConversion"/>
  </si>
  <si>
    <t>Water Margin</t>
    <phoneticPr fontId="7" type="noConversion"/>
  </si>
  <si>
    <t>水滸紅利卡</t>
    <phoneticPr fontId="7" type="noConversion"/>
  </si>
  <si>
    <t>g029_bg</t>
    <phoneticPr fontId="8" type="noConversion"/>
  </si>
  <si>
    <t>設定4</t>
    <phoneticPr fontId="7" type="noConversion"/>
  </si>
  <si>
    <t>俠女無雙</t>
    <phoneticPr fontId="7" type="noConversion"/>
  </si>
  <si>
    <t>Chivalric Heroine</t>
    <phoneticPr fontId="7" type="noConversion"/>
  </si>
  <si>
    <t>俠女無雙免費卡</t>
  </si>
  <si>
    <t>g030_fg</t>
    <phoneticPr fontId="8" type="noConversion"/>
  </si>
  <si>
    <t>g030_respin</t>
    <phoneticPr fontId="8" type="noConversion"/>
  </si>
  <si>
    <t>飛天財神</t>
    <phoneticPr fontId="7" type="noConversion"/>
  </si>
  <si>
    <t>Flying Fortuna</t>
    <phoneticPr fontId="7" type="noConversion"/>
  </si>
  <si>
    <t>財神免費卡</t>
  </si>
  <si>
    <t>g032_fg</t>
    <phoneticPr fontId="8" type="noConversion"/>
  </si>
  <si>
    <t>清宮美人</t>
    <phoneticPr fontId="7" type="noConversion"/>
  </si>
  <si>
    <t>Qing Beauties</t>
    <phoneticPr fontId="7" type="noConversion"/>
  </si>
  <si>
    <t>清宮免費卡</t>
  </si>
  <si>
    <t>g033_FG</t>
    <phoneticPr fontId="8" type="noConversion"/>
  </si>
  <si>
    <t>清宮連爆卡</t>
    <phoneticPr fontId="7" type="noConversion"/>
  </si>
  <si>
    <t>g033_RESPIN</t>
    <phoneticPr fontId="8" type="noConversion"/>
  </si>
  <si>
    <t>幸運草</t>
  </si>
  <si>
    <t>Lucky Irish</t>
    <phoneticPr fontId="7" type="noConversion"/>
  </si>
  <si>
    <t>幸運草轉輪卡</t>
  </si>
  <si>
    <t>g034_wheel</t>
    <phoneticPr fontId="8" type="noConversion"/>
  </si>
  <si>
    <t>金皇冠免費卡</t>
  </si>
  <si>
    <t>g035_fg</t>
  </si>
  <si>
    <t>X</t>
    <phoneticPr fontId="7" type="noConversion"/>
  </si>
  <si>
    <t>美人魚</t>
  </si>
  <si>
    <t>Mermaid</t>
    <phoneticPr fontId="7" type="noConversion"/>
  </si>
  <si>
    <t>美人魚免費卡</t>
  </si>
  <si>
    <t>g036_fg</t>
    <phoneticPr fontId="8" type="noConversion"/>
  </si>
  <si>
    <t>黃金埃及豔后</t>
  </si>
  <si>
    <t>Golden Cieopatra</t>
    <phoneticPr fontId="7" type="noConversion"/>
  </si>
  <si>
    <t>黃金彌勒佛</t>
    <phoneticPr fontId="8" type="noConversion"/>
  </si>
  <si>
    <t>Golden Maitreya Buddha</t>
    <phoneticPr fontId="7" type="noConversion"/>
  </si>
  <si>
    <t>g039_fg</t>
    <phoneticPr fontId="8" type="noConversion"/>
  </si>
  <si>
    <t>幸運轉輪</t>
    <phoneticPr fontId="8" type="noConversion"/>
  </si>
  <si>
    <t>Lucky Wheel</t>
    <phoneticPr fontId="7" type="noConversion"/>
  </si>
  <si>
    <t>轉盤紅利卡</t>
  </si>
  <si>
    <t>g041_Wheel</t>
    <phoneticPr fontId="8" type="noConversion"/>
  </si>
  <si>
    <t>Wheel</t>
  </si>
  <si>
    <t>拉斯維加斯</t>
    <phoneticPr fontId="8" type="noConversion"/>
  </si>
  <si>
    <t>LasVegas</t>
    <phoneticPr fontId="7" type="noConversion"/>
  </si>
  <si>
    <t>Vegas免費卡</t>
  </si>
  <si>
    <t>g042_fg</t>
    <phoneticPr fontId="8" type="noConversion"/>
  </si>
  <si>
    <t>太極童子</t>
  </si>
  <si>
    <t>Taichi Boy</t>
    <phoneticPr fontId="7" type="noConversion"/>
  </si>
  <si>
    <t>太極童子紅利卡</t>
  </si>
  <si>
    <t>g043_bg</t>
    <phoneticPr fontId="8" type="noConversion"/>
  </si>
  <si>
    <t>太極龍神</t>
  </si>
  <si>
    <t>Taichi Dragon</t>
    <phoneticPr fontId="7" type="noConversion"/>
  </si>
  <si>
    <t>太極龍神紅利卡</t>
    <phoneticPr fontId="7" type="noConversion"/>
  </si>
  <si>
    <t>g044_bg</t>
    <phoneticPr fontId="8" type="noConversion"/>
  </si>
  <si>
    <t>太極熊貓</t>
  </si>
  <si>
    <t>Taichi Panda</t>
    <phoneticPr fontId="7" type="noConversion"/>
  </si>
  <si>
    <t>太極熊貓紅利卡</t>
  </si>
  <si>
    <t>g045_bg</t>
    <phoneticPr fontId="8" type="noConversion"/>
  </si>
  <si>
    <t>大鬧天宮</t>
  </si>
  <si>
    <t>Wukong</t>
    <phoneticPr fontId="7" type="noConversion"/>
  </si>
  <si>
    <t>悟空免費卡</t>
  </si>
  <si>
    <t>g046_fg</t>
    <phoneticPr fontId="8" type="noConversion"/>
  </si>
  <si>
    <t>獅王傳說</t>
    <phoneticPr fontId="8" type="noConversion"/>
  </si>
  <si>
    <t>Lion Legend</t>
    <phoneticPr fontId="7" type="noConversion"/>
  </si>
  <si>
    <t>獅王傳說免費卡</t>
    <phoneticPr fontId="8" type="noConversion"/>
  </si>
  <si>
    <t>g047_fg</t>
    <phoneticPr fontId="8" type="noConversion"/>
  </si>
  <si>
    <t>哪吒</t>
    <phoneticPr fontId="8" type="noConversion"/>
  </si>
  <si>
    <t>Nezha</t>
    <phoneticPr fontId="7" type="noConversion"/>
  </si>
  <si>
    <t>哪吒免費卡</t>
    <phoneticPr fontId="8" type="noConversion"/>
  </si>
  <si>
    <t>g048_fg</t>
    <phoneticPr fontId="8" type="noConversion"/>
  </si>
  <si>
    <t>超級7</t>
    <phoneticPr fontId="8" type="noConversion"/>
  </si>
  <si>
    <t>Double 7</t>
    <phoneticPr fontId="7" type="noConversion"/>
  </si>
  <si>
    <t>g049_db</t>
    <phoneticPr fontId="8" type="noConversion"/>
  </si>
  <si>
    <t>太極財神</t>
  </si>
  <si>
    <t>Taichi Fortuna</t>
    <phoneticPr fontId="7" type="noConversion"/>
  </si>
  <si>
    <t>太極財神紅利卡</t>
    <phoneticPr fontId="8" type="noConversion"/>
  </si>
  <si>
    <t>g050_bg</t>
    <phoneticPr fontId="8" type="noConversion"/>
  </si>
  <si>
    <t>黃金武則天</t>
    <phoneticPr fontId="8" type="noConversion"/>
  </si>
  <si>
    <t>Golden Empress</t>
    <phoneticPr fontId="7" type="noConversion"/>
  </si>
  <si>
    <t>武則天免費卡</t>
    <phoneticPr fontId="8" type="noConversion"/>
  </si>
  <si>
    <t>g051_fg</t>
    <phoneticPr fontId="8" type="noConversion"/>
  </si>
  <si>
    <t>超級鑽石</t>
    <phoneticPr fontId="8" type="noConversion"/>
  </si>
  <si>
    <t>Triple Diamond</t>
    <phoneticPr fontId="7" type="noConversion"/>
  </si>
  <si>
    <t>超級鑽石免費卡</t>
    <phoneticPr fontId="8" type="noConversion"/>
  </si>
  <si>
    <t>g052_fg</t>
    <phoneticPr fontId="8" type="noConversion"/>
  </si>
  <si>
    <t>FG</t>
    <phoneticPr fontId="8" type="noConversion"/>
  </si>
  <si>
    <t>太極鳳凰</t>
    <phoneticPr fontId="8" type="noConversion"/>
  </si>
  <si>
    <t>Taichi Phoenix</t>
    <phoneticPr fontId="7" type="noConversion"/>
  </si>
  <si>
    <t>太極鳳凰免費卡</t>
    <phoneticPr fontId="8" type="noConversion"/>
  </si>
  <si>
    <t>g053_fg</t>
    <phoneticPr fontId="8" type="noConversion"/>
  </si>
  <si>
    <t>猛虎傳</t>
    <phoneticPr fontId="7" type="noConversion"/>
  </si>
  <si>
    <t>Tiger Legend</t>
    <phoneticPr fontId="7" type="noConversion"/>
  </si>
  <si>
    <t>猛虎傳免費卡</t>
    <phoneticPr fontId="7" type="noConversion"/>
  </si>
  <si>
    <t>g054_fg</t>
    <phoneticPr fontId="8" type="noConversion"/>
  </si>
  <si>
    <t>太極舞獅</t>
    <phoneticPr fontId="7" type="noConversion"/>
  </si>
  <si>
    <t>Taichi Lion Dance</t>
    <phoneticPr fontId="7" type="noConversion"/>
  </si>
  <si>
    <t>太極舞獅免費卡</t>
    <phoneticPr fontId="7" type="noConversion"/>
  </si>
  <si>
    <t>g056_fg</t>
    <phoneticPr fontId="8" type="noConversion"/>
  </si>
  <si>
    <t>FG</t>
    <phoneticPr fontId="7" type="noConversion"/>
  </si>
  <si>
    <t>海盜王</t>
    <phoneticPr fontId="7" type="noConversion"/>
  </si>
  <si>
    <t>Pirate King</t>
    <phoneticPr fontId="7" type="noConversion"/>
  </si>
  <si>
    <t>海盜王免費卡</t>
    <phoneticPr fontId="7" type="noConversion"/>
  </si>
  <si>
    <t>g057_fg</t>
    <phoneticPr fontId="7" type="noConversion"/>
  </si>
  <si>
    <t>雷神</t>
    <phoneticPr fontId="7" type="noConversion"/>
  </si>
  <si>
    <t>God of Thunder</t>
    <phoneticPr fontId="7" type="noConversion"/>
  </si>
  <si>
    <t>雷神免費卡</t>
    <phoneticPr fontId="7" type="noConversion"/>
  </si>
  <si>
    <t>g058_fg</t>
    <phoneticPr fontId="7" type="noConversion"/>
  </si>
  <si>
    <t>馬戲團</t>
    <phoneticPr fontId="7" type="noConversion"/>
  </si>
  <si>
    <t>Circus</t>
    <phoneticPr fontId="7" type="noConversion"/>
  </si>
  <si>
    <t>馬戲團紅利卡</t>
    <phoneticPr fontId="7" type="noConversion"/>
  </si>
  <si>
    <t>p001_rb</t>
    <phoneticPr fontId="7" type="noConversion"/>
  </si>
  <si>
    <t>設定5</t>
    <phoneticPr fontId="7" type="noConversion"/>
  </si>
  <si>
    <t>馬戲團超級紅利卡</t>
    <phoneticPr fontId="7" type="noConversion"/>
  </si>
  <si>
    <t>p001_bb</t>
    <phoneticPr fontId="7" type="noConversion"/>
  </si>
  <si>
    <t>鑽石礦工</t>
    <phoneticPr fontId="7" type="noConversion"/>
  </si>
  <si>
    <t>Diamond Miners</t>
    <phoneticPr fontId="7" type="noConversion"/>
  </si>
  <si>
    <t>礦工免費卡</t>
    <phoneticPr fontId="7" type="noConversion"/>
  </si>
  <si>
    <t>g059_fg</t>
    <phoneticPr fontId="7" type="noConversion"/>
  </si>
  <si>
    <t>設定6</t>
    <phoneticPr fontId="8" type="noConversion"/>
  </si>
  <si>
    <t>海洋天堂</t>
  </si>
  <si>
    <t>Ocean Paradise</t>
    <phoneticPr fontId="7" type="noConversion"/>
  </si>
  <si>
    <t>海洋天堂超級紅利卡</t>
    <phoneticPr fontId="7" type="noConversion"/>
  </si>
  <si>
    <t>p002_bb</t>
    <phoneticPr fontId="7" type="noConversion"/>
  </si>
  <si>
    <t>海洋天堂紅利卡</t>
    <phoneticPr fontId="7" type="noConversion"/>
  </si>
  <si>
    <t>p002_rb</t>
    <phoneticPr fontId="7" type="noConversion"/>
  </si>
  <si>
    <t>小魔女</t>
  </si>
  <si>
    <t>LittleWitch</t>
  </si>
  <si>
    <t>小魔女免費卡</t>
    <phoneticPr fontId="7" type="noConversion"/>
  </si>
  <si>
    <t>g060_fg</t>
    <phoneticPr fontId="7" type="noConversion"/>
  </si>
  <si>
    <t>火熱野馬</t>
  </si>
  <si>
    <t>BuckingBronco</t>
  </si>
  <si>
    <t>火熱野馬免費卡</t>
    <phoneticPr fontId="7" type="noConversion"/>
  </si>
  <si>
    <t>g061_fg</t>
    <phoneticPr fontId="7" type="noConversion"/>
  </si>
  <si>
    <t>富貴金蟾</t>
  </si>
  <si>
    <t>GoldToad</t>
  </si>
  <si>
    <t>富貴金蟾免費卡</t>
    <phoneticPr fontId="7" type="noConversion"/>
  </si>
  <si>
    <t>g063_fg</t>
    <phoneticPr fontId="7" type="noConversion"/>
  </si>
  <si>
    <t>櫻之戀</t>
    <phoneticPr fontId="7" type="noConversion"/>
  </si>
  <si>
    <t>Sakura Love</t>
    <phoneticPr fontId="7" type="noConversion"/>
  </si>
  <si>
    <t>櫻之戀超級紅利卡</t>
    <phoneticPr fontId="7" type="noConversion"/>
  </si>
  <si>
    <t>p003_bb</t>
    <phoneticPr fontId="7" type="noConversion"/>
  </si>
  <si>
    <t>櫻之戀紅利卡</t>
    <phoneticPr fontId="7" type="noConversion"/>
  </si>
  <si>
    <t>p003_rb</t>
    <phoneticPr fontId="7" type="noConversion"/>
  </si>
  <si>
    <t>WildRhino</t>
  </si>
  <si>
    <t>犀牛免費卡</t>
    <phoneticPr fontId="7" type="noConversion"/>
  </si>
  <si>
    <t>g062_fg</t>
    <phoneticPr fontId="7" type="noConversion"/>
  </si>
  <si>
    <t>怪物派對</t>
    <phoneticPr fontId="7" type="noConversion"/>
  </si>
  <si>
    <t>HalloweenParty</t>
  </si>
  <si>
    <t>G064</t>
  </si>
  <si>
    <t>怪物派對免費卡</t>
    <phoneticPr fontId="7" type="noConversion"/>
  </si>
  <si>
    <t>g064_fg</t>
    <phoneticPr fontId="7" type="noConversion"/>
  </si>
  <si>
    <t>怪物派對連爆卡</t>
    <phoneticPr fontId="7" type="noConversion"/>
  </si>
  <si>
    <t>g064_respin</t>
  </si>
  <si>
    <t>宙斯</t>
  </si>
  <si>
    <t>Zeus</t>
  </si>
  <si>
    <t>G065</t>
  </si>
  <si>
    <t>宙斯免費卡</t>
  </si>
  <si>
    <t>g065_fg</t>
  </si>
  <si>
    <t>宙斯連爆卡</t>
  </si>
  <si>
    <t>g065_respin</t>
  </si>
  <si>
    <t>冰雪公主</t>
    <phoneticPr fontId="7" type="noConversion"/>
  </si>
  <si>
    <t>SnowPrincess</t>
  </si>
  <si>
    <t>G066</t>
    <phoneticPr fontId="7" type="noConversion"/>
  </si>
  <si>
    <t>冰雪公主免費卡</t>
    <phoneticPr fontId="7" type="noConversion"/>
  </si>
  <si>
    <t>g066_fg</t>
    <phoneticPr fontId="7" type="noConversion"/>
  </si>
  <si>
    <t>梅杜莎</t>
  </si>
  <si>
    <t>Medusa</t>
  </si>
  <si>
    <t>G067</t>
  </si>
  <si>
    <t>梅杜莎免費卡</t>
  </si>
  <si>
    <t>g067_fg</t>
  </si>
  <si>
    <t>搖滾聖誕</t>
  </si>
  <si>
    <t>XMasRocks</t>
  </si>
  <si>
    <t>G068</t>
  </si>
  <si>
    <t>搖滾聖誕免費卡</t>
  </si>
  <si>
    <t>g068_fg</t>
  </si>
  <si>
    <t>金剛</t>
    <phoneticPr fontId="7" type="noConversion"/>
  </si>
  <si>
    <t>KingKong</t>
  </si>
  <si>
    <t>G069</t>
    <phoneticPr fontId="7" type="noConversion"/>
  </si>
  <si>
    <t>金剛免費卡</t>
    <phoneticPr fontId="7" type="noConversion"/>
  </si>
  <si>
    <t>g069_fg</t>
    <phoneticPr fontId="7" type="noConversion"/>
  </si>
  <si>
    <t>鼠來寶</t>
    <phoneticPr fontId="7" type="noConversion"/>
  </si>
  <si>
    <t>FortuneMouse</t>
    <phoneticPr fontId="7" type="noConversion"/>
  </si>
  <si>
    <t>G070</t>
    <phoneticPr fontId="7" type="noConversion"/>
  </si>
  <si>
    <t>鼠來寶免費卡</t>
    <phoneticPr fontId="7" type="noConversion"/>
  </si>
  <si>
    <t>g070_fg</t>
    <phoneticPr fontId="7" type="noConversion"/>
  </si>
  <si>
    <t>RhinoXtreme</t>
    <phoneticPr fontId="7" type="noConversion"/>
  </si>
  <si>
    <t>G071</t>
    <phoneticPr fontId="7" type="noConversion"/>
  </si>
  <si>
    <t>g071_fg</t>
    <phoneticPr fontId="7" type="noConversion"/>
  </si>
  <si>
    <t>金瓶梅</t>
    <phoneticPr fontId="7" type="noConversion"/>
  </si>
  <si>
    <t>GoldenLotus</t>
    <phoneticPr fontId="7" type="noConversion"/>
  </si>
  <si>
    <t>G038</t>
    <phoneticPr fontId="7" type="noConversion"/>
  </si>
  <si>
    <t>金瓶梅免費卡</t>
    <phoneticPr fontId="7" type="noConversion"/>
  </si>
  <si>
    <t>g038_fg</t>
    <phoneticPr fontId="7" type="noConversion"/>
  </si>
  <si>
    <t>羅賓漢</t>
  </si>
  <si>
    <t>Robinhood</t>
  </si>
  <si>
    <t>G072</t>
    <phoneticPr fontId="7" type="noConversion"/>
  </si>
  <si>
    <t>羅賓漢免費卡</t>
    <phoneticPr fontId="7" type="noConversion"/>
  </si>
  <si>
    <t>g072_fg</t>
    <phoneticPr fontId="7" type="noConversion"/>
  </si>
  <si>
    <t>七彩變色龍</t>
  </si>
  <si>
    <t>Chameleon</t>
  </si>
  <si>
    <t>G073</t>
  </si>
  <si>
    <t>變色龍免費卡</t>
  </si>
  <si>
    <t>g073_fg</t>
  </si>
  <si>
    <t>龍王</t>
  </si>
  <si>
    <t>DragonKing</t>
  </si>
  <si>
    <t>P005</t>
  </si>
  <si>
    <t>龍王紅利卡</t>
  </si>
  <si>
    <t>p005_bb</t>
  </si>
  <si>
    <t>龍王超級紅利卡</t>
  </si>
  <si>
    <t>p005_sb</t>
  </si>
  <si>
    <t>龍王昇龍卡</t>
  </si>
  <si>
    <t>p005_sg</t>
  </si>
  <si>
    <t>龍王超級昇龍卡</t>
  </si>
  <si>
    <t>p005_sbg</t>
  </si>
  <si>
    <t>JackAndBeanstalk</t>
  </si>
  <si>
    <t>G074</t>
  </si>
  <si>
    <t>傑克金蛋連爆卡</t>
  </si>
  <si>
    <t>g074_fg</t>
  </si>
  <si>
    <t>傑克金蛋卡</t>
  </si>
  <si>
    <t>g074_respin</t>
  </si>
  <si>
    <t>金獅爺</t>
    <phoneticPr fontId="7" type="noConversion"/>
  </si>
  <si>
    <t>Gold Lion</t>
    <phoneticPr fontId="7" type="noConversion"/>
  </si>
  <si>
    <t>VG001</t>
  </si>
  <si>
    <t>金獅爺免費卡</t>
    <phoneticPr fontId="7" type="noConversion"/>
  </si>
  <si>
    <t>vg001_fg</t>
  </si>
  <si>
    <t>設定99</t>
    <phoneticPr fontId="7" type="noConversion"/>
  </si>
  <si>
    <t>極限猛虎</t>
    <phoneticPr fontId="7" type="noConversion"/>
  </si>
  <si>
    <t>Tiger Extreme</t>
    <phoneticPr fontId="7" type="noConversion"/>
  </si>
  <si>
    <t>VG002</t>
  </si>
  <si>
    <t>極限猛虎免費卡</t>
    <phoneticPr fontId="7" type="noConversion"/>
  </si>
  <si>
    <t>vg002_fg</t>
  </si>
  <si>
    <t>皇家野馬</t>
    <phoneticPr fontId="7" type="noConversion"/>
  </si>
  <si>
    <t>Royal Brunco</t>
    <phoneticPr fontId="7" type="noConversion"/>
  </si>
  <si>
    <t>VG003</t>
    <phoneticPr fontId="7" type="noConversion"/>
  </si>
  <si>
    <t>皇家野馬免費卡</t>
    <phoneticPr fontId="7" type="noConversion"/>
  </si>
  <si>
    <t>vg003_fg</t>
    <phoneticPr fontId="7" type="noConversion"/>
  </si>
  <si>
    <t>設定91</t>
    <phoneticPr fontId="7" type="noConversion"/>
  </si>
  <si>
    <t>德古拉</t>
  </si>
  <si>
    <t>Dracula</t>
    <phoneticPr fontId="7" type="noConversion"/>
  </si>
  <si>
    <t>VG005</t>
  </si>
  <si>
    <t>德古拉免費卡</t>
    <phoneticPr fontId="7" type="noConversion"/>
  </si>
  <si>
    <t>vg005_fg</t>
    <phoneticPr fontId="7" type="noConversion"/>
  </si>
  <si>
    <t>德古拉連爆卡</t>
    <phoneticPr fontId="7" type="noConversion"/>
  </si>
  <si>
    <t>vg005_respin</t>
    <phoneticPr fontId="7" type="noConversion"/>
  </si>
  <si>
    <t>德古拉全爆卡</t>
    <phoneticPr fontId="7" type="noConversion"/>
  </si>
  <si>
    <t>vg005_super_fg</t>
  </si>
  <si>
    <t>SuperFG</t>
    <phoneticPr fontId="7" type="noConversion"/>
  </si>
  <si>
    <t>彩光馬戲團</t>
    <phoneticPr fontId="7" type="noConversion"/>
  </si>
  <si>
    <t>Rainbow Circus</t>
    <phoneticPr fontId="7" type="noConversion"/>
  </si>
  <si>
    <t>VP001</t>
  </si>
  <si>
    <t>彩光馬戲團超級紅利卡</t>
    <phoneticPr fontId="7" type="noConversion"/>
  </si>
  <si>
    <t>vp001_bb</t>
    <phoneticPr fontId="7" type="noConversion"/>
  </si>
  <si>
    <t>BB</t>
    <phoneticPr fontId="7" type="noConversion"/>
  </si>
  <si>
    <t>設定95</t>
    <phoneticPr fontId="7" type="noConversion"/>
  </si>
  <si>
    <t>彩光馬戲團紅利卡</t>
    <phoneticPr fontId="7" type="noConversion"/>
  </si>
  <si>
    <t>vp001_rb</t>
    <phoneticPr fontId="7" type="noConversion"/>
  </si>
  <si>
    <t>RB</t>
    <phoneticPr fontId="7" type="noConversion"/>
  </si>
  <si>
    <t>彩光馬戲團白光卡</t>
    <phoneticPr fontId="7" type="noConversion"/>
  </si>
  <si>
    <t>SB</t>
    <phoneticPr fontId="7" type="noConversion"/>
  </si>
  <si>
    <t>種類</t>
  </si>
  <si>
    <r>
      <rPr>
        <sz val="12"/>
        <color rgb="FF000000"/>
        <rFont val="細明體"/>
        <family val="3"/>
        <charset val="136"/>
      </rPr>
      <t>設定</t>
    </r>
    <r>
      <rPr>
        <sz val="12"/>
        <color rgb="FF000000"/>
        <rFont val="Arial"/>
        <family val="2"/>
      </rPr>
      <t>99</t>
    </r>
    <phoneticPr fontId="7" type="noConversion"/>
  </si>
  <si>
    <t>LEVEL</t>
  </si>
  <si>
    <t>TotalBet</t>
  </si>
  <si>
    <t>道具在背包的使用期限規則</t>
    <phoneticPr fontId="7" type="noConversion"/>
  </si>
  <si>
    <t>1.貨幣類都是直接入帳，不會進背包。</t>
    <phoneticPr fontId="7" type="noConversion"/>
  </si>
  <si>
    <t>2.虛寶卡會分7天/30天版本，基本上商城都是30天，免費送都給7天。</t>
    <phoneticPr fontId="7" type="noConversion"/>
  </si>
  <si>
    <t>3.除了虛寶卡以外的道具，使用期限基本上都是7天。(含轉蛋免費卡)</t>
    <phoneticPr fontId="7" type="noConversion"/>
  </si>
  <si>
    <t>4.可以設定指定日期後失效的功能，但目前還沒用過，如果有特殊需求請先提案。</t>
    <phoneticPr fontId="7" type="noConversion"/>
  </si>
  <si>
    <t>類別</t>
    <phoneticPr fontId="7" type="noConversion"/>
  </si>
  <si>
    <t>道具編號範例</t>
    <phoneticPr fontId="7" type="noConversion"/>
  </si>
  <si>
    <t>編號參數解釋</t>
    <phoneticPr fontId="7" type="noConversion"/>
  </si>
  <si>
    <t>備註</t>
    <phoneticPr fontId="7" type="noConversion"/>
  </si>
  <si>
    <t>參數1</t>
  </si>
  <si>
    <t>參數2</t>
  </si>
  <si>
    <t>參數3</t>
  </si>
  <si>
    <t>參數4</t>
  </si>
  <si>
    <t>參數5</t>
  </si>
  <si>
    <t>參數6</t>
    <phoneticPr fontId="7" type="noConversion"/>
  </si>
  <si>
    <t>金幣</t>
    <phoneticPr fontId="7" type="noConversion"/>
  </si>
  <si>
    <t>N_C_1</t>
    <phoneticPr fontId="7" type="noConversion"/>
  </si>
  <si>
    <t>N=貨幣</t>
    <phoneticPr fontId="7" type="noConversion"/>
  </si>
  <si>
    <t>C=Coin</t>
    <phoneticPr fontId="7" type="noConversion"/>
  </si>
  <si>
    <t>數量，4碼數字+KMBT</t>
    <phoneticPr fontId="7" type="noConversion"/>
  </si>
  <si>
    <t>VIP</t>
    <phoneticPr fontId="7" type="noConversion"/>
  </si>
  <si>
    <t>希望玩家容易跟商城做對價時使用。</t>
    <phoneticPr fontId="7" type="noConversion"/>
  </si>
  <si>
    <t>鑽石</t>
    <phoneticPr fontId="7" type="noConversion"/>
  </si>
  <si>
    <t>N_D_1</t>
    <phoneticPr fontId="7" type="noConversion"/>
  </si>
  <si>
    <t>D=Diamond</t>
    <phoneticPr fontId="7" type="noConversion"/>
  </si>
  <si>
    <t>愛心點數</t>
    <phoneticPr fontId="7" type="noConversion"/>
  </si>
  <si>
    <t>N_HP_1</t>
    <phoneticPr fontId="7" type="noConversion"/>
  </si>
  <si>
    <t>HP=HeartPoint</t>
    <phoneticPr fontId="7" type="noConversion"/>
  </si>
  <si>
    <t>N_CP_1</t>
    <phoneticPr fontId="7" type="noConversion"/>
  </si>
  <si>
    <t>CP=CrownPoint</t>
    <phoneticPr fontId="7" type="noConversion"/>
  </si>
  <si>
    <t>N_BP_1</t>
    <phoneticPr fontId="7" type="noConversion"/>
  </si>
  <si>
    <t>BP=BravoPoint</t>
    <phoneticPr fontId="7" type="noConversion"/>
  </si>
  <si>
    <t>卡冊寶箱</t>
    <phoneticPr fontId="7" type="noConversion"/>
  </si>
  <si>
    <t>B_103_1_3_3</t>
    <phoneticPr fontId="7" type="noConversion"/>
  </si>
  <si>
    <t>B=Bravo card</t>
    <phoneticPr fontId="7" type="noConversion"/>
  </si>
  <si>
    <t>寶箱編號</t>
    <phoneticPr fontId="7" type="noConversion"/>
  </si>
  <si>
    <t>保底數量</t>
    <phoneticPr fontId="7" type="noConversion"/>
  </si>
  <si>
    <t>最少幾張</t>
    <phoneticPr fontId="7" type="noConversion"/>
  </si>
  <si>
    <t>最多幾張</t>
    <phoneticPr fontId="7" type="noConversion"/>
  </si>
  <si>
    <t>8/12之後沒用</t>
    <phoneticPr fontId="7" type="noConversion"/>
  </si>
  <si>
    <t>虛寶卡</t>
    <phoneticPr fontId="7" type="noConversion"/>
  </si>
  <si>
    <t>R_vp001_rb_15000000_7</t>
    <phoneticPr fontId="7" type="noConversion"/>
  </si>
  <si>
    <t>R=虛寶卡</t>
    <phoneticPr fontId="7" type="noConversion"/>
  </si>
  <si>
    <t>卡片編號(vp001_rb)</t>
    <phoneticPr fontId="7" type="noConversion"/>
  </si>
  <si>
    <t>面額</t>
    <phoneticPr fontId="7" type="noConversion"/>
  </si>
  <si>
    <t>要確認道具編號是否太長</t>
    <phoneticPr fontId="7" type="noConversion"/>
  </si>
  <si>
    <t>增益效果</t>
    <phoneticPr fontId="7" type="noConversion"/>
  </si>
  <si>
    <t>O=增益效果</t>
    <phoneticPr fontId="7" type="noConversion"/>
  </si>
  <si>
    <t>BW=BoostedWins</t>
    <phoneticPr fontId="7" type="noConversion"/>
  </si>
  <si>
    <t>提撥上限</t>
    <phoneticPr fontId="7" type="noConversion"/>
  </si>
  <si>
    <t>提撥%數</t>
    <phoneticPr fontId="7" type="noConversion"/>
  </si>
  <si>
    <t>效果持續時間</t>
    <phoneticPr fontId="7" type="noConversion"/>
  </si>
  <si>
    <t>O_JA_40_1440</t>
    <phoneticPr fontId="7" type="noConversion"/>
  </si>
  <si>
    <t>JA=JackpotAgain</t>
    <phoneticPr fontId="7" type="noConversion"/>
  </si>
  <si>
    <t>上限倍率</t>
    <phoneticPr fontId="7" type="noConversion"/>
  </si>
  <si>
    <t>效果持續時間(分)</t>
    <phoneticPr fontId="7" type="noConversion"/>
  </si>
  <si>
    <t>O_CB_7_60</t>
    <phoneticPr fontId="7" type="noConversion"/>
  </si>
  <si>
    <t>CB=CashBack</t>
    <phoneticPr fontId="7" type="noConversion"/>
  </si>
  <si>
    <t>Q_QT_5_60</t>
    <phoneticPr fontId="7" type="noConversion"/>
  </si>
  <si>
    <t>Q=Quest</t>
    <phoneticPr fontId="7" type="noConversion"/>
  </si>
  <si>
    <t>QT=QuestThruster</t>
    <phoneticPr fontId="7" type="noConversion"/>
  </si>
  <si>
    <t>倍率</t>
    <phoneticPr fontId="7" type="noConversion"/>
  </si>
  <si>
    <t>小豬槌</t>
    <phoneticPr fontId="7" type="noConversion"/>
  </si>
  <si>
    <t>P_99.99</t>
    <phoneticPr fontId="7" type="noConversion"/>
  </si>
  <si>
    <t>P=PigHammer</t>
    <phoneticPr fontId="7" type="noConversion"/>
  </si>
  <si>
    <t>可使用的最大面額</t>
    <phoneticPr fontId="7" type="noConversion"/>
  </si>
  <si>
    <t>卡冊季度</t>
  </si>
  <si>
    <t>BP=BravoPack</t>
    <phoneticPr fontId="7" type="noConversion"/>
  </si>
  <si>
    <t>可抽出數量與新卡
可抽出2~6張，0張新卡。</t>
    <phoneticPr fontId="7" type="noConversion"/>
  </si>
  <si>
    <t>SPIN用組合包</t>
    <phoneticPr fontId="7" type="noConversion"/>
  </si>
  <si>
    <t>S=Spin</t>
    <phoneticPr fontId="7" type="noConversion"/>
  </si>
  <si>
    <t>主題用組合包</t>
    <phoneticPr fontId="7" type="noConversion"/>
  </si>
  <si>
    <t>TR_20200812_1</t>
    <phoneticPr fontId="7" type="noConversion"/>
  </si>
  <si>
    <t>TR=ThemeReward</t>
    <phoneticPr fontId="7" type="noConversion"/>
  </si>
  <si>
    <t>主題數量
0=最終獎勵
1=第一主題獎勵
2=以此類推</t>
    <phoneticPr fontId="7" type="noConversion"/>
  </si>
  <si>
    <t>組合包
黃金轉盤
小瑪莉</t>
    <phoneticPr fontId="7" type="noConversion"/>
  </si>
  <si>
    <t>禮包產出順序(三碼)</t>
    <phoneticPr fontId="7" type="noConversion"/>
  </si>
  <si>
    <t>邱比特免費卡</t>
    <phoneticPr fontId="7" type="noConversion"/>
  </si>
  <si>
    <t>邱比特超級免費卡</t>
    <phoneticPr fontId="7" type="noConversion"/>
  </si>
  <si>
    <t>邱比特全盤卡</t>
    <phoneticPr fontId="7" type="noConversion"/>
  </si>
  <si>
    <t>邱比特</t>
    <phoneticPr fontId="7" type="noConversion"/>
  </si>
  <si>
    <t>Cupid</t>
    <phoneticPr fontId="7" type="noConversion"/>
  </si>
  <si>
    <t>G075</t>
    <phoneticPr fontId="7" type="noConversion"/>
  </si>
  <si>
    <t>g075_fg</t>
    <phoneticPr fontId="7" type="noConversion"/>
  </si>
  <si>
    <t>g075_sfg</t>
    <phoneticPr fontId="7" type="noConversion"/>
  </si>
  <si>
    <t>g075_allwild</t>
    <phoneticPr fontId="7" type="noConversion"/>
  </si>
  <si>
    <t>AllWild</t>
    <phoneticPr fontId="7" type="noConversion"/>
  </si>
  <si>
    <t>黑帝斯</t>
    <phoneticPr fontId="7" type="noConversion"/>
  </si>
  <si>
    <t>黑帝斯全神降臨卡</t>
    <phoneticPr fontId="7" type="noConversion"/>
  </si>
  <si>
    <t>黑帝斯神卡</t>
    <phoneticPr fontId="7" type="noConversion"/>
  </si>
  <si>
    <t>黑帝斯冥王卡</t>
    <phoneticPr fontId="7" type="noConversion"/>
  </si>
  <si>
    <t>p006_sb</t>
    <phoneticPr fontId="7" type="noConversion"/>
  </si>
  <si>
    <t>p006_hb</t>
    <phoneticPr fontId="7" type="noConversion"/>
  </si>
  <si>
    <t>p006_gb</t>
    <phoneticPr fontId="7" type="noConversion"/>
  </si>
  <si>
    <t>p006_bb</t>
    <phoneticPr fontId="7" type="noConversion"/>
  </si>
  <si>
    <t>p006_ag</t>
    <phoneticPr fontId="7" type="noConversion"/>
  </si>
  <si>
    <t>AG</t>
    <phoneticPr fontId="7" type="noConversion"/>
  </si>
  <si>
    <t>GB</t>
    <phoneticPr fontId="7" type="noConversion"/>
  </si>
  <si>
    <t>HB</t>
    <phoneticPr fontId="7" type="noConversion"/>
  </si>
  <si>
    <t>P006</t>
    <phoneticPr fontId="7" type="noConversion"/>
  </si>
  <si>
    <t>Hades</t>
    <phoneticPr fontId="7" type="noConversion"/>
  </si>
  <si>
    <t xml:space="preserve"> Base: 50</t>
    <phoneticPr fontId="7" type="noConversion"/>
  </si>
  <si>
    <t>Base: 40</t>
    <phoneticPr fontId="7" type="noConversion"/>
  </si>
  <si>
    <t>Base: 60</t>
    <phoneticPr fontId="7" type="noConversion"/>
  </si>
  <si>
    <t>Base: 9</t>
    <phoneticPr fontId="7" type="noConversion"/>
  </si>
  <si>
    <t>共玩天地
金獅爺、極限猛虎</t>
    <phoneticPr fontId="7" type="noConversion"/>
  </si>
  <si>
    <t>設定6</t>
    <phoneticPr fontId="7" type="noConversion"/>
  </si>
  <si>
    <r>
      <t xml:space="preserve">Base: 3
</t>
    </r>
    <r>
      <rPr>
        <sz val="12"/>
        <color rgb="FF000000"/>
        <rFont val="細明體"/>
        <family val="3"/>
        <charset val="136"/>
      </rPr>
      <t>馬戲團</t>
    </r>
    <phoneticPr fontId="7" type="noConversion"/>
  </si>
  <si>
    <r>
      <t xml:space="preserve">Base: 50
</t>
    </r>
    <r>
      <rPr>
        <sz val="12"/>
        <color rgb="FF000000"/>
        <rFont val="細明體"/>
        <family val="3"/>
        <charset val="136"/>
      </rPr>
      <t>鑽石礦工</t>
    </r>
    <phoneticPr fontId="7" type="noConversion"/>
  </si>
  <si>
    <t>※設定11~19是高押注群組，看個位數就是對應提升前的群組。</t>
    <phoneticPr fontId="7" type="noConversion"/>
  </si>
  <si>
    <t>黑帝斯女神卡</t>
    <phoneticPr fontId="7" type="noConversion"/>
  </si>
  <si>
    <t>黑帝斯三頭犬卡</t>
    <phoneticPr fontId="7" type="noConversion"/>
  </si>
  <si>
    <t>道具名稱</t>
    <phoneticPr fontId="7" type="noConversion"/>
  </si>
  <si>
    <t>道具編號</t>
    <phoneticPr fontId="7" type="noConversion"/>
  </si>
  <si>
    <t>BP點數</t>
    <phoneticPr fontId="7" type="noConversion"/>
  </si>
  <si>
    <t>皇冠點數</t>
    <phoneticPr fontId="7" type="noConversion"/>
  </si>
  <si>
    <t>共玩卡包</t>
    <phoneticPr fontId="7" type="noConversion"/>
  </si>
  <si>
    <t>龍虎鬥</t>
    <phoneticPr fontId="7" type="noConversion"/>
  </si>
  <si>
    <t>龍虎鬥紅利卡</t>
    <phoneticPr fontId="7" type="noConversion"/>
  </si>
  <si>
    <t>龍虎鬥昇龍卡</t>
    <phoneticPr fontId="7" type="noConversion"/>
  </si>
  <si>
    <t>龍虎鬥鳳凰卡</t>
    <phoneticPr fontId="7" type="noConversion"/>
  </si>
  <si>
    <t>龍虎鬥白虎卡</t>
    <phoneticPr fontId="7" type="noConversion"/>
  </si>
  <si>
    <t>龍虎鬥神龍卡</t>
    <phoneticPr fontId="7" type="noConversion"/>
  </si>
  <si>
    <t>vp002_bb</t>
    <phoneticPr fontId="7" type="noConversion"/>
  </si>
  <si>
    <t>vp002_sb</t>
    <phoneticPr fontId="7" type="noConversion"/>
  </si>
  <si>
    <t>vp002_sp</t>
    <phoneticPr fontId="7" type="noConversion"/>
  </si>
  <si>
    <t>vp002_st</t>
    <phoneticPr fontId="7" type="noConversion"/>
  </si>
  <si>
    <t>vp002_ssb</t>
    <phoneticPr fontId="7" type="noConversion"/>
  </si>
  <si>
    <t>SSB</t>
    <phoneticPr fontId="7" type="noConversion"/>
  </si>
  <si>
    <t>SB</t>
    <phoneticPr fontId="7" type="noConversion"/>
  </si>
  <si>
    <t>BB</t>
    <phoneticPr fontId="7" type="noConversion"/>
  </si>
  <si>
    <t>SP</t>
    <phoneticPr fontId="7" type="noConversion"/>
  </si>
  <si>
    <t>ST</t>
    <phoneticPr fontId="7" type="noConversion"/>
  </si>
  <si>
    <t>VP002</t>
    <phoneticPr fontId="7" type="noConversion"/>
  </si>
  <si>
    <t>DragonLegend</t>
    <phoneticPr fontId="7" type="noConversion"/>
  </si>
  <si>
    <t>Wild卡</t>
    <phoneticPr fontId="7" type="noConversion"/>
  </si>
  <si>
    <t>BW_202001_1</t>
    <phoneticPr fontId="7" type="noConversion"/>
  </si>
  <si>
    <t>建材</t>
    <phoneticPr fontId="7" type="noConversion"/>
  </si>
  <si>
    <t>BW=BravoWild</t>
    <phoneticPr fontId="7" type="noConversion"/>
  </si>
  <si>
    <t>Wild建材</t>
    <phoneticPr fontId="7" type="noConversion"/>
  </si>
  <si>
    <t>對應面額(數量為商城基礎值)</t>
  </si>
  <si>
    <t>N_C_VIP7_09999</t>
    <phoneticPr fontId="7" type="noConversion"/>
  </si>
  <si>
    <t>道具</t>
    <phoneticPr fontId="7" type="noConversion"/>
  </si>
  <si>
    <t>組合包</t>
    <phoneticPr fontId="7" type="noConversion"/>
  </si>
  <si>
    <t>共玩天地
排行榜獎勵</t>
    <phoneticPr fontId="7" type="noConversion"/>
  </si>
  <si>
    <t>GDepot_1</t>
    <phoneticPr fontId="7" type="noConversion"/>
  </si>
  <si>
    <t>WDepot_1</t>
    <phoneticPr fontId="7" type="noConversion"/>
  </si>
  <si>
    <t>1=碎片
2=Wild建材</t>
    <phoneticPr fontId="7" type="noConversion"/>
  </si>
  <si>
    <t>1=普通
2=稀有
3=史詩
4=傳說</t>
    <phoneticPr fontId="7" type="noConversion"/>
  </si>
  <si>
    <t>單純表不同品項</t>
    <phoneticPr fontId="7" type="noConversion"/>
  </si>
  <si>
    <t>BLL_1</t>
    <phoneticPr fontId="7" type="noConversion"/>
  </si>
  <si>
    <t>BL=BravoLand Leaderboard</t>
    <phoneticPr fontId="7" type="noConversion"/>
  </si>
  <si>
    <t>名次分布:1、2、3、4~10、11~100、
101~300、301~500、501~1000</t>
    <phoneticPr fontId="7" type="noConversion"/>
  </si>
  <si>
    <t>地圖加速器</t>
    <phoneticPr fontId="7" type="noConversion"/>
  </si>
  <si>
    <t>皇冠點數加速器</t>
    <phoneticPr fontId="7" type="noConversion"/>
  </si>
  <si>
    <t>CPT=CrownPointThruster</t>
    <phoneticPr fontId="7" type="noConversion"/>
  </si>
  <si>
    <t>more%數</t>
    <phoneticPr fontId="7" type="noConversion"/>
  </si>
  <si>
    <t>持續時間(分)</t>
    <phoneticPr fontId="7" type="noConversion"/>
  </si>
  <si>
    <t>CPT_100_10_1</t>
    <phoneticPr fontId="7" type="noConversion"/>
  </si>
  <si>
    <t>0=免費
1=付費
※數據分析用</t>
    <phoneticPr fontId="7" type="noConversion"/>
  </si>
  <si>
    <t>介面活動代幣</t>
    <phoneticPr fontId="7" type="noConversion"/>
  </si>
  <si>
    <t>介面活動道具</t>
    <phoneticPr fontId="7" type="noConversion"/>
  </si>
  <si>
    <t>MG=MiniGame</t>
    <phoneticPr fontId="7" type="noConversion"/>
  </si>
  <si>
    <t>遊戲類型
1=賓果
2=小廚師</t>
    <phoneticPr fontId="7" type="noConversion"/>
  </si>
  <si>
    <t>MG_1_1_1</t>
    <phoneticPr fontId="7" type="noConversion"/>
  </si>
  <si>
    <t>MGP_1</t>
    <phoneticPr fontId="7" type="noConversion"/>
  </si>
  <si>
    <t>MGP=MiniGamePoint</t>
    <phoneticPr fontId="7" type="noConversion"/>
  </si>
  <si>
    <t>MGI_1_1_10_1</t>
    <phoneticPr fontId="7" type="noConversion"/>
  </si>
  <si>
    <t>Wild建材</t>
  </si>
  <si>
    <t>1=一般廳
2=VIP廳</t>
    <phoneticPr fontId="7" type="noConversion"/>
  </si>
  <si>
    <t>順序</t>
    <phoneticPr fontId="7" type="noConversion"/>
  </si>
  <si>
    <t>季度</t>
    <phoneticPr fontId="7" type="noConversion"/>
  </si>
  <si>
    <t>S_0_1_1</t>
    <phoneticPr fontId="7" type="noConversion"/>
  </si>
  <si>
    <t>共玩卡</t>
    <phoneticPr fontId="7" type="noConversion"/>
  </si>
  <si>
    <t>啤酒節</t>
    <phoneticPr fontId="7" type="noConversion"/>
  </si>
  <si>
    <t>Oktoberfest</t>
    <phoneticPr fontId="7" type="noConversion"/>
  </si>
  <si>
    <t>G076</t>
    <phoneticPr fontId="7" type="noConversion"/>
  </si>
  <si>
    <t>啤酒節免費卡</t>
    <phoneticPr fontId="7" type="noConversion"/>
  </si>
  <si>
    <t>啤酒節彩金卡</t>
    <phoneticPr fontId="7" type="noConversion"/>
  </si>
  <si>
    <t>啤酒節禮品卡</t>
    <phoneticPr fontId="7" type="noConversion"/>
  </si>
  <si>
    <t>啤酒節炸雞卡</t>
    <phoneticPr fontId="7" type="noConversion"/>
  </si>
  <si>
    <t>啤酒節乾杯卡</t>
    <phoneticPr fontId="7" type="noConversion"/>
  </si>
  <si>
    <t>g076_cb</t>
    <phoneticPr fontId="7" type="noConversion"/>
  </si>
  <si>
    <t>g076_cc</t>
    <phoneticPr fontId="7" type="noConversion"/>
  </si>
  <si>
    <t>g076_cp</t>
    <phoneticPr fontId="7" type="noConversion"/>
  </si>
  <si>
    <t>g076_fg</t>
    <phoneticPr fontId="7" type="noConversion"/>
  </si>
  <si>
    <t>g076_jp</t>
    <phoneticPr fontId="7" type="noConversion"/>
  </si>
  <si>
    <t>FG</t>
    <phoneticPr fontId="7" type="noConversion"/>
  </si>
  <si>
    <t>JP</t>
    <phoneticPr fontId="7" type="noConversion"/>
  </si>
  <si>
    <t>CP</t>
    <phoneticPr fontId="7" type="noConversion"/>
  </si>
  <si>
    <t>CC</t>
    <phoneticPr fontId="7" type="noConversion"/>
  </si>
  <si>
    <t>CB</t>
    <phoneticPr fontId="7" type="noConversion"/>
  </si>
  <si>
    <t>賓果球</t>
    <phoneticPr fontId="7" type="noConversion"/>
  </si>
  <si>
    <t>卡包類型
0=不限
1=普卡
2=金卡
3=普+金卡
4=Lucky卡</t>
    <phoneticPr fontId="7" type="noConversion"/>
  </si>
  <si>
    <t>MGI=MiniGameItem</t>
    <phoneticPr fontId="7" type="noConversion"/>
  </si>
  <si>
    <t>西元年末兩碼</t>
  </si>
  <si>
    <t>返利紅包</t>
    <phoneticPr fontId="7" type="noConversion"/>
  </si>
  <si>
    <t>JP紅包</t>
    <phoneticPr fontId="7" type="noConversion"/>
  </si>
  <si>
    <t>贏分紅包</t>
    <phoneticPr fontId="7" type="noConversion"/>
  </si>
  <si>
    <t>1小時</t>
    <phoneticPr fontId="7" type="noConversion"/>
  </si>
  <si>
    <t>4小時</t>
    <phoneticPr fontId="7" type="noConversion"/>
  </si>
  <si>
    <t>12小時</t>
    <phoneticPr fontId="7" type="noConversion"/>
  </si>
  <si>
    <t>V4</t>
    <phoneticPr fontId="7" type="noConversion"/>
  </si>
  <si>
    <t>V5</t>
    <phoneticPr fontId="7" type="noConversion"/>
  </si>
  <si>
    <t>V6</t>
    <phoneticPr fontId="7" type="noConversion"/>
  </si>
  <si>
    <t>V3</t>
    <phoneticPr fontId="7" type="noConversion"/>
  </si>
  <si>
    <t>各V單局押注</t>
    <phoneticPr fontId="7" type="noConversion"/>
  </si>
  <si>
    <t>希望他幾局滿</t>
    <phoneticPr fontId="7" type="noConversion"/>
  </si>
  <si>
    <t>贏分上限</t>
    <phoneticPr fontId="7" type="noConversion"/>
  </si>
  <si>
    <t>實際局數</t>
    <phoneticPr fontId="7" type="noConversion"/>
  </si>
  <si>
    <t>效果</t>
    <phoneticPr fontId="7" type="noConversion"/>
  </si>
  <si>
    <t>金幣上限</t>
    <phoneticPr fontId="7" type="noConversion"/>
  </si>
  <si>
    <t>紅包</t>
    <phoneticPr fontId="7" type="noConversion"/>
  </si>
  <si>
    <t>道具持續時間</t>
    <phoneticPr fontId="7" type="noConversion"/>
  </si>
  <si>
    <t>7天</t>
    <phoneticPr fontId="7" type="noConversion"/>
  </si>
  <si>
    <t>500倍</t>
    <phoneticPr fontId="7" type="noConversion"/>
  </si>
  <si>
    <t>200倍</t>
    <phoneticPr fontId="7" type="noConversion"/>
  </si>
  <si>
    <t>100倍</t>
    <phoneticPr fontId="7" type="noConversion"/>
  </si>
  <si>
    <t>40倍</t>
    <phoneticPr fontId="7" type="noConversion"/>
  </si>
  <si>
    <t>1000倍</t>
    <phoneticPr fontId="7" type="noConversion"/>
  </si>
  <si>
    <t>無</t>
    <phoneticPr fontId="7" type="noConversion"/>
  </si>
  <si>
    <t>※JP跟贏分定價找時間補。</t>
    <phoneticPr fontId="7" type="noConversion"/>
  </si>
  <si>
    <t>Million Hades</t>
    <phoneticPr fontId="7" type="noConversion"/>
  </si>
  <si>
    <t>vp003_bb</t>
  </si>
  <si>
    <t>百萬冥神</t>
    <phoneticPr fontId="7" type="noConversion"/>
  </si>
  <si>
    <t>百萬冥神紅利卡</t>
    <phoneticPr fontId="7" type="noConversion"/>
  </si>
  <si>
    <t>vp003_hb</t>
    <phoneticPr fontId="7" type="noConversion"/>
  </si>
  <si>
    <t>百萬冥神冥神卡</t>
  </si>
  <si>
    <t>vp003_ss</t>
    <phoneticPr fontId="7" type="noConversion"/>
  </si>
  <si>
    <t>百萬冥神庫存卡</t>
  </si>
  <si>
    <t>百萬冥神覺醒卡</t>
    <phoneticPr fontId="7" type="noConversion"/>
  </si>
  <si>
    <t>百萬冥神王座卡</t>
  </si>
  <si>
    <t>VP003</t>
    <phoneticPr fontId="7" type="noConversion"/>
  </si>
  <si>
    <t>BB</t>
    <phoneticPr fontId="7" type="noConversion"/>
  </si>
  <si>
    <t>HB</t>
    <phoneticPr fontId="7" type="noConversion"/>
  </si>
  <si>
    <t>vp003_gbt</t>
    <phoneticPr fontId="7" type="noConversion"/>
  </si>
  <si>
    <t>vp003_gb</t>
    <phoneticPr fontId="7" type="noConversion"/>
  </si>
  <si>
    <t>GB</t>
    <phoneticPr fontId="7" type="noConversion"/>
  </si>
  <si>
    <t>GBT</t>
    <phoneticPr fontId="7" type="noConversion"/>
  </si>
  <si>
    <t>介面活動點數(碎片)
※集滿才會變成代幣</t>
    <phoneticPr fontId="7" type="noConversion"/>
  </si>
  <si>
    <t>傳說廚具
0=鍋子
1=刀子
2=鏟子
3=擀麵棍</t>
    <phoneticPr fontId="7" type="noConversion"/>
  </si>
  <si>
    <t>西元+第幾季</t>
    <phoneticPr fontId="7" type="noConversion"/>
  </si>
  <si>
    <t>BP點數</t>
  </si>
  <si>
    <t>太空漫遊</t>
    <phoneticPr fontId="7" type="noConversion"/>
  </si>
  <si>
    <t>Space Odyssey</t>
    <phoneticPr fontId="7" type="noConversion"/>
  </si>
  <si>
    <t>G077</t>
    <phoneticPr fontId="7" type="noConversion"/>
  </si>
  <si>
    <t>g077_fg</t>
    <phoneticPr fontId="7" type="noConversion"/>
  </si>
  <si>
    <t>g077_sfg</t>
    <phoneticPr fontId="7" type="noConversion"/>
  </si>
  <si>
    <t>g077_sb</t>
    <phoneticPr fontId="7" type="noConversion"/>
  </si>
  <si>
    <t>g077_sm</t>
    <phoneticPr fontId="7" type="noConversion"/>
  </si>
  <si>
    <t>g077_sp</t>
    <phoneticPr fontId="7" type="noConversion"/>
  </si>
  <si>
    <t>太空漫遊黑洞卡</t>
    <phoneticPr fontId="7" type="noConversion"/>
  </si>
  <si>
    <t>太空漫遊免費卡</t>
    <phoneticPr fontId="7" type="noConversion"/>
  </si>
  <si>
    <t>太空漫遊火星卡</t>
    <phoneticPr fontId="7" type="noConversion"/>
  </si>
  <si>
    <t>太空漫遊冥王星卡</t>
    <phoneticPr fontId="7" type="noConversion"/>
  </si>
  <si>
    <t>太空漫遊超級免費卡</t>
    <phoneticPr fontId="7" type="noConversion"/>
  </si>
  <si>
    <t>FG</t>
    <phoneticPr fontId="7" type="noConversion"/>
  </si>
  <si>
    <t>SM</t>
    <phoneticPr fontId="7" type="noConversion"/>
  </si>
  <si>
    <t>SP</t>
    <phoneticPr fontId="7" type="noConversion"/>
  </si>
  <si>
    <t>SFG</t>
    <phoneticPr fontId="7" type="noConversion"/>
  </si>
  <si>
    <t>SB</t>
    <phoneticPr fontId="7" type="noConversion"/>
  </si>
  <si>
    <t>vp001_sb</t>
    <phoneticPr fontId="7" type="noConversion"/>
  </si>
  <si>
    <t>類別
91=一般
92=黃金轉盤
93=小瑪莉
94=鑽石禮包
95=等級禮包
96=九宮格禮包</t>
    <phoneticPr fontId="7" type="noConversion"/>
  </si>
  <si>
    <t>O_BW_40000000000_15_60</t>
    <phoneticPr fontId="7" type="noConversion"/>
  </si>
  <si>
    <t>轉蛋機</t>
    <phoneticPr fontId="7" type="noConversion"/>
  </si>
  <si>
    <t>商城</t>
    <phoneticPr fontId="7" type="noConversion"/>
  </si>
  <si>
    <t>搖錢樹</t>
    <phoneticPr fontId="7" type="noConversion"/>
  </si>
  <si>
    <t>金塊集點送</t>
    <phoneticPr fontId="7" type="noConversion"/>
  </si>
  <si>
    <t>官網禮包</t>
    <phoneticPr fontId="7" type="noConversion"/>
  </si>
  <si>
    <t>客製化付費</t>
    <phoneticPr fontId="7" type="noConversion"/>
  </si>
  <si>
    <t>小瑪莉</t>
    <phoneticPr fontId="7" type="noConversion"/>
  </si>
  <si>
    <t>皇冠通行證</t>
    <phoneticPr fontId="7" type="noConversion"/>
  </si>
  <si>
    <t>耗幣活動</t>
    <phoneticPr fontId="7" type="noConversion"/>
  </si>
  <si>
    <t>武媚娘</t>
    <phoneticPr fontId="7" type="noConversion"/>
  </si>
  <si>
    <t>笑彌勒</t>
    <phoneticPr fontId="7" type="noConversion"/>
  </si>
  <si>
    <t>多彩福娃</t>
    <phoneticPr fontId="7" type="noConversion"/>
  </si>
  <si>
    <t>埃及女王</t>
    <phoneticPr fontId="7" type="noConversion"/>
  </si>
  <si>
    <t>150鑽轉蛋免費卡</t>
    <phoneticPr fontId="7" type="noConversion"/>
  </si>
  <si>
    <t>角子幣</t>
    <phoneticPr fontId="7" type="noConversion"/>
  </si>
  <si>
    <t>傑克與魔豆</t>
    <phoneticPr fontId="7" type="noConversion"/>
  </si>
  <si>
    <t>USD1.99</t>
    <phoneticPr fontId="7" type="noConversion"/>
  </si>
  <si>
    <t>USD</t>
    <phoneticPr fontId="7" type="noConversion"/>
  </si>
  <si>
    <t>USD4.99</t>
    <phoneticPr fontId="7" type="noConversion"/>
  </si>
  <si>
    <t>USD9.99</t>
    <phoneticPr fontId="7" type="noConversion"/>
  </si>
  <si>
    <t>USD49.99</t>
    <phoneticPr fontId="7" type="noConversion"/>
  </si>
  <si>
    <t>USD99.99</t>
    <phoneticPr fontId="7" type="noConversion"/>
  </si>
  <si>
    <t>USD19.99</t>
    <phoneticPr fontId="7" type="noConversion"/>
  </si>
  <si>
    <t>VIP倍率</t>
    <phoneticPr fontId="7" type="noConversion"/>
  </si>
  <si>
    <t>埃及女王免費卡</t>
  </si>
  <si>
    <t>多彩福娃免費卡</t>
  </si>
  <si>
    <t>笑彌勒免費卡</t>
  </si>
  <si>
    <t>武媚娘免費卡</t>
  </si>
  <si>
    <t>VG006</t>
    <phoneticPr fontId="7" type="noConversion"/>
  </si>
  <si>
    <t>VG007</t>
    <phoneticPr fontId="7" type="noConversion"/>
  </si>
  <si>
    <t>埃及女王</t>
    <phoneticPr fontId="7" type="noConversion"/>
  </si>
  <si>
    <t>多彩福娃</t>
    <phoneticPr fontId="7" type="noConversion"/>
  </si>
  <si>
    <t>武媚娘</t>
    <phoneticPr fontId="7" type="noConversion"/>
  </si>
  <si>
    <t>笑彌勒</t>
    <phoneticPr fontId="7" type="noConversion"/>
  </si>
  <si>
    <t>Duo Cai Fuwa</t>
    <phoneticPr fontId="7" type="noConversion"/>
  </si>
  <si>
    <t>Laughing Buddha</t>
    <phoneticPr fontId="7" type="noConversion"/>
  </si>
  <si>
    <t>Empress Wu</t>
    <phoneticPr fontId="7" type="noConversion"/>
  </si>
  <si>
    <t>Cleopatra Queen</t>
    <phoneticPr fontId="7" type="noConversion"/>
  </si>
  <si>
    <t>FG</t>
    <phoneticPr fontId="7" type="noConversion"/>
  </si>
  <si>
    <t>vg007_fg</t>
    <phoneticPr fontId="7" type="noConversion"/>
  </si>
  <si>
    <t>vg006_fg</t>
    <phoneticPr fontId="7" type="noConversion"/>
  </si>
  <si>
    <t>多彩福娃好運包</t>
  </si>
  <si>
    <t>百萬冥神好運包</t>
  </si>
  <si>
    <t>太空漫遊好運包</t>
  </si>
  <si>
    <t>黑帝斯好運包</t>
  </si>
  <si>
    <t>普通建材</t>
  </si>
  <si>
    <t>稀有建材</t>
  </si>
  <si>
    <t>MP點數</t>
    <phoneticPr fontId="7" type="noConversion"/>
  </si>
  <si>
    <t>Wild建材碎片</t>
    <phoneticPr fontId="7" type="noConversion"/>
  </si>
  <si>
    <t>30鑽轉蛋免費卡</t>
    <phoneticPr fontId="7" type="noConversion"/>
  </si>
  <si>
    <t>60鑽轉蛋免費卡</t>
    <phoneticPr fontId="7" type="noConversion"/>
  </si>
  <si>
    <t>600鑽轉蛋免費卡</t>
    <phoneticPr fontId="7" type="noConversion"/>
  </si>
  <si>
    <t>999鑽轉蛋免費卡</t>
    <phoneticPr fontId="7" type="noConversion"/>
  </si>
  <si>
    <t>週年慶禮包</t>
    <phoneticPr fontId="7" type="noConversion"/>
  </si>
  <si>
    <t>毛筆</t>
    <phoneticPr fontId="7" type="noConversion"/>
  </si>
  <si>
    <t>S_20200826</t>
    <phoneticPr fontId="7" type="noConversion"/>
  </si>
  <si>
    <t>毛筆</t>
    <phoneticPr fontId="7" type="noConversion"/>
  </si>
  <si>
    <t>MP點數</t>
    <phoneticPr fontId="7" type="noConversion"/>
  </si>
  <si>
    <t>N_MP_1</t>
    <phoneticPr fontId="7" type="noConversion"/>
  </si>
  <si>
    <t>MP=MissionPoint</t>
    <phoneticPr fontId="7" type="noConversion"/>
  </si>
  <si>
    <t>300鑽轉蛋免費卡</t>
    <phoneticPr fontId="7" type="noConversion"/>
  </si>
  <si>
    <t>小瑪莉</t>
    <phoneticPr fontId="7" type="noConversion"/>
  </si>
  <si>
    <t>週年慶禮包II</t>
    <phoneticPr fontId="7" type="noConversion"/>
  </si>
  <si>
    <t>100鑽轉蛋免費卡</t>
    <phoneticPr fontId="7" type="noConversion"/>
  </si>
  <si>
    <t>MG_2_2_1</t>
  </si>
  <si>
    <t>MG_3_1_1</t>
    <phoneticPr fontId="7" type="noConversion"/>
  </si>
  <si>
    <t>MGI_3_2_30100_1</t>
  </si>
  <si>
    <t>MGI_3_3_301_1</t>
  </si>
  <si>
    <t>龍王好運包</t>
    <phoneticPr fontId="7" type="noConversion"/>
  </si>
  <si>
    <t>鑽石</t>
    <phoneticPr fontId="7" type="noConversion"/>
  </si>
  <si>
    <t>VG008</t>
    <phoneticPr fontId="7" type="noConversion"/>
  </si>
  <si>
    <t>VG009</t>
    <phoneticPr fontId="7" type="noConversion"/>
  </si>
  <si>
    <t>vg009_fg</t>
    <phoneticPr fontId="7" type="noConversion"/>
  </si>
  <si>
    <t>vg008_fg</t>
    <phoneticPr fontId="7" type="noConversion"/>
  </si>
  <si>
    <t>邱比特好運包</t>
    <phoneticPr fontId="7" type="noConversion"/>
  </si>
  <si>
    <t>留存活動</t>
    <phoneticPr fontId="7" type="noConversion"/>
  </si>
  <si>
    <t>Payrate活動</t>
    <phoneticPr fontId="7" type="noConversion"/>
  </si>
  <si>
    <t>ARPPU活動</t>
    <phoneticPr fontId="7" type="noConversion"/>
  </si>
  <si>
    <t>耗鑽活動</t>
    <phoneticPr fontId="7" type="noConversion"/>
  </si>
  <si>
    <t>遊戲活動</t>
    <phoneticPr fontId="7" type="noConversion"/>
  </si>
  <si>
    <t>排行榜</t>
    <phoneticPr fontId="7" type="noConversion"/>
  </si>
  <si>
    <t>付費</t>
    <phoneticPr fontId="7" type="noConversion"/>
  </si>
  <si>
    <t>大戶競爭</t>
    <phoneticPr fontId="7" type="noConversion"/>
  </si>
  <si>
    <t>中期目標</t>
    <phoneticPr fontId="7" type="noConversion"/>
  </si>
  <si>
    <t>短期目標</t>
    <phoneticPr fontId="7" type="noConversion"/>
  </si>
  <si>
    <t>九宮格連線送、金塊闖關送</t>
    <phoneticPr fontId="7" type="noConversion"/>
  </si>
  <si>
    <t>一般廳</t>
    <phoneticPr fontId="7" type="noConversion"/>
  </si>
  <si>
    <t>共玩天地</t>
    <phoneticPr fontId="7" type="noConversion"/>
  </si>
  <si>
    <t>限時加價購</t>
    <phoneticPr fontId="7" type="noConversion"/>
  </si>
  <si>
    <t>集點換寶箱</t>
    <phoneticPr fontId="7" type="noConversion"/>
  </si>
  <si>
    <t>多階段客製化付費</t>
    <phoneticPr fontId="7" type="noConversion"/>
  </si>
  <si>
    <t>骰子猜單雙</t>
    <phoneticPr fontId="7" type="noConversion"/>
  </si>
  <si>
    <t>2階卡+1頂卡</t>
    <phoneticPr fontId="7" type="noConversion"/>
  </si>
  <si>
    <t>最高5億/6億</t>
    <phoneticPr fontId="7" type="noConversion"/>
  </si>
  <si>
    <t>1~5階卡+1頂卡</t>
    <phoneticPr fontId="7" type="noConversion"/>
  </si>
  <si>
    <t>週末特價禮包</t>
    <phoneticPr fontId="7" type="noConversion"/>
  </si>
  <si>
    <t>這邊是活動類型</t>
    <phoneticPr fontId="7" type="noConversion"/>
  </si>
  <si>
    <t>基礎套裝方案</t>
    <phoneticPr fontId="7" type="noConversion"/>
  </si>
  <si>
    <t>排程</t>
    <phoneticPr fontId="7" type="noConversion"/>
  </si>
  <si>
    <t>主打遊戲</t>
    <phoneticPr fontId="7" type="noConversion"/>
  </si>
  <si>
    <t>附加遊戲</t>
    <phoneticPr fontId="7" type="noConversion"/>
  </si>
  <si>
    <t>黑帝斯贏分榜</t>
    <phoneticPr fontId="7" type="noConversion"/>
  </si>
  <si>
    <t>黑帝斯九宮格連線送</t>
    <phoneticPr fontId="7" type="noConversion"/>
  </si>
  <si>
    <t>黑帝斯金塊闖關送</t>
    <phoneticPr fontId="7" type="noConversion"/>
  </si>
  <si>
    <t>多彩福娃贏分榜</t>
    <phoneticPr fontId="7" type="noConversion"/>
  </si>
  <si>
    <t>多彩福娃九宮格連線送</t>
    <phoneticPr fontId="7" type="noConversion"/>
  </si>
  <si>
    <t>多彩福娃金塊闖關送</t>
    <phoneticPr fontId="7" type="noConversion"/>
  </si>
  <si>
    <t>傑克與魔豆金塊集點送</t>
    <phoneticPr fontId="7" type="noConversion"/>
  </si>
  <si>
    <t>300轉蛋機_黑帝斯</t>
    <phoneticPr fontId="7" type="noConversion"/>
  </si>
  <si>
    <t>100轉蛋機_黑帝斯</t>
    <phoneticPr fontId="7" type="noConversion"/>
  </si>
  <si>
    <t>500黑帝斯禮包</t>
    <phoneticPr fontId="7" type="noConversion"/>
  </si>
  <si>
    <t>1000黑帝斯禮包</t>
    <phoneticPr fontId="7" type="noConversion"/>
  </si>
  <si>
    <t>3000黑帝斯禮包</t>
    <phoneticPr fontId="7" type="noConversion"/>
  </si>
  <si>
    <t>10000黑帝斯禮包</t>
    <phoneticPr fontId="7" type="noConversion"/>
  </si>
  <si>
    <t>500多彩福娃禮包</t>
    <phoneticPr fontId="7" type="noConversion"/>
  </si>
  <si>
    <t>1000多彩福娃禮包</t>
    <phoneticPr fontId="7" type="noConversion"/>
  </si>
  <si>
    <t>3000多彩福娃禮包</t>
    <phoneticPr fontId="7" type="noConversion"/>
  </si>
  <si>
    <t>10000多彩福娃禮包</t>
    <phoneticPr fontId="7" type="noConversion"/>
  </si>
  <si>
    <t>每三週更新</t>
    <phoneticPr fontId="7" type="noConversion"/>
  </si>
  <si>
    <t>每兩週更新</t>
    <phoneticPr fontId="7" type="noConversion"/>
  </si>
  <si>
    <t>方案1</t>
    <phoneticPr fontId="7" type="noConversion"/>
  </si>
  <si>
    <t>方案2</t>
    <phoneticPr fontId="7" type="noConversion"/>
  </si>
  <si>
    <t>方案3</t>
    <phoneticPr fontId="7" type="noConversion"/>
  </si>
  <si>
    <t>方案4</t>
    <phoneticPr fontId="7" type="noConversion"/>
  </si>
  <si>
    <t>基礎包</t>
    <phoneticPr fontId="7" type="noConversion"/>
  </si>
  <si>
    <t>金幣加倍包</t>
    <phoneticPr fontId="7" type="noConversion"/>
  </si>
  <si>
    <t>鑽石加倍包</t>
    <phoneticPr fontId="7" type="noConversion"/>
  </si>
  <si>
    <t>大戶禮包</t>
    <phoneticPr fontId="7" type="noConversion"/>
  </si>
  <si>
    <t>A</t>
    <phoneticPr fontId="7" type="noConversion"/>
  </si>
  <si>
    <t>B</t>
    <phoneticPr fontId="7" type="noConversion"/>
  </si>
  <si>
    <t>C</t>
    <phoneticPr fontId="7" type="noConversion"/>
  </si>
  <si>
    <t>主要活動</t>
    <phoneticPr fontId="7" type="noConversion"/>
  </si>
  <si>
    <t>鑽石商店</t>
    <phoneticPr fontId="7" type="noConversion"/>
  </si>
  <si>
    <t>小遊戲</t>
    <phoneticPr fontId="7" type="noConversion"/>
  </si>
  <si>
    <t>多彩福娃超級免費卡</t>
    <phoneticPr fontId="7" type="noConversion"/>
  </si>
  <si>
    <t>多彩福娃超級彩金卡</t>
    <phoneticPr fontId="7" type="noConversion"/>
  </si>
  <si>
    <t>埃及女王超級免費卡</t>
    <phoneticPr fontId="7" type="noConversion"/>
  </si>
  <si>
    <t>埃及女王超級彩金卡</t>
    <phoneticPr fontId="7" type="noConversion"/>
  </si>
  <si>
    <t>笑彌勒超級免費卡</t>
    <phoneticPr fontId="7" type="noConversion"/>
  </si>
  <si>
    <t>笑彌勒超級彩金卡</t>
    <phoneticPr fontId="7" type="noConversion"/>
  </si>
  <si>
    <t>武媚娘超級免費卡</t>
    <phoneticPr fontId="7" type="noConversion"/>
  </si>
  <si>
    <t>武媚娘超級彩金卡</t>
    <phoneticPr fontId="7" type="noConversion"/>
  </si>
  <si>
    <t>vg008_sfg</t>
    <phoneticPr fontId="7" type="noConversion"/>
  </si>
  <si>
    <t>vg008_jp</t>
    <phoneticPr fontId="7" type="noConversion"/>
  </si>
  <si>
    <t>JP_CARD</t>
    <phoneticPr fontId="7" type="noConversion"/>
  </si>
  <si>
    <t>SFG_CARD</t>
    <phoneticPr fontId="7" type="noConversion"/>
  </si>
  <si>
    <t>vg009_sfg</t>
    <phoneticPr fontId="7" type="noConversion"/>
  </si>
  <si>
    <t>vg009_jp</t>
    <phoneticPr fontId="7" type="noConversion"/>
  </si>
  <si>
    <t>vg007_sfg</t>
    <phoneticPr fontId="7" type="noConversion"/>
  </si>
  <si>
    <t>vg007_jp</t>
    <phoneticPr fontId="7" type="noConversion"/>
  </si>
  <si>
    <t>vg006_sfg</t>
    <phoneticPr fontId="7" type="noConversion"/>
  </si>
  <si>
    <t>vg006_jp</t>
    <phoneticPr fontId="7" type="noConversion"/>
  </si>
  <si>
    <t>最高1億/1億5</t>
    <phoneticPr fontId="7" type="noConversion"/>
  </si>
  <si>
    <t>小豬槌</t>
    <phoneticPr fontId="7" type="noConversion"/>
  </si>
  <si>
    <t>富貴好運包</t>
    <phoneticPr fontId="7" type="noConversion"/>
  </si>
  <si>
    <t>頭像</t>
    <phoneticPr fontId="7" type="noConversion"/>
  </si>
  <si>
    <t>A=Avastar</t>
    <phoneticPr fontId="7" type="noConversion"/>
  </si>
  <si>
    <t>品項編號
1=巴比
2=波比
3=…</t>
    <phoneticPr fontId="7" type="noConversion"/>
  </si>
  <si>
    <t>泡泡龍</t>
    <phoneticPr fontId="7" type="noConversion"/>
  </si>
  <si>
    <t>泡泡龍石怪卡</t>
  </si>
  <si>
    <t>泡泡龍阿怪卡</t>
  </si>
  <si>
    <t>泡泡龍飛飛卡</t>
  </si>
  <si>
    <t>泡泡龍彈跳君卡</t>
  </si>
  <si>
    <t>泡泡龍火球怪卡</t>
  </si>
  <si>
    <t>泡泡龍邦納卡</t>
  </si>
  <si>
    <t>泡泡龍超級邦納卡</t>
  </si>
  <si>
    <t>泡泡龍彩金卡</t>
    <phoneticPr fontId="7" type="noConversion"/>
  </si>
  <si>
    <t>泡泡龍超級飛飛卡</t>
    <phoneticPr fontId="7" type="noConversion"/>
  </si>
  <si>
    <t>G078</t>
    <phoneticPr fontId="7" type="noConversion"/>
  </si>
  <si>
    <t>BubbleBobble</t>
    <phoneticPr fontId="7" type="noConversion"/>
  </si>
  <si>
    <t>g078_jp</t>
    <phoneticPr fontId="7" type="noConversion"/>
  </si>
  <si>
    <t>g078_zfg</t>
    <phoneticPr fontId="7" type="noConversion"/>
  </si>
  <si>
    <t>g078_mfg</t>
    <phoneticPr fontId="7" type="noConversion"/>
  </si>
  <si>
    <t>g078_mofg</t>
    <phoneticPr fontId="7" type="noConversion"/>
  </si>
  <si>
    <t>g078_pfg</t>
    <phoneticPr fontId="7" type="noConversion"/>
  </si>
  <si>
    <t>g078_bfg</t>
    <phoneticPr fontId="7" type="noConversion"/>
  </si>
  <si>
    <t>g078_hfg</t>
    <phoneticPr fontId="7" type="noConversion"/>
  </si>
  <si>
    <t>g078_bnfg</t>
    <phoneticPr fontId="7" type="noConversion"/>
  </si>
  <si>
    <t>g078_spfg</t>
    <phoneticPr fontId="7" type="noConversion"/>
  </si>
  <si>
    <t>g078_sbnfg</t>
    <phoneticPr fontId="7" type="noConversion"/>
  </si>
  <si>
    <t>JP</t>
    <phoneticPr fontId="7" type="noConversion"/>
  </si>
  <si>
    <t>ZFG</t>
    <phoneticPr fontId="7" type="noConversion"/>
  </si>
  <si>
    <t>MFG</t>
    <phoneticPr fontId="7" type="noConversion"/>
  </si>
  <si>
    <t>MOFG</t>
    <phoneticPr fontId="7" type="noConversion"/>
  </si>
  <si>
    <t>PFG</t>
    <phoneticPr fontId="7" type="noConversion"/>
  </si>
  <si>
    <t>BFG</t>
    <phoneticPr fontId="7" type="noConversion"/>
  </si>
  <si>
    <t>HFG</t>
    <phoneticPr fontId="7" type="noConversion"/>
  </si>
  <si>
    <t>BNFG</t>
    <phoneticPr fontId="7" type="noConversion"/>
  </si>
  <si>
    <t>SPFG</t>
    <phoneticPr fontId="7" type="noConversion"/>
  </si>
  <si>
    <t>SBNFG</t>
    <phoneticPr fontId="7" type="noConversion"/>
  </si>
  <si>
    <t>豪華禮盒</t>
    <phoneticPr fontId="7" type="noConversion"/>
  </si>
  <si>
    <t>典藏禮盒A</t>
    <phoneticPr fontId="7" type="noConversion"/>
  </si>
  <si>
    <t>典藏禮盒B</t>
    <phoneticPr fontId="7" type="noConversion"/>
  </si>
  <si>
    <t>典藏禮盒C</t>
    <phoneticPr fontId="7" type="noConversion"/>
  </si>
  <si>
    <t>典藏禮盒D</t>
    <phoneticPr fontId="7" type="noConversion"/>
  </si>
  <si>
    <t>巴比</t>
  </si>
  <si>
    <t>波比</t>
  </si>
  <si>
    <t>邦納</t>
  </si>
  <si>
    <t>阿怪</t>
  </si>
  <si>
    <t>彈跳君</t>
  </si>
  <si>
    <t>石怪</t>
  </si>
  <si>
    <t>火球怪</t>
  </si>
  <si>
    <t>飛飛</t>
  </si>
  <si>
    <t>發條君</t>
  </si>
  <si>
    <t>太空機器人</t>
  </si>
  <si>
    <t>淘氣鬼</t>
  </si>
  <si>
    <t>炎夏巴比</t>
  </si>
  <si>
    <t>熱浪波比</t>
  </si>
  <si>
    <t>潛水邦納</t>
  </si>
  <si>
    <t>渡假阿怪</t>
  </si>
  <si>
    <t>巴比王</t>
  </si>
  <si>
    <t>波比王</t>
  </si>
  <si>
    <t>邦納王</t>
  </si>
  <si>
    <t>阿怪王</t>
  </si>
  <si>
    <t>貴族骷髏阿怪</t>
  </si>
  <si>
    <t>貴族石怪</t>
  </si>
  <si>
    <t>貴族彈跳君</t>
  </si>
  <si>
    <t>強力火球怪</t>
  </si>
  <si>
    <t>強力飛飛</t>
  </si>
  <si>
    <t>強力發條君</t>
  </si>
  <si>
    <t>A_1_2_1</t>
  </si>
  <si>
    <t>A_1_3_1</t>
  </si>
  <si>
    <t>A_1_4_1</t>
  </si>
  <si>
    <t>A_1_5_1</t>
  </si>
  <si>
    <t>A_1_6_1</t>
  </si>
  <si>
    <t>A_1_7_1</t>
  </si>
  <si>
    <t>A_1_8_1</t>
  </si>
  <si>
    <t>A_1_9_1</t>
  </si>
  <si>
    <t>A_1_10_1</t>
  </si>
  <si>
    <t>A_1_11_1</t>
  </si>
  <si>
    <t>A_1_12_1</t>
  </si>
  <si>
    <t>A_1_13_1</t>
  </si>
  <si>
    <t>A_1_14_1</t>
  </si>
  <si>
    <t>A_1_15_1</t>
  </si>
  <si>
    <t>A_1_16_1</t>
  </si>
  <si>
    <t>A_1_17_1</t>
  </si>
  <si>
    <t>A_1_18_1</t>
  </si>
  <si>
    <t>A_1_19_1</t>
  </si>
  <si>
    <t>A_1_20_1</t>
  </si>
  <si>
    <t>A_1_21_1</t>
  </si>
  <si>
    <t>A_1_22_1</t>
  </si>
  <si>
    <t>A_1_23_1</t>
  </si>
  <si>
    <t>A_1_24_1</t>
  </si>
  <si>
    <t>A_1_25_1</t>
  </si>
  <si>
    <t>金幣</t>
    <phoneticPr fontId="7" type="noConversion"/>
  </si>
  <si>
    <t>10倍金幣禮盒</t>
    <phoneticPr fontId="7" type="noConversion"/>
  </si>
  <si>
    <t>30倍金幣禮盒</t>
    <phoneticPr fontId="7" type="noConversion"/>
  </si>
  <si>
    <t>100倍金幣禮盒</t>
    <phoneticPr fontId="7" type="noConversion"/>
  </si>
  <si>
    <t>金</t>
    <phoneticPr fontId="7" type="noConversion"/>
  </si>
  <si>
    <t>白金</t>
    <phoneticPr fontId="7" type="noConversion"/>
  </si>
  <si>
    <t>彩虹</t>
    <phoneticPr fontId="7" type="noConversion"/>
  </si>
  <si>
    <t>泡泡龍好運包</t>
    <phoneticPr fontId="7" type="noConversion"/>
  </si>
  <si>
    <t>白光卡至尊包</t>
    <phoneticPr fontId="7" type="noConversion"/>
  </si>
  <si>
    <t>骰子</t>
    <phoneticPr fontId="7" type="noConversion"/>
  </si>
  <si>
    <t>小廚師幣</t>
    <phoneticPr fontId="7" type="noConversion"/>
  </si>
  <si>
    <t>王怪寶箱I</t>
    <phoneticPr fontId="7" type="noConversion"/>
  </si>
  <si>
    <t>王怪寶箱II</t>
    <phoneticPr fontId="7" type="noConversion"/>
  </si>
  <si>
    <t>王怪寶箱III</t>
    <phoneticPr fontId="7" type="noConversion"/>
  </si>
  <si>
    <t>王怪寶箱IV</t>
    <phoneticPr fontId="7" type="noConversion"/>
  </si>
  <si>
    <t>典藏禮盒I</t>
    <phoneticPr fontId="7" type="noConversion"/>
  </si>
  <si>
    <t>典藏禮盒II</t>
    <phoneticPr fontId="7" type="noConversion"/>
  </si>
  <si>
    <t>R_f004_gashapon_30_7</t>
    <phoneticPr fontId="7" type="noConversion"/>
  </si>
  <si>
    <t>R_f004_gashapon_60_7</t>
    <phoneticPr fontId="7" type="noConversion"/>
  </si>
  <si>
    <t>R_f004_gashapon_100_7</t>
    <phoneticPr fontId="7" type="noConversion"/>
  </si>
  <si>
    <t>R_f004_gashapon_150_7</t>
    <phoneticPr fontId="7" type="noConversion"/>
  </si>
  <si>
    <t>R_f004_gashapon_300_7</t>
    <phoneticPr fontId="7" type="noConversion"/>
  </si>
  <si>
    <t>R_f004_gashapon_600_7</t>
    <phoneticPr fontId="7" type="noConversion"/>
  </si>
  <si>
    <t>R_f004_gashapon_999_7</t>
    <phoneticPr fontId="7" type="noConversion"/>
  </si>
  <si>
    <t>金幣價值</t>
    <phoneticPr fontId="7" type="noConversion"/>
  </si>
  <si>
    <t>MG_2_1_1</t>
    <phoneticPr fontId="7" type="noConversion"/>
  </si>
  <si>
    <t>OPCoin</t>
  </si>
  <si>
    <t>商城集點</t>
    <phoneticPr fontId="7" type="noConversion"/>
  </si>
  <si>
    <t>N_SP_type1</t>
    <phoneticPr fontId="7" type="noConversion"/>
  </si>
  <si>
    <t>SP=StorePoint</t>
    <phoneticPr fontId="7" type="noConversion"/>
  </si>
  <si>
    <t>種類，持續擴充。
Type1=商城集點</t>
    <phoneticPr fontId="7" type="noConversion"/>
  </si>
  <si>
    <t>賓果幸運包</t>
    <phoneticPr fontId="7" type="noConversion"/>
  </si>
  <si>
    <t>Wild賓果球</t>
    <phoneticPr fontId="7" type="noConversion"/>
  </si>
  <si>
    <t>MG_1_2_1</t>
  </si>
  <si>
    <t>100萬面額</t>
    <phoneticPr fontId="7" type="noConversion"/>
  </si>
  <si>
    <t>300萬面額</t>
    <phoneticPr fontId="7" type="noConversion"/>
  </si>
  <si>
    <t>1000萬面額</t>
    <phoneticPr fontId="7" type="noConversion"/>
  </si>
  <si>
    <t>5000萬面額</t>
    <phoneticPr fontId="7" type="noConversion"/>
  </si>
  <si>
    <t>500萬面額</t>
    <phoneticPr fontId="7" type="noConversion"/>
  </si>
  <si>
    <t>2000萬面額</t>
    <phoneticPr fontId="7" type="noConversion"/>
  </si>
  <si>
    <t>50鑽轉蛋免費卡</t>
    <phoneticPr fontId="7" type="noConversion"/>
  </si>
  <si>
    <t>R_f004_gashapon_50_7</t>
    <phoneticPr fontId="7" type="noConversion"/>
  </si>
  <si>
    <t>特殊操作</t>
    <phoneticPr fontId="7" type="noConversion"/>
  </si>
  <si>
    <t>Coupon券</t>
    <phoneticPr fontId="7" type="noConversion"/>
  </si>
  <si>
    <t>隨機Coupon券</t>
    <phoneticPr fontId="7" type="noConversion"/>
  </si>
  <si>
    <t>類別(功能)
SC=Store Coin
SD=Store Diamond</t>
    <phoneticPr fontId="7" type="noConversion"/>
  </si>
  <si>
    <t>RCP_SC_0019909999_0500_4320_0</t>
    <phoneticPr fontId="7" type="noConversion"/>
  </si>
  <si>
    <t>COUPON_SC_0019909999_0500_4320</t>
    <phoneticPr fontId="7" type="noConversion"/>
  </si>
  <si>
    <t>CP=COUPON</t>
    <phoneticPr fontId="7" type="noConversion"/>
  </si>
  <si>
    <t>優惠率(4位數)
0100=100%
0200=200%
0300=300%
0400=400%
0500=500%</t>
    <phoneticPr fontId="7" type="noConversion"/>
  </si>
  <si>
    <t>面額下限與上限
(3位數+小數點以下2位)
0000099999=0~999.99 美金
不限面額→0000099999</t>
    <phoneticPr fontId="7" type="noConversion"/>
  </si>
  <si>
    <t>RCP=RandomCoupon</t>
    <phoneticPr fontId="7" type="noConversion"/>
  </si>
  <si>
    <t>隨機抽的面額下限與上限
(3位數+小數點以下2位)
0019909999=1.99~99.99 美金
※實際設定是列舉所有面額</t>
    <phoneticPr fontId="7" type="noConversion"/>
  </si>
  <si>
    <t>可抽到的最高優惠率(4位數)
0100=100%
0200=200%
0300=300%
0400=400%
0500=500%
※實際設定是列舉所有%數</t>
    <phoneticPr fontId="7" type="noConversion"/>
  </si>
  <si>
    <t>可抽到的最高持續時間(分)
1440、4320、10080</t>
    <phoneticPr fontId="7" type="noConversion"/>
  </si>
  <si>
    <t>※還有中獎(銘謝惠顧)的機率要設定。
如果未來真的品項太多有名稱重複，調整為以下格式
1代表順序
RCP_SC_1_0</t>
    <phoneticPr fontId="7" type="noConversion"/>
  </si>
  <si>
    <t>幸運女神</t>
    <phoneticPr fontId="7" type="noConversion"/>
  </si>
  <si>
    <t>女神多盤卡</t>
  </si>
  <si>
    <t>女神彩金卡</t>
  </si>
  <si>
    <t>女神超級多盤卡</t>
  </si>
  <si>
    <t>女神超級彩金卡</t>
  </si>
  <si>
    <t>單位</t>
    <phoneticPr fontId="7" type="noConversion"/>
  </si>
  <si>
    <t>單位:N_C_1</t>
    <phoneticPr fontId="7" type="noConversion"/>
  </si>
  <si>
    <t>單位:N_C_1000000</t>
    <phoneticPr fontId="7" type="noConversion"/>
  </si>
  <si>
    <t>超過1B</t>
    <phoneticPr fontId="7" type="noConversion"/>
  </si>
  <si>
    <t>數量</t>
    <phoneticPr fontId="7" type="noConversion"/>
  </si>
  <si>
    <t>超過1T</t>
    <phoneticPr fontId="7" type="noConversion"/>
  </si>
  <si>
    <t>P點</t>
    <phoneticPr fontId="7" type="noConversion"/>
  </si>
  <si>
    <t>N_SP_type1</t>
  </si>
  <si>
    <t>MG_2_4_1_20-4-1-15</t>
    <phoneticPr fontId="7" type="noConversion"/>
  </si>
  <si>
    <t>g079_sng1</t>
    <phoneticPr fontId="7" type="noConversion"/>
  </si>
  <si>
    <t>g079_sjg</t>
    <phoneticPr fontId="7" type="noConversion"/>
  </si>
  <si>
    <t>g079_ng3</t>
    <phoneticPr fontId="7" type="noConversion"/>
  </si>
  <si>
    <t>g079_ng1</t>
    <phoneticPr fontId="7" type="noConversion"/>
  </si>
  <si>
    <t>g079_jg</t>
    <phoneticPr fontId="7" type="noConversion"/>
  </si>
  <si>
    <t>G079</t>
  </si>
  <si>
    <t>G079</t>
    <phoneticPr fontId="7" type="noConversion"/>
  </si>
  <si>
    <t>Persephone</t>
  </si>
  <si>
    <t>Persephone</t>
    <phoneticPr fontId="7" type="noConversion"/>
  </si>
  <si>
    <t>NG3</t>
    <phoneticPr fontId="7" type="noConversion"/>
  </si>
  <si>
    <t>NG1</t>
    <phoneticPr fontId="7" type="noConversion"/>
  </si>
  <si>
    <t>JG</t>
    <phoneticPr fontId="7" type="noConversion"/>
  </si>
  <si>
    <t>SNG1</t>
    <phoneticPr fontId="7" type="noConversion"/>
  </si>
  <si>
    <t>SJG</t>
    <phoneticPr fontId="7" type="noConversion"/>
  </si>
  <si>
    <t>500%1.99Coupon券</t>
  </si>
  <si>
    <t>500%4.99Coupon券</t>
  </si>
  <si>
    <t>500%49.99Coupon券</t>
  </si>
  <si>
    <t>500%全Coupon券</t>
  </si>
  <si>
    <t>1000%1.99Coupon券</t>
  </si>
  <si>
    <t>1000%4.99Coupon券</t>
  </si>
  <si>
    <t>1000%49.99Coupon券</t>
  </si>
  <si>
    <t>1000%全Coupon券</t>
  </si>
  <si>
    <t>2000%1.99Coupon券</t>
  </si>
  <si>
    <t>2000%4.99Coupon券</t>
  </si>
  <si>
    <t>2000%49.99Coupon券</t>
  </si>
  <si>
    <t>2000%全Coupon券</t>
  </si>
  <si>
    <t>COUPON_SC_0049901999_0500_4320_1</t>
  </si>
  <si>
    <t>COUPON_SC_0499909999_0500_4320_1</t>
  </si>
  <si>
    <t>COUPON_SC_0019900199_1000_4320_1</t>
  </si>
  <si>
    <t>COUPON_SC_0049901999_1000_4320_1</t>
  </si>
  <si>
    <t>COUPON_SC_0499909999_1000_4320_1</t>
  </si>
  <si>
    <t>COUPON_SC_0019900199_2000_4320_1</t>
  </si>
  <si>
    <t>COUPON_SC_0049901999_2000_4320_1</t>
  </si>
  <si>
    <t>COUPON_SC_0499909999_2000_4320_1</t>
  </si>
  <si>
    <t>COUPON_SC_0000099999_0500_4320_1</t>
    <phoneticPr fontId="7" type="noConversion"/>
  </si>
  <si>
    <t>COUPON_SC_0000099999_1000_4320_1</t>
    <phoneticPr fontId="7" type="noConversion"/>
  </si>
  <si>
    <t>COUPON_SC_0000099999_2000_4320_1</t>
    <phoneticPr fontId="7" type="noConversion"/>
  </si>
  <si>
    <t>COUPON_SC_0019900199_0500_4320_1</t>
    <phoneticPr fontId="7" type="noConversion"/>
  </si>
  <si>
    <t>新手等級包I</t>
    <phoneticPr fontId="7" type="noConversion"/>
  </si>
  <si>
    <t>200%19.99Coupon券</t>
    <phoneticPr fontId="7" type="noConversion"/>
  </si>
  <si>
    <t>300%49.99Coupon券</t>
    <phoneticPr fontId="7" type="noConversion"/>
  </si>
  <si>
    <t>COUPON_SC_0199901999_0200_4320_1</t>
    <phoneticPr fontId="7" type="noConversion"/>
  </si>
  <si>
    <t>COUPON_SC_0499904999_0300_4320_1</t>
    <phoneticPr fontId="7" type="noConversion"/>
  </si>
  <si>
    <t>女神卡片包IV</t>
  </si>
  <si>
    <t>女神卡片包II</t>
    <phoneticPr fontId="7" type="noConversion"/>
  </si>
  <si>
    <t>女神卡片包III</t>
    <phoneticPr fontId="7" type="noConversion"/>
  </si>
  <si>
    <t>女神卡片包I</t>
    <phoneticPr fontId="7" type="noConversion"/>
  </si>
  <si>
    <t>賓果
1=全盤幸運數字
2=賓果球加倍
3=賓果超級球
小廚師
1=代幣加速器
2=食材籃加量器</t>
    <phoneticPr fontId="7" type="noConversion"/>
  </si>
  <si>
    <t>賓果超級球=持續時間(分)、數量
代幣加速器=持續時間(分)、增加數量
食材籃加量器=持續時間(分)、增加倍數</t>
    <phoneticPr fontId="7" type="noConversion"/>
  </si>
  <si>
    <t>Wild食材籃</t>
    <phoneticPr fontId="7" type="noConversion"/>
  </si>
  <si>
    <t>隨機傳說廚具</t>
  </si>
  <si>
    <t>MG_2_4_1_10-4-1-5</t>
    <phoneticPr fontId="7" type="noConversion"/>
  </si>
  <si>
    <t>隨機傳說廚具(備用)</t>
    <phoneticPr fontId="7" type="noConversion"/>
  </si>
  <si>
    <t>MGI_2_2_301_1</t>
    <phoneticPr fontId="7" type="noConversion"/>
  </si>
  <si>
    <t>建材季度</t>
    <phoneticPr fontId="7" type="noConversion"/>
  </si>
  <si>
    <t>小廚師幣(免費)</t>
    <phoneticPr fontId="7" type="noConversion"/>
  </si>
  <si>
    <t>MG_2_1_0</t>
    <phoneticPr fontId="7" type="noConversion"/>
  </si>
  <si>
    <t>賓果球(免費)</t>
    <phoneticPr fontId="7" type="noConversion"/>
  </si>
  <si>
    <t>骰子(免費)</t>
    <phoneticPr fontId="7" type="noConversion"/>
  </si>
  <si>
    <t>500%1.99Coupon券(免費)</t>
    <phoneticPr fontId="7" type="noConversion"/>
  </si>
  <si>
    <t>500%4.99Coupon券(免費)</t>
    <phoneticPr fontId="7" type="noConversion"/>
  </si>
  <si>
    <t>500%49.99Coupon券(免費)</t>
    <phoneticPr fontId="7" type="noConversion"/>
  </si>
  <si>
    <t>500%全Coupon券(免費)</t>
    <phoneticPr fontId="7" type="noConversion"/>
  </si>
  <si>
    <t>1000%1.99Coupon券(免費)</t>
    <phoneticPr fontId="7" type="noConversion"/>
  </si>
  <si>
    <t>1000%4.99Coupon券(免費)</t>
    <phoneticPr fontId="7" type="noConversion"/>
  </si>
  <si>
    <t>1000%49.99Coupon券(免費)</t>
    <phoneticPr fontId="7" type="noConversion"/>
  </si>
  <si>
    <t>1000%全Coupon券(免費)</t>
    <phoneticPr fontId="7" type="noConversion"/>
  </si>
  <si>
    <t>2000%1.99Coupon券(免費)</t>
    <phoneticPr fontId="7" type="noConversion"/>
  </si>
  <si>
    <t>2000%4.99Coupon券(免費)</t>
    <phoneticPr fontId="7" type="noConversion"/>
  </si>
  <si>
    <t>2000%49.99Coupon券(免費)</t>
    <phoneticPr fontId="7" type="noConversion"/>
  </si>
  <si>
    <t>2000%全Coupon券(免費)</t>
    <phoneticPr fontId="7" type="noConversion"/>
  </si>
  <si>
    <t>COUPON_SC_0019900199_0500_4320_0</t>
    <phoneticPr fontId="7" type="noConversion"/>
  </si>
  <si>
    <t>COUPON_SC_0049901999_0500_4320_0</t>
    <phoneticPr fontId="7" type="noConversion"/>
  </si>
  <si>
    <t>COUPON_SC_0499909999_0500_4320_0</t>
    <phoneticPr fontId="7" type="noConversion"/>
  </si>
  <si>
    <t>COUPON_SC_0000099999_0500_4320_0</t>
    <phoneticPr fontId="7" type="noConversion"/>
  </si>
  <si>
    <t>COUPON_SC_0019900199_1000_4320_0</t>
    <phoneticPr fontId="7" type="noConversion"/>
  </si>
  <si>
    <t>COUPON_SC_0049901999_1000_4320_0</t>
    <phoneticPr fontId="7" type="noConversion"/>
  </si>
  <si>
    <t>COUPON_SC_0499909999_1000_4320_0</t>
    <phoneticPr fontId="7" type="noConversion"/>
  </si>
  <si>
    <t>COUPON_SC_0000099999_1000_4320_0</t>
    <phoneticPr fontId="7" type="noConversion"/>
  </si>
  <si>
    <t>COUPON_SC_0019900199_2000_4320_0</t>
    <phoneticPr fontId="7" type="noConversion"/>
  </si>
  <si>
    <t>COUPON_SC_0049901999_2000_4320_0</t>
    <phoneticPr fontId="7" type="noConversion"/>
  </si>
  <si>
    <t>COUPON_SC_0499909999_2000_4320_0</t>
    <phoneticPr fontId="7" type="noConversion"/>
  </si>
  <si>
    <t>COUPON_SC_0000099999_2000_4320_0</t>
    <phoneticPr fontId="7" type="noConversion"/>
  </si>
  <si>
    <t>這邊都是3天版</t>
    <phoneticPr fontId="7" type="noConversion"/>
  </si>
  <si>
    <t>5000%1.99Coupon券</t>
    <phoneticPr fontId="7" type="noConversion"/>
  </si>
  <si>
    <t>5000%4.99Coupon券</t>
    <phoneticPr fontId="7" type="noConversion"/>
  </si>
  <si>
    <t>5000%49.99Coupon券</t>
    <phoneticPr fontId="7" type="noConversion"/>
  </si>
  <si>
    <t>5000%全Coupon券</t>
    <phoneticPr fontId="7" type="noConversion"/>
  </si>
  <si>
    <t>5000%1.99Coupon券(免費)</t>
    <phoneticPr fontId="7" type="noConversion"/>
  </si>
  <si>
    <t>5000%4.99Coupon券(免費)</t>
    <phoneticPr fontId="7" type="noConversion"/>
  </si>
  <si>
    <t>5000%49.99Coupon券(免費)</t>
    <phoneticPr fontId="7" type="noConversion"/>
  </si>
  <si>
    <t>5000%全Coupon券(免費)</t>
    <phoneticPr fontId="7" type="noConversion"/>
  </si>
  <si>
    <t>史詩建材</t>
    <phoneticPr fontId="7" type="noConversion"/>
  </si>
  <si>
    <t>COUPON_SC_0019900199_05000_4320_0</t>
    <phoneticPr fontId="7" type="noConversion"/>
  </si>
  <si>
    <t>COUPON_SC_0049901999_05000_4320_0</t>
    <phoneticPr fontId="7" type="noConversion"/>
  </si>
  <si>
    <t>COUPON_SC_0499909999_05000_4320_0</t>
    <phoneticPr fontId="7" type="noConversion"/>
  </si>
  <si>
    <t>COUPON_SC_0000099999_05000_4320_0</t>
    <phoneticPr fontId="7" type="noConversion"/>
  </si>
  <si>
    <t>COUPON_SC_0000099999_05000_4320_1</t>
    <phoneticPr fontId="7" type="noConversion"/>
  </si>
  <si>
    <t>COUPON_SC_0499909999_05000_4320_1</t>
    <phoneticPr fontId="7" type="noConversion"/>
  </si>
  <si>
    <t>COUPON_SC_0049901999_05000_4320_1</t>
    <phoneticPr fontId="7" type="noConversion"/>
  </si>
  <si>
    <t>COUPON_SC_0019900199_05000_4320_1</t>
    <phoneticPr fontId="7" type="noConversion"/>
  </si>
  <si>
    <t>小瑪莉驚喜包</t>
    <phoneticPr fontId="7" type="noConversion"/>
  </si>
  <si>
    <t>啤酒節好運包</t>
    <phoneticPr fontId="7" type="noConversion"/>
  </si>
  <si>
    <t>不能給複數個。</t>
    <phoneticPr fontId="7" type="noConversion"/>
  </si>
  <si>
    <t>小瑪莉(2燈)</t>
    <phoneticPr fontId="7" type="noConversion"/>
  </si>
  <si>
    <t>小瑪莉(3燈)</t>
    <phoneticPr fontId="7" type="noConversion"/>
  </si>
  <si>
    <t>MG_1_1_0</t>
    <phoneticPr fontId="7" type="noConversion"/>
  </si>
  <si>
    <t>MG_3_1_0</t>
    <phoneticPr fontId="7" type="noConversion"/>
  </si>
  <si>
    <t>100級新手卡包禮盒</t>
  </si>
  <si>
    <t>200級新手卡包禮盒</t>
  </si>
  <si>
    <t>300級新手卡包禮盒</t>
  </si>
  <si>
    <t>A_1_1_1</t>
    <phoneticPr fontId="7" type="noConversion"/>
  </si>
  <si>
    <t>Wild建材202102季</t>
    <phoneticPr fontId="7" type="noConversion"/>
  </si>
  <si>
    <t>龍虎鬥好運包</t>
    <phoneticPr fontId="7" type="noConversion"/>
  </si>
  <si>
    <t>神龍好運包</t>
    <phoneticPr fontId="7" type="noConversion"/>
  </si>
  <si>
    <t>MGI_1_1_30_1</t>
  </si>
  <si>
    <t>公主與青蛙彩金卡</t>
  </si>
  <si>
    <t>公主與青蛙超級彩金卡</t>
  </si>
  <si>
    <t>公主與青蛙超級親吻卡</t>
  </si>
  <si>
    <t>g080_jp</t>
  </si>
  <si>
    <t>g080_sfg</t>
  </si>
  <si>
    <t>g080_sjp</t>
  </si>
  <si>
    <t>g080_skfg</t>
  </si>
  <si>
    <t>公主與青蛙</t>
    <phoneticPr fontId="7" type="noConversion"/>
  </si>
  <si>
    <t>Frog</t>
    <phoneticPr fontId="7" type="noConversion"/>
  </si>
  <si>
    <t>G080</t>
    <phoneticPr fontId="7" type="noConversion"/>
  </si>
  <si>
    <t>FG</t>
    <phoneticPr fontId="7" type="noConversion"/>
  </si>
  <si>
    <t>JP</t>
    <phoneticPr fontId="7" type="noConversion"/>
  </si>
  <si>
    <t>SJP</t>
    <phoneticPr fontId="7" type="noConversion"/>
  </si>
  <si>
    <t>SKFG</t>
    <phoneticPr fontId="7" type="noConversion"/>
  </si>
  <si>
    <t>SFG</t>
    <phoneticPr fontId="7" type="noConversion"/>
  </si>
  <si>
    <t>幸運金蛙</t>
    <phoneticPr fontId="7" type="noConversion"/>
  </si>
  <si>
    <t>幸運金蛙(免費)</t>
    <phoneticPr fontId="7" type="noConversion"/>
  </si>
  <si>
    <t>A_2_1_0</t>
    <phoneticPr fontId="7" type="noConversion"/>
  </si>
  <si>
    <t>A_2_1_1</t>
    <phoneticPr fontId="7" type="noConversion"/>
  </si>
  <si>
    <t>幸運女神好運包</t>
    <phoneticPr fontId="7" type="noConversion"/>
  </si>
  <si>
    <t>女神好運包</t>
    <phoneticPr fontId="7" type="noConversion"/>
  </si>
  <si>
    <t>公主與青蛙好運包</t>
    <phoneticPr fontId="7" type="noConversion"/>
  </si>
  <si>
    <t>南瓜禮盒</t>
    <phoneticPr fontId="7" type="noConversion"/>
  </si>
  <si>
    <t>g080_fg</t>
    <phoneticPr fontId="7" type="noConversion"/>
  </si>
  <si>
    <t>0=任意卡
1=普通卡
2=金卡
3=Lucky卡</t>
    <phoneticPr fontId="7" type="noConversion"/>
  </si>
  <si>
    <t>1111%全Coupon券</t>
    <phoneticPr fontId="7" type="noConversion"/>
  </si>
  <si>
    <t>COUPON_SC_0000099999_1111_4320_1</t>
    <phoneticPr fontId="7" type="noConversion"/>
  </si>
  <si>
    <t>1111%全Coupon券(免費)</t>
    <phoneticPr fontId="7" type="noConversion"/>
  </si>
  <si>
    <t>COUPON_SC_0000099999_1111_4320_0</t>
    <phoneticPr fontId="7" type="noConversion"/>
  </si>
  <si>
    <t>Wild骰子</t>
    <phoneticPr fontId="7" type="noConversion"/>
  </si>
  <si>
    <t>MG_3_2_1</t>
  </si>
  <si>
    <t>使用期限
7天
30天</t>
    <phoneticPr fontId="7" type="noConversion"/>
  </si>
  <si>
    <t>是否綁定
不填=綁定(原本舊的編號)
1=不綁定</t>
    <phoneticPr fontId="7" type="noConversion"/>
  </si>
  <si>
    <t>暴富輪盤</t>
    <phoneticPr fontId="7" type="noConversion"/>
  </si>
  <si>
    <t>暴富輪盤鑽石卡</t>
    <phoneticPr fontId="7" type="noConversion"/>
  </si>
  <si>
    <t>暴富輪盤超級鑽石卡</t>
    <phoneticPr fontId="7" type="noConversion"/>
  </si>
  <si>
    <t>g081_dng</t>
    <phoneticPr fontId="7" type="noConversion"/>
  </si>
  <si>
    <t>g081_fg</t>
    <phoneticPr fontId="7" type="noConversion"/>
  </si>
  <si>
    <t>g081_sdng</t>
    <phoneticPr fontId="7" type="noConversion"/>
  </si>
  <si>
    <t>g081_sfg</t>
    <phoneticPr fontId="7" type="noConversion"/>
  </si>
  <si>
    <t>g081_tfg</t>
    <phoneticPr fontId="7" type="noConversion"/>
  </si>
  <si>
    <t>G081</t>
    <phoneticPr fontId="7" type="noConversion"/>
  </si>
  <si>
    <t>OneLine</t>
    <phoneticPr fontId="7" type="noConversion"/>
  </si>
  <si>
    <t>設定9</t>
    <phoneticPr fontId="7" type="noConversion"/>
  </si>
  <si>
    <t>FG</t>
    <phoneticPr fontId="7" type="noConversion"/>
  </si>
  <si>
    <t>DNG</t>
    <phoneticPr fontId="7" type="noConversion"/>
  </si>
  <si>
    <t>SDNG</t>
    <phoneticPr fontId="7" type="noConversion"/>
  </si>
  <si>
    <t>SFG</t>
    <phoneticPr fontId="7" type="noConversion"/>
  </si>
  <si>
    <t>TFG</t>
    <phoneticPr fontId="7" type="noConversion"/>
  </si>
  <si>
    <t>R_g081_fg_500000000_7</t>
  </si>
  <si>
    <t>R_g081_fg_10000000000_7</t>
  </si>
  <si>
    <t>R_g081_fg_500000000_30_1</t>
  </si>
  <si>
    <t>R_g081_fg_10000000000_30_1</t>
  </si>
  <si>
    <t>500000000暴富輪盤鑽石卡(7天綁定)</t>
  </si>
  <si>
    <t>R_g081_dng_500000000_7</t>
  </si>
  <si>
    <t>10000000000暴富輪盤鑽石卡(7天綁定)</t>
  </si>
  <si>
    <t>R_g081_dng_10000000000_7</t>
  </si>
  <si>
    <t>500000000暴富輪盤鑽石卡(30天非綁定)</t>
  </si>
  <si>
    <t>R_g081_dng_500000000_30_1</t>
  </si>
  <si>
    <t>10000000000暴富輪盤鑽石卡(30天非綁定)</t>
  </si>
  <si>
    <t>R_g081_dng_10000000000_30_1</t>
  </si>
  <si>
    <t>500000000暴富輪盤超級鑽石卡(7天綁定)</t>
  </si>
  <si>
    <t>R_g081_sdng_500000000_7</t>
  </si>
  <si>
    <t>10000000000暴富輪盤超級鑽石卡(7天綁定)</t>
  </si>
  <si>
    <t>R_g081_sdng_10000000000_7</t>
  </si>
  <si>
    <t>500000000暴富輪盤超級鑽石卡(30天非綁定)</t>
  </si>
  <si>
    <t>R_g081_sdng_500000000_30_1</t>
  </si>
  <si>
    <t>10000000000暴富輪盤超級鑽石卡(30天非綁定)</t>
  </si>
  <si>
    <t>R_g081_sdng_10000000000_30_1</t>
  </si>
  <si>
    <t>R_g081_sfg_500000000_7</t>
  </si>
  <si>
    <t>R_g081_sfg_10000000000_7</t>
  </si>
  <si>
    <t>R_g081_sfg_500000000_30_1</t>
  </si>
  <si>
    <t>R_g081_sfg_10000000000_30_1</t>
  </si>
  <si>
    <t>R_g081_tfg_500000000_7</t>
  </si>
  <si>
    <t>R_g081_tfg_10000000000_7</t>
  </si>
  <si>
    <t>R_g081_tfg_500000000_30_1</t>
  </si>
  <si>
    <t>R_g081_tfg_10000000000_30_1</t>
  </si>
  <si>
    <t>暴富輪盤</t>
    <phoneticPr fontId="7" type="noConversion"/>
  </si>
  <si>
    <t>3000福娃免費卡(7天綁定)</t>
  </si>
  <si>
    <t>R_g025_fg_3000_7</t>
  </si>
  <si>
    <t>10000福娃免費卡(7天綁定)</t>
  </si>
  <si>
    <t>R_g025_fg_10000_7</t>
  </si>
  <si>
    <t>30000福娃免費卡(7天綁定)</t>
  </si>
  <si>
    <t>R_g025_fg_30000_7</t>
  </si>
  <si>
    <t>100000福娃免費卡(7天綁定)</t>
  </si>
  <si>
    <t>R_g025_fg_100000_7</t>
  </si>
  <si>
    <t>300000福娃免費卡(7天綁定)</t>
  </si>
  <si>
    <t>R_g025_fg_300000_7</t>
  </si>
  <si>
    <t>1000000福娃免費卡(7天綁定)</t>
  </si>
  <si>
    <t>R_g025_fg_1000000_7</t>
  </si>
  <si>
    <t>3000000福娃免費卡(7天綁定)</t>
  </si>
  <si>
    <t>R_g025_fg_3000000_7</t>
  </si>
  <si>
    <t>6000000福娃免費卡(7天綁定)</t>
  </si>
  <si>
    <t>R_g025_fg_6000000_7</t>
  </si>
  <si>
    <t>9000000福娃免費卡(7天綁定)</t>
  </si>
  <si>
    <t>R_g025_fg_9000000_7</t>
  </si>
  <si>
    <t>10000000福娃免費卡(7天綁定)</t>
  </si>
  <si>
    <t>R_g025_fg_10000000_7</t>
  </si>
  <si>
    <t>15000000福娃免費卡(7天綁定)</t>
  </si>
  <si>
    <t>R_g025_fg_15000000_7</t>
  </si>
  <si>
    <t>30000000福娃免費卡(7天綁定)</t>
  </si>
  <si>
    <t>R_g025_fg_30000000_7</t>
  </si>
  <si>
    <t>50000000福娃免費卡(7天綁定)</t>
  </si>
  <si>
    <t>R_g025_fg_50000000_7</t>
  </si>
  <si>
    <t>100000000福娃免費卡(7天綁定)</t>
  </si>
  <si>
    <t>R_g025_fg_100000000_7</t>
  </si>
  <si>
    <t>200000000福娃免費卡(7天綁定)</t>
  </si>
  <si>
    <t>R_g025_fg_200000000_7</t>
  </si>
  <si>
    <t>300000000福娃免費卡(7天綁定)</t>
  </si>
  <si>
    <t>R_g025_fg_300000000_7</t>
  </si>
  <si>
    <t>500000000福娃免費卡(7天綁定)</t>
  </si>
  <si>
    <t>R_g025_fg_500000000_7</t>
  </si>
  <si>
    <t>1000000000福娃免費卡(7天綁定)</t>
  </si>
  <si>
    <t>R_g025_fg_1000000000_7</t>
  </si>
  <si>
    <t>3000福娃免費卡(30天非綁定)</t>
  </si>
  <si>
    <t>R_g025_fg_3000_30_1</t>
  </si>
  <si>
    <t>10000福娃免費卡(30天非綁定)</t>
  </si>
  <si>
    <t>R_g025_fg_10000_30_1</t>
  </si>
  <si>
    <t>30000福娃免費卡(30天非綁定)</t>
  </si>
  <si>
    <t>R_g025_fg_30000_30_1</t>
  </si>
  <si>
    <t>100000福娃免費卡(30天非綁定)</t>
  </si>
  <si>
    <t>R_g025_fg_100000_30_1</t>
  </si>
  <si>
    <t>300000福娃免費卡(30天非綁定)</t>
  </si>
  <si>
    <t>R_g025_fg_300000_30_1</t>
  </si>
  <si>
    <t>1000000福娃免費卡(30天非綁定)</t>
  </si>
  <si>
    <t>R_g025_fg_1000000_30_1</t>
  </si>
  <si>
    <t>3000000福娃免費卡(30天非綁定)</t>
  </si>
  <si>
    <t>R_g025_fg_3000000_30_1</t>
  </si>
  <si>
    <t>6000000福娃免費卡(30天非綁定)</t>
  </si>
  <si>
    <t>R_g025_fg_6000000_30_1</t>
  </si>
  <si>
    <t>9000000福娃免費卡(30天非綁定)</t>
  </si>
  <si>
    <t>R_g025_fg_9000000_30_1</t>
  </si>
  <si>
    <t>10000000福娃免費卡(30天非綁定)</t>
  </si>
  <si>
    <t>R_g025_fg_10000000_30_1</t>
  </si>
  <si>
    <t>15000000福娃免費卡(30天非綁定)</t>
  </si>
  <si>
    <t>R_g025_fg_15000000_30_1</t>
  </si>
  <si>
    <t>30000000福娃免費卡(30天非綁定)</t>
  </si>
  <si>
    <t>R_g025_fg_30000000_30_1</t>
  </si>
  <si>
    <t>50000000福娃免費卡(30天非綁定)</t>
  </si>
  <si>
    <t>R_g025_fg_50000000_30_1</t>
  </si>
  <si>
    <t>100000000福娃免費卡(30天非綁定)</t>
  </si>
  <si>
    <t>R_g025_fg_100000000_30_1</t>
  </si>
  <si>
    <t>200000000福娃免費卡(30天非綁定)</t>
  </si>
  <si>
    <t>R_g025_fg_200000000_30_1</t>
  </si>
  <si>
    <t>300000000福娃免費卡(30天非綁定)</t>
  </si>
  <si>
    <t>R_g025_fg_300000000_30_1</t>
  </si>
  <si>
    <t>500000000福娃免費卡(30天非綁定)</t>
  </si>
  <si>
    <t>R_g025_fg_500000000_30_1</t>
  </si>
  <si>
    <t>1000000000福娃免費卡(30天非綁定)</t>
  </si>
  <si>
    <t>R_g025_fg_1000000000_30_1</t>
  </si>
  <si>
    <t>3000豔后免費卡(7天綁定)</t>
  </si>
  <si>
    <t>R_g037_fg_3000_7</t>
  </si>
  <si>
    <t>10000豔后免費卡(7天綁定)</t>
  </si>
  <si>
    <t>R_g037_fg_10000_7</t>
  </si>
  <si>
    <t>30000豔后免費卡(7天綁定)</t>
  </si>
  <si>
    <t>R_g037_fg_30000_7</t>
  </si>
  <si>
    <t>100000豔后免費卡(7天綁定)</t>
  </si>
  <si>
    <t>R_g037_fg_100000_7</t>
  </si>
  <si>
    <t>300000豔后免費卡(7天綁定)</t>
  </si>
  <si>
    <t>R_g037_fg_300000_7</t>
  </si>
  <si>
    <t>1000000豔后免費卡(7天綁定)</t>
  </si>
  <si>
    <t>R_g037_fg_1000000_7</t>
  </si>
  <si>
    <t>3000000豔后免費卡(7天綁定)</t>
  </si>
  <si>
    <t>R_g037_fg_3000000_7</t>
  </si>
  <si>
    <t>6000000豔后免費卡(7天綁定)</t>
  </si>
  <si>
    <t>R_g037_fg_6000000_7</t>
  </si>
  <si>
    <t>9000000豔后免費卡(7天綁定)</t>
  </si>
  <si>
    <t>R_g037_fg_9000000_7</t>
  </si>
  <si>
    <t>10000000豔后免費卡(7天綁定)</t>
  </si>
  <si>
    <t>R_g037_fg_10000000_7</t>
  </si>
  <si>
    <t>15000000豔后免費卡(7天綁定)</t>
  </si>
  <si>
    <t>R_g037_fg_15000000_7</t>
  </si>
  <si>
    <t>30000000豔后免費卡(7天綁定)</t>
  </si>
  <si>
    <t>R_g037_fg_30000000_7</t>
  </si>
  <si>
    <t>50000000豔后免費卡(7天綁定)</t>
  </si>
  <si>
    <t>R_g037_fg_50000000_7</t>
  </si>
  <si>
    <t>100000000豔后免費卡(7天綁定)</t>
  </si>
  <si>
    <t>R_g037_fg_100000000_7</t>
  </si>
  <si>
    <t>200000000豔后免費卡(7天綁定)</t>
  </si>
  <si>
    <t>R_g037_fg_200000000_7</t>
  </si>
  <si>
    <t>300000000豔后免費卡(7天綁定)</t>
  </si>
  <si>
    <t>R_g037_fg_300000000_7</t>
  </si>
  <si>
    <t>500000000豔后免費卡(7天綁定)</t>
  </si>
  <si>
    <t>R_g037_fg_500000000_7</t>
  </si>
  <si>
    <t>1000000000豔后免費卡(7天綁定)</t>
  </si>
  <si>
    <t>R_g037_fg_1000000000_7</t>
  </si>
  <si>
    <t>3000豔后免費卡(30天非綁定)</t>
  </si>
  <si>
    <t>R_g037_fg_3000_30_1</t>
  </si>
  <si>
    <t>10000豔后免費卡(30天非綁定)</t>
  </si>
  <si>
    <t>R_g037_fg_10000_30_1</t>
  </si>
  <si>
    <t>30000豔后免費卡(30天非綁定)</t>
  </si>
  <si>
    <t>R_g037_fg_30000_30_1</t>
  </si>
  <si>
    <t>100000豔后免費卡(30天非綁定)</t>
  </si>
  <si>
    <t>R_g037_fg_100000_30_1</t>
  </si>
  <si>
    <t>300000豔后免費卡(30天非綁定)</t>
  </si>
  <si>
    <t>R_g037_fg_300000_30_1</t>
  </si>
  <si>
    <t>1000000豔后免費卡(30天非綁定)</t>
  </si>
  <si>
    <t>R_g037_fg_1000000_30_1</t>
  </si>
  <si>
    <t>3000000豔后免費卡(30天非綁定)</t>
  </si>
  <si>
    <t>R_g037_fg_3000000_30_1</t>
  </si>
  <si>
    <t>6000000豔后免費卡(30天非綁定)</t>
  </si>
  <si>
    <t>R_g037_fg_6000000_30_1</t>
  </si>
  <si>
    <t>9000000豔后免費卡(30天非綁定)</t>
  </si>
  <si>
    <t>R_g037_fg_9000000_30_1</t>
  </si>
  <si>
    <t>10000000豔后免費卡(30天非綁定)</t>
  </si>
  <si>
    <t>R_g037_fg_10000000_30_1</t>
  </si>
  <si>
    <t>15000000豔后免費卡(30天非綁定)</t>
  </si>
  <si>
    <t>R_g037_fg_15000000_30_1</t>
  </si>
  <si>
    <t>30000000豔后免費卡(30天非綁定)</t>
  </si>
  <si>
    <t>R_g037_fg_30000000_30_1</t>
  </si>
  <si>
    <t>50000000豔后免費卡(30天非綁定)</t>
  </si>
  <si>
    <t>R_g037_fg_50000000_30_1</t>
  </si>
  <si>
    <t>100000000豔后免費卡(30天非綁定)</t>
  </si>
  <si>
    <t>R_g037_fg_100000000_30_1</t>
  </si>
  <si>
    <t>200000000豔后免費卡(30天非綁定)</t>
  </si>
  <si>
    <t>R_g037_fg_200000000_30_1</t>
  </si>
  <si>
    <t>300000000豔后免費卡(30天非綁定)</t>
  </si>
  <si>
    <t>R_g037_fg_300000000_30_1</t>
  </si>
  <si>
    <t>500000000豔后免費卡(30天非綁定)</t>
  </si>
  <si>
    <t>R_g037_fg_500000000_30_1</t>
  </si>
  <si>
    <t>1000000000豔后免費卡(30天非綁定)</t>
  </si>
  <si>
    <t>R_g037_fg_1000000000_30_1</t>
  </si>
  <si>
    <t>3000彌勒佛免費卡(7天綁定)</t>
  </si>
  <si>
    <t>R_g039_fg_3000_7</t>
  </si>
  <si>
    <t>10000彌勒佛免費卡(7天綁定)</t>
  </si>
  <si>
    <t>R_g039_fg_10000_7</t>
  </si>
  <si>
    <t>30000彌勒佛免費卡(7天綁定)</t>
  </si>
  <si>
    <t>R_g039_fg_30000_7</t>
  </si>
  <si>
    <t>100000彌勒佛免費卡(7天綁定)</t>
  </si>
  <si>
    <t>R_g039_fg_100000_7</t>
  </si>
  <si>
    <t>300000彌勒佛免費卡(7天綁定)</t>
  </si>
  <si>
    <t>R_g039_fg_300000_7</t>
  </si>
  <si>
    <t>1000000彌勒佛免費卡(7天綁定)</t>
  </si>
  <si>
    <t>R_g039_fg_1000000_7</t>
  </si>
  <si>
    <t>3000000彌勒佛免費卡(7天綁定)</t>
  </si>
  <si>
    <t>R_g039_fg_3000000_7</t>
  </si>
  <si>
    <t>6000000彌勒佛免費卡(7天綁定)</t>
  </si>
  <si>
    <t>R_g039_fg_6000000_7</t>
  </si>
  <si>
    <t>9000000彌勒佛免費卡(7天綁定)</t>
  </si>
  <si>
    <t>R_g039_fg_9000000_7</t>
  </si>
  <si>
    <t>10000000彌勒佛免費卡(7天綁定)</t>
  </si>
  <si>
    <t>R_g039_fg_10000000_7</t>
  </si>
  <si>
    <t>15000000彌勒佛免費卡(7天綁定)</t>
  </si>
  <si>
    <t>R_g039_fg_15000000_7</t>
  </si>
  <si>
    <t>30000000彌勒佛免費卡(7天綁定)</t>
  </si>
  <si>
    <t>R_g039_fg_30000000_7</t>
  </si>
  <si>
    <t>50000000彌勒佛免費卡(7天綁定)</t>
  </si>
  <si>
    <t>R_g039_fg_50000000_7</t>
  </si>
  <si>
    <t>100000000彌勒佛免費卡(7天綁定)</t>
  </si>
  <si>
    <t>R_g039_fg_100000000_7</t>
  </si>
  <si>
    <t>200000000彌勒佛免費卡(7天綁定)</t>
  </si>
  <si>
    <t>R_g039_fg_200000000_7</t>
  </si>
  <si>
    <t>300000000彌勒佛免費卡(7天綁定)</t>
  </si>
  <si>
    <t>R_g039_fg_300000000_7</t>
  </si>
  <si>
    <t>500000000彌勒佛免費卡(7天綁定)</t>
  </si>
  <si>
    <t>R_g039_fg_500000000_7</t>
  </si>
  <si>
    <t>1000000000彌勒佛免費卡(7天綁定)</t>
  </si>
  <si>
    <t>R_g039_fg_1000000000_7</t>
  </si>
  <si>
    <t>3000彌勒佛免費卡(30天非綁定)</t>
  </si>
  <si>
    <t>R_g039_fg_3000_30_1</t>
  </si>
  <si>
    <t>10000彌勒佛免費卡(30天非綁定)</t>
  </si>
  <si>
    <t>R_g039_fg_10000_30_1</t>
  </si>
  <si>
    <t>30000彌勒佛免費卡(30天非綁定)</t>
  </si>
  <si>
    <t>R_g039_fg_30000_30_1</t>
  </si>
  <si>
    <t>100000彌勒佛免費卡(30天非綁定)</t>
  </si>
  <si>
    <t>R_g039_fg_100000_30_1</t>
  </si>
  <si>
    <t>300000彌勒佛免費卡(30天非綁定)</t>
  </si>
  <si>
    <t>R_g039_fg_300000_30_1</t>
  </si>
  <si>
    <t>1000000彌勒佛免費卡(30天非綁定)</t>
  </si>
  <si>
    <t>R_g039_fg_1000000_30_1</t>
  </si>
  <si>
    <t>3000000彌勒佛免費卡(30天非綁定)</t>
  </si>
  <si>
    <t>R_g039_fg_3000000_30_1</t>
  </si>
  <si>
    <t>6000000彌勒佛免費卡(30天非綁定)</t>
  </si>
  <si>
    <t>R_g039_fg_6000000_30_1</t>
  </si>
  <si>
    <t>9000000彌勒佛免費卡(30天非綁定)</t>
  </si>
  <si>
    <t>R_g039_fg_9000000_30_1</t>
  </si>
  <si>
    <t>10000000彌勒佛免費卡(30天非綁定)</t>
  </si>
  <si>
    <t>R_g039_fg_10000000_30_1</t>
  </si>
  <si>
    <t>15000000彌勒佛免費卡(30天非綁定)</t>
  </si>
  <si>
    <t>R_g039_fg_15000000_30_1</t>
  </si>
  <si>
    <t>30000000彌勒佛免費卡(30天非綁定)</t>
  </si>
  <si>
    <t>R_g039_fg_30000000_30_1</t>
  </si>
  <si>
    <t>50000000彌勒佛免費卡(30天非綁定)</t>
  </si>
  <si>
    <t>R_g039_fg_50000000_30_1</t>
  </si>
  <si>
    <t>100000000彌勒佛免費卡(30天非綁定)</t>
  </si>
  <si>
    <t>R_g039_fg_100000000_30_1</t>
  </si>
  <si>
    <t>200000000彌勒佛免費卡(30天非綁定)</t>
  </si>
  <si>
    <t>R_g039_fg_200000000_30_1</t>
  </si>
  <si>
    <t>300000000彌勒佛免費卡(30天非綁定)</t>
  </si>
  <si>
    <t>R_g039_fg_300000000_30_1</t>
  </si>
  <si>
    <t>500000000彌勒佛免費卡(30天非綁定)</t>
  </si>
  <si>
    <t>R_g039_fg_500000000_30_1</t>
  </si>
  <si>
    <t>1000000000彌勒佛免費卡(30天非綁定)</t>
  </si>
  <si>
    <t>R_g039_fg_1000000000_30_1</t>
  </si>
  <si>
    <t>3000太極童子紅利卡(7天綁定)</t>
  </si>
  <si>
    <t>R_g043_bg_3000_7</t>
  </si>
  <si>
    <t>10000太極童子紅利卡(7天綁定)</t>
  </si>
  <si>
    <t>R_g043_bg_10000_7</t>
  </si>
  <si>
    <t>30000太極童子紅利卡(7天綁定)</t>
  </si>
  <si>
    <t>R_g043_bg_30000_7</t>
  </si>
  <si>
    <t>100000太極童子紅利卡(7天綁定)</t>
  </si>
  <si>
    <t>R_g043_bg_100000_7</t>
  </si>
  <si>
    <t>300000太極童子紅利卡(7天綁定)</t>
  </si>
  <si>
    <t>R_g043_bg_300000_7</t>
  </si>
  <si>
    <t>1000000太極童子紅利卡(7天綁定)</t>
  </si>
  <si>
    <t>R_g043_bg_1000000_7</t>
  </si>
  <si>
    <t>3000000太極童子紅利卡(7天綁定)</t>
  </si>
  <si>
    <t>R_g043_bg_3000000_7</t>
  </si>
  <si>
    <t>6000000太極童子紅利卡(7天綁定)</t>
  </si>
  <si>
    <t>R_g043_bg_6000000_7</t>
  </si>
  <si>
    <t>9000000太極童子紅利卡(7天綁定)</t>
  </si>
  <si>
    <t>R_g043_bg_9000000_7</t>
  </si>
  <si>
    <t>10000000太極童子紅利卡(7天綁定)</t>
  </si>
  <si>
    <t>R_g043_bg_10000000_7</t>
  </si>
  <si>
    <t>15000000太極童子紅利卡(7天綁定)</t>
  </si>
  <si>
    <t>R_g043_bg_15000000_7</t>
  </si>
  <si>
    <t>30000000太極童子紅利卡(7天綁定)</t>
  </si>
  <si>
    <t>R_g043_bg_30000000_7</t>
  </si>
  <si>
    <t>50000000太極童子紅利卡(7天綁定)</t>
  </si>
  <si>
    <t>R_g043_bg_50000000_7</t>
  </si>
  <si>
    <t>100000000太極童子紅利卡(7天綁定)</t>
  </si>
  <si>
    <t>R_g043_bg_100000000_7</t>
  </si>
  <si>
    <t>200000000太極童子紅利卡(7天綁定)</t>
  </si>
  <si>
    <t>R_g043_bg_200000000_7</t>
  </si>
  <si>
    <t>300000000太極童子紅利卡(7天綁定)</t>
  </si>
  <si>
    <t>R_g043_bg_300000000_7</t>
  </si>
  <si>
    <t>500000000太極童子紅利卡(7天綁定)</t>
  </si>
  <si>
    <t>R_g043_bg_500000000_7</t>
  </si>
  <si>
    <t>1000000000太極童子紅利卡(7天綁定)</t>
  </si>
  <si>
    <t>R_g043_bg_1000000000_7</t>
  </si>
  <si>
    <t>3000太極童子紅利卡(30天非綁定)</t>
  </si>
  <si>
    <t>R_g043_bg_3000_30_1</t>
  </si>
  <si>
    <t>10000太極童子紅利卡(30天非綁定)</t>
  </si>
  <si>
    <t>R_g043_bg_10000_30_1</t>
  </si>
  <si>
    <t>30000太極童子紅利卡(30天非綁定)</t>
  </si>
  <si>
    <t>R_g043_bg_30000_30_1</t>
  </si>
  <si>
    <t>100000太極童子紅利卡(30天非綁定)</t>
  </si>
  <si>
    <t>R_g043_bg_100000_30_1</t>
  </si>
  <si>
    <t>300000太極童子紅利卡(30天非綁定)</t>
  </si>
  <si>
    <t>R_g043_bg_300000_30_1</t>
  </si>
  <si>
    <t>1000000太極童子紅利卡(30天非綁定)</t>
  </si>
  <si>
    <t>R_g043_bg_1000000_30_1</t>
  </si>
  <si>
    <t>3000000太極童子紅利卡(30天非綁定)</t>
  </si>
  <si>
    <t>R_g043_bg_3000000_30_1</t>
  </si>
  <si>
    <t>6000000太極童子紅利卡(30天非綁定)</t>
  </si>
  <si>
    <t>R_g043_bg_6000000_30_1</t>
  </si>
  <si>
    <t>9000000太極童子紅利卡(30天非綁定)</t>
  </si>
  <si>
    <t>R_g043_bg_9000000_30_1</t>
  </si>
  <si>
    <t>10000000太極童子紅利卡(30天非綁定)</t>
  </si>
  <si>
    <t>R_g043_bg_10000000_30_1</t>
  </si>
  <si>
    <t>15000000太極童子紅利卡(30天非綁定)</t>
  </si>
  <si>
    <t>R_g043_bg_15000000_30_1</t>
  </si>
  <si>
    <t>30000000太極童子紅利卡(30天非綁定)</t>
  </si>
  <si>
    <t>R_g043_bg_30000000_30_1</t>
  </si>
  <si>
    <t>50000000太極童子紅利卡(30天非綁定)</t>
  </si>
  <si>
    <t>R_g043_bg_50000000_30_1</t>
  </si>
  <si>
    <t>100000000太極童子紅利卡(30天非綁定)</t>
  </si>
  <si>
    <t>R_g043_bg_100000000_30_1</t>
  </si>
  <si>
    <t>200000000太極童子紅利卡(30天非綁定)</t>
  </si>
  <si>
    <t>R_g043_bg_200000000_30_1</t>
  </si>
  <si>
    <t>300000000太極童子紅利卡(30天非綁定)</t>
  </si>
  <si>
    <t>R_g043_bg_300000000_30_1</t>
  </si>
  <si>
    <t>500000000太極童子紅利卡(30天非綁定)</t>
  </si>
  <si>
    <t>R_g043_bg_500000000_30_1</t>
  </si>
  <si>
    <t>1000000000太極童子紅利卡(30天非綁定)</t>
  </si>
  <si>
    <t>R_g043_bg_1000000000_30_1</t>
  </si>
  <si>
    <t>3000太極龍神紅利卡(7天綁定)</t>
  </si>
  <si>
    <t>R_g044_bg_3000_7</t>
  </si>
  <si>
    <t>10000太極龍神紅利卡(7天綁定)</t>
  </si>
  <si>
    <t>R_g044_bg_10000_7</t>
  </si>
  <si>
    <t>30000太極龍神紅利卡(7天綁定)</t>
  </si>
  <si>
    <t>R_g044_bg_30000_7</t>
  </si>
  <si>
    <t>100000太極龍神紅利卡(7天綁定)</t>
  </si>
  <si>
    <t>R_g044_bg_100000_7</t>
  </si>
  <si>
    <t>300000太極龍神紅利卡(7天綁定)</t>
  </si>
  <si>
    <t>R_g044_bg_300000_7</t>
  </si>
  <si>
    <t>1000000太極龍神紅利卡(7天綁定)</t>
  </si>
  <si>
    <t>R_g044_bg_1000000_7</t>
  </si>
  <si>
    <t>3000000太極龍神紅利卡(7天綁定)</t>
  </si>
  <si>
    <t>R_g044_bg_3000000_7</t>
  </si>
  <si>
    <t>6000000太極龍神紅利卡(7天綁定)</t>
  </si>
  <si>
    <t>R_g044_bg_6000000_7</t>
  </si>
  <si>
    <t>9000000太極龍神紅利卡(7天綁定)</t>
  </si>
  <si>
    <t>R_g044_bg_9000000_7</t>
  </si>
  <si>
    <t>10000000太極龍神紅利卡(7天綁定)</t>
  </si>
  <si>
    <t>R_g044_bg_10000000_7</t>
  </si>
  <si>
    <t>15000000太極龍神紅利卡(7天綁定)</t>
  </si>
  <si>
    <t>R_g044_bg_15000000_7</t>
  </si>
  <si>
    <t>30000000太極龍神紅利卡(7天綁定)</t>
  </si>
  <si>
    <t>R_g044_bg_30000000_7</t>
  </si>
  <si>
    <t>50000000太極龍神紅利卡(7天綁定)</t>
  </si>
  <si>
    <t>R_g044_bg_50000000_7</t>
  </si>
  <si>
    <t>100000000太極龍神紅利卡(7天綁定)</t>
  </si>
  <si>
    <t>R_g044_bg_100000000_7</t>
  </si>
  <si>
    <t>200000000太極龍神紅利卡(7天綁定)</t>
  </si>
  <si>
    <t>R_g044_bg_200000000_7</t>
  </si>
  <si>
    <t>300000000太極龍神紅利卡(7天綁定)</t>
  </si>
  <si>
    <t>R_g044_bg_300000000_7</t>
  </si>
  <si>
    <t>500000000太極龍神紅利卡(7天綁定)</t>
  </si>
  <si>
    <t>R_g044_bg_500000000_7</t>
  </si>
  <si>
    <t>1000000000太極龍神紅利卡(7天綁定)</t>
  </si>
  <si>
    <t>R_g044_bg_1000000000_7</t>
  </si>
  <si>
    <t>3000太極龍神紅利卡(30天非綁定)</t>
  </si>
  <si>
    <t>R_g044_bg_3000_30_1</t>
  </si>
  <si>
    <t>10000太極龍神紅利卡(30天非綁定)</t>
  </si>
  <si>
    <t>R_g044_bg_10000_30_1</t>
  </si>
  <si>
    <t>30000太極龍神紅利卡(30天非綁定)</t>
  </si>
  <si>
    <t>R_g044_bg_30000_30_1</t>
  </si>
  <si>
    <t>100000太極龍神紅利卡(30天非綁定)</t>
  </si>
  <si>
    <t>R_g044_bg_100000_30_1</t>
  </si>
  <si>
    <t>300000太極龍神紅利卡(30天非綁定)</t>
  </si>
  <si>
    <t>R_g044_bg_300000_30_1</t>
  </si>
  <si>
    <t>1000000太極龍神紅利卡(30天非綁定)</t>
  </si>
  <si>
    <t>R_g044_bg_1000000_30_1</t>
  </si>
  <si>
    <t>3000000太極龍神紅利卡(30天非綁定)</t>
  </si>
  <si>
    <t>R_g044_bg_3000000_30_1</t>
  </si>
  <si>
    <t>6000000太極龍神紅利卡(30天非綁定)</t>
  </si>
  <si>
    <t>R_g044_bg_6000000_30_1</t>
  </si>
  <si>
    <t>9000000太極龍神紅利卡(30天非綁定)</t>
  </si>
  <si>
    <t>R_g044_bg_9000000_30_1</t>
  </si>
  <si>
    <t>10000000太極龍神紅利卡(30天非綁定)</t>
  </si>
  <si>
    <t>R_g044_bg_10000000_30_1</t>
  </si>
  <si>
    <t>15000000太極龍神紅利卡(30天非綁定)</t>
  </si>
  <si>
    <t>R_g044_bg_15000000_30_1</t>
  </si>
  <si>
    <t>30000000太極龍神紅利卡(30天非綁定)</t>
  </si>
  <si>
    <t>R_g044_bg_30000000_30_1</t>
  </si>
  <si>
    <t>50000000太極龍神紅利卡(30天非綁定)</t>
  </si>
  <si>
    <t>R_g044_bg_50000000_30_1</t>
  </si>
  <si>
    <t>100000000太極龍神紅利卡(30天非綁定)</t>
  </si>
  <si>
    <t>R_g044_bg_100000000_30_1</t>
  </si>
  <si>
    <t>200000000太極龍神紅利卡(30天非綁定)</t>
  </si>
  <si>
    <t>R_g044_bg_200000000_30_1</t>
  </si>
  <si>
    <t>300000000太極龍神紅利卡(30天非綁定)</t>
  </si>
  <si>
    <t>R_g044_bg_300000000_30_1</t>
  </si>
  <si>
    <t>500000000太極龍神紅利卡(30天非綁定)</t>
  </si>
  <si>
    <t>R_g044_bg_500000000_30_1</t>
  </si>
  <si>
    <t>1000000000太極龍神紅利卡(30天非綁定)</t>
  </si>
  <si>
    <t>R_g044_bg_1000000000_30_1</t>
  </si>
  <si>
    <t>3000太極熊貓紅利卡(7天綁定)</t>
  </si>
  <si>
    <t>R_g045_bg_3000_7</t>
  </si>
  <si>
    <t>10000太極熊貓紅利卡(7天綁定)</t>
  </si>
  <si>
    <t>R_g045_bg_10000_7</t>
  </si>
  <si>
    <t>30000太極熊貓紅利卡(7天綁定)</t>
  </si>
  <si>
    <t>R_g045_bg_30000_7</t>
  </si>
  <si>
    <t>100000太極熊貓紅利卡(7天綁定)</t>
  </si>
  <si>
    <t>R_g045_bg_100000_7</t>
  </si>
  <si>
    <t>300000太極熊貓紅利卡(7天綁定)</t>
  </si>
  <si>
    <t>R_g045_bg_300000_7</t>
  </si>
  <si>
    <t>1000000太極熊貓紅利卡(7天綁定)</t>
  </si>
  <si>
    <t>R_g045_bg_1000000_7</t>
  </si>
  <si>
    <t>3000000太極熊貓紅利卡(7天綁定)</t>
  </si>
  <si>
    <t>R_g045_bg_3000000_7</t>
  </si>
  <si>
    <t>6000000太極熊貓紅利卡(7天綁定)</t>
  </si>
  <si>
    <t>R_g045_bg_6000000_7</t>
  </si>
  <si>
    <t>9000000太極熊貓紅利卡(7天綁定)</t>
  </si>
  <si>
    <t>R_g045_bg_9000000_7</t>
  </si>
  <si>
    <t>10000000太極熊貓紅利卡(7天綁定)</t>
  </si>
  <si>
    <t>R_g045_bg_10000000_7</t>
  </si>
  <si>
    <t>15000000太極熊貓紅利卡(7天綁定)</t>
  </si>
  <si>
    <t>R_g045_bg_15000000_7</t>
  </si>
  <si>
    <t>30000000太極熊貓紅利卡(7天綁定)</t>
  </si>
  <si>
    <t>R_g045_bg_30000000_7</t>
  </si>
  <si>
    <t>50000000太極熊貓紅利卡(7天綁定)</t>
  </si>
  <si>
    <t>R_g045_bg_50000000_7</t>
  </si>
  <si>
    <t>100000000太極熊貓紅利卡(7天綁定)</t>
  </si>
  <si>
    <t>R_g045_bg_100000000_7</t>
  </si>
  <si>
    <t>200000000太極熊貓紅利卡(7天綁定)</t>
  </si>
  <si>
    <t>R_g045_bg_200000000_7</t>
  </si>
  <si>
    <t>300000000太極熊貓紅利卡(7天綁定)</t>
  </si>
  <si>
    <t>R_g045_bg_300000000_7</t>
  </si>
  <si>
    <t>500000000太極熊貓紅利卡(7天綁定)</t>
  </si>
  <si>
    <t>R_g045_bg_500000000_7</t>
  </si>
  <si>
    <t>1000000000太極熊貓紅利卡(7天綁定)</t>
  </si>
  <si>
    <t>R_g045_bg_1000000000_7</t>
  </si>
  <si>
    <t>3000太極熊貓紅利卡(30天非綁定)</t>
  </si>
  <si>
    <t>R_g045_bg_3000_30_1</t>
  </si>
  <si>
    <t>10000太極熊貓紅利卡(30天非綁定)</t>
  </si>
  <si>
    <t>R_g045_bg_10000_30_1</t>
  </si>
  <si>
    <t>30000太極熊貓紅利卡(30天非綁定)</t>
  </si>
  <si>
    <t>R_g045_bg_30000_30_1</t>
  </si>
  <si>
    <t>100000太極熊貓紅利卡(30天非綁定)</t>
  </si>
  <si>
    <t>R_g045_bg_100000_30_1</t>
  </si>
  <si>
    <t>300000太極熊貓紅利卡(30天非綁定)</t>
  </si>
  <si>
    <t>R_g045_bg_300000_30_1</t>
  </si>
  <si>
    <t>1000000太極熊貓紅利卡(30天非綁定)</t>
  </si>
  <si>
    <t>R_g045_bg_1000000_30_1</t>
  </si>
  <si>
    <t>3000000太極熊貓紅利卡(30天非綁定)</t>
  </si>
  <si>
    <t>R_g045_bg_3000000_30_1</t>
  </si>
  <si>
    <t>6000000太極熊貓紅利卡(30天非綁定)</t>
  </si>
  <si>
    <t>R_g045_bg_6000000_30_1</t>
  </si>
  <si>
    <t>9000000太極熊貓紅利卡(30天非綁定)</t>
  </si>
  <si>
    <t>R_g045_bg_9000000_30_1</t>
  </si>
  <si>
    <t>10000000太極熊貓紅利卡(30天非綁定)</t>
  </si>
  <si>
    <t>R_g045_bg_10000000_30_1</t>
  </si>
  <si>
    <t>15000000太極熊貓紅利卡(30天非綁定)</t>
  </si>
  <si>
    <t>R_g045_bg_15000000_30_1</t>
  </si>
  <si>
    <t>30000000太極熊貓紅利卡(30天非綁定)</t>
  </si>
  <si>
    <t>R_g045_bg_30000000_30_1</t>
  </si>
  <si>
    <t>50000000太極熊貓紅利卡(30天非綁定)</t>
  </si>
  <si>
    <t>R_g045_bg_50000000_30_1</t>
  </si>
  <si>
    <t>100000000太極熊貓紅利卡(30天非綁定)</t>
  </si>
  <si>
    <t>R_g045_bg_100000000_30_1</t>
  </si>
  <si>
    <t>200000000太極熊貓紅利卡(30天非綁定)</t>
  </si>
  <si>
    <t>R_g045_bg_200000000_30_1</t>
  </si>
  <si>
    <t>300000000太極熊貓紅利卡(30天非綁定)</t>
  </si>
  <si>
    <t>R_g045_bg_300000000_30_1</t>
  </si>
  <si>
    <t>500000000太極熊貓紅利卡(30天非綁定)</t>
  </si>
  <si>
    <t>R_g045_bg_500000000_30_1</t>
  </si>
  <si>
    <t>1000000000太極熊貓紅利卡(30天非綁定)</t>
  </si>
  <si>
    <t>R_g045_bg_1000000000_30_1</t>
  </si>
  <si>
    <t>3000獅王傳說免費卡(7天綁定)</t>
  </si>
  <si>
    <t>R_g047_fg_3000_7</t>
  </si>
  <si>
    <t>10000獅王傳說免費卡(7天綁定)</t>
  </si>
  <si>
    <t>R_g047_fg_10000_7</t>
  </si>
  <si>
    <t>30000獅王傳說免費卡(7天綁定)</t>
  </si>
  <si>
    <t>R_g047_fg_30000_7</t>
  </si>
  <si>
    <t>100000獅王傳說免費卡(7天綁定)</t>
  </si>
  <si>
    <t>R_g047_fg_100000_7</t>
  </si>
  <si>
    <t>300000獅王傳說免費卡(7天綁定)</t>
  </si>
  <si>
    <t>R_g047_fg_300000_7</t>
  </si>
  <si>
    <t>1000000獅王傳說免費卡(7天綁定)</t>
  </si>
  <si>
    <t>R_g047_fg_1000000_7</t>
  </si>
  <si>
    <t>3000000獅王傳說免費卡(7天綁定)</t>
  </si>
  <si>
    <t>R_g047_fg_3000000_7</t>
  </si>
  <si>
    <t>6000000獅王傳說免費卡(7天綁定)</t>
  </si>
  <si>
    <t>R_g047_fg_6000000_7</t>
  </si>
  <si>
    <t>9000000獅王傳說免費卡(7天綁定)</t>
  </si>
  <si>
    <t>R_g047_fg_9000000_7</t>
  </si>
  <si>
    <t>10000000獅王傳說免費卡(7天綁定)</t>
  </si>
  <si>
    <t>R_g047_fg_10000000_7</t>
  </si>
  <si>
    <t>15000000獅王傳說免費卡(7天綁定)</t>
  </si>
  <si>
    <t>R_g047_fg_15000000_7</t>
  </si>
  <si>
    <t>30000000獅王傳說免費卡(7天綁定)</t>
  </si>
  <si>
    <t>R_g047_fg_30000000_7</t>
  </si>
  <si>
    <t>50000000獅王傳說免費卡(7天綁定)</t>
  </si>
  <si>
    <t>R_g047_fg_50000000_7</t>
  </si>
  <si>
    <t>100000000獅王傳說免費卡(7天綁定)</t>
  </si>
  <si>
    <t>R_g047_fg_100000000_7</t>
  </si>
  <si>
    <t>200000000獅王傳說免費卡(7天綁定)</t>
  </si>
  <si>
    <t>R_g047_fg_200000000_7</t>
  </si>
  <si>
    <t>300000000獅王傳說免費卡(7天綁定)</t>
  </si>
  <si>
    <t>R_g047_fg_300000000_7</t>
  </si>
  <si>
    <t>500000000獅王傳說免費卡(7天綁定)</t>
  </si>
  <si>
    <t>R_g047_fg_500000000_7</t>
  </si>
  <si>
    <t>1000000000獅王傳說免費卡(7天綁定)</t>
  </si>
  <si>
    <t>R_g047_fg_1000000000_7</t>
  </si>
  <si>
    <t>3000獅王傳說免費卡(30天非綁定)</t>
  </si>
  <si>
    <t>R_g047_fg_3000_30_1</t>
  </si>
  <si>
    <t>10000獅王傳說免費卡(30天非綁定)</t>
  </si>
  <si>
    <t>R_g047_fg_10000_30_1</t>
  </si>
  <si>
    <t>30000獅王傳說免費卡(30天非綁定)</t>
  </si>
  <si>
    <t>R_g047_fg_30000_30_1</t>
  </si>
  <si>
    <t>100000獅王傳說免費卡(30天非綁定)</t>
  </si>
  <si>
    <t>R_g047_fg_100000_30_1</t>
  </si>
  <si>
    <t>300000獅王傳說免費卡(30天非綁定)</t>
  </si>
  <si>
    <t>R_g047_fg_300000_30_1</t>
  </si>
  <si>
    <t>1000000獅王傳說免費卡(30天非綁定)</t>
  </si>
  <si>
    <t>R_g047_fg_1000000_30_1</t>
  </si>
  <si>
    <t>3000000獅王傳說免費卡(30天非綁定)</t>
  </si>
  <si>
    <t>R_g047_fg_3000000_30_1</t>
  </si>
  <si>
    <t>6000000獅王傳說免費卡(30天非綁定)</t>
  </si>
  <si>
    <t>R_g047_fg_6000000_30_1</t>
  </si>
  <si>
    <t>9000000獅王傳說免費卡(30天非綁定)</t>
  </si>
  <si>
    <t>R_g047_fg_9000000_30_1</t>
  </si>
  <si>
    <t>10000000獅王傳說免費卡(30天非綁定)</t>
  </si>
  <si>
    <t>R_g047_fg_10000000_30_1</t>
  </si>
  <si>
    <t>15000000獅王傳說免費卡(30天非綁定)</t>
  </si>
  <si>
    <t>R_g047_fg_15000000_30_1</t>
  </si>
  <si>
    <t>30000000獅王傳說免費卡(30天非綁定)</t>
  </si>
  <si>
    <t>R_g047_fg_30000000_30_1</t>
  </si>
  <si>
    <t>50000000獅王傳說免費卡(30天非綁定)</t>
  </si>
  <si>
    <t>R_g047_fg_50000000_30_1</t>
  </si>
  <si>
    <t>100000000獅王傳說免費卡(30天非綁定)</t>
  </si>
  <si>
    <t>R_g047_fg_100000000_30_1</t>
  </si>
  <si>
    <t>200000000獅王傳說免費卡(30天非綁定)</t>
  </si>
  <si>
    <t>R_g047_fg_200000000_30_1</t>
  </si>
  <si>
    <t>300000000獅王傳說免費卡(30天非綁定)</t>
  </si>
  <si>
    <t>R_g047_fg_300000000_30_1</t>
  </si>
  <si>
    <t>500000000獅王傳說免費卡(30天非綁定)</t>
  </si>
  <si>
    <t>R_g047_fg_500000000_30_1</t>
  </si>
  <si>
    <t>1000000000獅王傳說免費卡(30天非綁定)</t>
  </si>
  <si>
    <t>R_g047_fg_1000000000_30_1</t>
  </si>
  <si>
    <t>3000太極財神紅利卡(7天綁定)</t>
  </si>
  <si>
    <t>R_g050_bg_3000_7</t>
  </si>
  <si>
    <t>10000太極財神紅利卡(7天綁定)</t>
  </si>
  <si>
    <t>R_g050_bg_10000_7</t>
  </si>
  <si>
    <t>30000太極財神紅利卡(7天綁定)</t>
  </si>
  <si>
    <t>R_g050_bg_30000_7</t>
  </si>
  <si>
    <t>100000太極財神紅利卡(7天綁定)</t>
  </si>
  <si>
    <t>R_g050_bg_100000_7</t>
  </si>
  <si>
    <t>300000太極財神紅利卡(7天綁定)</t>
  </si>
  <si>
    <t>R_g050_bg_300000_7</t>
  </si>
  <si>
    <t>1000000太極財神紅利卡(7天綁定)</t>
  </si>
  <si>
    <t>R_g050_bg_1000000_7</t>
  </si>
  <si>
    <t>3000000太極財神紅利卡(7天綁定)</t>
  </si>
  <si>
    <t>R_g050_bg_3000000_7</t>
  </si>
  <si>
    <t>6000000太極財神紅利卡(7天綁定)</t>
  </si>
  <si>
    <t>R_g050_bg_6000000_7</t>
  </si>
  <si>
    <t>9000000太極財神紅利卡(7天綁定)</t>
  </si>
  <si>
    <t>R_g050_bg_9000000_7</t>
  </si>
  <si>
    <t>10000000太極財神紅利卡(7天綁定)</t>
  </si>
  <si>
    <t>R_g050_bg_10000000_7</t>
  </si>
  <si>
    <t>15000000太極財神紅利卡(7天綁定)</t>
  </si>
  <si>
    <t>R_g050_bg_15000000_7</t>
  </si>
  <si>
    <t>30000000太極財神紅利卡(7天綁定)</t>
  </si>
  <si>
    <t>R_g050_bg_30000000_7</t>
  </si>
  <si>
    <t>50000000太極財神紅利卡(7天綁定)</t>
  </si>
  <si>
    <t>R_g050_bg_50000000_7</t>
  </si>
  <si>
    <t>100000000太極財神紅利卡(7天綁定)</t>
  </si>
  <si>
    <t>R_g050_bg_100000000_7</t>
  </si>
  <si>
    <t>200000000太極財神紅利卡(7天綁定)</t>
  </si>
  <si>
    <t>R_g050_bg_200000000_7</t>
  </si>
  <si>
    <t>300000000太極財神紅利卡(7天綁定)</t>
  </si>
  <si>
    <t>R_g050_bg_300000000_7</t>
  </si>
  <si>
    <t>500000000太極財神紅利卡(7天綁定)</t>
  </si>
  <si>
    <t>R_g050_bg_500000000_7</t>
  </si>
  <si>
    <t>1000000000太極財神紅利卡(7天綁定)</t>
  </si>
  <si>
    <t>R_g050_bg_1000000000_7</t>
  </si>
  <si>
    <t>3000太極財神紅利卡(30天非綁定)</t>
  </si>
  <si>
    <t>R_g050_bg_3000_30_1</t>
  </si>
  <si>
    <t>10000太極財神紅利卡(30天非綁定)</t>
  </si>
  <si>
    <t>R_g050_bg_10000_30_1</t>
  </si>
  <si>
    <t>30000太極財神紅利卡(30天非綁定)</t>
  </si>
  <si>
    <t>R_g050_bg_30000_30_1</t>
  </si>
  <si>
    <t>100000太極財神紅利卡(30天非綁定)</t>
  </si>
  <si>
    <t>R_g050_bg_100000_30_1</t>
  </si>
  <si>
    <t>300000太極財神紅利卡(30天非綁定)</t>
  </si>
  <si>
    <t>R_g050_bg_300000_30_1</t>
  </si>
  <si>
    <t>1000000太極財神紅利卡(30天非綁定)</t>
  </si>
  <si>
    <t>R_g050_bg_1000000_30_1</t>
  </si>
  <si>
    <t>3000000太極財神紅利卡(30天非綁定)</t>
  </si>
  <si>
    <t>R_g050_bg_3000000_30_1</t>
  </si>
  <si>
    <t>6000000太極財神紅利卡(30天非綁定)</t>
  </si>
  <si>
    <t>R_g050_bg_6000000_30_1</t>
  </si>
  <si>
    <t>9000000太極財神紅利卡(30天非綁定)</t>
  </si>
  <si>
    <t>R_g050_bg_9000000_30_1</t>
  </si>
  <si>
    <t>10000000太極財神紅利卡(30天非綁定)</t>
  </si>
  <si>
    <t>R_g050_bg_10000000_30_1</t>
  </si>
  <si>
    <t>15000000太極財神紅利卡(30天非綁定)</t>
  </si>
  <si>
    <t>R_g050_bg_15000000_30_1</t>
  </si>
  <si>
    <t>30000000太極財神紅利卡(30天非綁定)</t>
  </si>
  <si>
    <t>R_g050_bg_30000000_30_1</t>
  </si>
  <si>
    <t>50000000太極財神紅利卡(30天非綁定)</t>
  </si>
  <si>
    <t>R_g050_bg_50000000_30_1</t>
  </si>
  <si>
    <t>100000000太極財神紅利卡(30天非綁定)</t>
  </si>
  <si>
    <t>R_g050_bg_100000000_30_1</t>
  </si>
  <si>
    <t>200000000太極財神紅利卡(30天非綁定)</t>
  </si>
  <si>
    <t>R_g050_bg_200000000_30_1</t>
  </si>
  <si>
    <t>300000000太極財神紅利卡(30天非綁定)</t>
  </si>
  <si>
    <t>R_g050_bg_300000000_30_1</t>
  </si>
  <si>
    <t>500000000太極財神紅利卡(30天非綁定)</t>
  </si>
  <si>
    <t>R_g050_bg_500000000_30_1</t>
  </si>
  <si>
    <t>1000000000太極財神紅利卡(30天非綁定)</t>
  </si>
  <si>
    <t>R_g050_bg_1000000000_30_1</t>
  </si>
  <si>
    <t>3000武則天免費卡(7天綁定)</t>
  </si>
  <si>
    <t>R_g051_fg_3000_7</t>
  </si>
  <si>
    <t>10000武則天免費卡(7天綁定)</t>
  </si>
  <si>
    <t>R_g051_fg_10000_7</t>
  </si>
  <si>
    <t>30000武則天免費卡(7天綁定)</t>
  </si>
  <si>
    <t>R_g051_fg_30000_7</t>
  </si>
  <si>
    <t>100000武則天免費卡(7天綁定)</t>
  </si>
  <si>
    <t>R_g051_fg_100000_7</t>
  </si>
  <si>
    <t>300000武則天免費卡(7天綁定)</t>
  </si>
  <si>
    <t>R_g051_fg_300000_7</t>
  </si>
  <si>
    <t>1000000武則天免費卡(7天綁定)</t>
  </si>
  <si>
    <t>R_g051_fg_1000000_7</t>
  </si>
  <si>
    <t>3000000武則天免費卡(7天綁定)</t>
  </si>
  <si>
    <t>R_g051_fg_3000000_7</t>
  </si>
  <si>
    <t>6000000武則天免費卡(7天綁定)</t>
  </si>
  <si>
    <t>R_g051_fg_6000000_7</t>
  </si>
  <si>
    <t>9000000武則天免費卡(7天綁定)</t>
  </si>
  <si>
    <t>R_g051_fg_9000000_7</t>
  </si>
  <si>
    <t>10000000武則天免費卡(7天綁定)</t>
  </si>
  <si>
    <t>R_g051_fg_10000000_7</t>
  </si>
  <si>
    <t>15000000武則天免費卡(7天綁定)</t>
  </si>
  <si>
    <t>R_g051_fg_15000000_7</t>
  </si>
  <si>
    <t>30000000武則天免費卡(7天綁定)</t>
  </si>
  <si>
    <t>R_g051_fg_30000000_7</t>
  </si>
  <si>
    <t>50000000武則天免費卡(7天綁定)</t>
  </si>
  <si>
    <t>R_g051_fg_50000000_7</t>
  </si>
  <si>
    <t>100000000武則天免費卡(7天綁定)</t>
  </si>
  <si>
    <t>R_g051_fg_100000000_7</t>
  </si>
  <si>
    <t>200000000武則天免費卡(7天綁定)</t>
  </si>
  <si>
    <t>R_g051_fg_200000000_7</t>
  </si>
  <si>
    <t>300000000武則天免費卡(7天綁定)</t>
  </si>
  <si>
    <t>R_g051_fg_300000000_7</t>
  </si>
  <si>
    <t>500000000武則天免費卡(7天綁定)</t>
  </si>
  <si>
    <t>R_g051_fg_500000000_7</t>
  </si>
  <si>
    <t>1000000000武則天免費卡(7天綁定)</t>
  </si>
  <si>
    <t>R_g051_fg_1000000000_7</t>
  </si>
  <si>
    <t>3000武則天免費卡(30天非綁定)</t>
  </si>
  <si>
    <t>R_g051_fg_3000_30_1</t>
  </si>
  <si>
    <t>10000武則天免費卡(30天非綁定)</t>
  </si>
  <si>
    <t>R_g051_fg_10000_30_1</t>
  </si>
  <si>
    <t>30000武則天免費卡(30天非綁定)</t>
  </si>
  <si>
    <t>R_g051_fg_30000_30_1</t>
  </si>
  <si>
    <t>100000武則天免費卡(30天非綁定)</t>
  </si>
  <si>
    <t>R_g051_fg_100000_30_1</t>
  </si>
  <si>
    <t>300000武則天免費卡(30天非綁定)</t>
  </si>
  <si>
    <t>R_g051_fg_300000_30_1</t>
  </si>
  <si>
    <t>1000000武則天免費卡(30天非綁定)</t>
  </si>
  <si>
    <t>R_g051_fg_1000000_30_1</t>
  </si>
  <si>
    <t>3000000武則天免費卡(30天非綁定)</t>
  </si>
  <si>
    <t>R_g051_fg_3000000_30_1</t>
  </si>
  <si>
    <t>6000000武則天免費卡(30天非綁定)</t>
  </si>
  <si>
    <t>R_g051_fg_6000000_30_1</t>
  </si>
  <si>
    <t>9000000武則天免費卡(30天非綁定)</t>
  </si>
  <si>
    <t>R_g051_fg_9000000_30_1</t>
  </si>
  <si>
    <t>10000000武則天免費卡(30天非綁定)</t>
  </si>
  <si>
    <t>R_g051_fg_10000000_30_1</t>
  </si>
  <si>
    <t>15000000武則天免費卡(30天非綁定)</t>
  </si>
  <si>
    <t>R_g051_fg_15000000_30_1</t>
  </si>
  <si>
    <t>30000000武則天免費卡(30天非綁定)</t>
  </si>
  <si>
    <t>R_g051_fg_30000000_30_1</t>
  </si>
  <si>
    <t>50000000武則天免費卡(30天非綁定)</t>
  </si>
  <si>
    <t>R_g051_fg_50000000_30_1</t>
  </si>
  <si>
    <t>100000000武則天免費卡(30天非綁定)</t>
  </si>
  <si>
    <t>R_g051_fg_100000000_30_1</t>
  </si>
  <si>
    <t>200000000武則天免費卡(30天非綁定)</t>
  </si>
  <si>
    <t>R_g051_fg_200000000_30_1</t>
  </si>
  <si>
    <t>300000000武則天免費卡(30天非綁定)</t>
  </si>
  <si>
    <t>R_g051_fg_300000000_30_1</t>
  </si>
  <si>
    <t>500000000武則天免費卡(30天非綁定)</t>
  </si>
  <si>
    <t>R_g051_fg_500000000_30_1</t>
  </si>
  <si>
    <t>1000000000武則天免費卡(30天非綁定)</t>
  </si>
  <si>
    <t>R_g051_fg_1000000000_30_1</t>
  </si>
  <si>
    <t>3000太極鳳凰免費卡(7天綁定)</t>
  </si>
  <si>
    <t>R_g053_fg_3000_7</t>
  </si>
  <si>
    <t>10000太極鳳凰免費卡(7天綁定)</t>
  </si>
  <si>
    <t>R_g053_fg_10000_7</t>
  </si>
  <si>
    <t>30000太極鳳凰免費卡(7天綁定)</t>
  </si>
  <si>
    <t>R_g053_fg_30000_7</t>
  </si>
  <si>
    <t>100000太極鳳凰免費卡(7天綁定)</t>
  </si>
  <si>
    <t>R_g053_fg_100000_7</t>
  </si>
  <si>
    <t>300000太極鳳凰免費卡(7天綁定)</t>
  </si>
  <si>
    <t>R_g053_fg_300000_7</t>
  </si>
  <si>
    <t>1000000太極鳳凰免費卡(7天綁定)</t>
  </si>
  <si>
    <t>R_g053_fg_1000000_7</t>
  </si>
  <si>
    <t>3000000太極鳳凰免費卡(7天綁定)</t>
  </si>
  <si>
    <t>R_g053_fg_3000000_7</t>
  </si>
  <si>
    <t>6000000太極鳳凰免費卡(7天綁定)</t>
  </si>
  <si>
    <t>R_g053_fg_6000000_7</t>
  </si>
  <si>
    <t>9000000太極鳳凰免費卡(7天綁定)</t>
  </si>
  <si>
    <t>R_g053_fg_9000000_7</t>
  </si>
  <si>
    <t>10000000太極鳳凰免費卡(7天綁定)</t>
  </si>
  <si>
    <t>R_g053_fg_10000000_7</t>
  </si>
  <si>
    <t>15000000太極鳳凰免費卡(7天綁定)</t>
  </si>
  <si>
    <t>R_g053_fg_15000000_7</t>
  </si>
  <si>
    <t>30000000太極鳳凰免費卡(7天綁定)</t>
  </si>
  <si>
    <t>R_g053_fg_30000000_7</t>
  </si>
  <si>
    <t>50000000太極鳳凰免費卡(7天綁定)</t>
  </si>
  <si>
    <t>R_g053_fg_50000000_7</t>
  </si>
  <si>
    <t>100000000太極鳳凰免費卡(7天綁定)</t>
  </si>
  <si>
    <t>R_g053_fg_100000000_7</t>
  </si>
  <si>
    <t>200000000太極鳳凰免費卡(7天綁定)</t>
  </si>
  <si>
    <t>R_g053_fg_200000000_7</t>
  </si>
  <si>
    <t>300000000太極鳳凰免費卡(7天綁定)</t>
  </si>
  <si>
    <t>R_g053_fg_300000000_7</t>
  </si>
  <si>
    <t>500000000太極鳳凰免費卡(7天綁定)</t>
  </si>
  <si>
    <t>R_g053_fg_500000000_7</t>
  </si>
  <si>
    <t>1000000000太極鳳凰免費卡(7天綁定)</t>
  </si>
  <si>
    <t>R_g053_fg_1000000000_7</t>
  </si>
  <si>
    <t>3000太極鳳凰免費卡(30天非綁定)</t>
  </si>
  <si>
    <t>R_g053_fg_3000_30_1</t>
  </si>
  <si>
    <t>10000太極鳳凰免費卡(30天非綁定)</t>
  </si>
  <si>
    <t>R_g053_fg_10000_30_1</t>
  </si>
  <si>
    <t>30000太極鳳凰免費卡(30天非綁定)</t>
  </si>
  <si>
    <t>R_g053_fg_30000_30_1</t>
  </si>
  <si>
    <t>100000太極鳳凰免費卡(30天非綁定)</t>
  </si>
  <si>
    <t>R_g053_fg_100000_30_1</t>
  </si>
  <si>
    <t>300000太極鳳凰免費卡(30天非綁定)</t>
  </si>
  <si>
    <t>R_g053_fg_300000_30_1</t>
  </si>
  <si>
    <t>1000000太極鳳凰免費卡(30天非綁定)</t>
  </si>
  <si>
    <t>R_g053_fg_1000000_30_1</t>
  </si>
  <si>
    <t>3000000太極鳳凰免費卡(30天非綁定)</t>
  </si>
  <si>
    <t>R_g053_fg_3000000_30_1</t>
  </si>
  <si>
    <t>6000000太極鳳凰免費卡(30天非綁定)</t>
  </si>
  <si>
    <t>R_g053_fg_6000000_30_1</t>
  </si>
  <si>
    <t>9000000太極鳳凰免費卡(30天非綁定)</t>
  </si>
  <si>
    <t>R_g053_fg_9000000_30_1</t>
  </si>
  <si>
    <t>10000000太極鳳凰免費卡(30天非綁定)</t>
  </si>
  <si>
    <t>R_g053_fg_10000000_30_1</t>
  </si>
  <si>
    <t>15000000太極鳳凰免費卡(30天非綁定)</t>
  </si>
  <si>
    <t>R_g053_fg_15000000_30_1</t>
  </si>
  <si>
    <t>30000000太極鳳凰免費卡(30天非綁定)</t>
  </si>
  <si>
    <t>R_g053_fg_30000000_30_1</t>
  </si>
  <si>
    <t>50000000太極鳳凰免費卡(30天非綁定)</t>
  </si>
  <si>
    <t>R_g053_fg_50000000_30_1</t>
  </si>
  <si>
    <t>100000000太極鳳凰免費卡(30天非綁定)</t>
  </si>
  <si>
    <t>R_g053_fg_100000000_30_1</t>
  </si>
  <si>
    <t>200000000太極鳳凰免費卡(30天非綁定)</t>
  </si>
  <si>
    <t>R_g053_fg_200000000_30_1</t>
  </si>
  <si>
    <t>300000000太極鳳凰免費卡(30天非綁定)</t>
  </si>
  <si>
    <t>R_g053_fg_300000000_30_1</t>
  </si>
  <si>
    <t>500000000太極鳳凰免費卡(30天非綁定)</t>
  </si>
  <si>
    <t>R_g053_fg_500000000_30_1</t>
  </si>
  <si>
    <t>1000000000太極鳳凰免費卡(30天非綁定)</t>
  </si>
  <si>
    <t>R_g053_fg_1000000000_30_1</t>
  </si>
  <si>
    <t>3000猛虎傳免費卡(7天綁定)</t>
  </si>
  <si>
    <t>R_g054_fg_3000_7</t>
  </si>
  <si>
    <t>10000猛虎傳免費卡(7天綁定)</t>
  </si>
  <si>
    <t>R_g054_fg_10000_7</t>
  </si>
  <si>
    <t>30000猛虎傳免費卡(7天綁定)</t>
  </si>
  <si>
    <t>R_g054_fg_30000_7</t>
  </si>
  <si>
    <t>100000猛虎傳免費卡(7天綁定)</t>
  </si>
  <si>
    <t>R_g054_fg_100000_7</t>
  </si>
  <si>
    <t>300000猛虎傳免費卡(7天綁定)</t>
  </si>
  <si>
    <t>R_g054_fg_300000_7</t>
  </si>
  <si>
    <t>1000000猛虎傳免費卡(7天綁定)</t>
  </si>
  <si>
    <t>R_g054_fg_1000000_7</t>
  </si>
  <si>
    <t>3000000猛虎傳免費卡(7天綁定)</t>
  </si>
  <si>
    <t>R_g054_fg_3000000_7</t>
  </si>
  <si>
    <t>6000000猛虎傳免費卡(7天綁定)</t>
  </si>
  <si>
    <t>R_g054_fg_6000000_7</t>
  </si>
  <si>
    <t>9000000猛虎傳免費卡(7天綁定)</t>
  </si>
  <si>
    <t>R_g054_fg_9000000_7</t>
  </si>
  <si>
    <t>10000000猛虎傳免費卡(7天綁定)</t>
  </si>
  <si>
    <t>R_g054_fg_10000000_7</t>
  </si>
  <si>
    <t>15000000猛虎傳免費卡(7天綁定)</t>
  </si>
  <si>
    <t>R_g054_fg_15000000_7</t>
  </si>
  <si>
    <t>30000000猛虎傳免費卡(7天綁定)</t>
  </si>
  <si>
    <t>R_g054_fg_30000000_7</t>
  </si>
  <si>
    <t>50000000猛虎傳免費卡(7天綁定)</t>
  </si>
  <si>
    <t>R_g054_fg_50000000_7</t>
  </si>
  <si>
    <t>100000000猛虎傳免費卡(7天綁定)</t>
  </si>
  <si>
    <t>R_g054_fg_100000000_7</t>
  </si>
  <si>
    <t>200000000猛虎傳免費卡(7天綁定)</t>
  </si>
  <si>
    <t>R_g054_fg_200000000_7</t>
  </si>
  <si>
    <t>300000000猛虎傳免費卡(7天綁定)</t>
  </si>
  <si>
    <t>R_g054_fg_300000000_7</t>
  </si>
  <si>
    <t>500000000猛虎傳免費卡(7天綁定)</t>
  </si>
  <si>
    <t>R_g054_fg_500000000_7</t>
  </si>
  <si>
    <t>1000000000猛虎傳免費卡(7天綁定)</t>
  </si>
  <si>
    <t>R_g054_fg_1000000000_7</t>
  </si>
  <si>
    <t>3000猛虎傳免費卡(30天非綁定)</t>
  </si>
  <si>
    <t>R_g054_fg_3000_30_1</t>
  </si>
  <si>
    <t>10000猛虎傳免費卡(30天非綁定)</t>
  </si>
  <si>
    <t>R_g054_fg_10000_30_1</t>
  </si>
  <si>
    <t>30000猛虎傳免費卡(30天非綁定)</t>
  </si>
  <si>
    <t>R_g054_fg_30000_30_1</t>
  </si>
  <si>
    <t>100000猛虎傳免費卡(30天非綁定)</t>
  </si>
  <si>
    <t>R_g054_fg_100000_30_1</t>
  </si>
  <si>
    <t>300000猛虎傳免費卡(30天非綁定)</t>
  </si>
  <si>
    <t>R_g054_fg_300000_30_1</t>
  </si>
  <si>
    <t>1000000猛虎傳免費卡(30天非綁定)</t>
  </si>
  <si>
    <t>R_g054_fg_1000000_30_1</t>
  </si>
  <si>
    <t>3000000猛虎傳免費卡(30天非綁定)</t>
  </si>
  <si>
    <t>R_g054_fg_3000000_30_1</t>
  </si>
  <si>
    <t>6000000猛虎傳免費卡(30天非綁定)</t>
  </si>
  <si>
    <t>R_g054_fg_6000000_30_1</t>
  </si>
  <si>
    <t>9000000猛虎傳免費卡(30天非綁定)</t>
  </si>
  <si>
    <t>R_g054_fg_9000000_30_1</t>
  </si>
  <si>
    <t>10000000猛虎傳免費卡(30天非綁定)</t>
  </si>
  <si>
    <t>R_g054_fg_10000000_30_1</t>
  </si>
  <si>
    <t>15000000猛虎傳免費卡(30天非綁定)</t>
  </si>
  <si>
    <t>R_g054_fg_15000000_30_1</t>
  </si>
  <si>
    <t>30000000猛虎傳免費卡(30天非綁定)</t>
  </si>
  <si>
    <t>R_g054_fg_30000000_30_1</t>
  </si>
  <si>
    <t>50000000猛虎傳免費卡(30天非綁定)</t>
  </si>
  <si>
    <t>R_g054_fg_50000000_30_1</t>
  </si>
  <si>
    <t>100000000猛虎傳免費卡(30天非綁定)</t>
  </si>
  <si>
    <t>R_g054_fg_100000000_30_1</t>
  </si>
  <si>
    <t>200000000猛虎傳免費卡(30天非綁定)</t>
  </si>
  <si>
    <t>R_g054_fg_200000000_30_1</t>
  </si>
  <si>
    <t>300000000猛虎傳免費卡(30天非綁定)</t>
  </si>
  <si>
    <t>R_g054_fg_300000000_30_1</t>
  </si>
  <si>
    <t>500000000猛虎傳免費卡(30天非綁定)</t>
  </si>
  <si>
    <t>R_g054_fg_500000000_30_1</t>
  </si>
  <si>
    <t>1000000000猛虎傳免費卡(30天非綁定)</t>
  </si>
  <si>
    <t>R_g054_fg_1000000000_30_1</t>
  </si>
  <si>
    <t>3000太極舞獅免費卡(7天綁定)</t>
  </si>
  <si>
    <t>R_g056_fg_3000_7</t>
  </si>
  <si>
    <t>10000太極舞獅免費卡(7天綁定)</t>
  </si>
  <si>
    <t>R_g056_fg_10000_7</t>
  </si>
  <si>
    <t>30000太極舞獅免費卡(7天綁定)</t>
  </si>
  <si>
    <t>R_g056_fg_30000_7</t>
  </si>
  <si>
    <t>100000太極舞獅免費卡(7天綁定)</t>
  </si>
  <si>
    <t>R_g056_fg_100000_7</t>
  </si>
  <si>
    <t>300000太極舞獅免費卡(7天綁定)</t>
  </si>
  <si>
    <t>R_g056_fg_300000_7</t>
  </si>
  <si>
    <t>1000000太極舞獅免費卡(7天綁定)</t>
  </si>
  <si>
    <t>R_g056_fg_1000000_7</t>
  </si>
  <si>
    <t>3000000太極舞獅免費卡(7天綁定)</t>
  </si>
  <si>
    <t>R_g056_fg_3000000_7</t>
  </si>
  <si>
    <t>6000000太極舞獅免費卡(7天綁定)</t>
  </si>
  <si>
    <t>R_g056_fg_6000000_7</t>
  </si>
  <si>
    <t>9000000太極舞獅免費卡(7天綁定)</t>
  </si>
  <si>
    <t>R_g056_fg_9000000_7</t>
  </si>
  <si>
    <t>10000000太極舞獅免費卡(7天綁定)</t>
  </si>
  <si>
    <t>R_g056_fg_10000000_7</t>
  </si>
  <si>
    <t>15000000太極舞獅免費卡(7天綁定)</t>
  </si>
  <si>
    <t>R_g056_fg_15000000_7</t>
  </si>
  <si>
    <t>30000000太極舞獅免費卡(7天綁定)</t>
  </si>
  <si>
    <t>R_g056_fg_30000000_7</t>
  </si>
  <si>
    <t>50000000太極舞獅免費卡(7天綁定)</t>
  </si>
  <si>
    <t>R_g056_fg_50000000_7</t>
  </si>
  <si>
    <t>100000000太極舞獅免費卡(7天綁定)</t>
  </si>
  <si>
    <t>R_g056_fg_100000000_7</t>
  </si>
  <si>
    <t>200000000太極舞獅免費卡(7天綁定)</t>
  </si>
  <si>
    <t>R_g056_fg_200000000_7</t>
  </si>
  <si>
    <t>300000000太極舞獅免費卡(7天綁定)</t>
  </si>
  <si>
    <t>R_g056_fg_300000000_7</t>
  </si>
  <si>
    <t>500000000太極舞獅免費卡(7天綁定)</t>
  </si>
  <si>
    <t>R_g056_fg_500000000_7</t>
  </si>
  <si>
    <t>1000000000太極舞獅免費卡(7天綁定)</t>
  </si>
  <si>
    <t>R_g056_fg_1000000000_7</t>
  </si>
  <si>
    <t>3000太極舞獅免費卡(30天非綁定)</t>
  </si>
  <si>
    <t>R_g056_fg_3000_30_1</t>
  </si>
  <si>
    <t>10000太極舞獅免費卡(30天非綁定)</t>
  </si>
  <si>
    <t>R_g056_fg_10000_30_1</t>
  </si>
  <si>
    <t>30000太極舞獅免費卡(30天非綁定)</t>
  </si>
  <si>
    <t>R_g056_fg_30000_30_1</t>
  </si>
  <si>
    <t>100000太極舞獅免費卡(30天非綁定)</t>
  </si>
  <si>
    <t>R_g056_fg_100000_30_1</t>
  </si>
  <si>
    <t>300000太極舞獅免費卡(30天非綁定)</t>
  </si>
  <si>
    <t>R_g056_fg_300000_30_1</t>
  </si>
  <si>
    <t>1000000太極舞獅免費卡(30天非綁定)</t>
  </si>
  <si>
    <t>R_g056_fg_1000000_30_1</t>
  </si>
  <si>
    <t>3000000太極舞獅免費卡(30天非綁定)</t>
  </si>
  <si>
    <t>R_g056_fg_3000000_30_1</t>
  </si>
  <si>
    <t>6000000太極舞獅免費卡(30天非綁定)</t>
  </si>
  <si>
    <t>R_g056_fg_6000000_30_1</t>
  </si>
  <si>
    <t>9000000太極舞獅免費卡(30天非綁定)</t>
  </si>
  <si>
    <t>R_g056_fg_9000000_30_1</t>
  </si>
  <si>
    <t>10000000太極舞獅免費卡(30天非綁定)</t>
  </si>
  <si>
    <t>R_g056_fg_10000000_30_1</t>
  </si>
  <si>
    <t>15000000太極舞獅免費卡(30天非綁定)</t>
  </si>
  <si>
    <t>R_g056_fg_15000000_30_1</t>
  </si>
  <si>
    <t>30000000太極舞獅免費卡(30天非綁定)</t>
  </si>
  <si>
    <t>R_g056_fg_30000000_30_1</t>
  </si>
  <si>
    <t>50000000太極舞獅免費卡(30天非綁定)</t>
  </si>
  <si>
    <t>R_g056_fg_50000000_30_1</t>
  </si>
  <si>
    <t>100000000太極舞獅免費卡(30天非綁定)</t>
  </si>
  <si>
    <t>R_g056_fg_100000000_30_1</t>
  </si>
  <si>
    <t>200000000太極舞獅免費卡(30天非綁定)</t>
  </si>
  <si>
    <t>R_g056_fg_200000000_30_1</t>
  </si>
  <si>
    <t>300000000太極舞獅免費卡(30天非綁定)</t>
  </si>
  <si>
    <t>R_g056_fg_300000000_30_1</t>
  </si>
  <si>
    <t>500000000太極舞獅免費卡(30天非綁定)</t>
  </si>
  <si>
    <t>R_g056_fg_500000000_30_1</t>
  </si>
  <si>
    <t>1000000000太極舞獅免費卡(30天非綁定)</t>
  </si>
  <si>
    <t>R_g056_fg_1000000000_30_1</t>
  </si>
  <si>
    <t>3000馬戲團紅利卡(7天綁定)</t>
  </si>
  <si>
    <t>R_p001_rb_3000_7</t>
  </si>
  <si>
    <t>9000馬戲團紅利卡(7天綁定)</t>
  </si>
  <si>
    <t>R_p001_rb_9000_7</t>
  </si>
  <si>
    <t>30000馬戲團紅利卡(7天綁定)</t>
  </si>
  <si>
    <t>R_p001_rb_30000_7</t>
  </si>
  <si>
    <t>90000馬戲團紅利卡(7天綁定)</t>
  </si>
  <si>
    <t>R_p001_rb_90000_7</t>
  </si>
  <si>
    <t>300000馬戲團紅利卡(7天綁定)</t>
  </si>
  <si>
    <t>R_p001_rb_300000_7</t>
  </si>
  <si>
    <t>900000馬戲團紅利卡(7天綁定)</t>
  </si>
  <si>
    <t>R_p001_rb_900000_7</t>
  </si>
  <si>
    <t>3000000馬戲團紅利卡(7天綁定)</t>
  </si>
  <si>
    <t>R_p001_rb_3000000_7</t>
  </si>
  <si>
    <t>6000000馬戲團紅利卡(7天綁定)</t>
  </si>
  <si>
    <t>R_p001_rb_6000000_7</t>
  </si>
  <si>
    <t>9000000馬戲團紅利卡(7天綁定)</t>
  </si>
  <si>
    <t>R_p001_rb_9000000_7</t>
  </si>
  <si>
    <t>15000000馬戲團紅利卡(7天綁定)</t>
  </si>
  <si>
    <t>R_p001_rb_15000000_7</t>
  </si>
  <si>
    <t>30000000馬戲團紅利卡(7天綁定)</t>
  </si>
  <si>
    <t>R_p001_rb_30000000_7</t>
  </si>
  <si>
    <t>45000000馬戲團紅利卡(7天綁定)</t>
  </si>
  <si>
    <t>R_p001_rb_45000000_7</t>
  </si>
  <si>
    <t>90000000馬戲團紅利卡(7天綁定)</t>
  </si>
  <si>
    <t>R_p001_rb_90000000_7</t>
  </si>
  <si>
    <t>150000000馬戲團紅利卡(7天綁定)</t>
  </si>
  <si>
    <t>R_p001_rb_150000000_7</t>
  </si>
  <si>
    <t>300000000馬戲團紅利卡(7天綁定)</t>
  </si>
  <si>
    <t>R_p001_rb_300000000_7</t>
  </si>
  <si>
    <t>600000000馬戲團紅利卡(7天綁定)</t>
  </si>
  <si>
    <t>R_p001_rb_600000000_7</t>
  </si>
  <si>
    <t>1200000000馬戲團紅利卡(7天綁定)</t>
  </si>
  <si>
    <t>R_p001_rb_1200000000_7</t>
  </si>
  <si>
    <t>3000馬戲團紅利卡(30天非綁定)</t>
  </si>
  <si>
    <t>R_p001_rb_3000_30_1</t>
  </si>
  <si>
    <t>9000馬戲團紅利卡(30天非綁定)</t>
  </si>
  <si>
    <t>R_p001_rb_9000_30_1</t>
  </si>
  <si>
    <t>30000馬戲團紅利卡(30天非綁定)</t>
  </si>
  <si>
    <t>R_p001_rb_30000_30_1</t>
  </si>
  <si>
    <t>90000馬戲團紅利卡(30天非綁定)</t>
  </si>
  <si>
    <t>R_p001_rb_90000_30_1</t>
  </si>
  <si>
    <t>300000馬戲團紅利卡(30天非綁定)</t>
  </si>
  <si>
    <t>R_p001_rb_300000_30_1</t>
  </si>
  <si>
    <t>900000馬戲團紅利卡(30天非綁定)</t>
  </si>
  <si>
    <t>R_p001_rb_900000_30_1</t>
  </si>
  <si>
    <t>3000000馬戲團紅利卡(30天非綁定)</t>
  </si>
  <si>
    <t>R_p001_rb_3000000_30_1</t>
  </si>
  <si>
    <t>6000000馬戲團紅利卡(30天非綁定)</t>
  </si>
  <si>
    <t>R_p001_rb_6000000_30_1</t>
  </si>
  <si>
    <t>9000000馬戲團紅利卡(30天非綁定)</t>
  </si>
  <si>
    <t>R_p001_rb_9000000_30_1</t>
  </si>
  <si>
    <t>15000000馬戲團紅利卡(30天非綁定)</t>
  </si>
  <si>
    <t>R_p001_rb_15000000_30_1</t>
  </si>
  <si>
    <t>30000000馬戲團紅利卡(30天非綁定)</t>
  </si>
  <si>
    <t>R_p001_rb_30000000_30_1</t>
  </si>
  <si>
    <t>45000000馬戲團紅利卡(30天非綁定)</t>
  </si>
  <si>
    <t>R_p001_rb_45000000_30_1</t>
  </si>
  <si>
    <t>90000000馬戲團紅利卡(30天非綁定)</t>
  </si>
  <si>
    <t>R_p001_rb_90000000_30_1</t>
  </si>
  <si>
    <t>150000000馬戲團紅利卡(30天非綁定)</t>
  </si>
  <si>
    <t>R_p001_rb_150000000_30_1</t>
  </si>
  <si>
    <t>300000000馬戲團紅利卡(30天非綁定)</t>
  </si>
  <si>
    <t>R_p001_rb_300000000_30_1</t>
  </si>
  <si>
    <t>600000000馬戲團紅利卡(30天非綁定)</t>
  </si>
  <si>
    <t>R_p001_rb_600000000_30_1</t>
  </si>
  <si>
    <t>1200000000馬戲團紅利卡(30天非綁定)</t>
  </si>
  <si>
    <t>R_p001_rb_1200000000_30_1</t>
  </si>
  <si>
    <t>3000馬戲團超級紅利卡(7天綁定)</t>
  </si>
  <si>
    <t>R_p001_bb_3000_7</t>
  </si>
  <si>
    <t>9000馬戲團超級紅利卡(7天綁定)</t>
  </si>
  <si>
    <t>R_p001_bb_9000_7</t>
  </si>
  <si>
    <t>30000馬戲團超級紅利卡(7天綁定)</t>
  </si>
  <si>
    <t>R_p001_bb_30000_7</t>
  </si>
  <si>
    <t>90000馬戲團超級紅利卡(7天綁定)</t>
  </si>
  <si>
    <t>R_p001_bb_90000_7</t>
  </si>
  <si>
    <t>300000馬戲團超級紅利卡(7天綁定)</t>
  </si>
  <si>
    <t>R_p001_bb_300000_7</t>
  </si>
  <si>
    <t>900000馬戲團超級紅利卡(7天綁定)</t>
  </si>
  <si>
    <t>R_p001_bb_900000_7</t>
  </si>
  <si>
    <t>3000000馬戲團超級紅利卡(7天綁定)</t>
  </si>
  <si>
    <t>R_p001_bb_3000000_7</t>
  </si>
  <si>
    <t>6000000馬戲團超級紅利卡(7天綁定)</t>
  </si>
  <si>
    <t>R_p001_bb_6000000_7</t>
  </si>
  <si>
    <t>9000000馬戲團超級紅利卡(7天綁定)</t>
  </si>
  <si>
    <t>R_p001_bb_9000000_7</t>
  </si>
  <si>
    <t>15000000馬戲團超級紅利卡(7天綁定)</t>
  </si>
  <si>
    <t>R_p001_bb_15000000_7</t>
  </si>
  <si>
    <t>30000000馬戲團超級紅利卡(7天綁定)</t>
  </si>
  <si>
    <t>R_p001_bb_30000000_7</t>
  </si>
  <si>
    <t>45000000馬戲團超級紅利卡(7天綁定)</t>
  </si>
  <si>
    <t>R_p001_bb_45000000_7</t>
  </si>
  <si>
    <t>90000000馬戲團超級紅利卡(7天綁定)</t>
  </si>
  <si>
    <t>R_p001_bb_90000000_7</t>
  </si>
  <si>
    <t>150000000馬戲團超級紅利卡(7天綁定)</t>
  </si>
  <si>
    <t>R_p001_bb_150000000_7</t>
  </si>
  <si>
    <t>300000000馬戲團超級紅利卡(7天綁定)</t>
  </si>
  <si>
    <t>R_p001_bb_300000000_7</t>
  </si>
  <si>
    <t>600000000馬戲團超級紅利卡(7天綁定)</t>
  </si>
  <si>
    <t>R_p001_bb_600000000_7</t>
  </si>
  <si>
    <t>1200000000馬戲團超級紅利卡(7天綁定)</t>
  </si>
  <si>
    <t>R_p001_bb_1200000000_7</t>
  </si>
  <si>
    <t>3000馬戲團超級紅利卡(30天非綁定)</t>
  </si>
  <si>
    <t>R_p001_bb_3000_30_1</t>
  </si>
  <si>
    <t>9000馬戲團超級紅利卡(30天非綁定)</t>
  </si>
  <si>
    <t>R_p001_bb_9000_30_1</t>
  </si>
  <si>
    <t>30000馬戲團超級紅利卡(30天非綁定)</t>
  </si>
  <si>
    <t>R_p001_bb_30000_30_1</t>
  </si>
  <si>
    <t>90000馬戲團超級紅利卡(30天非綁定)</t>
  </si>
  <si>
    <t>R_p001_bb_90000_30_1</t>
  </si>
  <si>
    <t>300000馬戲團超級紅利卡(30天非綁定)</t>
  </si>
  <si>
    <t>R_p001_bb_300000_30_1</t>
  </si>
  <si>
    <t>900000馬戲團超級紅利卡(30天非綁定)</t>
  </si>
  <si>
    <t>R_p001_bb_900000_30_1</t>
  </si>
  <si>
    <t>3000000馬戲團超級紅利卡(30天非綁定)</t>
  </si>
  <si>
    <t>R_p001_bb_3000000_30_1</t>
  </si>
  <si>
    <t>6000000馬戲團超級紅利卡(30天非綁定)</t>
  </si>
  <si>
    <t>R_p001_bb_6000000_30_1</t>
  </si>
  <si>
    <t>9000000馬戲團超級紅利卡(30天非綁定)</t>
  </si>
  <si>
    <t>R_p001_bb_9000000_30_1</t>
  </si>
  <si>
    <t>15000000馬戲團超級紅利卡(30天非綁定)</t>
  </si>
  <si>
    <t>R_p001_bb_15000000_30_1</t>
  </si>
  <si>
    <t>30000000馬戲團超級紅利卡(30天非綁定)</t>
  </si>
  <si>
    <t>R_p001_bb_30000000_30_1</t>
  </si>
  <si>
    <t>45000000馬戲團超級紅利卡(30天非綁定)</t>
  </si>
  <si>
    <t>R_p001_bb_45000000_30_1</t>
  </si>
  <si>
    <t>90000000馬戲團超級紅利卡(30天非綁定)</t>
  </si>
  <si>
    <t>R_p001_bb_90000000_30_1</t>
  </si>
  <si>
    <t>150000000馬戲團超級紅利卡(30天非綁定)</t>
  </si>
  <si>
    <t>R_p001_bb_150000000_30_1</t>
  </si>
  <si>
    <t>300000000馬戲團超級紅利卡(30天非綁定)</t>
  </si>
  <si>
    <t>R_p001_bb_300000000_30_1</t>
  </si>
  <si>
    <t>600000000馬戲團超級紅利卡(30天非綁定)</t>
  </si>
  <si>
    <t>R_p001_bb_600000000_30_1</t>
  </si>
  <si>
    <t>1200000000馬戲團超級紅利卡(30天非綁定)</t>
  </si>
  <si>
    <t>R_p001_bb_1200000000_30_1</t>
  </si>
  <si>
    <t>3000海洋天堂超級紅利卡(7天綁定)</t>
  </si>
  <si>
    <t>R_p002_bb_3000_7</t>
  </si>
  <si>
    <t>9000海洋天堂超級紅利卡(7天綁定)</t>
  </si>
  <si>
    <t>R_p002_bb_9000_7</t>
  </si>
  <si>
    <t>30000海洋天堂超級紅利卡(7天綁定)</t>
  </si>
  <si>
    <t>R_p002_bb_30000_7</t>
  </si>
  <si>
    <t>90000海洋天堂超級紅利卡(7天綁定)</t>
  </si>
  <si>
    <t>R_p002_bb_90000_7</t>
  </si>
  <si>
    <t>300000海洋天堂超級紅利卡(7天綁定)</t>
  </si>
  <si>
    <t>R_p002_bb_300000_7</t>
  </si>
  <si>
    <t>900000海洋天堂超級紅利卡(7天綁定)</t>
  </si>
  <si>
    <t>R_p002_bb_900000_7</t>
  </si>
  <si>
    <t>3000000海洋天堂超級紅利卡(7天綁定)</t>
  </si>
  <si>
    <t>R_p002_bb_3000000_7</t>
  </si>
  <si>
    <t>6000000海洋天堂超級紅利卡(7天綁定)</t>
  </si>
  <si>
    <t>R_p002_bb_6000000_7</t>
  </si>
  <si>
    <t>9000000海洋天堂超級紅利卡(7天綁定)</t>
  </si>
  <si>
    <t>R_p002_bb_9000000_7</t>
  </si>
  <si>
    <t>15000000海洋天堂超級紅利卡(7天綁定)</t>
  </si>
  <si>
    <t>R_p002_bb_15000000_7</t>
  </si>
  <si>
    <t>30000000海洋天堂超級紅利卡(7天綁定)</t>
  </si>
  <si>
    <t>R_p002_bb_30000000_7</t>
  </si>
  <si>
    <t>45000000海洋天堂超級紅利卡(7天綁定)</t>
  </si>
  <si>
    <t>R_p002_bb_45000000_7</t>
  </si>
  <si>
    <t>90000000海洋天堂超級紅利卡(7天綁定)</t>
  </si>
  <si>
    <t>R_p002_bb_90000000_7</t>
  </si>
  <si>
    <t>150000000海洋天堂超級紅利卡(7天綁定)</t>
  </si>
  <si>
    <t>R_p002_bb_150000000_7</t>
  </si>
  <si>
    <t>300000000海洋天堂超級紅利卡(7天綁定)</t>
  </si>
  <si>
    <t>R_p002_bb_300000000_7</t>
  </si>
  <si>
    <t>600000000海洋天堂超級紅利卡(7天綁定)</t>
  </si>
  <si>
    <t>R_p002_bb_600000000_7</t>
  </si>
  <si>
    <t>1200000000海洋天堂超級紅利卡(7天綁定)</t>
  </si>
  <si>
    <t>R_p002_bb_1200000000_7</t>
  </si>
  <si>
    <t>3000海洋天堂超級紅利卡(30天非綁定)</t>
  </si>
  <si>
    <t>R_p002_bb_3000_30_1</t>
  </si>
  <si>
    <t>9000海洋天堂超級紅利卡(30天非綁定)</t>
  </si>
  <si>
    <t>R_p002_bb_9000_30_1</t>
  </si>
  <si>
    <t>30000海洋天堂超級紅利卡(30天非綁定)</t>
  </si>
  <si>
    <t>R_p002_bb_30000_30_1</t>
  </si>
  <si>
    <t>90000海洋天堂超級紅利卡(30天非綁定)</t>
  </si>
  <si>
    <t>R_p002_bb_90000_30_1</t>
  </si>
  <si>
    <t>300000海洋天堂超級紅利卡(30天非綁定)</t>
  </si>
  <si>
    <t>R_p002_bb_300000_30_1</t>
  </si>
  <si>
    <t>900000海洋天堂超級紅利卡(30天非綁定)</t>
  </si>
  <si>
    <t>R_p002_bb_900000_30_1</t>
  </si>
  <si>
    <t>3000000海洋天堂超級紅利卡(30天非綁定)</t>
  </si>
  <si>
    <t>R_p002_bb_3000000_30_1</t>
  </si>
  <si>
    <t>6000000海洋天堂超級紅利卡(30天非綁定)</t>
  </si>
  <si>
    <t>R_p002_bb_6000000_30_1</t>
  </si>
  <si>
    <t>9000000海洋天堂超級紅利卡(30天非綁定)</t>
  </si>
  <si>
    <t>R_p002_bb_9000000_30_1</t>
  </si>
  <si>
    <t>15000000海洋天堂超級紅利卡(30天非綁定)</t>
  </si>
  <si>
    <t>R_p002_bb_15000000_30_1</t>
  </si>
  <si>
    <t>30000000海洋天堂超級紅利卡(30天非綁定)</t>
  </si>
  <si>
    <t>R_p002_bb_30000000_30_1</t>
  </si>
  <si>
    <t>45000000海洋天堂超級紅利卡(30天非綁定)</t>
  </si>
  <si>
    <t>R_p002_bb_45000000_30_1</t>
  </si>
  <si>
    <t>90000000海洋天堂超級紅利卡(30天非綁定)</t>
  </si>
  <si>
    <t>R_p002_bb_90000000_30_1</t>
  </si>
  <si>
    <t>150000000海洋天堂超級紅利卡(30天非綁定)</t>
  </si>
  <si>
    <t>R_p002_bb_150000000_30_1</t>
  </si>
  <si>
    <t>300000000海洋天堂超級紅利卡(30天非綁定)</t>
  </si>
  <si>
    <t>R_p002_bb_300000000_30_1</t>
  </si>
  <si>
    <t>600000000海洋天堂超級紅利卡(30天非綁定)</t>
  </si>
  <si>
    <t>R_p002_bb_600000000_30_1</t>
  </si>
  <si>
    <t>1200000000海洋天堂超級紅利卡(30天非綁定)</t>
  </si>
  <si>
    <t>R_p002_bb_1200000000_30_1</t>
  </si>
  <si>
    <t>3000海洋天堂紅利卡(7天綁定)</t>
  </si>
  <si>
    <t>R_p002_rb_3000_7</t>
  </si>
  <si>
    <t>9000海洋天堂紅利卡(7天綁定)</t>
  </si>
  <si>
    <t>R_p002_rb_9000_7</t>
  </si>
  <si>
    <t>30000海洋天堂紅利卡(7天綁定)</t>
  </si>
  <si>
    <t>R_p002_rb_30000_7</t>
  </si>
  <si>
    <t>90000海洋天堂紅利卡(7天綁定)</t>
  </si>
  <si>
    <t>R_p002_rb_90000_7</t>
  </si>
  <si>
    <t>300000海洋天堂紅利卡(7天綁定)</t>
  </si>
  <si>
    <t>R_p002_rb_300000_7</t>
  </si>
  <si>
    <t>900000海洋天堂紅利卡(7天綁定)</t>
  </si>
  <si>
    <t>R_p002_rb_900000_7</t>
  </si>
  <si>
    <t>3000000海洋天堂紅利卡(7天綁定)</t>
  </si>
  <si>
    <t>R_p002_rb_3000000_7</t>
  </si>
  <si>
    <t>6000000海洋天堂紅利卡(7天綁定)</t>
  </si>
  <si>
    <t>R_p002_rb_6000000_7</t>
  </si>
  <si>
    <t>9000000海洋天堂紅利卡(7天綁定)</t>
  </si>
  <si>
    <t>R_p002_rb_9000000_7</t>
  </si>
  <si>
    <t>15000000海洋天堂紅利卡(7天綁定)</t>
  </si>
  <si>
    <t>R_p002_rb_15000000_7</t>
  </si>
  <si>
    <t>30000000海洋天堂紅利卡(7天綁定)</t>
  </si>
  <si>
    <t>R_p002_rb_30000000_7</t>
  </si>
  <si>
    <t>45000000海洋天堂紅利卡(7天綁定)</t>
  </si>
  <si>
    <t>R_p002_rb_45000000_7</t>
  </si>
  <si>
    <t>90000000海洋天堂紅利卡(7天綁定)</t>
  </si>
  <si>
    <t>R_p002_rb_90000000_7</t>
  </si>
  <si>
    <t>150000000海洋天堂紅利卡(7天綁定)</t>
  </si>
  <si>
    <t>R_p002_rb_150000000_7</t>
  </si>
  <si>
    <t>300000000海洋天堂紅利卡(7天綁定)</t>
  </si>
  <si>
    <t>R_p002_rb_300000000_7</t>
  </si>
  <si>
    <t>600000000海洋天堂紅利卡(7天綁定)</t>
  </si>
  <si>
    <t>R_p002_rb_600000000_7</t>
  </si>
  <si>
    <t>1200000000海洋天堂紅利卡(7天綁定)</t>
  </si>
  <si>
    <t>R_p002_rb_1200000000_7</t>
  </si>
  <si>
    <t>3000海洋天堂紅利卡(30天非綁定)</t>
  </si>
  <si>
    <t>R_p002_rb_3000_30_1</t>
  </si>
  <si>
    <t>9000海洋天堂紅利卡(30天非綁定)</t>
  </si>
  <si>
    <t>R_p002_rb_9000_30_1</t>
  </si>
  <si>
    <t>30000海洋天堂紅利卡(30天非綁定)</t>
  </si>
  <si>
    <t>R_p002_rb_30000_30_1</t>
  </si>
  <si>
    <t>90000海洋天堂紅利卡(30天非綁定)</t>
  </si>
  <si>
    <t>R_p002_rb_90000_30_1</t>
  </si>
  <si>
    <t>300000海洋天堂紅利卡(30天非綁定)</t>
  </si>
  <si>
    <t>R_p002_rb_300000_30_1</t>
  </si>
  <si>
    <t>900000海洋天堂紅利卡(30天非綁定)</t>
  </si>
  <si>
    <t>R_p002_rb_900000_30_1</t>
  </si>
  <si>
    <t>3000000海洋天堂紅利卡(30天非綁定)</t>
  </si>
  <si>
    <t>R_p002_rb_3000000_30_1</t>
  </si>
  <si>
    <t>6000000海洋天堂紅利卡(30天非綁定)</t>
  </si>
  <si>
    <t>R_p002_rb_6000000_30_1</t>
  </si>
  <si>
    <t>9000000海洋天堂紅利卡(30天非綁定)</t>
  </si>
  <si>
    <t>R_p002_rb_9000000_30_1</t>
  </si>
  <si>
    <t>15000000海洋天堂紅利卡(30天非綁定)</t>
  </si>
  <si>
    <t>R_p002_rb_15000000_30_1</t>
  </si>
  <si>
    <t>30000000海洋天堂紅利卡(30天非綁定)</t>
  </si>
  <si>
    <t>R_p002_rb_30000000_30_1</t>
  </si>
  <si>
    <t>45000000海洋天堂紅利卡(30天非綁定)</t>
  </si>
  <si>
    <t>R_p002_rb_45000000_30_1</t>
  </si>
  <si>
    <t>90000000海洋天堂紅利卡(30天非綁定)</t>
  </si>
  <si>
    <t>R_p002_rb_90000000_30_1</t>
  </si>
  <si>
    <t>150000000海洋天堂紅利卡(30天非綁定)</t>
  </si>
  <si>
    <t>R_p002_rb_150000000_30_1</t>
  </si>
  <si>
    <t>300000000海洋天堂紅利卡(30天非綁定)</t>
  </si>
  <si>
    <t>R_p002_rb_300000000_30_1</t>
  </si>
  <si>
    <t>600000000海洋天堂紅利卡(30天非綁定)</t>
  </si>
  <si>
    <t>R_p002_rb_600000000_30_1</t>
  </si>
  <si>
    <t>1200000000海洋天堂紅利卡(30天非綁定)</t>
  </si>
  <si>
    <t>R_p002_rb_1200000000_30_1</t>
  </si>
  <si>
    <t>3000小魔女免費卡(7天綁定)</t>
  </si>
  <si>
    <t>R_g060_fg_3000_7</t>
  </si>
  <si>
    <t>10000小魔女免費卡(7天綁定)</t>
  </si>
  <si>
    <t>R_g060_fg_10000_7</t>
  </si>
  <si>
    <t>30000小魔女免費卡(7天綁定)</t>
  </si>
  <si>
    <t>R_g060_fg_30000_7</t>
  </si>
  <si>
    <t>100000小魔女免費卡(7天綁定)</t>
  </si>
  <si>
    <t>R_g060_fg_100000_7</t>
  </si>
  <si>
    <t>300000小魔女免費卡(7天綁定)</t>
  </si>
  <si>
    <t>R_g060_fg_300000_7</t>
  </si>
  <si>
    <t>1000000小魔女免費卡(7天綁定)</t>
  </si>
  <si>
    <t>R_g060_fg_1000000_7</t>
  </si>
  <si>
    <t>3000000小魔女免費卡(7天綁定)</t>
  </si>
  <si>
    <t>R_g060_fg_3000000_7</t>
  </si>
  <si>
    <t>6000000小魔女免費卡(7天綁定)</t>
  </si>
  <si>
    <t>R_g060_fg_6000000_7</t>
  </si>
  <si>
    <t>9000000小魔女免費卡(7天綁定)</t>
  </si>
  <si>
    <t>R_g060_fg_9000000_7</t>
  </si>
  <si>
    <t>10000000小魔女免費卡(7天綁定)</t>
  </si>
  <si>
    <t>R_g060_fg_10000000_7</t>
  </si>
  <si>
    <t>15000000小魔女免費卡(7天綁定)</t>
  </si>
  <si>
    <t>R_g060_fg_15000000_7</t>
  </si>
  <si>
    <t>30000000小魔女免費卡(7天綁定)</t>
  </si>
  <si>
    <t>R_g060_fg_30000000_7</t>
  </si>
  <si>
    <t>50000000小魔女免費卡(7天綁定)</t>
  </si>
  <si>
    <t>R_g060_fg_50000000_7</t>
  </si>
  <si>
    <t>100000000小魔女免費卡(7天綁定)</t>
  </si>
  <si>
    <t>R_g060_fg_100000000_7</t>
  </si>
  <si>
    <t>200000000小魔女免費卡(7天綁定)</t>
  </si>
  <si>
    <t>R_g060_fg_200000000_7</t>
  </si>
  <si>
    <t>300000000小魔女免費卡(7天綁定)</t>
  </si>
  <si>
    <t>R_g060_fg_300000000_7</t>
  </si>
  <si>
    <t>500000000小魔女免費卡(7天綁定)</t>
  </si>
  <si>
    <t>R_g060_fg_500000000_7</t>
  </si>
  <si>
    <t>1000000000小魔女免費卡(7天綁定)</t>
  </si>
  <si>
    <t>R_g060_fg_1000000000_7</t>
  </si>
  <si>
    <t>3000小魔女免費卡(30天非綁定)</t>
  </si>
  <si>
    <t>R_g060_fg_3000_30_1</t>
  </si>
  <si>
    <t>10000小魔女免費卡(30天非綁定)</t>
  </si>
  <si>
    <t>R_g060_fg_10000_30_1</t>
  </si>
  <si>
    <t>30000小魔女免費卡(30天非綁定)</t>
  </si>
  <si>
    <t>R_g060_fg_30000_30_1</t>
  </si>
  <si>
    <t>100000小魔女免費卡(30天非綁定)</t>
  </si>
  <si>
    <t>R_g060_fg_100000_30_1</t>
  </si>
  <si>
    <t>300000小魔女免費卡(30天非綁定)</t>
  </si>
  <si>
    <t>R_g060_fg_300000_30_1</t>
  </si>
  <si>
    <t>1000000小魔女免費卡(30天非綁定)</t>
  </si>
  <si>
    <t>R_g060_fg_1000000_30_1</t>
  </si>
  <si>
    <t>3000000小魔女免費卡(30天非綁定)</t>
  </si>
  <si>
    <t>R_g060_fg_3000000_30_1</t>
  </si>
  <si>
    <t>6000000小魔女免費卡(30天非綁定)</t>
  </si>
  <si>
    <t>R_g060_fg_6000000_30_1</t>
  </si>
  <si>
    <t>9000000小魔女免費卡(30天非綁定)</t>
  </si>
  <si>
    <t>R_g060_fg_9000000_30_1</t>
  </si>
  <si>
    <t>10000000小魔女免費卡(30天非綁定)</t>
  </si>
  <si>
    <t>R_g060_fg_10000000_30_1</t>
  </si>
  <si>
    <t>15000000小魔女免費卡(30天非綁定)</t>
  </si>
  <si>
    <t>R_g060_fg_15000000_30_1</t>
  </si>
  <si>
    <t>30000000小魔女免費卡(30天非綁定)</t>
  </si>
  <si>
    <t>R_g060_fg_30000000_30_1</t>
  </si>
  <si>
    <t>50000000小魔女免費卡(30天非綁定)</t>
  </si>
  <si>
    <t>R_g060_fg_50000000_30_1</t>
  </si>
  <si>
    <t>100000000小魔女免費卡(30天非綁定)</t>
  </si>
  <si>
    <t>R_g060_fg_100000000_30_1</t>
  </si>
  <si>
    <t>200000000小魔女免費卡(30天非綁定)</t>
  </si>
  <si>
    <t>R_g060_fg_200000000_30_1</t>
  </si>
  <si>
    <t>300000000小魔女免費卡(30天非綁定)</t>
  </si>
  <si>
    <t>R_g060_fg_300000000_30_1</t>
  </si>
  <si>
    <t>500000000小魔女免費卡(30天非綁定)</t>
  </si>
  <si>
    <t>R_g060_fg_500000000_30_1</t>
  </si>
  <si>
    <t>1000000000小魔女免費卡(30天非綁定)</t>
  </si>
  <si>
    <t>R_g060_fg_1000000000_30_1</t>
  </si>
  <si>
    <t>3000火熱野馬免費卡(7天綁定)</t>
  </si>
  <si>
    <t>R_g061_fg_3000_7</t>
  </si>
  <si>
    <t>10000火熱野馬免費卡(7天綁定)</t>
  </si>
  <si>
    <t>R_g061_fg_10000_7</t>
  </si>
  <si>
    <t>30000火熱野馬免費卡(7天綁定)</t>
  </si>
  <si>
    <t>R_g061_fg_30000_7</t>
  </si>
  <si>
    <t>100000火熱野馬免費卡(7天綁定)</t>
  </si>
  <si>
    <t>R_g061_fg_100000_7</t>
  </si>
  <si>
    <t>300000火熱野馬免費卡(7天綁定)</t>
  </si>
  <si>
    <t>R_g061_fg_300000_7</t>
  </si>
  <si>
    <t>1000000火熱野馬免費卡(7天綁定)</t>
  </si>
  <si>
    <t>R_g061_fg_1000000_7</t>
  </si>
  <si>
    <t>3000000火熱野馬免費卡(7天綁定)</t>
  </si>
  <si>
    <t>R_g061_fg_3000000_7</t>
  </si>
  <si>
    <t>6000000火熱野馬免費卡(7天綁定)</t>
  </si>
  <si>
    <t>R_g061_fg_6000000_7</t>
  </si>
  <si>
    <t>9000000火熱野馬免費卡(7天綁定)</t>
  </si>
  <si>
    <t>R_g061_fg_9000000_7</t>
  </si>
  <si>
    <t>10000000火熱野馬免費卡(7天綁定)</t>
  </si>
  <si>
    <t>R_g061_fg_10000000_7</t>
  </si>
  <si>
    <t>15000000火熱野馬免費卡(7天綁定)</t>
  </si>
  <si>
    <t>R_g061_fg_15000000_7</t>
  </si>
  <si>
    <t>30000000火熱野馬免費卡(7天綁定)</t>
  </si>
  <si>
    <t>R_g061_fg_30000000_7</t>
  </si>
  <si>
    <t>50000000火熱野馬免費卡(7天綁定)</t>
  </si>
  <si>
    <t>R_g061_fg_50000000_7</t>
  </si>
  <si>
    <t>100000000火熱野馬免費卡(7天綁定)</t>
  </si>
  <si>
    <t>R_g061_fg_100000000_7</t>
  </si>
  <si>
    <t>200000000火熱野馬免費卡(7天綁定)</t>
  </si>
  <si>
    <t>R_g061_fg_200000000_7</t>
  </si>
  <si>
    <t>300000000火熱野馬免費卡(7天綁定)</t>
  </si>
  <si>
    <t>R_g061_fg_300000000_7</t>
  </si>
  <si>
    <t>500000000火熱野馬免費卡(7天綁定)</t>
  </si>
  <si>
    <t>R_g061_fg_500000000_7</t>
  </si>
  <si>
    <t>1000000000火熱野馬免費卡(7天綁定)</t>
  </si>
  <si>
    <t>R_g061_fg_1000000000_7</t>
  </si>
  <si>
    <t>3000火熱野馬免費卡(30天非綁定)</t>
  </si>
  <si>
    <t>R_g061_fg_3000_30_1</t>
  </si>
  <si>
    <t>10000火熱野馬免費卡(30天非綁定)</t>
  </si>
  <si>
    <t>R_g061_fg_10000_30_1</t>
  </si>
  <si>
    <t>30000火熱野馬免費卡(30天非綁定)</t>
  </si>
  <si>
    <t>R_g061_fg_30000_30_1</t>
  </si>
  <si>
    <t>100000火熱野馬免費卡(30天非綁定)</t>
  </si>
  <si>
    <t>R_g061_fg_100000_30_1</t>
  </si>
  <si>
    <t>300000火熱野馬免費卡(30天非綁定)</t>
  </si>
  <si>
    <t>R_g061_fg_300000_30_1</t>
  </si>
  <si>
    <t>1000000火熱野馬免費卡(30天非綁定)</t>
  </si>
  <si>
    <t>R_g061_fg_1000000_30_1</t>
  </si>
  <si>
    <t>3000000火熱野馬免費卡(30天非綁定)</t>
  </si>
  <si>
    <t>R_g061_fg_3000000_30_1</t>
  </si>
  <si>
    <t>6000000火熱野馬免費卡(30天非綁定)</t>
  </si>
  <si>
    <t>R_g061_fg_6000000_30_1</t>
  </si>
  <si>
    <t>9000000火熱野馬免費卡(30天非綁定)</t>
  </si>
  <si>
    <t>R_g061_fg_9000000_30_1</t>
  </si>
  <si>
    <t>10000000火熱野馬免費卡(30天非綁定)</t>
  </si>
  <si>
    <t>R_g061_fg_10000000_30_1</t>
  </si>
  <si>
    <t>15000000火熱野馬免費卡(30天非綁定)</t>
  </si>
  <si>
    <t>R_g061_fg_15000000_30_1</t>
  </si>
  <si>
    <t>30000000火熱野馬免費卡(30天非綁定)</t>
  </si>
  <si>
    <t>R_g061_fg_30000000_30_1</t>
  </si>
  <si>
    <t>50000000火熱野馬免費卡(30天非綁定)</t>
  </si>
  <si>
    <t>R_g061_fg_50000000_30_1</t>
  </si>
  <si>
    <t>100000000火熱野馬免費卡(30天非綁定)</t>
  </si>
  <si>
    <t>R_g061_fg_100000000_30_1</t>
  </si>
  <si>
    <t>200000000火熱野馬免費卡(30天非綁定)</t>
  </si>
  <si>
    <t>R_g061_fg_200000000_30_1</t>
  </si>
  <si>
    <t>300000000火熱野馬免費卡(30天非綁定)</t>
  </si>
  <si>
    <t>R_g061_fg_300000000_30_1</t>
  </si>
  <si>
    <t>500000000火熱野馬免費卡(30天非綁定)</t>
  </si>
  <si>
    <t>R_g061_fg_500000000_30_1</t>
  </si>
  <si>
    <t>1000000000火熱野馬免費卡(30天非綁定)</t>
  </si>
  <si>
    <t>R_g061_fg_1000000000_30_1</t>
  </si>
  <si>
    <t>3000櫻之戀超級紅利卡(7天綁定)</t>
  </si>
  <si>
    <t>R_p003_bb_3000_7</t>
  </si>
  <si>
    <t>9000櫻之戀超級紅利卡(7天綁定)</t>
  </si>
  <si>
    <t>R_p003_bb_9000_7</t>
  </si>
  <si>
    <t>30000櫻之戀超級紅利卡(7天綁定)</t>
  </si>
  <si>
    <t>R_p003_bb_30000_7</t>
  </si>
  <si>
    <t>90000櫻之戀超級紅利卡(7天綁定)</t>
  </si>
  <si>
    <t>R_p003_bb_90000_7</t>
  </si>
  <si>
    <t>300000櫻之戀超級紅利卡(7天綁定)</t>
  </si>
  <si>
    <t>R_p003_bb_300000_7</t>
  </si>
  <si>
    <t>900000櫻之戀超級紅利卡(7天綁定)</t>
  </si>
  <si>
    <t>R_p003_bb_900000_7</t>
  </si>
  <si>
    <t>3000000櫻之戀超級紅利卡(7天綁定)</t>
  </si>
  <si>
    <t>R_p003_bb_3000000_7</t>
  </si>
  <si>
    <t>6000000櫻之戀超級紅利卡(7天綁定)</t>
  </si>
  <si>
    <t>R_p003_bb_6000000_7</t>
  </si>
  <si>
    <t>9000000櫻之戀超級紅利卡(7天綁定)</t>
  </si>
  <si>
    <t>R_p003_bb_9000000_7</t>
  </si>
  <si>
    <t>15000000櫻之戀超級紅利卡(7天綁定)</t>
  </si>
  <si>
    <t>R_p003_bb_15000000_7</t>
  </si>
  <si>
    <t>30000000櫻之戀超級紅利卡(7天綁定)</t>
  </si>
  <si>
    <t>R_p003_bb_30000000_7</t>
  </si>
  <si>
    <t>45000000櫻之戀超級紅利卡(7天綁定)</t>
  </si>
  <si>
    <t>R_p003_bb_45000000_7</t>
  </si>
  <si>
    <t>90000000櫻之戀超級紅利卡(7天綁定)</t>
  </si>
  <si>
    <t>R_p003_bb_90000000_7</t>
  </si>
  <si>
    <t>150000000櫻之戀超級紅利卡(7天綁定)</t>
  </si>
  <si>
    <t>R_p003_bb_150000000_7</t>
  </si>
  <si>
    <t>300000000櫻之戀超級紅利卡(7天綁定)</t>
  </si>
  <si>
    <t>600000000櫻之戀超級紅利卡(7天綁定)</t>
  </si>
  <si>
    <t>R_p003_bb_600000000_7</t>
  </si>
  <si>
    <t>1200000000櫻之戀超級紅利卡(7天綁定)</t>
  </si>
  <si>
    <t>R_p003_bb_1200000000_7</t>
  </si>
  <si>
    <t>3000櫻之戀超級紅利卡(30天非綁定)</t>
  </si>
  <si>
    <t>R_p003_bb_3000_30_1</t>
  </si>
  <si>
    <t>9000櫻之戀超級紅利卡(30天非綁定)</t>
  </si>
  <si>
    <t>R_p003_bb_9000_30_1</t>
  </si>
  <si>
    <t>30000櫻之戀超級紅利卡(30天非綁定)</t>
  </si>
  <si>
    <t>R_p003_bb_30000_30_1</t>
  </si>
  <si>
    <t>90000櫻之戀超級紅利卡(30天非綁定)</t>
  </si>
  <si>
    <t>R_p003_bb_90000_30_1</t>
  </si>
  <si>
    <t>300000櫻之戀超級紅利卡(30天非綁定)</t>
  </si>
  <si>
    <t>R_p003_bb_300000_30_1</t>
  </si>
  <si>
    <t>900000櫻之戀超級紅利卡(30天非綁定)</t>
  </si>
  <si>
    <t>R_p003_bb_900000_30_1</t>
  </si>
  <si>
    <t>3000000櫻之戀超級紅利卡(30天非綁定)</t>
  </si>
  <si>
    <t>R_p003_bb_3000000_30_1</t>
  </si>
  <si>
    <t>6000000櫻之戀超級紅利卡(30天非綁定)</t>
  </si>
  <si>
    <t>R_p003_bb_6000000_30_1</t>
  </si>
  <si>
    <t>9000000櫻之戀超級紅利卡(30天非綁定)</t>
  </si>
  <si>
    <t>R_p003_bb_9000000_30_1</t>
  </si>
  <si>
    <t>15000000櫻之戀超級紅利卡(30天非綁定)</t>
  </si>
  <si>
    <t>R_p003_bb_15000000_30_1</t>
  </si>
  <si>
    <t>30000000櫻之戀超級紅利卡(30天非綁定)</t>
  </si>
  <si>
    <t>R_p003_bb_30000000_30_1</t>
  </si>
  <si>
    <t>45000000櫻之戀超級紅利卡(30天非綁定)</t>
  </si>
  <si>
    <t>R_p003_bb_45000000_30_1</t>
  </si>
  <si>
    <t>90000000櫻之戀超級紅利卡(30天非綁定)</t>
  </si>
  <si>
    <t>R_p003_bb_90000000_30_1</t>
  </si>
  <si>
    <t>150000000櫻之戀超級紅利卡(30天非綁定)</t>
  </si>
  <si>
    <t>R_p003_bb_150000000_30_1</t>
  </si>
  <si>
    <t>300000000櫻之戀超級紅利卡(30天非綁定)</t>
  </si>
  <si>
    <t>R_p003_bb_300000000_30_1</t>
  </si>
  <si>
    <t>600000000櫻之戀超級紅利卡(30天非綁定)</t>
  </si>
  <si>
    <t>R_p003_bb_600000000_30_1</t>
  </si>
  <si>
    <t>1200000000櫻之戀超級紅利卡(30天非綁定)</t>
  </si>
  <si>
    <t>R_p003_bb_1200000000_30_1</t>
  </si>
  <si>
    <t>3000櫻之戀紅利卡(7天綁定)</t>
  </si>
  <si>
    <t>R_p003_rb_3000_7</t>
  </si>
  <si>
    <t>9000櫻之戀紅利卡(7天綁定)</t>
  </si>
  <si>
    <t>R_p003_rb_9000_7</t>
  </si>
  <si>
    <t>30000櫻之戀紅利卡(7天綁定)</t>
  </si>
  <si>
    <t>R_p003_rb_30000_7</t>
  </si>
  <si>
    <t>90000櫻之戀紅利卡(7天綁定)</t>
  </si>
  <si>
    <t>R_p003_rb_90000_7</t>
  </si>
  <si>
    <t>300000櫻之戀紅利卡(7天綁定)</t>
  </si>
  <si>
    <t>R_p003_rb_300000_7</t>
  </si>
  <si>
    <t>900000櫻之戀紅利卡(7天綁定)</t>
  </si>
  <si>
    <t>R_p003_rb_900000_7</t>
  </si>
  <si>
    <t>3000000櫻之戀紅利卡(7天綁定)</t>
  </si>
  <si>
    <t>R_p003_rb_3000000_7</t>
  </si>
  <si>
    <t>6000000櫻之戀紅利卡(7天綁定)</t>
  </si>
  <si>
    <t>R_p003_rb_6000000_7</t>
  </si>
  <si>
    <t>9000000櫻之戀紅利卡(7天綁定)</t>
  </si>
  <si>
    <t>R_p003_rb_9000000_7</t>
  </si>
  <si>
    <t>15000000櫻之戀紅利卡(7天綁定)</t>
  </si>
  <si>
    <t>R_p003_rb_15000000_7</t>
  </si>
  <si>
    <t>30000000櫻之戀紅利卡(7天綁定)</t>
  </si>
  <si>
    <t>R_p003_rb_30000000_7</t>
  </si>
  <si>
    <t>45000000櫻之戀紅利卡(7天綁定)</t>
  </si>
  <si>
    <t>R_p003_rb_45000000_7</t>
  </si>
  <si>
    <t>90000000櫻之戀紅利卡(7天綁定)</t>
  </si>
  <si>
    <t>R_p003_rb_90000000_7</t>
  </si>
  <si>
    <t>150000000櫻之戀紅利卡(7天綁定)</t>
  </si>
  <si>
    <t>R_p003_rb_150000000_7</t>
  </si>
  <si>
    <t>300000000櫻之戀紅利卡(7天綁定)</t>
  </si>
  <si>
    <t>R_p003_rb_300000000_7</t>
  </si>
  <si>
    <t>600000000櫻之戀紅利卡(7天綁定)</t>
  </si>
  <si>
    <t>R_p003_rb_600000000_7</t>
  </si>
  <si>
    <t>1200000000櫻之戀紅利卡(7天綁定)</t>
  </si>
  <si>
    <t>R_p003_rb_1200000000_7</t>
  </si>
  <si>
    <t>3000櫻之戀紅利卡(30天非綁定)</t>
  </si>
  <si>
    <t>R_p003_rb_3000_30_1</t>
  </si>
  <si>
    <t>9000櫻之戀紅利卡(30天非綁定)</t>
  </si>
  <si>
    <t>R_p003_rb_9000_30_1</t>
  </si>
  <si>
    <t>30000櫻之戀紅利卡(30天非綁定)</t>
  </si>
  <si>
    <t>R_p003_rb_30000_30_1</t>
  </si>
  <si>
    <t>90000櫻之戀紅利卡(30天非綁定)</t>
  </si>
  <si>
    <t>R_p003_rb_90000_30_1</t>
  </si>
  <si>
    <t>300000櫻之戀紅利卡(30天非綁定)</t>
  </si>
  <si>
    <t>R_p003_rb_300000_30_1</t>
  </si>
  <si>
    <t>900000櫻之戀紅利卡(30天非綁定)</t>
  </si>
  <si>
    <t>R_p003_rb_900000_30_1</t>
  </si>
  <si>
    <t>3000000櫻之戀紅利卡(30天非綁定)</t>
  </si>
  <si>
    <t>R_p003_rb_3000000_30_1</t>
  </si>
  <si>
    <t>6000000櫻之戀紅利卡(30天非綁定)</t>
  </si>
  <si>
    <t>R_p003_rb_6000000_30_1</t>
  </si>
  <si>
    <t>9000000櫻之戀紅利卡(30天非綁定)</t>
  </si>
  <si>
    <t>R_p003_rb_9000000_30_1</t>
  </si>
  <si>
    <t>15000000櫻之戀紅利卡(30天非綁定)</t>
  </si>
  <si>
    <t>R_p003_rb_15000000_30_1</t>
  </si>
  <si>
    <t>30000000櫻之戀紅利卡(30天非綁定)</t>
  </si>
  <si>
    <t>R_p003_rb_30000000_30_1</t>
  </si>
  <si>
    <t>45000000櫻之戀紅利卡(30天非綁定)</t>
  </si>
  <si>
    <t>R_p003_rb_45000000_30_1</t>
  </si>
  <si>
    <t>90000000櫻之戀紅利卡(30天非綁定)</t>
  </si>
  <si>
    <t>R_p003_rb_90000000_30_1</t>
  </si>
  <si>
    <t>150000000櫻之戀紅利卡(30天非綁定)</t>
  </si>
  <si>
    <t>R_p003_rb_150000000_30_1</t>
  </si>
  <si>
    <t>300000000櫻之戀紅利卡(30天非綁定)</t>
  </si>
  <si>
    <t>R_p003_rb_300000000_30_1</t>
  </si>
  <si>
    <t>600000000櫻之戀紅利卡(30天非綁定)</t>
  </si>
  <si>
    <t>R_p003_rb_600000000_30_1</t>
  </si>
  <si>
    <t>1200000000櫻之戀紅利卡(30天非綁定)</t>
  </si>
  <si>
    <t>R_p003_rb_1200000000_30_1</t>
  </si>
  <si>
    <t>3000犀牛免費卡(7天綁定)</t>
  </si>
  <si>
    <t>R_g062_fg_3000_7</t>
  </si>
  <si>
    <t>9960犀牛免費卡(7天綁定)</t>
  </si>
  <si>
    <t>R_g062_fg_9960_7</t>
  </si>
  <si>
    <t>96000犀牛免費卡(7天綁定)</t>
  </si>
  <si>
    <t>R_g062_fg_96000_7</t>
  </si>
  <si>
    <t>288000犀牛免費卡(7天綁定)</t>
  </si>
  <si>
    <t>R_g062_fg_288000_7</t>
  </si>
  <si>
    <t>9000000犀牛免費卡(7天綁定)</t>
  </si>
  <si>
    <t>R_g062_fg_9000000_7</t>
  </si>
  <si>
    <t>49860000犀牛免費卡(7天綁定)</t>
  </si>
  <si>
    <t>R_g062_fg_49860000_7</t>
  </si>
  <si>
    <t>3000犀牛免費卡(30天非綁定)</t>
  </si>
  <si>
    <t>R_g062_fg_3000_30_1</t>
  </si>
  <si>
    <t>9960犀牛免費卡(30天非綁定)</t>
  </si>
  <si>
    <t>R_g062_fg_9960_30_1</t>
  </si>
  <si>
    <t>96000犀牛免費卡(30天非綁定)</t>
  </si>
  <si>
    <t>R_g062_fg_96000_30_1</t>
  </si>
  <si>
    <t>288000犀牛免費卡(30天非綁定)</t>
  </si>
  <si>
    <t>R_g062_fg_288000_30_1</t>
  </si>
  <si>
    <t>9000000犀牛免費卡(30天非綁定)</t>
  </si>
  <si>
    <t>R_g062_fg_9000000_30_1</t>
  </si>
  <si>
    <t>49860000犀牛免費卡(30天非綁定)</t>
  </si>
  <si>
    <t>R_g062_fg_49860000_30_1</t>
  </si>
  <si>
    <t>3000怪物派對免費卡(7天綁定)</t>
  </si>
  <si>
    <t>R_g064_fg_3000_7</t>
  </si>
  <si>
    <t>10000怪物派對免費卡(7天綁定)</t>
  </si>
  <si>
    <t>R_g064_fg_10000_7</t>
  </si>
  <si>
    <t>30000怪物派對免費卡(7天綁定)</t>
  </si>
  <si>
    <t>R_g064_fg_30000_7</t>
  </si>
  <si>
    <t>100000怪物派對免費卡(7天綁定)</t>
  </si>
  <si>
    <t>R_g064_fg_100000_7</t>
  </si>
  <si>
    <t>300000怪物派對免費卡(7天綁定)</t>
  </si>
  <si>
    <t>R_g064_fg_300000_7</t>
  </si>
  <si>
    <t>1000000怪物派對免費卡(7天綁定)</t>
  </si>
  <si>
    <t>R_g064_fg_1000000_7</t>
  </si>
  <si>
    <t>3000000怪物派對免費卡(7天綁定)</t>
  </si>
  <si>
    <t>R_g064_fg_3000000_7</t>
  </si>
  <si>
    <t>6000000怪物派對免費卡(7天綁定)</t>
  </si>
  <si>
    <t>R_g064_fg_6000000_7</t>
  </si>
  <si>
    <t>9000000怪物派對免費卡(7天綁定)</t>
  </si>
  <si>
    <t>R_g064_fg_9000000_7</t>
  </si>
  <si>
    <t>10000000怪物派對免費卡(7天綁定)</t>
  </si>
  <si>
    <t>R_g064_fg_10000000_7</t>
  </si>
  <si>
    <t>15000000怪物派對免費卡(7天綁定)</t>
  </si>
  <si>
    <t>R_g064_fg_15000000_7</t>
  </si>
  <si>
    <t>30000000怪物派對免費卡(7天綁定)</t>
  </si>
  <si>
    <t>R_g064_fg_30000000_7</t>
  </si>
  <si>
    <t>50000000怪物派對免費卡(7天綁定)</t>
  </si>
  <si>
    <t>R_g064_fg_50000000_7</t>
  </si>
  <si>
    <t>100000000怪物派對免費卡(7天綁定)</t>
  </si>
  <si>
    <t>R_g064_fg_100000000_7</t>
  </si>
  <si>
    <t>200000000怪物派對免費卡(7天綁定)</t>
  </si>
  <si>
    <t>R_g064_fg_200000000_7</t>
  </si>
  <si>
    <t>300000000怪物派對免費卡(7天綁定)</t>
  </si>
  <si>
    <t>R_g064_fg_300000000_7</t>
  </si>
  <si>
    <t>500000000怪物派對免費卡(7天綁定)</t>
  </si>
  <si>
    <t>R_g064_fg_500000000_7</t>
  </si>
  <si>
    <t>1000000000怪物派對免費卡(7天綁定)</t>
  </si>
  <si>
    <t>R_g064_fg_1000000000_7</t>
  </si>
  <si>
    <t>3000怪物派對免費卡(30天非綁定)</t>
  </si>
  <si>
    <t>R_g064_fg_3000_30_1</t>
  </si>
  <si>
    <t>10000怪物派對免費卡(30天非綁定)</t>
  </si>
  <si>
    <t>R_g064_fg_10000_30_1</t>
  </si>
  <si>
    <t>30000怪物派對免費卡(30天非綁定)</t>
  </si>
  <si>
    <t>R_g064_fg_30000_30_1</t>
  </si>
  <si>
    <t>100000怪物派對免費卡(30天非綁定)</t>
  </si>
  <si>
    <t>R_g064_fg_100000_30_1</t>
  </si>
  <si>
    <t>300000怪物派對免費卡(30天非綁定)</t>
  </si>
  <si>
    <t>R_g064_fg_300000_30_1</t>
  </si>
  <si>
    <t>1000000怪物派對免費卡(30天非綁定)</t>
  </si>
  <si>
    <t>R_g064_fg_1000000_30_1</t>
  </si>
  <si>
    <t>3000000怪物派對免費卡(30天非綁定)</t>
  </si>
  <si>
    <t>R_g064_fg_3000000_30_1</t>
  </si>
  <si>
    <t>6000000怪物派對免費卡(30天非綁定)</t>
  </si>
  <si>
    <t>R_g064_fg_6000000_30_1</t>
  </si>
  <si>
    <t>9000000怪物派對免費卡(30天非綁定)</t>
  </si>
  <si>
    <t>R_g064_fg_9000000_30_1</t>
  </si>
  <si>
    <t>10000000怪物派對免費卡(30天非綁定)</t>
  </si>
  <si>
    <t>R_g064_fg_10000000_30_1</t>
  </si>
  <si>
    <t>15000000怪物派對免費卡(30天非綁定)</t>
  </si>
  <si>
    <t>R_g064_fg_15000000_30_1</t>
  </si>
  <si>
    <t>30000000怪物派對免費卡(30天非綁定)</t>
  </si>
  <si>
    <t>R_g064_fg_30000000_30_1</t>
  </si>
  <si>
    <t>50000000怪物派對免費卡(30天非綁定)</t>
  </si>
  <si>
    <t>R_g064_fg_50000000_30_1</t>
  </si>
  <si>
    <t>100000000怪物派對免費卡(30天非綁定)</t>
  </si>
  <si>
    <t>R_g064_fg_100000000_30_1</t>
  </si>
  <si>
    <t>200000000怪物派對免費卡(30天非綁定)</t>
  </si>
  <si>
    <t>R_g064_fg_200000000_30_1</t>
  </si>
  <si>
    <t>300000000怪物派對免費卡(30天非綁定)</t>
  </si>
  <si>
    <t>R_g064_fg_300000000_30_1</t>
  </si>
  <si>
    <t>500000000怪物派對免費卡(30天非綁定)</t>
  </si>
  <si>
    <t>R_g064_fg_500000000_30_1</t>
  </si>
  <si>
    <t>1000000000怪物派對免費卡(30天非綁定)</t>
  </si>
  <si>
    <t>R_g064_fg_1000000000_30_1</t>
  </si>
  <si>
    <t>3000宙斯免費卡(7天綁定)</t>
  </si>
  <si>
    <t>R_g065_fg_3000_7</t>
  </si>
  <si>
    <t>10000宙斯免費卡(7天綁定)</t>
  </si>
  <si>
    <t>R_g065_fg_10000_7</t>
  </si>
  <si>
    <t>30000宙斯免費卡(7天綁定)</t>
  </si>
  <si>
    <t>R_g065_fg_30000_7</t>
  </si>
  <si>
    <t>100000宙斯免費卡(7天綁定)</t>
  </si>
  <si>
    <t>R_g065_fg_100000_7</t>
  </si>
  <si>
    <t>300000宙斯免費卡(7天綁定)</t>
  </si>
  <si>
    <t>R_g065_fg_300000_7</t>
  </si>
  <si>
    <t>1000000宙斯免費卡(7天綁定)</t>
  </si>
  <si>
    <t>R_g065_fg_1000000_7</t>
  </si>
  <si>
    <t>3000000宙斯免費卡(7天綁定)</t>
  </si>
  <si>
    <t>R_g065_fg_3000000_7</t>
  </si>
  <si>
    <t>6000000宙斯免費卡(7天綁定)</t>
  </si>
  <si>
    <t>R_g065_fg_6000000_7</t>
  </si>
  <si>
    <t>9000000宙斯免費卡(7天綁定)</t>
  </si>
  <si>
    <t>R_g065_fg_9000000_7</t>
  </si>
  <si>
    <t>10000000宙斯免費卡(7天綁定)</t>
  </si>
  <si>
    <t>R_g065_fg_10000000_7</t>
  </si>
  <si>
    <t>15000000宙斯免費卡(7天綁定)</t>
  </si>
  <si>
    <t>R_g065_fg_15000000_7</t>
  </si>
  <si>
    <t>30000000宙斯免費卡(7天綁定)</t>
  </si>
  <si>
    <t>R_g065_fg_30000000_7</t>
  </si>
  <si>
    <t>50000000宙斯免費卡(7天綁定)</t>
  </si>
  <si>
    <t>R_g065_fg_50000000_7</t>
  </si>
  <si>
    <t>100000000宙斯免費卡(7天綁定)</t>
  </si>
  <si>
    <t>R_g065_fg_100000000_7</t>
  </si>
  <si>
    <t>200000000宙斯免費卡(7天綁定)</t>
  </si>
  <si>
    <t>R_g065_fg_200000000_7</t>
  </si>
  <si>
    <t>300000000宙斯免費卡(7天綁定)</t>
  </si>
  <si>
    <t>R_g065_fg_300000000_7</t>
  </si>
  <si>
    <t>500000000宙斯免費卡(7天綁定)</t>
  </si>
  <si>
    <t>R_g065_fg_500000000_7</t>
  </si>
  <si>
    <t>1000000000宙斯免費卡(7天綁定)</t>
  </si>
  <si>
    <t>R_g065_fg_1000000000_7</t>
  </si>
  <si>
    <t>3000宙斯免費卡(30天非綁定)</t>
  </si>
  <si>
    <t>R_g065_fg_3000_30_1</t>
  </si>
  <si>
    <t>10000宙斯免費卡(30天非綁定)</t>
  </si>
  <si>
    <t>R_g065_fg_10000_30_1</t>
  </si>
  <si>
    <t>30000宙斯免費卡(30天非綁定)</t>
  </si>
  <si>
    <t>R_g065_fg_30000_30_1</t>
  </si>
  <si>
    <t>100000宙斯免費卡(30天非綁定)</t>
  </si>
  <si>
    <t>R_g065_fg_100000_30_1</t>
  </si>
  <si>
    <t>300000宙斯免費卡(30天非綁定)</t>
  </si>
  <si>
    <t>R_g065_fg_300000_30_1</t>
  </si>
  <si>
    <t>1000000宙斯免費卡(30天非綁定)</t>
  </si>
  <si>
    <t>R_g065_fg_1000000_30_1</t>
  </si>
  <si>
    <t>3000000宙斯免費卡(30天非綁定)</t>
  </si>
  <si>
    <t>R_g065_fg_3000000_30_1</t>
  </si>
  <si>
    <t>6000000宙斯免費卡(30天非綁定)</t>
  </si>
  <si>
    <t>R_g065_fg_6000000_30_1</t>
  </si>
  <si>
    <t>9000000宙斯免費卡(30天非綁定)</t>
  </si>
  <si>
    <t>R_g065_fg_9000000_30_1</t>
  </si>
  <si>
    <t>10000000宙斯免費卡(30天非綁定)</t>
  </si>
  <si>
    <t>R_g065_fg_10000000_30_1</t>
  </si>
  <si>
    <t>15000000宙斯免費卡(30天非綁定)</t>
  </si>
  <si>
    <t>R_g065_fg_15000000_30_1</t>
  </si>
  <si>
    <t>30000000宙斯免費卡(30天非綁定)</t>
  </si>
  <si>
    <t>R_g065_fg_30000000_30_1</t>
  </si>
  <si>
    <t>50000000宙斯免費卡(30天非綁定)</t>
  </si>
  <si>
    <t>R_g065_fg_50000000_30_1</t>
  </si>
  <si>
    <t>100000000宙斯免費卡(30天非綁定)</t>
  </si>
  <si>
    <t>R_g065_fg_100000000_30_1</t>
  </si>
  <si>
    <t>200000000宙斯免費卡(30天非綁定)</t>
  </si>
  <si>
    <t>R_g065_fg_200000000_30_1</t>
  </si>
  <si>
    <t>300000000宙斯免費卡(30天非綁定)</t>
  </si>
  <si>
    <t>R_g065_fg_300000000_30_1</t>
  </si>
  <si>
    <t>500000000宙斯免費卡(30天非綁定)</t>
  </si>
  <si>
    <t>R_g065_fg_500000000_30_1</t>
  </si>
  <si>
    <t>1000000000宙斯免費卡(30天非綁定)</t>
  </si>
  <si>
    <t>R_g065_fg_1000000000_30_1</t>
  </si>
  <si>
    <t>3000冰雪公主免費卡(7天綁定)</t>
  </si>
  <si>
    <t>R_g066_fg_3000_7</t>
  </si>
  <si>
    <t>10000冰雪公主免費卡(7天綁定)</t>
  </si>
  <si>
    <t>R_g066_fg_10000_7</t>
  </si>
  <si>
    <t>30000冰雪公主免費卡(7天綁定)</t>
  </si>
  <si>
    <t>R_g066_fg_30000_7</t>
  </si>
  <si>
    <t>100000冰雪公主免費卡(7天綁定)</t>
  </si>
  <si>
    <t>R_g066_fg_100000_7</t>
  </si>
  <si>
    <t>300000冰雪公主免費卡(7天綁定)</t>
  </si>
  <si>
    <t>R_g066_fg_300000_7</t>
  </si>
  <si>
    <t>1000000冰雪公主免費卡(7天綁定)</t>
  </si>
  <si>
    <t>R_g066_fg_1000000_7</t>
  </si>
  <si>
    <t>3000000冰雪公主免費卡(7天綁定)</t>
  </si>
  <si>
    <t>R_g066_fg_3000000_7</t>
  </si>
  <si>
    <t>6000000冰雪公主免費卡(7天綁定)</t>
  </si>
  <si>
    <t>R_g066_fg_6000000_7</t>
  </si>
  <si>
    <t>9000000冰雪公主免費卡(7天綁定)</t>
  </si>
  <si>
    <t>R_g066_fg_9000000_7</t>
  </si>
  <si>
    <t>10000000冰雪公主免費卡(7天綁定)</t>
  </si>
  <si>
    <t>R_g066_fg_10000000_7</t>
  </si>
  <si>
    <t>15000000冰雪公主免費卡(7天綁定)</t>
  </si>
  <si>
    <t>R_g066_fg_15000000_7</t>
  </si>
  <si>
    <t>30000000冰雪公主免費卡(7天綁定)</t>
  </si>
  <si>
    <t>R_g066_fg_30000000_7</t>
  </si>
  <si>
    <t>50000000冰雪公主免費卡(7天綁定)</t>
  </si>
  <si>
    <t>R_g066_fg_50000000_7</t>
  </si>
  <si>
    <t>100000000冰雪公主免費卡(7天綁定)</t>
  </si>
  <si>
    <t>R_g066_fg_100000000_7</t>
  </si>
  <si>
    <t>200000000冰雪公主免費卡(7天綁定)</t>
  </si>
  <si>
    <t>R_g066_fg_200000000_7</t>
  </si>
  <si>
    <t>300000000冰雪公主免費卡(7天綁定)</t>
  </si>
  <si>
    <t>R_g066_fg_300000000_7</t>
  </si>
  <si>
    <t>500000000冰雪公主免費卡(7天綁定)</t>
  </si>
  <si>
    <t>R_g066_fg_500000000_7</t>
  </si>
  <si>
    <t>1000000000冰雪公主免費卡(7天綁定)</t>
  </si>
  <si>
    <t>R_g066_fg_1000000000_7</t>
  </si>
  <si>
    <t>3000冰雪公主免費卡(30天非綁定)</t>
  </si>
  <si>
    <t>R_g066_fg_3000_30_1</t>
  </si>
  <si>
    <t>10000冰雪公主免費卡(30天非綁定)</t>
  </si>
  <si>
    <t>R_g066_fg_10000_30_1</t>
  </si>
  <si>
    <t>30000冰雪公主免費卡(30天非綁定)</t>
  </si>
  <si>
    <t>R_g066_fg_30000_30_1</t>
  </si>
  <si>
    <t>100000冰雪公主免費卡(30天非綁定)</t>
  </si>
  <si>
    <t>R_g066_fg_100000_30_1</t>
  </si>
  <si>
    <t>300000冰雪公主免費卡(30天非綁定)</t>
  </si>
  <si>
    <t>R_g066_fg_300000_30_1</t>
  </si>
  <si>
    <t>1000000冰雪公主免費卡(30天非綁定)</t>
  </si>
  <si>
    <t>R_g066_fg_1000000_30_1</t>
  </si>
  <si>
    <t>3000000冰雪公主免費卡(30天非綁定)</t>
  </si>
  <si>
    <t>R_g066_fg_3000000_30_1</t>
  </si>
  <si>
    <t>6000000冰雪公主免費卡(30天非綁定)</t>
  </si>
  <si>
    <t>R_g066_fg_6000000_30_1</t>
  </si>
  <si>
    <t>9000000冰雪公主免費卡(30天非綁定)</t>
  </si>
  <si>
    <t>R_g066_fg_9000000_30_1</t>
  </si>
  <si>
    <t>10000000冰雪公主免費卡(30天非綁定)</t>
  </si>
  <si>
    <t>R_g066_fg_10000000_30_1</t>
  </si>
  <si>
    <t>15000000冰雪公主免費卡(30天非綁定)</t>
  </si>
  <si>
    <t>R_g066_fg_15000000_30_1</t>
  </si>
  <si>
    <t>30000000冰雪公主免費卡(30天非綁定)</t>
  </si>
  <si>
    <t>R_g066_fg_30000000_30_1</t>
  </si>
  <si>
    <t>50000000冰雪公主免費卡(30天非綁定)</t>
  </si>
  <si>
    <t>R_g066_fg_50000000_30_1</t>
  </si>
  <si>
    <t>100000000冰雪公主免費卡(30天非綁定)</t>
  </si>
  <si>
    <t>R_g066_fg_100000000_30_1</t>
  </si>
  <si>
    <t>200000000冰雪公主免費卡(30天非綁定)</t>
  </si>
  <si>
    <t>R_g066_fg_200000000_30_1</t>
  </si>
  <si>
    <t>300000000冰雪公主免費卡(30天非綁定)</t>
  </si>
  <si>
    <t>R_g066_fg_300000000_30_1</t>
  </si>
  <si>
    <t>500000000冰雪公主免費卡(30天非綁定)</t>
  </si>
  <si>
    <t>R_g066_fg_500000000_30_1</t>
  </si>
  <si>
    <t>1000000000冰雪公主免費卡(30天非綁定)</t>
  </si>
  <si>
    <t>R_g066_fg_1000000000_30_1</t>
  </si>
  <si>
    <t>3000搖滾聖誕免費卡(7天綁定)</t>
  </si>
  <si>
    <t>R_g068_fg_3000_7</t>
  </si>
  <si>
    <t>10000搖滾聖誕免費卡(7天綁定)</t>
  </si>
  <si>
    <t>R_g068_fg_10000_7</t>
  </si>
  <si>
    <t>30000搖滾聖誕免費卡(7天綁定)</t>
  </si>
  <si>
    <t>R_g068_fg_30000_7</t>
  </si>
  <si>
    <t>100000搖滾聖誕免費卡(7天綁定)</t>
  </si>
  <si>
    <t>R_g068_fg_100000_7</t>
  </si>
  <si>
    <t>300000搖滾聖誕免費卡(7天綁定)</t>
  </si>
  <si>
    <t>R_g068_fg_300000_7</t>
  </si>
  <si>
    <t>1000000搖滾聖誕免費卡(7天綁定)</t>
  </si>
  <si>
    <t>R_g068_fg_1000000_7</t>
  </si>
  <si>
    <t>3000000搖滾聖誕免費卡(7天綁定)</t>
  </si>
  <si>
    <t>R_g068_fg_3000000_7</t>
  </si>
  <si>
    <t>6000000搖滾聖誕免費卡(7天綁定)</t>
  </si>
  <si>
    <t>R_g068_fg_6000000_7</t>
  </si>
  <si>
    <t>9000000搖滾聖誕免費卡(7天綁定)</t>
  </si>
  <si>
    <t>R_g068_fg_9000000_7</t>
  </si>
  <si>
    <t>10000000搖滾聖誕免費卡(7天綁定)</t>
  </si>
  <si>
    <t>R_g068_fg_10000000_7</t>
  </si>
  <si>
    <t>15000000搖滾聖誕免費卡(7天綁定)</t>
  </si>
  <si>
    <t>R_g068_fg_15000000_7</t>
  </si>
  <si>
    <t>30000000搖滾聖誕免費卡(7天綁定)</t>
  </si>
  <si>
    <t>R_g068_fg_30000000_7</t>
  </si>
  <si>
    <t>50000000搖滾聖誕免費卡(7天綁定)</t>
  </si>
  <si>
    <t>R_g068_fg_50000000_7</t>
  </si>
  <si>
    <t>100000000搖滾聖誕免費卡(7天綁定)</t>
  </si>
  <si>
    <t>R_g068_fg_100000000_7</t>
  </si>
  <si>
    <t>200000000搖滾聖誕免費卡(7天綁定)</t>
  </si>
  <si>
    <t>R_g068_fg_200000000_7</t>
  </si>
  <si>
    <t>300000000搖滾聖誕免費卡(7天綁定)</t>
  </si>
  <si>
    <t>R_g068_fg_300000000_7</t>
  </si>
  <si>
    <t>500000000搖滾聖誕免費卡(7天綁定)</t>
  </si>
  <si>
    <t>R_g068_fg_500000000_7</t>
  </si>
  <si>
    <t>1000000000搖滾聖誕免費卡(7天綁定)</t>
  </si>
  <si>
    <t>R_g068_fg_1000000000_7</t>
  </si>
  <si>
    <t>3000搖滾聖誕免費卡(30天非綁定)</t>
  </si>
  <si>
    <t>R_g068_fg_3000_30_1</t>
  </si>
  <si>
    <t>10000搖滾聖誕免費卡(30天非綁定)</t>
  </si>
  <si>
    <t>R_g068_fg_10000_30_1</t>
  </si>
  <si>
    <t>30000搖滾聖誕免費卡(30天非綁定)</t>
  </si>
  <si>
    <t>R_g068_fg_30000_30_1</t>
  </si>
  <si>
    <t>100000搖滾聖誕免費卡(30天非綁定)</t>
  </si>
  <si>
    <t>R_g068_fg_100000_30_1</t>
  </si>
  <si>
    <t>300000搖滾聖誕免費卡(30天非綁定)</t>
  </si>
  <si>
    <t>R_g068_fg_300000_30_1</t>
  </si>
  <si>
    <t>1000000搖滾聖誕免費卡(30天非綁定)</t>
  </si>
  <si>
    <t>R_g068_fg_1000000_30_1</t>
  </si>
  <si>
    <t>3000000搖滾聖誕免費卡(30天非綁定)</t>
  </si>
  <si>
    <t>R_g068_fg_3000000_30_1</t>
  </si>
  <si>
    <t>6000000搖滾聖誕免費卡(30天非綁定)</t>
  </si>
  <si>
    <t>R_g068_fg_6000000_30_1</t>
  </si>
  <si>
    <t>9000000搖滾聖誕免費卡(30天非綁定)</t>
  </si>
  <si>
    <t>R_g068_fg_9000000_30_1</t>
  </si>
  <si>
    <t>10000000搖滾聖誕免費卡(30天非綁定)</t>
  </si>
  <si>
    <t>R_g068_fg_10000000_30_1</t>
  </si>
  <si>
    <t>15000000搖滾聖誕免費卡(30天非綁定)</t>
  </si>
  <si>
    <t>R_g068_fg_15000000_30_1</t>
  </si>
  <si>
    <t>30000000搖滾聖誕免費卡(30天非綁定)</t>
  </si>
  <si>
    <t>R_g068_fg_30000000_30_1</t>
  </si>
  <si>
    <t>50000000搖滾聖誕免費卡(30天非綁定)</t>
  </si>
  <si>
    <t>R_g068_fg_50000000_30_1</t>
  </si>
  <si>
    <t>100000000搖滾聖誕免費卡(30天非綁定)</t>
  </si>
  <si>
    <t>R_g068_fg_100000000_30_1</t>
  </si>
  <si>
    <t>200000000搖滾聖誕免費卡(30天非綁定)</t>
  </si>
  <si>
    <t>R_g068_fg_200000000_30_1</t>
  </si>
  <si>
    <t>300000000搖滾聖誕免費卡(30天非綁定)</t>
  </si>
  <si>
    <t>R_g068_fg_300000000_30_1</t>
  </si>
  <si>
    <t>500000000搖滾聖誕免費卡(30天非綁定)</t>
  </si>
  <si>
    <t>R_g068_fg_500000000_30_1</t>
  </si>
  <si>
    <t>1000000000搖滾聖誕免費卡(30天非綁定)</t>
  </si>
  <si>
    <t>R_g068_fg_1000000000_30_1</t>
  </si>
  <si>
    <t>3000究極犀牛免費卡(7天綁定)</t>
  </si>
  <si>
    <t>R_g071_fg_3000_7</t>
  </si>
  <si>
    <t>9960究極犀牛免費卡(7天綁定)</t>
  </si>
  <si>
    <t>R_g071_fg_9960_7</t>
  </si>
  <si>
    <t>96000究極犀牛免費卡(7天綁定)</t>
  </si>
  <si>
    <t>R_g071_fg_96000_7</t>
  </si>
  <si>
    <t>288000究極犀牛免費卡(7天綁定)</t>
  </si>
  <si>
    <t>R_g071_fg_288000_7</t>
  </si>
  <si>
    <t>9000000究極犀牛免費卡(7天綁定)</t>
  </si>
  <si>
    <t>R_g071_fg_9000000_7</t>
  </si>
  <si>
    <t>49860000究極犀牛免費卡(7天綁定)</t>
  </si>
  <si>
    <t>R_g071_fg_49860000_7</t>
  </si>
  <si>
    <t>3000究極犀牛免費卡(30天非綁定)</t>
  </si>
  <si>
    <t>R_g071_fg_3000_30_1</t>
  </si>
  <si>
    <t>9960究極犀牛免費卡(30天非綁定)</t>
  </si>
  <si>
    <t>R_g071_fg_9960_30_1</t>
  </si>
  <si>
    <t>96000究極犀牛免費卡(30天非綁定)</t>
  </si>
  <si>
    <t>R_g071_fg_96000_30_1</t>
  </si>
  <si>
    <t>288000究極犀牛免費卡(30天非綁定)</t>
  </si>
  <si>
    <t>R_g071_fg_288000_30_1</t>
  </si>
  <si>
    <t>9000000究極犀牛免費卡(30天非綁定)</t>
  </si>
  <si>
    <t>R_g071_fg_9000000_30_1</t>
  </si>
  <si>
    <t>49860000究極犀牛免費卡(30天非綁定)</t>
  </si>
  <si>
    <t>R_g071_fg_49860000_30_1</t>
  </si>
  <si>
    <t>3000龍王紅利卡(7天綁定)</t>
  </si>
  <si>
    <t>R_p005_bb_3000_7</t>
  </si>
  <si>
    <t>9000龍王紅利卡(7天綁定)</t>
  </si>
  <si>
    <t>R_p005_bb_9000_7</t>
  </si>
  <si>
    <t>30000龍王紅利卡(7天綁定)</t>
  </si>
  <si>
    <t>R_p005_bb_30000_7</t>
  </si>
  <si>
    <t>90000龍王紅利卡(7天綁定)</t>
  </si>
  <si>
    <t>R_p005_bb_90000_7</t>
  </si>
  <si>
    <t>300000龍王紅利卡(7天綁定)</t>
  </si>
  <si>
    <t>R_p005_bb_300000_7</t>
  </si>
  <si>
    <t>900000龍王紅利卡(7天綁定)</t>
  </si>
  <si>
    <t>R_p005_bb_900000_7</t>
  </si>
  <si>
    <t>3000000龍王紅利卡(7天綁定)</t>
  </si>
  <si>
    <t>R_p005_bb_3000000_7</t>
  </si>
  <si>
    <t>6000000龍王紅利卡(7天綁定)</t>
  </si>
  <si>
    <t>R_p005_bb_6000000_7</t>
  </si>
  <si>
    <t>9000000龍王紅利卡(7天綁定)</t>
  </si>
  <si>
    <t>R_p005_bb_9000000_7</t>
  </si>
  <si>
    <t>15000000龍王紅利卡(7天綁定)</t>
  </si>
  <si>
    <t>R_p005_bb_15000000_7</t>
  </si>
  <si>
    <t>30000000龍王紅利卡(7天綁定)</t>
  </si>
  <si>
    <t>R_p005_bb_30000000_7</t>
  </si>
  <si>
    <t>45000000龍王紅利卡(7天綁定)</t>
  </si>
  <si>
    <t>R_p005_bb_45000000_7</t>
  </si>
  <si>
    <t>90000000龍王紅利卡(7天綁定)</t>
  </si>
  <si>
    <t>R_p005_bb_90000000_7</t>
  </si>
  <si>
    <t>150000000龍王紅利卡(7天綁定)</t>
  </si>
  <si>
    <t>R_p005_bb_150000000_7</t>
  </si>
  <si>
    <t>300000000龍王紅利卡(7天綁定)</t>
  </si>
  <si>
    <t>R_p005_bb_300000000_7</t>
  </si>
  <si>
    <t>600000000龍王紅利卡(7天綁定)</t>
  </si>
  <si>
    <t>R_p005_bb_600000000_7</t>
  </si>
  <si>
    <t>1200000000龍王紅利卡(7天綁定)</t>
  </si>
  <si>
    <t>R_p005_bb_1200000000_7</t>
  </si>
  <si>
    <t>3000龍王紅利卡(30天非綁定)</t>
  </si>
  <si>
    <t>R_p005_bb_3000_30_1</t>
  </si>
  <si>
    <t>9000龍王紅利卡(30天非綁定)</t>
  </si>
  <si>
    <t>R_p005_bb_9000_30_1</t>
  </si>
  <si>
    <t>30000龍王紅利卡(30天非綁定)</t>
  </si>
  <si>
    <t>R_p005_bb_30000_30_1</t>
  </si>
  <si>
    <t>90000龍王紅利卡(30天非綁定)</t>
  </si>
  <si>
    <t>R_p005_bb_90000_30_1</t>
  </si>
  <si>
    <t>300000龍王紅利卡(30天非綁定)</t>
  </si>
  <si>
    <t>R_p005_bb_300000_30_1</t>
  </si>
  <si>
    <t>900000龍王紅利卡(30天非綁定)</t>
  </si>
  <si>
    <t>R_p005_bb_900000_30_1</t>
  </si>
  <si>
    <t>3000000龍王紅利卡(30天非綁定)</t>
  </si>
  <si>
    <t>R_p005_bb_3000000_30_1</t>
  </si>
  <si>
    <t>6000000龍王紅利卡(30天非綁定)</t>
  </si>
  <si>
    <t>R_p005_bb_6000000_30_1</t>
  </si>
  <si>
    <t>9000000龍王紅利卡(30天非綁定)</t>
  </si>
  <si>
    <t>R_p005_bb_9000000_30_1</t>
  </si>
  <si>
    <t>15000000龍王紅利卡(30天非綁定)</t>
  </si>
  <si>
    <t>R_p005_bb_15000000_30_1</t>
  </si>
  <si>
    <t>30000000龍王紅利卡(30天非綁定)</t>
  </si>
  <si>
    <t>R_p005_bb_30000000_30_1</t>
  </si>
  <si>
    <t>45000000龍王紅利卡(30天非綁定)</t>
  </si>
  <si>
    <t>R_p005_bb_45000000_30_1</t>
  </si>
  <si>
    <t>90000000龍王紅利卡(30天非綁定)</t>
  </si>
  <si>
    <t>R_p005_bb_90000000_30_1</t>
  </si>
  <si>
    <t>150000000龍王紅利卡(30天非綁定)</t>
  </si>
  <si>
    <t>R_p005_bb_150000000_30_1</t>
  </si>
  <si>
    <t>300000000龍王紅利卡(30天非綁定)</t>
  </si>
  <si>
    <t>R_p005_bb_300000000_30_1</t>
  </si>
  <si>
    <t>600000000龍王紅利卡(30天非綁定)</t>
  </si>
  <si>
    <t>R_p005_bb_600000000_30_1</t>
  </si>
  <si>
    <t>1200000000龍王紅利卡(30天非綁定)</t>
  </si>
  <si>
    <t>R_p005_bb_1200000000_30_1</t>
  </si>
  <si>
    <t>3000龍王超級紅利卡(7天綁定)</t>
  </si>
  <si>
    <t>R_p005_sb_3000_7</t>
  </si>
  <si>
    <t>9000龍王超級紅利卡(7天綁定)</t>
  </si>
  <si>
    <t>R_p005_sb_9000_7</t>
  </si>
  <si>
    <t>30000龍王超級紅利卡(7天綁定)</t>
  </si>
  <si>
    <t>R_p005_sb_30000_7</t>
  </si>
  <si>
    <t>90000龍王超級紅利卡(7天綁定)</t>
  </si>
  <si>
    <t>R_p005_sb_90000_7</t>
  </si>
  <si>
    <t>300000龍王超級紅利卡(7天綁定)</t>
  </si>
  <si>
    <t>R_p005_sb_300000_7</t>
  </si>
  <si>
    <t>900000龍王超級紅利卡(7天綁定)</t>
  </si>
  <si>
    <t>R_p005_sb_900000_7</t>
  </si>
  <si>
    <t>3000000龍王超級紅利卡(7天綁定)</t>
  </si>
  <si>
    <t>R_p005_sb_3000000_7</t>
  </si>
  <si>
    <t>6000000龍王超級紅利卡(7天綁定)</t>
  </si>
  <si>
    <t>R_p005_sb_6000000_7</t>
  </si>
  <si>
    <t>9000000龍王超級紅利卡(7天綁定)</t>
  </si>
  <si>
    <t>R_p005_sb_9000000_7</t>
  </si>
  <si>
    <t>15000000龍王超級紅利卡(7天綁定)</t>
  </si>
  <si>
    <t>R_p005_sb_15000000_7</t>
  </si>
  <si>
    <t>30000000龍王超級紅利卡(7天綁定)</t>
  </si>
  <si>
    <t>R_p005_sb_30000000_7</t>
  </si>
  <si>
    <t>45000000龍王超級紅利卡(7天綁定)</t>
  </si>
  <si>
    <t>R_p005_sb_45000000_7</t>
  </si>
  <si>
    <t>90000000龍王超級紅利卡(7天綁定)</t>
  </si>
  <si>
    <t>R_p005_sb_90000000_7</t>
  </si>
  <si>
    <t>150000000龍王超級紅利卡(7天綁定)</t>
  </si>
  <si>
    <t>R_p005_sb_150000000_7</t>
  </si>
  <si>
    <t>300000000龍王超級紅利卡(7天綁定)</t>
  </si>
  <si>
    <t>R_p005_sb_300000000_7</t>
  </si>
  <si>
    <t>600000000龍王超級紅利卡(7天綁定)</t>
  </si>
  <si>
    <t>R_p005_sb_600000000_7</t>
  </si>
  <si>
    <t>1200000000龍王超級紅利卡(7天綁定)</t>
  </si>
  <si>
    <t>R_p005_sb_1200000000_7</t>
  </si>
  <si>
    <t>3000龍王超級紅利卡(30天非綁定)</t>
  </si>
  <si>
    <t>R_p005_sb_3000_30_1</t>
  </si>
  <si>
    <t>9000龍王超級紅利卡(30天非綁定)</t>
  </si>
  <si>
    <t>R_p005_sb_9000_30_1</t>
  </si>
  <si>
    <t>30000龍王超級紅利卡(30天非綁定)</t>
  </si>
  <si>
    <t>R_p005_sb_30000_30_1</t>
  </si>
  <si>
    <t>90000龍王超級紅利卡(30天非綁定)</t>
  </si>
  <si>
    <t>R_p005_sb_90000_30_1</t>
  </si>
  <si>
    <t>300000龍王超級紅利卡(30天非綁定)</t>
  </si>
  <si>
    <t>R_p005_sb_300000_30_1</t>
  </si>
  <si>
    <t>900000龍王超級紅利卡(30天非綁定)</t>
  </si>
  <si>
    <t>R_p005_sb_900000_30_1</t>
  </si>
  <si>
    <t>3000000龍王超級紅利卡(30天非綁定)</t>
  </si>
  <si>
    <t>R_p005_sb_3000000_30_1</t>
  </si>
  <si>
    <t>6000000龍王超級紅利卡(30天非綁定)</t>
  </si>
  <si>
    <t>R_p005_sb_6000000_30_1</t>
  </si>
  <si>
    <t>9000000龍王超級紅利卡(30天非綁定)</t>
  </si>
  <si>
    <t>R_p005_sb_9000000_30_1</t>
  </si>
  <si>
    <t>15000000龍王超級紅利卡(30天非綁定)</t>
  </si>
  <si>
    <t>R_p005_sb_15000000_30_1</t>
  </si>
  <si>
    <t>30000000龍王超級紅利卡(30天非綁定)</t>
  </si>
  <si>
    <t>R_p005_sb_30000000_30_1</t>
  </si>
  <si>
    <t>45000000龍王超級紅利卡(30天非綁定)</t>
  </si>
  <si>
    <t>R_p005_sb_45000000_30_1</t>
  </si>
  <si>
    <t>90000000龍王超級紅利卡(30天非綁定)</t>
  </si>
  <si>
    <t>R_p005_sb_90000000_30_1</t>
  </si>
  <si>
    <t>150000000龍王超級紅利卡(30天非綁定)</t>
  </si>
  <si>
    <t>R_p005_sb_150000000_30_1</t>
  </si>
  <si>
    <t>300000000龍王超級紅利卡(30天非綁定)</t>
  </si>
  <si>
    <t>R_p005_sb_300000000_30_1</t>
  </si>
  <si>
    <t>600000000龍王超級紅利卡(30天非綁定)</t>
  </si>
  <si>
    <t>R_p005_sb_600000000_30_1</t>
  </si>
  <si>
    <t>1200000000龍王超級紅利卡(30天非綁定)</t>
  </si>
  <si>
    <t>R_p005_sb_1200000000_30_1</t>
  </si>
  <si>
    <t>3000龍王昇龍卡(7天綁定)</t>
  </si>
  <si>
    <t>R_p005_sg_3000_7</t>
  </si>
  <si>
    <t>9000龍王昇龍卡(7天綁定)</t>
  </si>
  <si>
    <t>R_p005_sg_9000_7</t>
  </si>
  <si>
    <t>30000龍王昇龍卡(7天綁定)</t>
  </si>
  <si>
    <t>R_p005_sg_30000_7</t>
  </si>
  <si>
    <t>90000龍王昇龍卡(7天綁定)</t>
  </si>
  <si>
    <t>R_p005_sg_90000_7</t>
  </si>
  <si>
    <t>300000龍王昇龍卡(7天綁定)</t>
  </si>
  <si>
    <t>R_p005_sg_300000_7</t>
  </si>
  <si>
    <t>900000龍王昇龍卡(7天綁定)</t>
  </si>
  <si>
    <t>R_p005_sg_900000_7</t>
  </si>
  <si>
    <t>3000000龍王昇龍卡(7天綁定)</t>
  </si>
  <si>
    <t>R_p005_sg_3000000_7</t>
  </si>
  <si>
    <t>6000000龍王昇龍卡(7天綁定)</t>
  </si>
  <si>
    <t>R_p005_sg_6000000_7</t>
  </si>
  <si>
    <t>9000000龍王昇龍卡(7天綁定)</t>
  </si>
  <si>
    <t>R_p005_sg_9000000_7</t>
  </si>
  <si>
    <t>15000000龍王昇龍卡(7天綁定)</t>
  </si>
  <si>
    <t>R_p005_sg_15000000_7</t>
  </si>
  <si>
    <t>30000000龍王昇龍卡(7天綁定)</t>
  </si>
  <si>
    <t>R_p005_sg_30000000_7</t>
  </si>
  <si>
    <t>45000000龍王昇龍卡(7天綁定)</t>
  </si>
  <si>
    <t>R_p005_sg_45000000_7</t>
  </si>
  <si>
    <t>90000000龍王昇龍卡(7天綁定)</t>
  </si>
  <si>
    <t>R_p005_sg_90000000_7</t>
  </si>
  <si>
    <t>150000000龍王昇龍卡(7天綁定)</t>
  </si>
  <si>
    <t>R_p005_sg_150000000_7</t>
  </si>
  <si>
    <t>300000000龍王昇龍卡(7天綁定)</t>
  </si>
  <si>
    <t>R_p005_sg_300000000_7</t>
  </si>
  <si>
    <t>600000000龍王昇龍卡(7天綁定)</t>
  </si>
  <si>
    <t>R_p005_sg_600000000_7</t>
  </si>
  <si>
    <t>1200000000龍王昇龍卡(7天綁定)</t>
  </si>
  <si>
    <t>R_p005_sg_1200000000_7</t>
  </si>
  <si>
    <t>3000龍王昇龍卡(30天非綁定)</t>
  </si>
  <si>
    <t>R_p005_sg_3000_30_1</t>
  </si>
  <si>
    <t>9000龍王昇龍卡(30天非綁定)</t>
  </si>
  <si>
    <t>R_p005_sg_9000_30_1</t>
  </si>
  <si>
    <t>30000龍王昇龍卡(30天非綁定)</t>
  </si>
  <si>
    <t>R_p005_sg_30000_30_1</t>
  </si>
  <si>
    <t>90000龍王昇龍卡(30天非綁定)</t>
  </si>
  <si>
    <t>R_p005_sg_90000_30_1</t>
  </si>
  <si>
    <t>300000龍王昇龍卡(30天非綁定)</t>
  </si>
  <si>
    <t>R_p005_sg_300000_30_1</t>
  </si>
  <si>
    <t>900000龍王昇龍卡(30天非綁定)</t>
  </si>
  <si>
    <t>R_p005_sg_900000_30_1</t>
  </si>
  <si>
    <t>3000000龍王昇龍卡(30天非綁定)</t>
  </si>
  <si>
    <t>R_p005_sg_3000000_30_1</t>
  </si>
  <si>
    <t>6000000龍王昇龍卡(30天非綁定)</t>
  </si>
  <si>
    <t>R_p005_sg_6000000_30_1</t>
  </si>
  <si>
    <t>9000000龍王昇龍卡(30天非綁定)</t>
  </si>
  <si>
    <t>R_p005_sg_9000000_30_1</t>
  </si>
  <si>
    <t>15000000龍王昇龍卡(30天非綁定)</t>
  </si>
  <si>
    <t>R_p005_sg_15000000_30_1</t>
  </si>
  <si>
    <t>30000000龍王昇龍卡(30天非綁定)</t>
  </si>
  <si>
    <t>R_p005_sg_30000000_30_1</t>
  </si>
  <si>
    <t>45000000龍王昇龍卡(30天非綁定)</t>
  </si>
  <si>
    <t>R_p005_sg_45000000_30_1</t>
  </si>
  <si>
    <t>90000000龍王昇龍卡(30天非綁定)</t>
  </si>
  <si>
    <t>R_p005_sg_90000000_30_1</t>
  </si>
  <si>
    <t>150000000龍王昇龍卡(30天非綁定)</t>
  </si>
  <si>
    <t>R_p005_sg_150000000_30_1</t>
  </si>
  <si>
    <t>300000000龍王昇龍卡(30天非綁定)</t>
  </si>
  <si>
    <t>R_p005_sg_300000000_30_1</t>
  </si>
  <si>
    <t>600000000龍王昇龍卡(30天非綁定)</t>
  </si>
  <si>
    <t>R_p005_sg_600000000_30_1</t>
  </si>
  <si>
    <t>1200000000龍王昇龍卡(30天非綁定)</t>
  </si>
  <si>
    <t>R_p005_sg_1200000000_30_1</t>
  </si>
  <si>
    <t>3000龍王超級昇龍卡(7天綁定)</t>
  </si>
  <si>
    <t>R_p005_sbg_3000_7</t>
  </si>
  <si>
    <t>9000龍王超級昇龍卡(7天綁定)</t>
  </si>
  <si>
    <t>R_p005_sbg_9000_7</t>
  </si>
  <si>
    <t>30000龍王超級昇龍卡(7天綁定)</t>
  </si>
  <si>
    <t>R_p005_sbg_30000_7</t>
  </si>
  <si>
    <t>90000龍王超級昇龍卡(7天綁定)</t>
  </si>
  <si>
    <t>R_p005_sbg_90000_7</t>
  </si>
  <si>
    <t>300000龍王超級昇龍卡(7天綁定)</t>
  </si>
  <si>
    <t>R_p005_sbg_300000_7</t>
  </si>
  <si>
    <t>900000龍王超級昇龍卡(7天綁定)</t>
  </si>
  <si>
    <t>R_p005_sbg_900000_7</t>
  </si>
  <si>
    <t>3000000龍王超級昇龍卡(7天綁定)</t>
  </si>
  <si>
    <t>R_p005_sbg_3000000_7</t>
  </si>
  <si>
    <t>6000000龍王超級昇龍卡(7天綁定)</t>
  </si>
  <si>
    <t>R_p005_sbg_6000000_7</t>
  </si>
  <si>
    <t>9000000龍王超級昇龍卡(7天綁定)</t>
  </si>
  <si>
    <t>R_p005_sbg_9000000_7</t>
  </si>
  <si>
    <t>15000000龍王超級昇龍卡(7天綁定)</t>
  </si>
  <si>
    <t>R_p005_sbg_15000000_7</t>
  </si>
  <si>
    <t>30000000龍王超級昇龍卡(7天綁定)</t>
  </si>
  <si>
    <t>R_p005_sbg_30000000_7</t>
  </si>
  <si>
    <t>45000000龍王超級昇龍卡(7天綁定)</t>
  </si>
  <si>
    <t>R_p005_sbg_45000000_7</t>
  </si>
  <si>
    <t>90000000龍王超級昇龍卡(7天綁定)</t>
  </si>
  <si>
    <t>R_p005_sbg_90000000_7</t>
  </si>
  <si>
    <t>150000000龍王超級昇龍卡(7天綁定)</t>
  </si>
  <si>
    <t>R_p005_sbg_150000000_7</t>
  </si>
  <si>
    <t>R_p005_sbg_300000000_7</t>
  </si>
  <si>
    <t>600000000龍王超級昇龍卡(7天綁定)</t>
  </si>
  <si>
    <t>R_p005_sbg_600000000_7</t>
  </si>
  <si>
    <t>1200000000龍王超級昇龍卡(7天綁定)</t>
  </si>
  <si>
    <t>R_p005_sbg_1200000000_7</t>
  </si>
  <si>
    <t>3000龍王超級昇龍卡(30天非綁定)</t>
  </si>
  <si>
    <t>R_p005_sbg_3000_30_1</t>
  </si>
  <si>
    <t>9000龍王超級昇龍卡(30天非綁定)</t>
  </si>
  <si>
    <t>R_p005_sbg_9000_30_1</t>
  </si>
  <si>
    <t>30000龍王超級昇龍卡(30天非綁定)</t>
  </si>
  <si>
    <t>R_p005_sbg_30000_30_1</t>
  </si>
  <si>
    <t>90000龍王超級昇龍卡(30天非綁定)</t>
  </si>
  <si>
    <t>R_p005_sbg_90000_30_1</t>
  </si>
  <si>
    <t>300000龍王超級昇龍卡(30天非綁定)</t>
  </si>
  <si>
    <t>R_p005_sbg_300000_30_1</t>
  </si>
  <si>
    <t>900000龍王超級昇龍卡(30天非綁定)</t>
  </si>
  <si>
    <t>R_p005_sbg_900000_30_1</t>
  </si>
  <si>
    <t>3000000龍王超級昇龍卡(30天非綁定)</t>
  </si>
  <si>
    <t>R_p005_sbg_3000000_30_1</t>
  </si>
  <si>
    <t>6000000龍王超級昇龍卡(30天非綁定)</t>
  </si>
  <si>
    <t>R_p005_sbg_6000000_30_1</t>
  </si>
  <si>
    <t>9000000龍王超級昇龍卡(30天非綁定)</t>
  </si>
  <si>
    <t>R_p005_sbg_9000000_30_1</t>
  </si>
  <si>
    <t>15000000龍王超級昇龍卡(30天非綁定)</t>
  </si>
  <si>
    <t>R_p005_sbg_15000000_30_1</t>
  </si>
  <si>
    <t>30000000龍王超級昇龍卡(30天非綁定)</t>
  </si>
  <si>
    <t>R_p005_sbg_30000000_30_1</t>
  </si>
  <si>
    <t>45000000龍王超級昇龍卡(30天非綁定)</t>
  </si>
  <si>
    <t>R_p005_sbg_45000000_30_1</t>
  </si>
  <si>
    <t>90000000龍王超級昇龍卡(30天非綁定)</t>
  </si>
  <si>
    <t>R_p005_sbg_90000000_30_1</t>
  </si>
  <si>
    <t>150000000龍王超級昇龍卡(30天非綁定)</t>
  </si>
  <si>
    <t>R_p005_sbg_150000000_30_1</t>
  </si>
  <si>
    <t>300000000龍王超級昇龍卡(30天非綁定)</t>
  </si>
  <si>
    <t>R_p005_sbg_300000000_30_1</t>
  </si>
  <si>
    <t>600000000龍王超級昇龍卡(30天非綁定)</t>
  </si>
  <si>
    <t>R_p005_sbg_600000000_30_1</t>
  </si>
  <si>
    <t>1200000000龍王超級昇龍卡(30天非綁定)</t>
  </si>
  <si>
    <t>R_p005_sbg_1200000000_30_1</t>
  </si>
  <si>
    <t>3000傑克金蛋卡(7天綁定)</t>
  </si>
  <si>
    <t>R_g074_respin_3000_7</t>
  </si>
  <si>
    <t>10000傑克金蛋卡(7天綁定)</t>
  </si>
  <si>
    <t>R_g074_respin_10000_7</t>
  </si>
  <si>
    <t>30000傑克金蛋卡(7天綁定)</t>
  </si>
  <si>
    <t>R_g074_respin_30000_7</t>
  </si>
  <si>
    <t>100000傑克金蛋卡(7天綁定)</t>
  </si>
  <si>
    <t>R_g074_respin_100000_7</t>
  </si>
  <si>
    <t>300000傑克金蛋卡(7天綁定)</t>
  </si>
  <si>
    <t>R_g074_respin_300000_7</t>
  </si>
  <si>
    <t>1000000傑克金蛋卡(7天綁定)</t>
  </si>
  <si>
    <t>R_g074_respin_1000000_7</t>
  </si>
  <si>
    <t>3000000傑克金蛋卡(7天綁定)</t>
  </si>
  <si>
    <t>R_g074_respin_3000000_7</t>
  </si>
  <si>
    <t>6000000傑克金蛋卡(7天綁定)</t>
  </si>
  <si>
    <t>R_g074_respin_6000000_7</t>
  </si>
  <si>
    <t>9000000傑克金蛋卡(7天綁定)</t>
  </si>
  <si>
    <t>R_g074_respin_9000000_7</t>
  </si>
  <si>
    <t>10000000傑克金蛋卡(7天綁定)</t>
  </si>
  <si>
    <t>R_g074_respin_10000000_7</t>
  </si>
  <si>
    <t>15000000傑克金蛋卡(7天綁定)</t>
  </si>
  <si>
    <t>R_g074_respin_15000000_7</t>
  </si>
  <si>
    <t>30000000傑克金蛋卡(7天綁定)</t>
  </si>
  <si>
    <t>R_g074_respin_30000000_7</t>
  </si>
  <si>
    <t>50000000傑克金蛋卡(7天綁定)</t>
  </si>
  <si>
    <t>R_g074_respin_50000000_7</t>
  </si>
  <si>
    <t>100000000傑克金蛋卡(7天綁定)</t>
  </si>
  <si>
    <t>R_g074_respin_100000000_7</t>
  </si>
  <si>
    <t>200000000傑克金蛋卡(7天綁定)</t>
  </si>
  <si>
    <t>R_g074_respin_200000000_7</t>
  </si>
  <si>
    <t>300000000傑克金蛋卡(7天綁定)</t>
  </si>
  <si>
    <t>R_g074_respin_300000000_7</t>
  </si>
  <si>
    <t>500000000傑克金蛋卡(7天綁定)</t>
  </si>
  <si>
    <t>R_g074_respin_500000000_7</t>
  </si>
  <si>
    <t>1000000000傑克金蛋卡(7天綁定)</t>
  </si>
  <si>
    <t>R_g074_respin_1000000000_7</t>
  </si>
  <si>
    <t>3000傑克金蛋卡(30天非綁定)</t>
  </si>
  <si>
    <t>R_g074_respin_3000_30_1</t>
  </si>
  <si>
    <t>10000傑克金蛋卡(30天非綁定)</t>
  </si>
  <si>
    <t>R_g074_respin_10000_30_1</t>
  </si>
  <si>
    <t>30000傑克金蛋卡(30天非綁定)</t>
  </si>
  <si>
    <t>R_g074_respin_30000_30_1</t>
  </si>
  <si>
    <t>100000傑克金蛋卡(30天非綁定)</t>
  </si>
  <si>
    <t>R_g074_respin_100000_30_1</t>
  </si>
  <si>
    <t>300000傑克金蛋卡(30天非綁定)</t>
  </si>
  <si>
    <t>R_g074_respin_300000_30_1</t>
  </si>
  <si>
    <t>1000000傑克金蛋卡(30天非綁定)</t>
  </si>
  <si>
    <t>R_g074_respin_1000000_30_1</t>
  </si>
  <si>
    <t>3000000傑克金蛋卡(30天非綁定)</t>
  </si>
  <si>
    <t>R_g074_respin_3000000_30_1</t>
  </si>
  <si>
    <t>6000000傑克金蛋卡(30天非綁定)</t>
  </si>
  <si>
    <t>R_g074_respin_6000000_30_1</t>
  </si>
  <si>
    <t>9000000傑克金蛋卡(30天非綁定)</t>
  </si>
  <si>
    <t>R_g074_respin_9000000_30_1</t>
  </si>
  <si>
    <t>10000000傑克金蛋卡(30天非綁定)</t>
  </si>
  <si>
    <t>R_g074_respin_10000000_30_1</t>
  </si>
  <si>
    <t>15000000傑克金蛋卡(30天非綁定)</t>
  </si>
  <si>
    <t>R_g074_respin_15000000_30_1</t>
  </si>
  <si>
    <t>30000000傑克金蛋卡(30天非綁定)</t>
  </si>
  <si>
    <t>R_g074_respin_30000000_30_1</t>
  </si>
  <si>
    <t>50000000傑克金蛋卡(30天非綁定)</t>
  </si>
  <si>
    <t>R_g074_respin_50000000_30_1</t>
  </si>
  <si>
    <t>100000000傑克金蛋卡(30天非綁定)</t>
  </si>
  <si>
    <t>R_g074_respin_100000000_30_1</t>
  </si>
  <si>
    <t>200000000傑克金蛋卡(30天非綁定)</t>
  </si>
  <si>
    <t>R_g074_respin_200000000_30_1</t>
  </si>
  <si>
    <t>300000000傑克金蛋卡(30天非綁定)</t>
  </si>
  <si>
    <t>R_g074_respin_300000000_30_1</t>
  </si>
  <si>
    <t>500000000傑克金蛋卡(30天非綁定)</t>
  </si>
  <si>
    <t>R_g074_respin_500000000_30_1</t>
  </si>
  <si>
    <t>1000000000傑克金蛋卡(30天非綁定)</t>
  </si>
  <si>
    <t>R_g074_respin_1000000000_30_1</t>
  </si>
  <si>
    <t>3000傑克金蛋連爆卡(7天綁定)</t>
  </si>
  <si>
    <t>R_g074_fg_3000_7</t>
  </si>
  <si>
    <t>10000傑克金蛋連爆卡(7天綁定)</t>
  </si>
  <si>
    <t>R_g074_fg_10000_7</t>
  </si>
  <si>
    <t>30000傑克金蛋連爆卡(7天綁定)</t>
  </si>
  <si>
    <t>R_g074_fg_30000_7</t>
  </si>
  <si>
    <t>100000傑克金蛋連爆卡(7天綁定)</t>
  </si>
  <si>
    <t>R_g074_fg_100000_7</t>
  </si>
  <si>
    <t>300000傑克金蛋連爆卡(7天綁定)</t>
  </si>
  <si>
    <t>R_g074_fg_300000_7</t>
  </si>
  <si>
    <t>1000000傑克金蛋連爆卡(7天綁定)</t>
  </si>
  <si>
    <t>R_g074_fg_1000000_7</t>
  </si>
  <si>
    <t>3000000傑克金蛋連爆卡(7天綁定)</t>
  </si>
  <si>
    <t>R_g074_fg_3000000_7</t>
  </si>
  <si>
    <t>6000000傑克金蛋連爆卡(7天綁定)</t>
  </si>
  <si>
    <t>R_g074_fg_6000000_7</t>
  </si>
  <si>
    <t>9000000傑克金蛋連爆卡(7天綁定)</t>
  </si>
  <si>
    <t>R_g074_fg_9000000_7</t>
  </si>
  <si>
    <t>10000000傑克金蛋連爆卡(7天綁定)</t>
  </si>
  <si>
    <t>R_g074_fg_10000000_7</t>
  </si>
  <si>
    <t>15000000傑克金蛋連爆卡(7天綁定)</t>
  </si>
  <si>
    <t>R_g074_fg_15000000_7</t>
  </si>
  <si>
    <t>30000000傑克金蛋連爆卡(7天綁定)</t>
  </si>
  <si>
    <t>R_g074_fg_30000000_7</t>
  </si>
  <si>
    <t>50000000傑克金蛋連爆卡(7天綁定)</t>
  </si>
  <si>
    <t>R_g074_fg_50000000_7</t>
  </si>
  <si>
    <t>100000000傑克金蛋連爆卡(7天綁定)</t>
  </si>
  <si>
    <t>R_g074_fg_100000000_7</t>
  </si>
  <si>
    <t>200000000傑克金蛋連爆卡(7天綁定)</t>
  </si>
  <si>
    <t>R_g074_fg_200000000_7</t>
  </si>
  <si>
    <t>300000000傑克金蛋連爆卡(7天綁定)</t>
  </si>
  <si>
    <t>R_g074_fg_300000000_7</t>
  </si>
  <si>
    <t>500000000傑克金蛋連爆卡(7天綁定)</t>
  </si>
  <si>
    <t>R_g074_fg_500000000_7</t>
  </si>
  <si>
    <t>1000000000傑克金蛋連爆卡(7天綁定)</t>
  </si>
  <si>
    <t>R_g074_fg_1000000000_7</t>
  </si>
  <si>
    <t>3000傑克金蛋連爆卡(30天非綁定)</t>
  </si>
  <si>
    <t>R_g074_fg_3000_30_1</t>
  </si>
  <si>
    <t>10000傑克金蛋連爆卡(30天非綁定)</t>
  </si>
  <si>
    <t>R_g074_fg_10000_30_1</t>
  </si>
  <si>
    <t>30000傑克金蛋連爆卡(30天非綁定)</t>
  </si>
  <si>
    <t>R_g074_fg_30000_30_1</t>
  </si>
  <si>
    <t>100000傑克金蛋連爆卡(30天非綁定)</t>
  </si>
  <si>
    <t>R_g074_fg_100000_30_1</t>
  </si>
  <si>
    <t>300000傑克金蛋連爆卡(30天非綁定)</t>
  </si>
  <si>
    <t>R_g074_fg_300000_30_1</t>
  </si>
  <si>
    <t>1000000傑克金蛋連爆卡(30天非綁定)</t>
  </si>
  <si>
    <t>R_g074_fg_1000000_30_1</t>
  </si>
  <si>
    <t>3000000傑克金蛋連爆卡(30天非綁定)</t>
  </si>
  <si>
    <t>R_g074_fg_3000000_30_1</t>
  </si>
  <si>
    <t>6000000傑克金蛋連爆卡(30天非綁定)</t>
  </si>
  <si>
    <t>R_g074_fg_6000000_30_1</t>
  </si>
  <si>
    <t>9000000傑克金蛋連爆卡(30天非綁定)</t>
  </si>
  <si>
    <t>R_g074_fg_9000000_30_1</t>
  </si>
  <si>
    <t>10000000傑克金蛋連爆卡(30天非綁定)</t>
  </si>
  <si>
    <t>R_g074_fg_10000000_30_1</t>
  </si>
  <si>
    <t>15000000傑克金蛋連爆卡(30天非綁定)</t>
  </si>
  <si>
    <t>R_g074_fg_15000000_30_1</t>
  </si>
  <si>
    <t>30000000傑克金蛋連爆卡(30天非綁定)</t>
  </si>
  <si>
    <t>R_g074_fg_30000000_30_1</t>
  </si>
  <si>
    <t>50000000傑克金蛋連爆卡(30天非綁定)</t>
  </si>
  <si>
    <t>R_g074_fg_50000000_30_1</t>
  </si>
  <si>
    <t>100000000傑克金蛋連爆卡(30天非綁定)</t>
  </si>
  <si>
    <t>R_g074_fg_100000000_30_1</t>
  </si>
  <si>
    <t>200000000傑克金蛋連爆卡(30天非綁定)</t>
  </si>
  <si>
    <t>R_g074_fg_200000000_30_1</t>
  </si>
  <si>
    <t>300000000傑克金蛋連爆卡(30天非綁定)</t>
  </si>
  <si>
    <t>R_g074_fg_300000000_30_1</t>
  </si>
  <si>
    <t>500000000傑克金蛋連爆卡(30天非綁定)</t>
  </si>
  <si>
    <t>R_g074_fg_500000000_30_1</t>
  </si>
  <si>
    <t>1000000000傑克金蛋連爆卡(30天非綁定)</t>
  </si>
  <si>
    <t>R_g074_fg_1000000000_30_1</t>
  </si>
  <si>
    <t>100000000金獅爺免費卡(7天綁定)</t>
  </si>
  <si>
    <t>R_vg001_fg_100000000_7</t>
  </si>
  <si>
    <t>200000000金獅爺免費卡(7天綁定)</t>
  </si>
  <si>
    <t>R_vg001_fg_200000000_7</t>
  </si>
  <si>
    <t>300000000金獅爺免費卡(7天綁定)</t>
  </si>
  <si>
    <t>R_vg001_fg_300000000_7</t>
  </si>
  <si>
    <t>500000000金獅爺免費卡(7天綁定)</t>
  </si>
  <si>
    <t>R_vg001_fg_500000000_7</t>
  </si>
  <si>
    <t>1000000000金獅爺免費卡(7天綁定)</t>
  </si>
  <si>
    <t>R_vg001_fg_1000000000_7</t>
  </si>
  <si>
    <t>2000000000金獅爺免費卡(7天綁定)</t>
  </si>
  <si>
    <t>R_vg001_fg_2000000000_7</t>
  </si>
  <si>
    <t>100000000金獅爺免費卡(30天非綁定)</t>
  </si>
  <si>
    <t>R_vg001_fg_100000000_30_1</t>
  </si>
  <si>
    <t>200000000金獅爺免費卡(30天非綁定)</t>
  </si>
  <si>
    <t>R_vg001_fg_200000000_30_1</t>
  </si>
  <si>
    <t>300000000金獅爺免費卡(30天非綁定)</t>
  </si>
  <si>
    <t>R_vg001_fg_300000000_30_1</t>
  </si>
  <si>
    <t>500000000金獅爺免費卡(30天非綁定)</t>
  </si>
  <si>
    <t>R_vg001_fg_500000000_30_1</t>
  </si>
  <si>
    <t>1000000000金獅爺免費卡(30天非綁定)</t>
  </si>
  <si>
    <t>R_vg001_fg_1000000000_30_1</t>
  </si>
  <si>
    <t>2000000000金獅爺免費卡(30天非綁定)</t>
  </si>
  <si>
    <t>R_vg001_fg_2000000000_30_1</t>
  </si>
  <si>
    <t>100000000極限猛虎免費卡(7天綁定)</t>
  </si>
  <si>
    <t>R_vg002_fg_100000000_7</t>
  </si>
  <si>
    <t>200000000極限猛虎免費卡(7天綁定)</t>
  </si>
  <si>
    <t>R_vg002_fg_200000000_7</t>
  </si>
  <si>
    <t>300000000極限猛虎免費卡(7天綁定)</t>
  </si>
  <si>
    <t>R_vg002_fg_300000000_7</t>
  </si>
  <si>
    <t>500000000極限猛虎免費卡(7天綁定)</t>
  </si>
  <si>
    <t>R_vg002_fg_500000000_7</t>
  </si>
  <si>
    <t>1000000000極限猛虎免費卡(7天綁定)</t>
  </si>
  <si>
    <t>R_vg002_fg_1000000000_7</t>
  </si>
  <si>
    <t>2000000000極限猛虎免費卡(7天綁定)</t>
  </si>
  <si>
    <t>R_vg002_fg_2000000000_7</t>
  </si>
  <si>
    <t>100000000極限猛虎免費卡(30天非綁定)</t>
  </si>
  <si>
    <t>R_vg002_fg_100000000_30_1</t>
  </si>
  <si>
    <t>200000000極限猛虎免費卡(30天非綁定)</t>
  </si>
  <si>
    <t>R_vg002_fg_200000000_30_1</t>
  </si>
  <si>
    <t>300000000極限猛虎免費卡(30天非綁定)</t>
  </si>
  <si>
    <t>R_vg002_fg_300000000_30_1</t>
  </si>
  <si>
    <t>500000000極限猛虎免費卡(30天非綁定)</t>
  </si>
  <si>
    <t>R_vg002_fg_500000000_30_1</t>
  </si>
  <si>
    <t>1000000000極限猛虎免費卡(30天非綁定)</t>
  </si>
  <si>
    <t>R_vg002_fg_1000000000_30_1</t>
  </si>
  <si>
    <t>2000000000極限猛虎免費卡(30天非綁定)</t>
  </si>
  <si>
    <t>R_vg002_fg_2000000000_30_1</t>
  </si>
  <si>
    <t>100000皇家野馬免費卡(7天綁定)</t>
  </si>
  <si>
    <t>R_vg003_fg_100000_7</t>
  </si>
  <si>
    <t>300000皇家野馬免費卡(7天綁定)</t>
  </si>
  <si>
    <t>R_vg003_fg_300000_7</t>
  </si>
  <si>
    <t>1000000皇家野馬免費卡(7天綁定)</t>
  </si>
  <si>
    <t>R_vg003_fg_1000000_7</t>
  </si>
  <si>
    <t>3000000皇家野馬免費卡(7天綁定)</t>
  </si>
  <si>
    <t>R_vg003_fg_3000000_7</t>
  </si>
  <si>
    <t>6000000皇家野馬免費卡(7天綁定)</t>
  </si>
  <si>
    <t>R_vg003_fg_6000000_7</t>
  </si>
  <si>
    <t>9000000皇家野馬免費卡(7天綁定)</t>
  </si>
  <si>
    <t>R_vg003_fg_9000000_7</t>
  </si>
  <si>
    <t>10000000皇家野馬免費卡(7天綁定)</t>
  </si>
  <si>
    <t>R_vg003_fg_10000000_7</t>
  </si>
  <si>
    <t>15000000皇家野馬免費卡(7天綁定)</t>
  </si>
  <si>
    <t>R_vg003_fg_15000000_7</t>
  </si>
  <si>
    <t>30000000皇家野馬免費卡(7天綁定)</t>
  </si>
  <si>
    <t>R_vg003_fg_30000000_7</t>
  </si>
  <si>
    <t>50000000皇家野馬免費卡(7天綁定)</t>
  </si>
  <si>
    <t>R_vg003_fg_50000000_7</t>
  </si>
  <si>
    <t>100000000皇家野馬免費卡(7天綁定)</t>
  </si>
  <si>
    <t>R_vg003_fg_100000000_7</t>
  </si>
  <si>
    <t>200000000皇家野馬免費卡(7天綁定)</t>
  </si>
  <si>
    <t>R_vg003_fg_200000000_7</t>
  </si>
  <si>
    <t>300000000皇家野馬免費卡(7天綁定)</t>
  </si>
  <si>
    <t>R_vg003_fg_300000000_7</t>
  </si>
  <si>
    <t>500000000皇家野馬免費卡(7天綁定)</t>
  </si>
  <si>
    <t>R_vg003_fg_500000000_7</t>
  </si>
  <si>
    <t>1000000000皇家野馬免費卡(7天綁定)</t>
  </si>
  <si>
    <t>R_vg003_fg_1000000000_7</t>
  </si>
  <si>
    <t>2000000000皇家野馬免費卡(7天綁定)</t>
  </si>
  <si>
    <t>R_vg003_fg_2000000000_7</t>
  </si>
  <si>
    <t>100000皇家野馬免費卡(30天非綁定)</t>
  </si>
  <si>
    <t>R_vg003_fg_100000_30_1</t>
  </si>
  <si>
    <t>300000皇家野馬免費卡(30天非綁定)</t>
  </si>
  <si>
    <t>R_vg003_fg_300000_30_1</t>
  </si>
  <si>
    <t>1000000皇家野馬免費卡(30天非綁定)</t>
  </si>
  <si>
    <t>R_vg003_fg_1000000_30_1</t>
  </si>
  <si>
    <t>3000000皇家野馬免費卡(30天非綁定)</t>
  </si>
  <si>
    <t>R_vg003_fg_3000000_30_1</t>
  </si>
  <si>
    <t>6000000皇家野馬免費卡(30天非綁定)</t>
  </si>
  <si>
    <t>R_vg003_fg_6000000_30_1</t>
  </si>
  <si>
    <t>9000000皇家野馬免費卡(30天非綁定)</t>
  </si>
  <si>
    <t>R_vg003_fg_9000000_30_1</t>
  </si>
  <si>
    <t>10000000皇家野馬免費卡(30天非綁定)</t>
  </si>
  <si>
    <t>R_vg003_fg_10000000_30_1</t>
  </si>
  <si>
    <t>15000000皇家野馬免費卡(30天非綁定)</t>
  </si>
  <si>
    <t>R_vg003_fg_15000000_30_1</t>
  </si>
  <si>
    <t>30000000皇家野馬免費卡(30天非綁定)</t>
  </si>
  <si>
    <t>R_vg003_fg_30000000_30_1</t>
  </si>
  <si>
    <t>50000000皇家野馬免費卡(30天非綁定)</t>
  </si>
  <si>
    <t>R_vg003_fg_50000000_30_1</t>
  </si>
  <si>
    <t>100000000皇家野馬免費卡(30天非綁定)</t>
  </si>
  <si>
    <t>R_vg003_fg_100000000_30_1</t>
  </si>
  <si>
    <t>200000000皇家野馬免費卡(30天非綁定)</t>
  </si>
  <si>
    <t>R_vg003_fg_200000000_30_1</t>
  </si>
  <si>
    <t>300000000皇家野馬免費卡(30天非綁定)</t>
  </si>
  <si>
    <t>R_vg003_fg_300000000_30_1</t>
  </si>
  <si>
    <t>500000000皇家野馬免費卡(30天非綁定)</t>
  </si>
  <si>
    <t>R_vg003_fg_500000000_30_1</t>
  </si>
  <si>
    <t>1000000000皇家野馬免費卡(30天非綁定)</t>
  </si>
  <si>
    <t>R_vg003_fg_1000000000_30_1</t>
  </si>
  <si>
    <t>2000000000皇家野馬免費卡(30天非綁定)</t>
  </si>
  <si>
    <t>R_vg003_fg_2000000000_30_1</t>
  </si>
  <si>
    <t>100000德古拉免費卡(7天綁定)</t>
  </si>
  <si>
    <t>R_vg005_fg_100000_7</t>
  </si>
  <si>
    <t>300000德古拉免費卡(7天綁定)</t>
  </si>
  <si>
    <t>R_vg005_fg_300000_7</t>
  </si>
  <si>
    <t>1000000德古拉免費卡(7天綁定)</t>
  </si>
  <si>
    <t>R_vg005_fg_1000000_7</t>
  </si>
  <si>
    <t>3000000德古拉免費卡(7天綁定)</t>
  </si>
  <si>
    <t>R_vg005_fg_3000000_7</t>
  </si>
  <si>
    <t>6000000德古拉免費卡(7天綁定)</t>
  </si>
  <si>
    <t>R_vg005_fg_6000000_7</t>
  </si>
  <si>
    <t>9000000德古拉免費卡(7天綁定)</t>
  </si>
  <si>
    <t>R_vg005_fg_9000000_7</t>
  </si>
  <si>
    <t>10000000德古拉免費卡(7天綁定)</t>
  </si>
  <si>
    <t>R_vg005_fg_10000000_7</t>
  </si>
  <si>
    <t>15000000德古拉免費卡(7天綁定)</t>
  </si>
  <si>
    <t>R_vg005_fg_15000000_7</t>
  </si>
  <si>
    <t>30000000德古拉免費卡(7天綁定)</t>
  </si>
  <si>
    <t>R_vg005_fg_30000000_7</t>
  </si>
  <si>
    <t>50000000德古拉免費卡(7天綁定)</t>
  </si>
  <si>
    <t>R_vg005_fg_50000000_7</t>
  </si>
  <si>
    <t>100000000德古拉免費卡(7天綁定)</t>
  </si>
  <si>
    <t>R_vg005_fg_100000000_7</t>
  </si>
  <si>
    <t>200000000德古拉免費卡(7天綁定)</t>
  </si>
  <si>
    <t>R_vg005_fg_200000000_7</t>
  </si>
  <si>
    <t>300000000德古拉免費卡(7天綁定)</t>
  </si>
  <si>
    <t>R_vg005_fg_300000000_7</t>
  </si>
  <si>
    <t>500000000德古拉免費卡(7天綁定)</t>
  </si>
  <si>
    <t>R_vg005_fg_500000000_7</t>
  </si>
  <si>
    <t>1000000000德古拉免費卡(7天綁定)</t>
  </si>
  <si>
    <t>R_vg005_fg_1000000000_7</t>
  </si>
  <si>
    <t>2000000000德古拉免費卡(7天綁定)</t>
  </si>
  <si>
    <t>R_vg005_fg_2000000000_7</t>
  </si>
  <si>
    <t>100000德古拉免費卡(30天非綁定)</t>
  </si>
  <si>
    <t>R_vg005_fg_100000_30_1</t>
  </si>
  <si>
    <t>300000德古拉免費卡(30天非綁定)</t>
  </si>
  <si>
    <t>R_vg005_fg_300000_30_1</t>
  </si>
  <si>
    <t>1000000德古拉免費卡(30天非綁定)</t>
  </si>
  <si>
    <t>R_vg005_fg_1000000_30_1</t>
  </si>
  <si>
    <t>3000000德古拉免費卡(30天非綁定)</t>
  </si>
  <si>
    <t>R_vg005_fg_3000000_30_1</t>
  </si>
  <si>
    <t>6000000德古拉免費卡(30天非綁定)</t>
  </si>
  <si>
    <t>R_vg005_fg_6000000_30_1</t>
  </si>
  <si>
    <t>9000000德古拉免費卡(30天非綁定)</t>
  </si>
  <si>
    <t>R_vg005_fg_9000000_30_1</t>
  </si>
  <si>
    <t>10000000德古拉免費卡(30天非綁定)</t>
  </si>
  <si>
    <t>R_vg005_fg_10000000_30_1</t>
  </si>
  <si>
    <t>15000000德古拉免費卡(30天非綁定)</t>
  </si>
  <si>
    <t>R_vg005_fg_15000000_30_1</t>
  </si>
  <si>
    <t>30000000德古拉免費卡(30天非綁定)</t>
  </si>
  <si>
    <t>R_vg005_fg_30000000_30_1</t>
  </si>
  <si>
    <t>50000000德古拉免費卡(30天非綁定)</t>
  </si>
  <si>
    <t>R_vg005_fg_50000000_30_1</t>
  </si>
  <si>
    <t>100000000德古拉免費卡(30天非綁定)</t>
  </si>
  <si>
    <t>R_vg005_fg_100000000_30_1</t>
  </si>
  <si>
    <t>200000000德古拉免費卡(30天非綁定)</t>
  </si>
  <si>
    <t>R_vg005_fg_200000000_30_1</t>
  </si>
  <si>
    <t>300000000德古拉免費卡(30天非綁定)</t>
  </si>
  <si>
    <t>R_vg005_fg_300000000_30_1</t>
  </si>
  <si>
    <t>500000000德古拉免費卡(30天非綁定)</t>
  </si>
  <si>
    <t>R_vg005_fg_500000000_30_1</t>
  </si>
  <si>
    <t>1000000000德古拉免費卡(30天非綁定)</t>
  </si>
  <si>
    <t>R_vg005_fg_1000000000_30_1</t>
  </si>
  <si>
    <t>2000000000德古拉免費卡(30天非綁定)</t>
  </si>
  <si>
    <t>R_vg005_fg_2000000000_30_1</t>
  </si>
  <si>
    <t>100000德古拉全爆卡(7天綁定)</t>
  </si>
  <si>
    <t>R_vg005_super_fg_100000_7</t>
  </si>
  <si>
    <t>300000德古拉全爆卡(7天綁定)</t>
  </si>
  <si>
    <t>R_vg005_super_fg_300000_7</t>
  </si>
  <si>
    <t>1000000德古拉全爆卡(7天綁定)</t>
  </si>
  <si>
    <t>R_vg005_super_fg_1000000_7</t>
  </si>
  <si>
    <t>3000000德古拉全爆卡(7天綁定)</t>
  </si>
  <si>
    <t>R_vg005_super_fg_3000000_7</t>
  </si>
  <si>
    <t>6000000德古拉全爆卡(7天綁定)</t>
  </si>
  <si>
    <t>R_vg005_super_fg_6000000_7</t>
  </si>
  <si>
    <t>9000000德古拉全爆卡(7天綁定)</t>
  </si>
  <si>
    <t>R_vg005_super_fg_9000000_7</t>
  </si>
  <si>
    <t>10000000德古拉全爆卡(7天綁定)</t>
  </si>
  <si>
    <t>R_vg005_super_fg_10000000_7</t>
  </si>
  <si>
    <t>15000000德古拉全爆卡(7天綁定)</t>
  </si>
  <si>
    <t>R_vg005_super_fg_15000000_7</t>
  </si>
  <si>
    <t>30000000德古拉全爆卡(7天綁定)</t>
  </si>
  <si>
    <t>R_vg005_super_fg_30000000_7</t>
  </si>
  <si>
    <t>50000000德古拉全爆卡(7天綁定)</t>
  </si>
  <si>
    <t>R_vg005_super_fg_50000000_7</t>
  </si>
  <si>
    <t>100000000德古拉全爆卡(7天綁定)</t>
  </si>
  <si>
    <t>R_vg005_super_fg_100000000_7</t>
  </si>
  <si>
    <t>200000000德古拉全爆卡(7天綁定)</t>
  </si>
  <si>
    <t>R_vg005_super_fg_200000000_7</t>
  </si>
  <si>
    <t>300000000德古拉全爆卡(7天綁定)</t>
  </si>
  <si>
    <t>R_vg005_super_fg_300000000_7</t>
  </si>
  <si>
    <t>500000000德古拉全爆卡(7天綁定)</t>
  </si>
  <si>
    <t>R_vg005_super_fg_500000000_7</t>
  </si>
  <si>
    <t>1000000000德古拉全爆卡(7天綁定)</t>
  </si>
  <si>
    <t>R_vg005_super_fg_1000000000_7</t>
  </si>
  <si>
    <t>2000000000德古拉全爆卡(7天綁定)</t>
  </si>
  <si>
    <t>R_vg005_super_fg_2000000000_7</t>
  </si>
  <si>
    <t>100000德古拉全爆卡(30天非綁定)</t>
  </si>
  <si>
    <t>R_vg005_super_fg_100000_30_1</t>
  </si>
  <si>
    <t>300000德古拉全爆卡(30天非綁定)</t>
  </si>
  <si>
    <t>R_vg005_super_fg_300000_30_1</t>
  </si>
  <si>
    <t>1000000德古拉全爆卡(30天非綁定)</t>
  </si>
  <si>
    <t>R_vg005_super_fg_1000000_30_1</t>
  </si>
  <si>
    <t>3000000德古拉全爆卡(30天非綁定)</t>
  </si>
  <si>
    <t>R_vg005_super_fg_3000000_30_1</t>
  </si>
  <si>
    <t>6000000德古拉全爆卡(30天非綁定)</t>
  </si>
  <si>
    <t>R_vg005_super_fg_6000000_30_1</t>
  </si>
  <si>
    <t>9000000德古拉全爆卡(30天非綁定)</t>
  </si>
  <si>
    <t>R_vg005_super_fg_9000000_30_1</t>
  </si>
  <si>
    <t>10000000德古拉全爆卡(30天非綁定)</t>
  </si>
  <si>
    <t>R_vg005_super_fg_10000000_30_1</t>
  </si>
  <si>
    <t>15000000德古拉全爆卡(30天非綁定)</t>
  </si>
  <si>
    <t>R_vg005_super_fg_15000000_30_1</t>
  </si>
  <si>
    <t>30000000德古拉全爆卡(30天非綁定)</t>
  </si>
  <si>
    <t>R_vg005_super_fg_30000000_30_1</t>
  </si>
  <si>
    <t>50000000德古拉全爆卡(30天非綁定)</t>
  </si>
  <si>
    <t>R_vg005_super_fg_50000000_30_1</t>
  </si>
  <si>
    <t>100000000德古拉全爆卡(30天非綁定)</t>
  </si>
  <si>
    <t>R_vg005_super_fg_100000000_30_1</t>
  </si>
  <si>
    <t>200000000德古拉全爆卡(30天非綁定)</t>
  </si>
  <si>
    <t>R_vg005_super_fg_200000000_30_1</t>
  </si>
  <si>
    <t>300000000德古拉全爆卡(30天非綁定)</t>
  </si>
  <si>
    <t>R_vg005_super_fg_300000000_30_1</t>
  </si>
  <si>
    <t>500000000德古拉全爆卡(30天非綁定)</t>
  </si>
  <si>
    <t>R_vg005_super_fg_500000000_30_1</t>
  </si>
  <si>
    <t>1000000000德古拉全爆卡(30天非綁定)</t>
  </si>
  <si>
    <t>R_vg005_super_fg_1000000000_30_1</t>
  </si>
  <si>
    <t>2000000000德古拉全爆卡(30天非綁定)</t>
  </si>
  <si>
    <t>R_vg005_super_fg_2000000000_30_1</t>
  </si>
  <si>
    <t>3000彩光馬戲團超級紅利卡(7天綁定)</t>
  </si>
  <si>
    <t>R_vp001_bb_3000_7</t>
  </si>
  <si>
    <t>9000彩光馬戲團超級紅利卡(7天綁定)</t>
  </si>
  <si>
    <t>R_vp001_bb_9000_7</t>
  </si>
  <si>
    <t>30000彩光馬戲團超級紅利卡(7天綁定)</t>
  </si>
  <si>
    <t>R_vp001_bb_30000_7</t>
  </si>
  <si>
    <t>90000彩光馬戲團超級紅利卡(7天綁定)</t>
  </si>
  <si>
    <t>R_vp001_bb_90000_7</t>
  </si>
  <si>
    <t>300000彩光馬戲團超級紅利卡(7天綁定)</t>
  </si>
  <si>
    <t>R_vp001_bb_300000_7</t>
  </si>
  <si>
    <t>900000彩光馬戲團超級紅利卡(7天綁定)</t>
  </si>
  <si>
    <t>R_vp001_bb_900000_7</t>
  </si>
  <si>
    <t>3000000彩光馬戲團超級紅利卡(7天綁定)</t>
  </si>
  <si>
    <t>R_vp001_bb_3000000_7</t>
  </si>
  <si>
    <t>6000000彩光馬戲團超級紅利卡(7天綁定)</t>
  </si>
  <si>
    <t>R_vp001_bb_6000000_7</t>
  </si>
  <si>
    <t>9000000彩光馬戲團超級紅利卡(7天綁定)</t>
  </si>
  <si>
    <t>R_vp001_bb_9000000_7</t>
  </si>
  <si>
    <t>15000000彩光馬戲團超級紅利卡(7天綁定)</t>
  </si>
  <si>
    <t>R_vp001_bb_15000000_7</t>
  </si>
  <si>
    <t>30000000彩光馬戲團超級紅利卡(7天綁定)</t>
  </si>
  <si>
    <t>R_vp001_bb_30000000_7</t>
  </si>
  <si>
    <t>45000000彩光馬戲團超級紅利卡(7天綁定)</t>
  </si>
  <si>
    <t>R_vp001_bb_45000000_7</t>
  </si>
  <si>
    <t>90000000彩光馬戲團超級紅利卡(7天綁定)</t>
  </si>
  <si>
    <t>R_vp001_bb_90000000_7</t>
  </si>
  <si>
    <t>150000000彩光馬戲團超級紅利卡(7天綁定)</t>
  </si>
  <si>
    <t>R_vp001_bb_150000000_7</t>
  </si>
  <si>
    <t>300000000彩光馬戲團超級紅利卡(7天綁定)</t>
  </si>
  <si>
    <t>R_vp001_bb_300000000_7</t>
  </si>
  <si>
    <t>600000000彩光馬戲團超級紅利卡(7天綁定)</t>
  </si>
  <si>
    <t>R_vp001_bb_600000000_7</t>
  </si>
  <si>
    <t>1200000000彩光馬戲團超級紅利卡(7天綁定)</t>
  </si>
  <si>
    <t>R_vp001_bb_1200000000_7</t>
  </si>
  <si>
    <t>3000000000彩光馬戲團超級紅利卡(7天綁定)</t>
  </si>
  <si>
    <t>R_vp001_bb_3000000000_7</t>
  </si>
  <si>
    <t>3000彩光馬戲團超級紅利卡(30天非綁定)</t>
  </si>
  <si>
    <t>R_vp001_bb_3000_30_1</t>
  </si>
  <si>
    <t>9000彩光馬戲團超級紅利卡(30天非綁定)</t>
  </si>
  <si>
    <t>R_vp001_bb_9000_30_1</t>
  </si>
  <si>
    <t>30000彩光馬戲團超級紅利卡(30天非綁定)</t>
  </si>
  <si>
    <t>R_vp001_bb_30000_30_1</t>
  </si>
  <si>
    <t>90000彩光馬戲團超級紅利卡(30天非綁定)</t>
  </si>
  <si>
    <t>R_vp001_bb_90000_30_1</t>
  </si>
  <si>
    <t>300000彩光馬戲團超級紅利卡(30天非綁定)</t>
  </si>
  <si>
    <t>R_vp001_bb_300000_30_1</t>
  </si>
  <si>
    <t>900000彩光馬戲團超級紅利卡(30天非綁定)</t>
  </si>
  <si>
    <t>R_vp001_bb_900000_30_1</t>
  </si>
  <si>
    <t>3000000彩光馬戲團超級紅利卡(30天非綁定)</t>
  </si>
  <si>
    <t>R_vp001_bb_3000000_30_1</t>
  </si>
  <si>
    <t>6000000彩光馬戲團超級紅利卡(30天非綁定)</t>
  </si>
  <si>
    <t>R_vp001_bb_6000000_30_1</t>
  </si>
  <si>
    <t>9000000彩光馬戲團超級紅利卡(30天非綁定)</t>
  </si>
  <si>
    <t>R_vp001_bb_9000000_30_1</t>
  </si>
  <si>
    <t>15000000彩光馬戲團超級紅利卡(30天非綁定)</t>
  </si>
  <si>
    <t>R_vp001_bb_15000000_30_1</t>
  </si>
  <si>
    <t>30000000彩光馬戲團超級紅利卡(30天非綁定)</t>
  </si>
  <si>
    <t>R_vp001_bb_30000000_30_1</t>
  </si>
  <si>
    <t>45000000彩光馬戲團超級紅利卡(30天非綁定)</t>
  </si>
  <si>
    <t>R_vp001_bb_45000000_30_1</t>
  </si>
  <si>
    <t>90000000彩光馬戲團超級紅利卡(30天非綁定)</t>
  </si>
  <si>
    <t>R_vp001_bb_90000000_30_1</t>
  </si>
  <si>
    <t>150000000彩光馬戲團超級紅利卡(30天非綁定)</t>
  </si>
  <si>
    <t>R_vp001_bb_150000000_30_1</t>
  </si>
  <si>
    <t>300000000彩光馬戲團超級紅利卡(30天非綁定)</t>
  </si>
  <si>
    <t>R_vp001_bb_300000000_30_1</t>
  </si>
  <si>
    <t>600000000彩光馬戲團超級紅利卡(30天非綁定)</t>
  </si>
  <si>
    <t>R_vp001_bb_600000000_30_1</t>
  </si>
  <si>
    <t>1200000000彩光馬戲團超級紅利卡(30天非綁定)</t>
  </si>
  <si>
    <t>R_vp001_bb_1200000000_30_1</t>
  </si>
  <si>
    <t>3000000000彩光馬戲團超級紅利卡(30天非綁定)</t>
  </si>
  <si>
    <t>R_vp001_bb_3000000000_30_1</t>
  </si>
  <si>
    <t>3000彩光馬戲團紅利卡(7天綁定)</t>
  </si>
  <si>
    <t>R_vp001_rb_3000_7</t>
  </si>
  <si>
    <t>9000彩光馬戲團紅利卡(7天綁定)</t>
  </si>
  <si>
    <t>R_vp001_rb_9000_7</t>
  </si>
  <si>
    <t>30000彩光馬戲團紅利卡(7天綁定)</t>
  </si>
  <si>
    <t>R_vp001_rb_30000_7</t>
  </si>
  <si>
    <t>90000彩光馬戲團紅利卡(7天綁定)</t>
  </si>
  <si>
    <t>R_vp001_rb_90000_7</t>
  </si>
  <si>
    <t>300000彩光馬戲團紅利卡(7天綁定)</t>
  </si>
  <si>
    <t>R_vp001_rb_300000_7</t>
  </si>
  <si>
    <t>900000彩光馬戲團紅利卡(7天綁定)</t>
  </si>
  <si>
    <t>R_vp001_rb_900000_7</t>
  </si>
  <si>
    <t>3000000彩光馬戲團紅利卡(7天綁定)</t>
  </si>
  <si>
    <t>R_vp001_rb_3000000_7</t>
  </si>
  <si>
    <t>6000000彩光馬戲團紅利卡(7天綁定)</t>
  </si>
  <si>
    <t>R_vp001_rb_6000000_7</t>
  </si>
  <si>
    <t>9000000彩光馬戲團紅利卡(7天綁定)</t>
  </si>
  <si>
    <t>R_vp001_rb_9000000_7</t>
  </si>
  <si>
    <t>15000000彩光馬戲團紅利卡(7天綁定)</t>
  </si>
  <si>
    <t>R_vp001_rb_15000000_7</t>
  </si>
  <si>
    <t>30000000彩光馬戲團紅利卡(7天綁定)</t>
  </si>
  <si>
    <t>R_vp001_rb_30000000_7</t>
  </si>
  <si>
    <t>45000000彩光馬戲團紅利卡(7天綁定)</t>
  </si>
  <si>
    <t>R_vp001_rb_45000000_7</t>
  </si>
  <si>
    <t>90000000彩光馬戲團紅利卡(7天綁定)</t>
  </si>
  <si>
    <t>R_vp001_rb_90000000_7</t>
  </si>
  <si>
    <t>150000000彩光馬戲團紅利卡(7天綁定)</t>
  </si>
  <si>
    <t>R_vp001_rb_150000000_7</t>
  </si>
  <si>
    <t>300000000彩光馬戲團紅利卡(7天綁定)</t>
  </si>
  <si>
    <t>R_vp001_rb_300000000_7</t>
  </si>
  <si>
    <t>600000000彩光馬戲團紅利卡(7天綁定)</t>
  </si>
  <si>
    <t>R_vp001_rb_600000000_7</t>
  </si>
  <si>
    <t>1200000000彩光馬戲團紅利卡(7天綁定)</t>
  </si>
  <si>
    <t>R_vp001_rb_1200000000_7</t>
  </si>
  <si>
    <t>3000000000彩光馬戲團紅利卡(7天綁定)</t>
  </si>
  <si>
    <t>R_vp001_rb_3000000000_7</t>
  </si>
  <si>
    <t>3000彩光馬戲團紅利卡(30天非綁定)</t>
  </si>
  <si>
    <t>R_vp001_rb_3000_30_1</t>
  </si>
  <si>
    <t>9000彩光馬戲團紅利卡(30天非綁定)</t>
  </si>
  <si>
    <t>R_vp001_rb_9000_30_1</t>
  </si>
  <si>
    <t>30000彩光馬戲團紅利卡(30天非綁定)</t>
  </si>
  <si>
    <t>R_vp001_rb_30000_30_1</t>
  </si>
  <si>
    <t>90000彩光馬戲團紅利卡(30天非綁定)</t>
  </si>
  <si>
    <t>R_vp001_rb_90000_30_1</t>
  </si>
  <si>
    <t>300000彩光馬戲團紅利卡(30天非綁定)</t>
  </si>
  <si>
    <t>R_vp001_rb_300000_30_1</t>
  </si>
  <si>
    <t>900000彩光馬戲團紅利卡(30天非綁定)</t>
  </si>
  <si>
    <t>R_vp001_rb_900000_30_1</t>
  </si>
  <si>
    <t>3000000彩光馬戲團紅利卡(30天非綁定)</t>
  </si>
  <si>
    <t>R_vp001_rb_3000000_30_1</t>
  </si>
  <si>
    <t>6000000彩光馬戲團紅利卡(30天非綁定)</t>
  </si>
  <si>
    <t>R_vp001_rb_6000000_30_1</t>
  </si>
  <si>
    <t>9000000彩光馬戲團紅利卡(30天非綁定)</t>
  </si>
  <si>
    <t>R_vp001_rb_9000000_30_1</t>
  </si>
  <si>
    <t>15000000彩光馬戲團紅利卡(30天非綁定)</t>
  </si>
  <si>
    <t>R_vp001_rb_15000000_30_1</t>
  </si>
  <si>
    <t>30000000彩光馬戲團紅利卡(30天非綁定)</t>
  </si>
  <si>
    <t>R_vp001_rb_30000000_30_1</t>
  </si>
  <si>
    <t>45000000彩光馬戲團紅利卡(30天非綁定)</t>
  </si>
  <si>
    <t>R_vp001_rb_45000000_30_1</t>
  </si>
  <si>
    <t>90000000彩光馬戲團紅利卡(30天非綁定)</t>
  </si>
  <si>
    <t>R_vp001_rb_90000000_30_1</t>
  </si>
  <si>
    <t>150000000彩光馬戲團紅利卡(30天非綁定)</t>
  </si>
  <si>
    <t>R_vp001_rb_150000000_30_1</t>
  </si>
  <si>
    <t>300000000彩光馬戲團紅利卡(30天非綁定)</t>
  </si>
  <si>
    <t>R_vp001_rb_300000000_30_1</t>
  </si>
  <si>
    <t>600000000彩光馬戲團紅利卡(30天非綁定)</t>
  </si>
  <si>
    <t>R_vp001_rb_600000000_30_1</t>
  </si>
  <si>
    <t>1200000000彩光馬戲團紅利卡(30天非綁定)</t>
  </si>
  <si>
    <t>R_vp001_rb_1200000000_30_1</t>
  </si>
  <si>
    <t>3000000000彩光馬戲團紅利卡(30天非綁定)</t>
  </si>
  <si>
    <t>R_vp001_rb_3000000000_30_1</t>
  </si>
  <si>
    <t>3000彩光馬戲團白光卡(7天綁定)</t>
  </si>
  <si>
    <t>R_vp001_sb_3000_7</t>
  </si>
  <si>
    <t>9000彩光馬戲團白光卡(7天綁定)</t>
  </si>
  <si>
    <t>R_vp001_sb_9000_7</t>
  </si>
  <si>
    <t>30000彩光馬戲團白光卡(7天綁定)</t>
  </si>
  <si>
    <t>R_vp001_sb_30000_7</t>
  </si>
  <si>
    <t>90000彩光馬戲團白光卡(7天綁定)</t>
  </si>
  <si>
    <t>R_vp001_sb_90000_7</t>
  </si>
  <si>
    <t>300000彩光馬戲團白光卡(7天綁定)</t>
  </si>
  <si>
    <t>R_vp001_sb_300000_7</t>
  </si>
  <si>
    <t>900000彩光馬戲團白光卡(7天綁定)</t>
  </si>
  <si>
    <t>R_vp001_sb_900000_7</t>
  </si>
  <si>
    <t>3000000彩光馬戲團白光卡(7天綁定)</t>
  </si>
  <si>
    <t>R_vp001_sb_3000000_7</t>
  </si>
  <si>
    <t>6000000彩光馬戲團白光卡(7天綁定)</t>
  </si>
  <si>
    <t>R_vp001_sb_6000000_7</t>
  </si>
  <si>
    <t>9000000彩光馬戲團白光卡(7天綁定)</t>
  </si>
  <si>
    <t>R_vp001_sb_9000000_7</t>
  </si>
  <si>
    <t>15000000彩光馬戲團白光卡(7天綁定)</t>
  </si>
  <si>
    <t>R_vp001_sb_15000000_7</t>
  </si>
  <si>
    <t>30000000彩光馬戲團白光卡(7天綁定)</t>
  </si>
  <si>
    <t>R_vp001_sb_30000000_7</t>
  </si>
  <si>
    <t>45000000彩光馬戲團白光卡(7天綁定)</t>
  </si>
  <si>
    <t>R_vp001_sb_45000000_7</t>
  </si>
  <si>
    <t>90000000彩光馬戲團白光卡(7天綁定)</t>
  </si>
  <si>
    <t>R_vp001_sb_90000000_7</t>
  </si>
  <si>
    <t>150000000彩光馬戲團白光卡(7天綁定)</t>
  </si>
  <si>
    <t>R_vp001_sb_150000000_7</t>
  </si>
  <si>
    <t>300000000彩光馬戲團白光卡(7天綁定)</t>
  </si>
  <si>
    <t>R_vp001_sb_300000000_7</t>
  </si>
  <si>
    <t>600000000彩光馬戲團白光卡(7天綁定)</t>
  </si>
  <si>
    <t>R_vp001_sb_600000000_7</t>
  </si>
  <si>
    <t>1200000000彩光馬戲團白光卡(7天綁定)</t>
  </si>
  <si>
    <t>R_vp001_sb_1200000000_7</t>
  </si>
  <si>
    <t>3000000000彩光馬戲團白光卡(7天綁定)</t>
  </si>
  <si>
    <t>R_vp001_sb_3000000000_7</t>
  </si>
  <si>
    <t>3000彩光馬戲團白光卡(30天非綁定)</t>
  </si>
  <si>
    <t>R_vp001_sb_3000_30_1</t>
  </si>
  <si>
    <t>9000彩光馬戲團白光卡(30天非綁定)</t>
  </si>
  <si>
    <t>R_vp001_sb_9000_30_1</t>
  </si>
  <si>
    <t>30000彩光馬戲團白光卡(30天非綁定)</t>
  </si>
  <si>
    <t>R_vp001_sb_30000_30_1</t>
  </si>
  <si>
    <t>90000彩光馬戲團白光卡(30天非綁定)</t>
  </si>
  <si>
    <t>R_vp001_sb_90000_30_1</t>
  </si>
  <si>
    <t>300000彩光馬戲團白光卡(30天非綁定)</t>
  </si>
  <si>
    <t>R_vp001_sb_300000_30_1</t>
  </si>
  <si>
    <t>900000彩光馬戲團白光卡(30天非綁定)</t>
  </si>
  <si>
    <t>R_vp001_sb_900000_30_1</t>
  </si>
  <si>
    <t>3000000彩光馬戲團白光卡(30天非綁定)</t>
  </si>
  <si>
    <t>R_vp001_sb_3000000_30_1</t>
  </si>
  <si>
    <t>6000000彩光馬戲團白光卡(30天非綁定)</t>
  </si>
  <si>
    <t>R_vp001_sb_6000000_30_1</t>
  </si>
  <si>
    <t>9000000彩光馬戲團白光卡(30天非綁定)</t>
  </si>
  <si>
    <t>R_vp001_sb_9000000_30_1</t>
  </si>
  <si>
    <t>15000000彩光馬戲團白光卡(30天非綁定)</t>
  </si>
  <si>
    <t>R_vp001_sb_15000000_30_1</t>
  </si>
  <si>
    <t>30000000彩光馬戲團白光卡(30天非綁定)</t>
  </si>
  <si>
    <t>R_vp001_sb_30000000_30_1</t>
  </si>
  <si>
    <t>45000000彩光馬戲團白光卡(30天非綁定)</t>
  </si>
  <si>
    <t>R_vp001_sb_45000000_30_1</t>
  </si>
  <si>
    <t>90000000彩光馬戲團白光卡(30天非綁定)</t>
  </si>
  <si>
    <t>R_vp001_sb_90000000_30_1</t>
  </si>
  <si>
    <t>150000000彩光馬戲團白光卡(30天非綁定)</t>
  </si>
  <si>
    <t>R_vp001_sb_150000000_30_1</t>
  </si>
  <si>
    <t>300000000彩光馬戲團白光卡(30天非綁定)</t>
  </si>
  <si>
    <t>R_vp001_sb_300000000_30_1</t>
  </si>
  <si>
    <t>600000000彩光馬戲團白光卡(30天非綁定)</t>
  </si>
  <si>
    <t>R_vp001_sb_600000000_30_1</t>
  </si>
  <si>
    <t>1200000000彩光馬戲團白光卡(30天非綁定)</t>
  </si>
  <si>
    <t>R_vp001_sb_1200000000_30_1</t>
  </si>
  <si>
    <t>3000000000彩光馬戲團白光卡(30天非綁定)</t>
  </si>
  <si>
    <t>R_vp001_sb_3000000000_30_1</t>
  </si>
  <si>
    <t>3000邱比特免費卡(7天綁定)</t>
  </si>
  <si>
    <t>R_g075_fg_3000_7</t>
  </si>
  <si>
    <t>10000邱比特免費卡(7天綁定)</t>
  </si>
  <si>
    <t>R_g075_fg_10000_7</t>
  </si>
  <si>
    <t>30000邱比特免費卡(7天綁定)</t>
  </si>
  <si>
    <t>R_g075_fg_30000_7</t>
  </si>
  <si>
    <t>100000邱比特免費卡(7天綁定)</t>
  </si>
  <si>
    <t>R_g075_fg_100000_7</t>
  </si>
  <si>
    <t>300000邱比特免費卡(7天綁定)</t>
  </si>
  <si>
    <t>R_g075_fg_300000_7</t>
  </si>
  <si>
    <t>1000000邱比特免費卡(7天綁定)</t>
  </si>
  <si>
    <t>R_g075_fg_1000000_7</t>
  </si>
  <si>
    <t>3000000邱比特免費卡(7天綁定)</t>
  </si>
  <si>
    <t>R_g075_fg_3000000_7</t>
  </si>
  <si>
    <t>6000000邱比特免費卡(7天綁定)</t>
  </si>
  <si>
    <t>R_g075_fg_6000000_7</t>
  </si>
  <si>
    <t>9000000邱比特免費卡(7天綁定)</t>
  </si>
  <si>
    <t>R_g075_fg_9000000_7</t>
  </si>
  <si>
    <t>10000000邱比特免費卡(7天綁定)</t>
  </si>
  <si>
    <t>R_g075_fg_10000000_7</t>
  </si>
  <si>
    <t>15000000邱比特免費卡(7天綁定)</t>
  </si>
  <si>
    <t>R_g075_fg_15000000_7</t>
  </si>
  <si>
    <t>30000000邱比特免費卡(7天綁定)</t>
  </si>
  <si>
    <t>R_g075_fg_30000000_7</t>
  </si>
  <si>
    <t>50000000邱比特免費卡(7天綁定)</t>
  </si>
  <si>
    <t>R_g075_fg_50000000_7</t>
  </si>
  <si>
    <t>100000000邱比特免費卡(7天綁定)</t>
  </si>
  <si>
    <t>R_g075_fg_100000000_7</t>
  </si>
  <si>
    <t>200000000邱比特免費卡(7天綁定)</t>
  </si>
  <si>
    <t>R_g075_fg_200000000_7</t>
  </si>
  <si>
    <t>300000000邱比特免費卡(7天綁定)</t>
  </si>
  <si>
    <t>R_g075_fg_300000000_7</t>
  </si>
  <si>
    <t>500000000邱比特免費卡(7天綁定)</t>
  </si>
  <si>
    <t>1000000000邱比特免費卡(7天綁定)</t>
  </si>
  <si>
    <t>R_g075_fg_1000000000_7</t>
  </si>
  <si>
    <t>3000邱比特免費卡(30天非綁定)</t>
  </si>
  <si>
    <t>R_g075_fg_3000_30_1</t>
  </si>
  <si>
    <t>10000邱比特免費卡(30天非綁定)</t>
  </si>
  <si>
    <t>R_g075_fg_10000_30_1</t>
  </si>
  <si>
    <t>30000邱比特免費卡(30天非綁定)</t>
  </si>
  <si>
    <t>R_g075_fg_30000_30_1</t>
  </si>
  <si>
    <t>100000邱比特免費卡(30天非綁定)</t>
  </si>
  <si>
    <t>R_g075_fg_100000_30_1</t>
  </si>
  <si>
    <t>300000邱比特免費卡(30天非綁定)</t>
  </si>
  <si>
    <t>R_g075_fg_300000_30_1</t>
  </si>
  <si>
    <t>1000000邱比特免費卡(30天非綁定)</t>
  </si>
  <si>
    <t>R_g075_fg_1000000_30_1</t>
  </si>
  <si>
    <t>3000000邱比特免費卡(30天非綁定)</t>
  </si>
  <si>
    <t>R_g075_fg_3000000_30_1</t>
  </si>
  <si>
    <t>6000000邱比特免費卡(30天非綁定)</t>
  </si>
  <si>
    <t>R_g075_fg_6000000_30_1</t>
  </si>
  <si>
    <t>9000000邱比特免費卡(30天非綁定)</t>
  </si>
  <si>
    <t>R_g075_fg_9000000_30_1</t>
  </si>
  <si>
    <t>10000000邱比特免費卡(30天非綁定)</t>
  </si>
  <si>
    <t>R_g075_fg_10000000_30_1</t>
  </si>
  <si>
    <t>15000000邱比特免費卡(30天非綁定)</t>
  </si>
  <si>
    <t>R_g075_fg_15000000_30_1</t>
  </si>
  <si>
    <t>30000000邱比特免費卡(30天非綁定)</t>
  </si>
  <si>
    <t>R_g075_fg_30000000_30_1</t>
  </si>
  <si>
    <t>50000000邱比特免費卡(30天非綁定)</t>
  </si>
  <si>
    <t>R_g075_fg_50000000_30_1</t>
  </si>
  <si>
    <t>100000000邱比特免費卡(30天非綁定)</t>
  </si>
  <si>
    <t>R_g075_fg_100000000_30_1</t>
  </si>
  <si>
    <t>200000000邱比特免費卡(30天非綁定)</t>
  </si>
  <si>
    <t>R_g075_fg_200000000_30_1</t>
  </si>
  <si>
    <t>300000000邱比特免費卡(30天非綁定)</t>
  </si>
  <si>
    <t>R_g075_fg_300000000_30_1</t>
  </si>
  <si>
    <t>500000000邱比特免費卡(30天非綁定)</t>
  </si>
  <si>
    <t>R_g075_fg_500000000_30_1</t>
  </si>
  <si>
    <t>1000000000邱比特免費卡(30天非綁定)</t>
  </si>
  <si>
    <t>R_g075_fg_1000000000_30_1</t>
  </si>
  <si>
    <t>3000邱比特超級免費卡(7天綁定)</t>
  </si>
  <si>
    <t>R_g075_sfg_3000_7</t>
  </si>
  <si>
    <t>10000邱比特超級免費卡(7天綁定)</t>
  </si>
  <si>
    <t>R_g075_sfg_10000_7</t>
  </si>
  <si>
    <t>30000邱比特超級免費卡(7天綁定)</t>
  </si>
  <si>
    <t>R_g075_sfg_30000_7</t>
  </si>
  <si>
    <t>100000邱比特超級免費卡(7天綁定)</t>
  </si>
  <si>
    <t>R_g075_sfg_100000_7</t>
  </si>
  <si>
    <t>300000邱比特超級免費卡(7天綁定)</t>
  </si>
  <si>
    <t>R_g075_sfg_300000_7</t>
  </si>
  <si>
    <t>1000000邱比特超級免費卡(7天綁定)</t>
  </si>
  <si>
    <t>R_g075_sfg_1000000_7</t>
  </si>
  <si>
    <t>3000000邱比特超級免費卡(7天綁定)</t>
  </si>
  <si>
    <t>R_g075_sfg_3000000_7</t>
  </si>
  <si>
    <t>6000000邱比特超級免費卡(7天綁定)</t>
  </si>
  <si>
    <t>R_g075_sfg_6000000_7</t>
  </si>
  <si>
    <t>9000000邱比特超級免費卡(7天綁定)</t>
  </si>
  <si>
    <t>R_g075_sfg_9000000_7</t>
  </si>
  <si>
    <t>10000000邱比特超級免費卡(7天綁定)</t>
  </si>
  <si>
    <t>R_g075_sfg_10000000_7</t>
  </si>
  <si>
    <t>15000000邱比特超級免費卡(7天綁定)</t>
  </si>
  <si>
    <t>R_g075_sfg_15000000_7</t>
  </si>
  <si>
    <t>30000000邱比特超級免費卡(7天綁定)</t>
  </si>
  <si>
    <t>R_g075_sfg_30000000_7</t>
  </si>
  <si>
    <t>50000000邱比特超級免費卡(7天綁定)</t>
  </si>
  <si>
    <t>R_g075_sfg_50000000_7</t>
  </si>
  <si>
    <t>100000000邱比特超級免費卡(7天綁定)</t>
  </si>
  <si>
    <t>R_g075_sfg_100000000_7</t>
  </si>
  <si>
    <t>200000000邱比特超級免費卡(7天綁定)</t>
  </si>
  <si>
    <t>R_g075_sfg_200000000_7</t>
  </si>
  <si>
    <t>300000000邱比特超級免費卡(7天綁定)</t>
  </si>
  <si>
    <t>R_g075_sfg_300000000_7</t>
  </si>
  <si>
    <t>500000000邱比特超級免費卡(7天綁定)</t>
  </si>
  <si>
    <t>R_g075_sfg_500000000_7</t>
  </si>
  <si>
    <t>1000000000邱比特超級免費卡(7天綁定)</t>
  </si>
  <si>
    <t>R_g075_sfg_1000000000_7</t>
  </si>
  <si>
    <t>3000邱比特超級免費卡(30天非綁定)</t>
  </si>
  <si>
    <t>R_g075_sfg_3000_30_1</t>
  </si>
  <si>
    <t>10000邱比特超級免費卡(30天非綁定)</t>
  </si>
  <si>
    <t>R_g075_sfg_10000_30_1</t>
  </si>
  <si>
    <t>30000邱比特超級免費卡(30天非綁定)</t>
  </si>
  <si>
    <t>R_g075_sfg_30000_30_1</t>
  </si>
  <si>
    <t>100000邱比特超級免費卡(30天非綁定)</t>
  </si>
  <si>
    <t>R_g075_sfg_100000_30_1</t>
  </si>
  <si>
    <t>300000邱比特超級免費卡(30天非綁定)</t>
  </si>
  <si>
    <t>R_g075_sfg_300000_30_1</t>
  </si>
  <si>
    <t>1000000邱比特超級免費卡(30天非綁定)</t>
  </si>
  <si>
    <t>R_g075_sfg_1000000_30_1</t>
  </si>
  <si>
    <t>3000000邱比特超級免費卡(30天非綁定)</t>
  </si>
  <si>
    <t>R_g075_sfg_3000000_30_1</t>
  </si>
  <si>
    <t>6000000邱比特超級免費卡(30天非綁定)</t>
  </si>
  <si>
    <t>R_g075_sfg_6000000_30_1</t>
  </si>
  <si>
    <t>9000000邱比特超級免費卡(30天非綁定)</t>
  </si>
  <si>
    <t>R_g075_sfg_9000000_30_1</t>
  </si>
  <si>
    <t>10000000邱比特超級免費卡(30天非綁定)</t>
  </si>
  <si>
    <t>R_g075_sfg_10000000_30_1</t>
  </si>
  <si>
    <t>15000000邱比特超級免費卡(30天非綁定)</t>
  </si>
  <si>
    <t>R_g075_sfg_15000000_30_1</t>
  </si>
  <si>
    <t>30000000邱比特超級免費卡(30天非綁定)</t>
  </si>
  <si>
    <t>R_g075_sfg_30000000_30_1</t>
  </si>
  <si>
    <t>50000000邱比特超級免費卡(30天非綁定)</t>
  </si>
  <si>
    <t>R_g075_sfg_50000000_30_1</t>
  </si>
  <si>
    <t>100000000邱比特超級免費卡(30天非綁定)</t>
  </si>
  <si>
    <t>R_g075_sfg_100000000_30_1</t>
  </si>
  <si>
    <t>200000000邱比特超級免費卡(30天非綁定)</t>
  </si>
  <si>
    <t>R_g075_sfg_200000000_30_1</t>
  </si>
  <si>
    <t>300000000邱比特超級免費卡(30天非綁定)</t>
  </si>
  <si>
    <t>R_g075_sfg_300000000_30_1</t>
  </si>
  <si>
    <t>500000000邱比特超級免費卡(30天非綁定)</t>
  </si>
  <si>
    <t>R_g075_sfg_500000000_30_1</t>
  </si>
  <si>
    <t>1000000000邱比特超級免費卡(30天非綁定)</t>
  </si>
  <si>
    <t>R_g075_sfg_1000000000_30_1</t>
  </si>
  <si>
    <t>3000邱比特全盤卡(7天綁定)</t>
  </si>
  <si>
    <t>R_g075_allwild_3000_7</t>
  </si>
  <si>
    <t>10000邱比特全盤卡(7天綁定)</t>
  </si>
  <si>
    <t>R_g075_allwild_10000_7</t>
  </si>
  <si>
    <t>30000邱比特全盤卡(7天綁定)</t>
  </si>
  <si>
    <t>R_g075_allwild_30000_7</t>
  </si>
  <si>
    <t>100000邱比特全盤卡(7天綁定)</t>
  </si>
  <si>
    <t>R_g075_allwild_100000_7</t>
  </si>
  <si>
    <t>300000邱比特全盤卡(7天綁定)</t>
  </si>
  <si>
    <t>R_g075_allwild_300000_7</t>
  </si>
  <si>
    <t>1000000邱比特全盤卡(7天綁定)</t>
  </si>
  <si>
    <t>R_g075_allwild_1000000_7</t>
  </si>
  <si>
    <t>3000000邱比特全盤卡(7天綁定)</t>
  </si>
  <si>
    <t>R_g075_allwild_3000000_7</t>
  </si>
  <si>
    <t>6000000邱比特全盤卡(7天綁定)</t>
  </si>
  <si>
    <t>R_g075_allwild_6000000_7</t>
  </si>
  <si>
    <t>9000000邱比特全盤卡(7天綁定)</t>
  </si>
  <si>
    <t>R_g075_allwild_9000000_7</t>
  </si>
  <si>
    <t>10000000邱比特全盤卡(7天綁定)</t>
  </si>
  <si>
    <t>R_g075_allwild_10000000_7</t>
  </si>
  <si>
    <t>15000000邱比特全盤卡(7天綁定)</t>
  </si>
  <si>
    <t>R_g075_allwild_15000000_7</t>
  </si>
  <si>
    <t>30000000邱比特全盤卡(7天綁定)</t>
  </si>
  <si>
    <t>R_g075_allwild_30000000_7</t>
  </si>
  <si>
    <t>50000000邱比特全盤卡(7天綁定)</t>
  </si>
  <si>
    <t>R_g075_allwild_50000000_7</t>
  </si>
  <si>
    <t>100000000邱比特全盤卡(7天綁定)</t>
  </si>
  <si>
    <t>R_g075_allwild_100000000_7</t>
  </si>
  <si>
    <t>200000000邱比特全盤卡(7天綁定)</t>
  </si>
  <si>
    <t>R_g075_allwild_200000000_7</t>
  </si>
  <si>
    <t>300000000邱比特全盤卡(7天綁定)</t>
  </si>
  <si>
    <t>R_g075_allwild_300000000_7</t>
  </si>
  <si>
    <t>500000000邱比特全盤卡(7天綁定)</t>
  </si>
  <si>
    <t>R_g075_allwild_500000000_7</t>
  </si>
  <si>
    <t>1000000000邱比特全盤卡(7天綁定)</t>
  </si>
  <si>
    <t>R_g075_allwild_1000000000_7</t>
  </si>
  <si>
    <t>3000邱比特全盤卡(30天非綁定)</t>
  </si>
  <si>
    <t>R_g075_allwild_3000_30_1</t>
  </si>
  <si>
    <t>10000邱比特全盤卡(30天非綁定)</t>
  </si>
  <si>
    <t>R_g075_allwild_10000_30_1</t>
  </si>
  <si>
    <t>30000邱比特全盤卡(30天非綁定)</t>
  </si>
  <si>
    <t>R_g075_allwild_30000_30_1</t>
  </si>
  <si>
    <t>100000邱比特全盤卡(30天非綁定)</t>
  </si>
  <si>
    <t>R_g075_allwild_100000_30_1</t>
  </si>
  <si>
    <t>300000邱比特全盤卡(30天非綁定)</t>
  </si>
  <si>
    <t>R_g075_allwild_300000_30_1</t>
  </si>
  <si>
    <t>1000000邱比特全盤卡(30天非綁定)</t>
  </si>
  <si>
    <t>R_g075_allwild_1000000_30_1</t>
  </si>
  <si>
    <t>3000000邱比特全盤卡(30天非綁定)</t>
  </si>
  <si>
    <t>R_g075_allwild_3000000_30_1</t>
  </si>
  <si>
    <t>6000000邱比特全盤卡(30天非綁定)</t>
  </si>
  <si>
    <t>R_g075_allwild_6000000_30_1</t>
  </si>
  <si>
    <t>9000000邱比特全盤卡(30天非綁定)</t>
  </si>
  <si>
    <t>R_g075_allwild_9000000_30_1</t>
  </si>
  <si>
    <t>10000000邱比特全盤卡(30天非綁定)</t>
  </si>
  <si>
    <t>R_g075_allwild_10000000_30_1</t>
  </si>
  <si>
    <t>15000000邱比特全盤卡(30天非綁定)</t>
  </si>
  <si>
    <t>R_g075_allwild_15000000_30_1</t>
  </si>
  <si>
    <t>30000000邱比特全盤卡(30天非綁定)</t>
  </si>
  <si>
    <t>R_g075_allwild_30000000_30_1</t>
  </si>
  <si>
    <t>50000000邱比特全盤卡(30天非綁定)</t>
  </si>
  <si>
    <t>R_g075_allwild_50000000_30_1</t>
  </si>
  <si>
    <t>R_g075_allwild_100000000_30_1</t>
  </si>
  <si>
    <t>200000000邱比特全盤卡(30天非綁定)</t>
  </si>
  <si>
    <t>R_g075_allwild_200000000_30_1</t>
  </si>
  <si>
    <t>300000000邱比特全盤卡(30天非綁定)</t>
  </si>
  <si>
    <t>R_g075_allwild_300000000_30_1</t>
  </si>
  <si>
    <t>500000000邱比特全盤卡(30天非綁定)</t>
  </si>
  <si>
    <t>R_g075_allwild_500000000_30_1</t>
  </si>
  <si>
    <t>1000000000邱比特全盤卡(30天非綁定)</t>
  </si>
  <si>
    <t>R_g075_allwild_1000000000_30_1</t>
  </si>
  <si>
    <t>3000黑帝斯三頭犬卡(7天綁定)</t>
  </si>
  <si>
    <t>R_p006_bb_3000_7</t>
  </si>
  <si>
    <t>9000黑帝斯三頭犬卡(7天綁定)</t>
  </si>
  <si>
    <t>R_p006_bb_9000_7</t>
  </si>
  <si>
    <t>30000黑帝斯三頭犬卡(7天綁定)</t>
  </si>
  <si>
    <t>R_p006_bb_30000_7</t>
  </si>
  <si>
    <t>90000黑帝斯三頭犬卡(7天綁定)</t>
  </si>
  <si>
    <t>R_p006_bb_90000_7</t>
  </si>
  <si>
    <t>300000黑帝斯三頭犬卡(7天綁定)</t>
  </si>
  <si>
    <t>R_p006_bb_300000_7</t>
  </si>
  <si>
    <t>900000黑帝斯三頭犬卡(7天綁定)</t>
  </si>
  <si>
    <t>R_p006_bb_900000_7</t>
  </si>
  <si>
    <t>3000000黑帝斯三頭犬卡(7天綁定)</t>
  </si>
  <si>
    <t>R_p006_bb_3000000_7</t>
  </si>
  <si>
    <t>6000000黑帝斯三頭犬卡(7天綁定)</t>
  </si>
  <si>
    <t>R_p006_bb_6000000_7</t>
  </si>
  <si>
    <t>9000000黑帝斯三頭犬卡(7天綁定)</t>
  </si>
  <si>
    <t>R_p006_bb_9000000_7</t>
  </si>
  <si>
    <t>15000000黑帝斯三頭犬卡(7天綁定)</t>
  </si>
  <si>
    <t>R_p006_bb_15000000_7</t>
  </si>
  <si>
    <t>30000000黑帝斯三頭犬卡(7天綁定)</t>
  </si>
  <si>
    <t>R_p006_bb_30000000_7</t>
  </si>
  <si>
    <t>45000000黑帝斯三頭犬卡(7天綁定)</t>
  </si>
  <si>
    <t>R_p006_bb_45000000_7</t>
  </si>
  <si>
    <t>90000000黑帝斯三頭犬卡(7天綁定)</t>
  </si>
  <si>
    <t>R_p006_bb_90000000_7</t>
  </si>
  <si>
    <t>150000000黑帝斯三頭犬卡(7天綁定)</t>
  </si>
  <si>
    <t>R_p006_bb_150000000_7</t>
  </si>
  <si>
    <t>300000000黑帝斯三頭犬卡(7天綁定)</t>
  </si>
  <si>
    <t>R_p006_bb_300000000_7</t>
  </si>
  <si>
    <t>600000000黑帝斯三頭犬卡(7天綁定)</t>
  </si>
  <si>
    <t>R_p006_bb_600000000_7</t>
  </si>
  <si>
    <t>1200000000黑帝斯三頭犬卡(7天綁定)</t>
  </si>
  <si>
    <t>R_p006_bb_1200000000_7</t>
  </si>
  <si>
    <t>3000黑帝斯三頭犬卡(30天非綁定)</t>
  </si>
  <si>
    <t>R_p006_bb_3000_30_1</t>
  </si>
  <si>
    <t>9000黑帝斯三頭犬卡(30天非綁定)</t>
  </si>
  <si>
    <t>R_p006_bb_9000_30_1</t>
  </si>
  <si>
    <t>30000黑帝斯三頭犬卡(30天非綁定)</t>
  </si>
  <si>
    <t>R_p006_bb_30000_30_1</t>
  </si>
  <si>
    <t>90000黑帝斯三頭犬卡(30天非綁定)</t>
  </si>
  <si>
    <t>R_p006_bb_90000_30_1</t>
  </si>
  <si>
    <t>300000黑帝斯三頭犬卡(30天非綁定)</t>
  </si>
  <si>
    <t>R_p006_bb_300000_30_1</t>
  </si>
  <si>
    <t>900000黑帝斯三頭犬卡(30天非綁定)</t>
  </si>
  <si>
    <t>R_p006_bb_900000_30_1</t>
  </si>
  <si>
    <t>3000000黑帝斯三頭犬卡(30天非綁定)</t>
  </si>
  <si>
    <t>R_p006_bb_3000000_30_1</t>
  </si>
  <si>
    <t>6000000黑帝斯三頭犬卡(30天非綁定)</t>
  </si>
  <si>
    <t>R_p006_bb_6000000_30_1</t>
  </si>
  <si>
    <t>9000000黑帝斯三頭犬卡(30天非綁定)</t>
  </si>
  <si>
    <t>R_p006_bb_9000000_30_1</t>
  </si>
  <si>
    <t>15000000黑帝斯三頭犬卡(30天非綁定)</t>
  </si>
  <si>
    <t>R_p006_bb_15000000_30_1</t>
  </si>
  <si>
    <t>30000000黑帝斯三頭犬卡(30天非綁定)</t>
  </si>
  <si>
    <t>R_p006_bb_30000000_30_1</t>
  </si>
  <si>
    <t>45000000黑帝斯三頭犬卡(30天非綁定)</t>
  </si>
  <si>
    <t>R_p006_bb_45000000_30_1</t>
  </si>
  <si>
    <t>90000000黑帝斯三頭犬卡(30天非綁定)</t>
  </si>
  <si>
    <t>R_p006_bb_90000000_30_1</t>
  </si>
  <si>
    <t>150000000黑帝斯三頭犬卡(30天非綁定)</t>
  </si>
  <si>
    <t>R_p006_bb_150000000_30_1</t>
  </si>
  <si>
    <t>300000000黑帝斯三頭犬卡(30天非綁定)</t>
  </si>
  <si>
    <t>R_p006_bb_300000000_30_1</t>
  </si>
  <si>
    <t>600000000黑帝斯三頭犬卡(30天非綁定)</t>
  </si>
  <si>
    <t>R_p006_bb_600000000_30_1</t>
  </si>
  <si>
    <t>1200000000黑帝斯三頭犬卡(30天非綁定)</t>
  </si>
  <si>
    <t>R_p006_bb_1200000000_30_1</t>
  </si>
  <si>
    <t>3000黑帝斯女神卡(7天綁定)</t>
  </si>
  <si>
    <t>R_p006_sb_3000_7</t>
  </si>
  <si>
    <t>9000黑帝斯女神卡(7天綁定)</t>
  </si>
  <si>
    <t>R_p006_sb_9000_7</t>
  </si>
  <si>
    <t>30000黑帝斯女神卡(7天綁定)</t>
  </si>
  <si>
    <t>R_p006_sb_30000_7</t>
  </si>
  <si>
    <t>90000黑帝斯女神卡(7天綁定)</t>
  </si>
  <si>
    <t>R_p006_sb_90000_7</t>
  </si>
  <si>
    <t>300000黑帝斯女神卡(7天綁定)</t>
  </si>
  <si>
    <t>R_p006_sb_300000_7</t>
  </si>
  <si>
    <t>900000黑帝斯女神卡(7天綁定)</t>
  </si>
  <si>
    <t>R_p006_sb_900000_7</t>
  </si>
  <si>
    <t>3000000黑帝斯女神卡(7天綁定)</t>
  </si>
  <si>
    <t>R_p006_sb_3000000_7</t>
  </si>
  <si>
    <t>6000000黑帝斯女神卡(7天綁定)</t>
  </si>
  <si>
    <t>R_p006_sb_6000000_7</t>
  </si>
  <si>
    <t>9000000黑帝斯女神卡(7天綁定)</t>
  </si>
  <si>
    <t>R_p006_sb_9000000_7</t>
  </si>
  <si>
    <t>15000000黑帝斯女神卡(7天綁定)</t>
  </si>
  <si>
    <t>R_p006_sb_15000000_7</t>
  </si>
  <si>
    <t>30000000黑帝斯女神卡(7天綁定)</t>
  </si>
  <si>
    <t>R_p006_sb_30000000_7</t>
  </si>
  <si>
    <t>45000000黑帝斯女神卡(7天綁定)</t>
  </si>
  <si>
    <t>R_p006_sb_45000000_7</t>
  </si>
  <si>
    <t>90000000黑帝斯女神卡(7天綁定)</t>
  </si>
  <si>
    <t>R_p006_sb_90000000_7</t>
  </si>
  <si>
    <t>150000000黑帝斯女神卡(7天綁定)</t>
  </si>
  <si>
    <t>R_p006_sb_150000000_7</t>
  </si>
  <si>
    <t>300000000黑帝斯女神卡(7天綁定)</t>
  </si>
  <si>
    <t>R_p006_sb_300000000_7</t>
  </si>
  <si>
    <t>600000000黑帝斯女神卡(7天綁定)</t>
  </si>
  <si>
    <t>R_p006_sb_600000000_7</t>
  </si>
  <si>
    <t>1200000000黑帝斯女神卡(7天綁定)</t>
  </si>
  <si>
    <t>R_p006_sb_1200000000_7</t>
  </si>
  <si>
    <t>3000黑帝斯女神卡(30天非綁定)</t>
  </si>
  <si>
    <t>R_p006_sb_3000_30_1</t>
  </si>
  <si>
    <t>9000黑帝斯女神卡(30天非綁定)</t>
  </si>
  <si>
    <t>R_p006_sb_9000_30_1</t>
  </si>
  <si>
    <t>30000黑帝斯女神卡(30天非綁定)</t>
  </si>
  <si>
    <t>R_p006_sb_30000_30_1</t>
  </si>
  <si>
    <t>90000黑帝斯女神卡(30天非綁定)</t>
  </si>
  <si>
    <t>R_p006_sb_90000_30_1</t>
  </si>
  <si>
    <t>300000黑帝斯女神卡(30天非綁定)</t>
  </si>
  <si>
    <t>R_p006_sb_300000_30_1</t>
  </si>
  <si>
    <t>900000黑帝斯女神卡(30天非綁定)</t>
  </si>
  <si>
    <t>R_p006_sb_900000_30_1</t>
  </si>
  <si>
    <t>3000000黑帝斯女神卡(30天非綁定)</t>
  </si>
  <si>
    <t>R_p006_sb_3000000_30_1</t>
  </si>
  <si>
    <t>6000000黑帝斯女神卡(30天非綁定)</t>
  </si>
  <si>
    <t>R_p006_sb_6000000_30_1</t>
  </si>
  <si>
    <t>9000000黑帝斯女神卡(30天非綁定)</t>
  </si>
  <si>
    <t>R_p006_sb_9000000_30_1</t>
  </si>
  <si>
    <t>15000000黑帝斯女神卡(30天非綁定)</t>
  </si>
  <si>
    <t>R_p006_sb_15000000_30_1</t>
  </si>
  <si>
    <t>30000000黑帝斯女神卡(30天非綁定)</t>
  </si>
  <si>
    <t>R_p006_sb_30000000_30_1</t>
  </si>
  <si>
    <t>45000000黑帝斯女神卡(30天非綁定)</t>
  </si>
  <si>
    <t>R_p006_sb_45000000_30_1</t>
  </si>
  <si>
    <t>90000000黑帝斯女神卡(30天非綁定)</t>
  </si>
  <si>
    <t>R_p006_sb_90000000_30_1</t>
  </si>
  <si>
    <t>150000000黑帝斯女神卡(30天非綁定)</t>
  </si>
  <si>
    <t>R_p006_sb_150000000_30_1</t>
  </si>
  <si>
    <t>300000000黑帝斯女神卡(30天非綁定)</t>
  </si>
  <si>
    <t>R_p006_sb_300000000_30_1</t>
  </si>
  <si>
    <t>600000000黑帝斯女神卡(30天非綁定)</t>
  </si>
  <si>
    <t>R_p006_sb_600000000_30_1</t>
  </si>
  <si>
    <t>1200000000黑帝斯女神卡(30天非綁定)</t>
  </si>
  <si>
    <t>R_p006_sb_1200000000_30_1</t>
  </si>
  <si>
    <t>3000黑帝斯冥王卡(7天綁定)</t>
  </si>
  <si>
    <t>R_p006_hb_3000_7</t>
  </si>
  <si>
    <t>9000黑帝斯冥王卡(7天綁定)</t>
  </si>
  <si>
    <t>R_p006_hb_9000_7</t>
  </si>
  <si>
    <t>30000黑帝斯冥王卡(7天綁定)</t>
  </si>
  <si>
    <t>R_p006_hb_30000_7</t>
  </si>
  <si>
    <t>90000黑帝斯冥王卡(7天綁定)</t>
  </si>
  <si>
    <t>R_p006_hb_90000_7</t>
  </si>
  <si>
    <t>300000黑帝斯冥王卡(7天綁定)</t>
  </si>
  <si>
    <t>R_p006_hb_300000_7</t>
  </si>
  <si>
    <t>900000黑帝斯冥王卡(7天綁定)</t>
  </si>
  <si>
    <t>R_p006_hb_900000_7</t>
  </si>
  <si>
    <t>3000000黑帝斯冥王卡(7天綁定)</t>
  </si>
  <si>
    <t>R_p006_hb_3000000_7</t>
  </si>
  <si>
    <t>6000000黑帝斯冥王卡(7天綁定)</t>
  </si>
  <si>
    <t>R_p006_hb_6000000_7</t>
  </si>
  <si>
    <t>9000000黑帝斯冥王卡(7天綁定)</t>
  </si>
  <si>
    <t>R_p006_hb_9000000_7</t>
  </si>
  <si>
    <t>15000000黑帝斯冥王卡(7天綁定)</t>
  </si>
  <si>
    <t>R_p006_hb_15000000_7</t>
  </si>
  <si>
    <t>30000000黑帝斯冥王卡(7天綁定)</t>
  </si>
  <si>
    <t>R_p006_hb_30000000_7</t>
  </si>
  <si>
    <t>45000000黑帝斯冥王卡(7天綁定)</t>
  </si>
  <si>
    <t>R_p006_hb_45000000_7</t>
  </si>
  <si>
    <t>90000000黑帝斯冥王卡(7天綁定)</t>
  </si>
  <si>
    <t>R_p006_hb_90000000_7</t>
  </si>
  <si>
    <t>150000000黑帝斯冥王卡(7天綁定)</t>
  </si>
  <si>
    <t>R_p006_hb_150000000_7</t>
  </si>
  <si>
    <t>300000000黑帝斯冥王卡(7天綁定)</t>
  </si>
  <si>
    <t>R_p006_hb_300000000_7</t>
  </si>
  <si>
    <t>600000000黑帝斯冥王卡(7天綁定)</t>
  </si>
  <si>
    <t>R_p006_hb_600000000_7</t>
  </si>
  <si>
    <t>1200000000黑帝斯冥王卡(7天綁定)</t>
  </si>
  <si>
    <t>R_p006_hb_1200000000_7</t>
  </si>
  <si>
    <t>3000黑帝斯冥王卡(30天非綁定)</t>
  </si>
  <si>
    <t>R_p006_hb_3000_30_1</t>
  </si>
  <si>
    <t>9000黑帝斯冥王卡(30天非綁定)</t>
  </si>
  <si>
    <t>R_p006_hb_9000_30_1</t>
  </si>
  <si>
    <t>30000黑帝斯冥王卡(30天非綁定)</t>
  </si>
  <si>
    <t>R_p006_hb_30000_30_1</t>
  </si>
  <si>
    <t>90000黑帝斯冥王卡(30天非綁定)</t>
  </si>
  <si>
    <t>R_p006_hb_90000_30_1</t>
  </si>
  <si>
    <t>300000黑帝斯冥王卡(30天非綁定)</t>
  </si>
  <si>
    <t>R_p006_hb_300000_30_1</t>
  </si>
  <si>
    <t>900000黑帝斯冥王卡(30天非綁定)</t>
  </si>
  <si>
    <t>R_p006_hb_900000_30_1</t>
  </si>
  <si>
    <t>3000000黑帝斯冥王卡(30天非綁定)</t>
  </si>
  <si>
    <t>R_p006_hb_3000000_30_1</t>
  </si>
  <si>
    <t>6000000黑帝斯冥王卡(30天非綁定)</t>
  </si>
  <si>
    <t>R_p006_hb_6000000_30_1</t>
  </si>
  <si>
    <t>9000000黑帝斯冥王卡(30天非綁定)</t>
  </si>
  <si>
    <t>R_p006_hb_9000000_30_1</t>
  </si>
  <si>
    <t>15000000黑帝斯冥王卡(30天非綁定)</t>
  </si>
  <si>
    <t>R_p006_hb_15000000_30_1</t>
  </si>
  <si>
    <t>30000000黑帝斯冥王卡(30天非綁定)</t>
  </si>
  <si>
    <t>R_p006_hb_30000000_30_1</t>
  </si>
  <si>
    <t>45000000黑帝斯冥王卡(30天非綁定)</t>
  </si>
  <si>
    <t>R_p006_hb_45000000_30_1</t>
  </si>
  <si>
    <t>90000000黑帝斯冥王卡(30天非綁定)</t>
  </si>
  <si>
    <t>R_p006_hb_90000000_30_1</t>
  </si>
  <si>
    <t>150000000黑帝斯冥王卡(30天非綁定)</t>
  </si>
  <si>
    <t>R_p006_hb_150000000_30_1</t>
  </si>
  <si>
    <t>300000000黑帝斯冥王卡(30天非綁定)</t>
  </si>
  <si>
    <t>R_p006_hb_300000000_30_1</t>
  </si>
  <si>
    <t>600000000黑帝斯冥王卡(30天非綁定)</t>
  </si>
  <si>
    <t>R_p006_hb_600000000_30_1</t>
  </si>
  <si>
    <t>1200000000黑帝斯冥王卡(30天非綁定)</t>
  </si>
  <si>
    <t>R_p006_hb_1200000000_30_1</t>
  </si>
  <si>
    <t>3000黑帝斯神卡(7天綁定)</t>
  </si>
  <si>
    <t>R_p006_gb_3000_7</t>
  </si>
  <si>
    <t>9000黑帝斯神卡(7天綁定)</t>
  </si>
  <si>
    <t>R_p006_gb_9000_7</t>
  </si>
  <si>
    <t>30000黑帝斯神卡(7天綁定)</t>
  </si>
  <si>
    <t>R_p006_gb_30000_7</t>
  </si>
  <si>
    <t>90000黑帝斯神卡(7天綁定)</t>
  </si>
  <si>
    <t>R_p006_gb_90000_7</t>
  </si>
  <si>
    <t>300000黑帝斯神卡(7天綁定)</t>
  </si>
  <si>
    <t>R_p006_gb_300000_7</t>
  </si>
  <si>
    <t>900000黑帝斯神卡(7天綁定)</t>
  </si>
  <si>
    <t>R_p006_gb_900000_7</t>
  </si>
  <si>
    <t>3000000黑帝斯神卡(7天綁定)</t>
  </si>
  <si>
    <t>R_p006_gb_3000000_7</t>
  </si>
  <si>
    <t>6000000黑帝斯神卡(7天綁定)</t>
  </si>
  <si>
    <t>R_p006_gb_6000000_7</t>
  </si>
  <si>
    <t>9000000黑帝斯神卡(7天綁定)</t>
  </si>
  <si>
    <t>R_p006_gb_9000000_7</t>
  </si>
  <si>
    <t>15000000黑帝斯神卡(7天綁定)</t>
  </si>
  <si>
    <t>R_p006_gb_15000000_7</t>
  </si>
  <si>
    <t>30000000黑帝斯神卡(7天綁定)</t>
  </si>
  <si>
    <t>R_p006_gb_30000000_7</t>
  </si>
  <si>
    <t>45000000黑帝斯神卡(7天綁定)</t>
  </si>
  <si>
    <t>R_p006_gb_45000000_7</t>
  </si>
  <si>
    <t>90000000黑帝斯神卡(7天綁定)</t>
  </si>
  <si>
    <t>R_p006_gb_90000000_7</t>
  </si>
  <si>
    <t>150000000黑帝斯神卡(7天綁定)</t>
  </si>
  <si>
    <t>R_p006_gb_150000000_7</t>
  </si>
  <si>
    <t>300000000黑帝斯神卡(7天綁定)</t>
  </si>
  <si>
    <t>R_p006_gb_300000000_7</t>
  </si>
  <si>
    <t>600000000黑帝斯神卡(7天綁定)</t>
  </si>
  <si>
    <t>R_p006_gb_600000000_7</t>
  </si>
  <si>
    <t>1200000000黑帝斯神卡(7天綁定)</t>
  </si>
  <si>
    <t>R_p006_gb_1200000000_7</t>
  </si>
  <si>
    <t>3000黑帝斯神卡(30天非綁定)</t>
  </si>
  <si>
    <t>R_p006_gb_3000_30_1</t>
  </si>
  <si>
    <t>9000黑帝斯神卡(30天非綁定)</t>
  </si>
  <si>
    <t>R_p006_gb_9000_30_1</t>
  </si>
  <si>
    <t>30000黑帝斯神卡(30天非綁定)</t>
  </si>
  <si>
    <t>R_p006_gb_30000_30_1</t>
  </si>
  <si>
    <t>90000黑帝斯神卡(30天非綁定)</t>
  </si>
  <si>
    <t>R_p006_gb_90000_30_1</t>
  </si>
  <si>
    <t>300000黑帝斯神卡(30天非綁定)</t>
  </si>
  <si>
    <t>R_p006_gb_300000_30_1</t>
  </si>
  <si>
    <t>900000黑帝斯神卡(30天非綁定)</t>
  </si>
  <si>
    <t>R_p006_gb_900000_30_1</t>
  </si>
  <si>
    <t>3000000黑帝斯神卡(30天非綁定)</t>
  </si>
  <si>
    <t>R_p006_gb_3000000_30_1</t>
  </si>
  <si>
    <t>6000000黑帝斯神卡(30天非綁定)</t>
  </si>
  <si>
    <t>R_p006_gb_6000000_30_1</t>
  </si>
  <si>
    <t>9000000黑帝斯神卡(30天非綁定)</t>
  </si>
  <si>
    <t>R_p006_gb_9000000_30_1</t>
  </si>
  <si>
    <t>15000000黑帝斯神卡(30天非綁定)</t>
  </si>
  <si>
    <t>R_p006_gb_15000000_30_1</t>
  </si>
  <si>
    <t>30000000黑帝斯神卡(30天非綁定)</t>
  </si>
  <si>
    <t>R_p006_gb_30000000_30_1</t>
  </si>
  <si>
    <t>45000000黑帝斯神卡(30天非綁定)</t>
  </si>
  <si>
    <t>R_p006_gb_45000000_30_1</t>
  </si>
  <si>
    <t>90000000黑帝斯神卡(30天非綁定)</t>
  </si>
  <si>
    <t>R_p006_gb_90000000_30_1</t>
  </si>
  <si>
    <t>150000000黑帝斯神卡(30天非綁定)</t>
  </si>
  <si>
    <t>R_p006_gb_150000000_30_1</t>
  </si>
  <si>
    <t>300000000黑帝斯神卡(30天非綁定)</t>
  </si>
  <si>
    <t>R_p006_gb_300000000_30_1</t>
  </si>
  <si>
    <t>600000000黑帝斯神卡(30天非綁定)</t>
  </si>
  <si>
    <t>R_p006_gb_600000000_30_1</t>
  </si>
  <si>
    <t>1200000000黑帝斯神卡(30天非綁定)</t>
  </si>
  <si>
    <t>R_p006_gb_1200000000_30_1</t>
  </si>
  <si>
    <t>3000黑帝斯全神降臨卡(7天綁定)</t>
  </si>
  <si>
    <t>R_p006_ag_3000_7</t>
  </si>
  <si>
    <t>9000黑帝斯全神降臨卡(7天綁定)</t>
  </si>
  <si>
    <t>R_p006_ag_9000_7</t>
  </si>
  <si>
    <t>30000黑帝斯全神降臨卡(7天綁定)</t>
  </si>
  <si>
    <t>R_p006_ag_30000_7</t>
  </si>
  <si>
    <t>90000黑帝斯全神降臨卡(7天綁定)</t>
  </si>
  <si>
    <t>R_p006_ag_90000_7</t>
  </si>
  <si>
    <t>300000黑帝斯全神降臨卡(7天綁定)</t>
  </si>
  <si>
    <t>R_p006_ag_300000_7</t>
  </si>
  <si>
    <t>900000黑帝斯全神降臨卡(7天綁定)</t>
  </si>
  <si>
    <t>R_p006_ag_900000_7</t>
  </si>
  <si>
    <t>3000000黑帝斯全神降臨卡(7天綁定)</t>
  </si>
  <si>
    <t>R_p006_ag_3000000_7</t>
  </si>
  <si>
    <t>6000000黑帝斯全神降臨卡(7天綁定)</t>
  </si>
  <si>
    <t>R_p006_ag_6000000_7</t>
  </si>
  <si>
    <t>9000000黑帝斯全神降臨卡(7天綁定)</t>
  </si>
  <si>
    <t>R_p006_ag_9000000_7</t>
  </si>
  <si>
    <t>15000000黑帝斯全神降臨卡(7天綁定)</t>
  </si>
  <si>
    <t>R_p006_ag_15000000_7</t>
  </si>
  <si>
    <t>30000000黑帝斯全神降臨卡(7天綁定)</t>
  </si>
  <si>
    <t>R_p006_ag_30000000_7</t>
  </si>
  <si>
    <t>45000000黑帝斯全神降臨卡(7天綁定)</t>
  </si>
  <si>
    <t>R_p006_ag_45000000_7</t>
  </si>
  <si>
    <t>90000000黑帝斯全神降臨卡(7天綁定)</t>
  </si>
  <si>
    <t>R_p006_ag_90000000_7</t>
  </si>
  <si>
    <t>150000000黑帝斯全神降臨卡(7天綁定)</t>
  </si>
  <si>
    <t>R_p006_ag_150000000_7</t>
  </si>
  <si>
    <t>300000000黑帝斯全神降臨卡(7天綁定)</t>
  </si>
  <si>
    <t>R_p006_ag_300000000_7</t>
  </si>
  <si>
    <t>600000000黑帝斯全神降臨卡(7天綁定)</t>
  </si>
  <si>
    <t>R_p006_ag_600000000_7</t>
  </si>
  <si>
    <t>1200000000黑帝斯全神降臨卡(7天綁定)</t>
  </si>
  <si>
    <t>R_p006_ag_1200000000_7</t>
  </si>
  <si>
    <t>3000黑帝斯全神降臨卡(30天非綁定)</t>
  </si>
  <si>
    <t>R_p006_ag_3000_30_1</t>
  </si>
  <si>
    <t>9000黑帝斯全神降臨卡(30天非綁定)</t>
  </si>
  <si>
    <t>R_p006_ag_9000_30_1</t>
  </si>
  <si>
    <t>30000黑帝斯全神降臨卡(30天非綁定)</t>
  </si>
  <si>
    <t>R_p006_ag_30000_30_1</t>
  </si>
  <si>
    <t>90000黑帝斯全神降臨卡(30天非綁定)</t>
  </si>
  <si>
    <t>R_p006_ag_90000_30_1</t>
  </si>
  <si>
    <t>300000黑帝斯全神降臨卡(30天非綁定)</t>
  </si>
  <si>
    <t>R_p006_ag_300000_30_1</t>
  </si>
  <si>
    <t>900000黑帝斯全神降臨卡(30天非綁定)</t>
  </si>
  <si>
    <t>R_p006_ag_900000_30_1</t>
  </si>
  <si>
    <t>3000000黑帝斯全神降臨卡(30天非綁定)</t>
  </si>
  <si>
    <t>R_p006_ag_3000000_30_1</t>
  </si>
  <si>
    <t>6000000黑帝斯全神降臨卡(30天非綁定)</t>
  </si>
  <si>
    <t>R_p006_ag_6000000_30_1</t>
  </si>
  <si>
    <t>9000000黑帝斯全神降臨卡(30天非綁定)</t>
  </si>
  <si>
    <t>R_p006_ag_9000000_30_1</t>
  </si>
  <si>
    <t>15000000黑帝斯全神降臨卡(30天非綁定)</t>
  </si>
  <si>
    <t>R_p006_ag_15000000_30_1</t>
  </si>
  <si>
    <t>30000000黑帝斯全神降臨卡(30天非綁定)</t>
  </si>
  <si>
    <t>R_p006_ag_30000000_30_1</t>
  </si>
  <si>
    <t>45000000黑帝斯全神降臨卡(30天非綁定)</t>
  </si>
  <si>
    <t>R_p006_ag_45000000_30_1</t>
  </si>
  <si>
    <t>90000000黑帝斯全神降臨卡(30天非綁定)</t>
  </si>
  <si>
    <t>R_p006_ag_90000000_30_1</t>
  </si>
  <si>
    <t>150000000黑帝斯全神降臨卡(30天非綁定)</t>
  </si>
  <si>
    <t>R_p006_ag_150000000_30_1</t>
  </si>
  <si>
    <t>300000000黑帝斯全神降臨卡(30天非綁定)</t>
  </si>
  <si>
    <t>R_p006_ag_300000000_30_1</t>
  </si>
  <si>
    <t>600000000黑帝斯全神降臨卡(30天非綁定)</t>
  </si>
  <si>
    <t>R_p006_ag_600000000_30_1</t>
  </si>
  <si>
    <t>1200000000黑帝斯全神降臨卡(30天非綁定)</t>
  </si>
  <si>
    <t>R_p006_ag_1200000000_30_1</t>
  </si>
  <si>
    <t>3000龍虎鬥紅利卡(7天綁定)</t>
  </si>
  <si>
    <t>R_vp002_bb_3000_7</t>
  </si>
  <si>
    <t>9000龍虎鬥紅利卡(7天綁定)</t>
  </si>
  <si>
    <t>R_vp002_bb_9000_7</t>
  </si>
  <si>
    <t>30000龍虎鬥紅利卡(7天綁定)</t>
  </si>
  <si>
    <t>R_vp002_bb_30000_7</t>
  </si>
  <si>
    <t>90000龍虎鬥紅利卡(7天綁定)</t>
  </si>
  <si>
    <t>R_vp002_bb_90000_7</t>
  </si>
  <si>
    <t>300000龍虎鬥紅利卡(7天綁定)</t>
  </si>
  <si>
    <t>R_vp002_bb_300000_7</t>
  </si>
  <si>
    <t>900000龍虎鬥紅利卡(7天綁定)</t>
  </si>
  <si>
    <t>R_vp002_bb_900000_7</t>
  </si>
  <si>
    <t>3000000龍虎鬥紅利卡(7天綁定)</t>
  </si>
  <si>
    <t>R_vp002_bb_3000000_7</t>
  </si>
  <si>
    <t>6000000龍虎鬥紅利卡(7天綁定)</t>
  </si>
  <si>
    <t>R_vp002_bb_6000000_7</t>
  </si>
  <si>
    <t>9000000龍虎鬥紅利卡(7天綁定)</t>
  </si>
  <si>
    <t>R_vp002_bb_9000000_7</t>
  </si>
  <si>
    <t>15000000龍虎鬥紅利卡(7天綁定)</t>
  </si>
  <si>
    <t>R_vp002_bb_15000000_7</t>
  </si>
  <si>
    <t>30000000龍虎鬥紅利卡(7天綁定)</t>
  </si>
  <si>
    <t>R_vp002_bb_30000000_7</t>
  </si>
  <si>
    <t>45000000龍虎鬥紅利卡(7天綁定)</t>
  </si>
  <si>
    <t>R_vp002_bb_45000000_7</t>
  </si>
  <si>
    <t>90000000龍虎鬥紅利卡(7天綁定)</t>
  </si>
  <si>
    <t>R_vp002_bb_90000000_7</t>
  </si>
  <si>
    <t>150000000龍虎鬥紅利卡(7天綁定)</t>
  </si>
  <si>
    <t>R_vp002_bb_150000000_7</t>
  </si>
  <si>
    <t>300000000龍虎鬥紅利卡(7天綁定)</t>
  </si>
  <si>
    <t>R_vp002_bb_300000000_7</t>
  </si>
  <si>
    <t>600000000龍虎鬥紅利卡(7天綁定)</t>
  </si>
  <si>
    <t>R_vp002_bb_600000000_7</t>
  </si>
  <si>
    <t>1200000000龍虎鬥紅利卡(7天綁定)</t>
  </si>
  <si>
    <t>R_vp002_bb_1200000000_7</t>
  </si>
  <si>
    <t>3000000000龍虎鬥紅利卡(7天綁定)</t>
  </si>
  <si>
    <t>R_vp002_bb_3000000000_7</t>
  </si>
  <si>
    <t>3000龍虎鬥紅利卡(30天非綁定)</t>
  </si>
  <si>
    <t>R_vp002_bb_3000_30_1</t>
  </si>
  <si>
    <t>9000龍虎鬥紅利卡(30天非綁定)</t>
  </si>
  <si>
    <t>R_vp002_bb_9000_30_1</t>
  </si>
  <si>
    <t>30000龍虎鬥紅利卡(30天非綁定)</t>
  </si>
  <si>
    <t>R_vp002_bb_30000_30_1</t>
  </si>
  <si>
    <t>90000龍虎鬥紅利卡(30天非綁定)</t>
  </si>
  <si>
    <t>R_vp002_bb_90000_30_1</t>
  </si>
  <si>
    <t>300000龍虎鬥紅利卡(30天非綁定)</t>
  </si>
  <si>
    <t>R_vp002_bb_300000_30_1</t>
  </si>
  <si>
    <t>900000龍虎鬥紅利卡(30天非綁定)</t>
  </si>
  <si>
    <t>R_vp002_bb_900000_30_1</t>
  </si>
  <si>
    <t>3000000龍虎鬥紅利卡(30天非綁定)</t>
  </si>
  <si>
    <t>R_vp002_bb_3000000_30_1</t>
  </si>
  <si>
    <t>6000000龍虎鬥紅利卡(30天非綁定)</t>
  </si>
  <si>
    <t>R_vp002_bb_6000000_30_1</t>
  </si>
  <si>
    <t>9000000龍虎鬥紅利卡(30天非綁定)</t>
  </si>
  <si>
    <t>R_vp002_bb_9000000_30_1</t>
  </si>
  <si>
    <t>15000000龍虎鬥紅利卡(30天非綁定)</t>
  </si>
  <si>
    <t>R_vp002_bb_15000000_30_1</t>
  </si>
  <si>
    <t>30000000龍虎鬥紅利卡(30天非綁定)</t>
  </si>
  <si>
    <t>R_vp002_bb_30000000_30_1</t>
  </si>
  <si>
    <t>45000000龍虎鬥紅利卡(30天非綁定)</t>
  </si>
  <si>
    <t>R_vp002_bb_45000000_30_1</t>
  </si>
  <si>
    <t>90000000龍虎鬥紅利卡(30天非綁定)</t>
  </si>
  <si>
    <t>R_vp002_bb_90000000_30_1</t>
  </si>
  <si>
    <t>150000000龍虎鬥紅利卡(30天非綁定)</t>
  </si>
  <si>
    <t>R_vp002_bb_150000000_30_1</t>
  </si>
  <si>
    <t>300000000龍虎鬥紅利卡(30天非綁定)</t>
  </si>
  <si>
    <t>R_vp002_bb_300000000_30_1</t>
  </si>
  <si>
    <t>600000000龍虎鬥紅利卡(30天非綁定)</t>
  </si>
  <si>
    <t>R_vp002_bb_600000000_30_1</t>
  </si>
  <si>
    <t>1200000000龍虎鬥紅利卡(30天非綁定)</t>
  </si>
  <si>
    <t>R_vp002_bb_1200000000_30_1</t>
  </si>
  <si>
    <t>3000000000龍虎鬥紅利卡(30天非綁定)</t>
  </si>
  <si>
    <t>R_vp002_bb_3000000000_30_1</t>
  </si>
  <si>
    <t>3000龍虎鬥昇龍卡(7天綁定)</t>
  </si>
  <si>
    <t>R_vp002_sb_3000_7</t>
  </si>
  <si>
    <t>9000龍虎鬥昇龍卡(7天綁定)</t>
  </si>
  <si>
    <t>R_vp002_sb_9000_7</t>
  </si>
  <si>
    <t>30000龍虎鬥昇龍卡(7天綁定)</t>
  </si>
  <si>
    <t>R_vp002_sb_30000_7</t>
  </si>
  <si>
    <t>90000龍虎鬥昇龍卡(7天綁定)</t>
  </si>
  <si>
    <t>R_vp002_sb_90000_7</t>
  </si>
  <si>
    <t>300000龍虎鬥昇龍卡(7天綁定)</t>
  </si>
  <si>
    <t>R_vp002_sb_300000_7</t>
  </si>
  <si>
    <t>900000龍虎鬥昇龍卡(7天綁定)</t>
  </si>
  <si>
    <t>R_vp002_sb_900000_7</t>
  </si>
  <si>
    <t>3000000龍虎鬥昇龍卡(7天綁定)</t>
  </si>
  <si>
    <t>R_vp002_sb_3000000_7</t>
  </si>
  <si>
    <t>6000000龍虎鬥昇龍卡(7天綁定)</t>
  </si>
  <si>
    <t>R_vp002_sb_6000000_7</t>
  </si>
  <si>
    <t>9000000龍虎鬥昇龍卡(7天綁定)</t>
  </si>
  <si>
    <t>R_vp002_sb_9000000_7</t>
  </si>
  <si>
    <t>15000000龍虎鬥昇龍卡(7天綁定)</t>
  </si>
  <si>
    <t>R_vp002_sb_15000000_7</t>
  </si>
  <si>
    <t>30000000龍虎鬥昇龍卡(7天綁定)</t>
  </si>
  <si>
    <t>R_vp002_sb_30000000_7</t>
  </si>
  <si>
    <t>45000000龍虎鬥昇龍卡(7天綁定)</t>
  </si>
  <si>
    <t>R_vp002_sb_45000000_7</t>
  </si>
  <si>
    <t>90000000龍虎鬥昇龍卡(7天綁定)</t>
  </si>
  <si>
    <t>R_vp002_sb_90000000_7</t>
  </si>
  <si>
    <t>150000000龍虎鬥昇龍卡(7天綁定)</t>
  </si>
  <si>
    <t>R_vp002_sb_150000000_7</t>
  </si>
  <si>
    <t>300000000龍虎鬥昇龍卡(7天綁定)</t>
  </si>
  <si>
    <t>R_vp002_sb_300000000_7</t>
  </si>
  <si>
    <t>600000000龍虎鬥昇龍卡(7天綁定)</t>
  </si>
  <si>
    <t>R_vp002_sb_600000000_7</t>
  </si>
  <si>
    <t>1200000000龍虎鬥昇龍卡(7天綁定)</t>
  </si>
  <si>
    <t>R_vp002_sb_1200000000_7</t>
  </si>
  <si>
    <t>3000000000龍虎鬥昇龍卡(7天綁定)</t>
  </si>
  <si>
    <t>R_vp002_sb_3000000000_7</t>
  </si>
  <si>
    <t>3000龍虎鬥昇龍卡(30天非綁定)</t>
  </si>
  <si>
    <t>R_vp002_sb_3000_30_1</t>
  </si>
  <si>
    <t>9000龍虎鬥昇龍卡(30天非綁定)</t>
  </si>
  <si>
    <t>R_vp002_sb_9000_30_1</t>
  </si>
  <si>
    <t>30000龍虎鬥昇龍卡(30天非綁定)</t>
  </si>
  <si>
    <t>R_vp002_sb_30000_30_1</t>
  </si>
  <si>
    <t>90000龍虎鬥昇龍卡(30天非綁定)</t>
  </si>
  <si>
    <t>R_vp002_sb_90000_30_1</t>
  </si>
  <si>
    <t>300000龍虎鬥昇龍卡(30天非綁定)</t>
  </si>
  <si>
    <t>R_vp002_sb_300000_30_1</t>
  </si>
  <si>
    <t>900000龍虎鬥昇龍卡(30天非綁定)</t>
  </si>
  <si>
    <t>R_vp002_sb_900000_30_1</t>
  </si>
  <si>
    <t>3000000龍虎鬥昇龍卡(30天非綁定)</t>
  </si>
  <si>
    <t>R_vp002_sb_3000000_30_1</t>
  </si>
  <si>
    <t>6000000龍虎鬥昇龍卡(30天非綁定)</t>
  </si>
  <si>
    <t>R_vp002_sb_6000000_30_1</t>
  </si>
  <si>
    <t>9000000龍虎鬥昇龍卡(30天非綁定)</t>
  </si>
  <si>
    <t>R_vp002_sb_9000000_30_1</t>
  </si>
  <si>
    <t>15000000龍虎鬥昇龍卡(30天非綁定)</t>
  </si>
  <si>
    <t>R_vp002_sb_15000000_30_1</t>
  </si>
  <si>
    <t>30000000龍虎鬥昇龍卡(30天非綁定)</t>
  </si>
  <si>
    <t>R_vp002_sb_30000000_30_1</t>
  </si>
  <si>
    <t>45000000龍虎鬥昇龍卡(30天非綁定)</t>
  </si>
  <si>
    <t>R_vp002_sb_45000000_30_1</t>
  </si>
  <si>
    <t>90000000龍虎鬥昇龍卡(30天非綁定)</t>
  </si>
  <si>
    <t>R_vp002_sb_90000000_30_1</t>
  </si>
  <si>
    <t>150000000龍虎鬥昇龍卡(30天非綁定)</t>
  </si>
  <si>
    <t>R_vp002_sb_150000000_30_1</t>
  </si>
  <si>
    <t>300000000龍虎鬥昇龍卡(30天非綁定)</t>
  </si>
  <si>
    <t>R_vp002_sb_300000000_30_1</t>
  </si>
  <si>
    <t>600000000龍虎鬥昇龍卡(30天非綁定)</t>
  </si>
  <si>
    <t>R_vp002_sb_600000000_30_1</t>
  </si>
  <si>
    <t>1200000000龍虎鬥昇龍卡(30天非綁定)</t>
  </si>
  <si>
    <t>R_vp002_sb_1200000000_30_1</t>
  </si>
  <si>
    <t>3000000000龍虎鬥昇龍卡(30天非綁定)</t>
  </si>
  <si>
    <t>R_vp002_sb_3000000000_30_1</t>
  </si>
  <si>
    <t>3000龍虎鬥鳳凰卡(7天綁定)</t>
  </si>
  <si>
    <t>R_vp002_sp_3000_7</t>
  </si>
  <si>
    <t>9000龍虎鬥鳳凰卡(7天綁定)</t>
  </si>
  <si>
    <t>R_vp002_sp_9000_7</t>
  </si>
  <si>
    <t>30000龍虎鬥鳳凰卡(7天綁定)</t>
  </si>
  <si>
    <t>R_vp002_sp_30000_7</t>
  </si>
  <si>
    <t>90000龍虎鬥鳳凰卡(7天綁定)</t>
  </si>
  <si>
    <t>R_vp002_sp_90000_7</t>
  </si>
  <si>
    <t>300000龍虎鬥鳳凰卡(7天綁定)</t>
  </si>
  <si>
    <t>R_vp002_sp_300000_7</t>
  </si>
  <si>
    <t>900000龍虎鬥鳳凰卡(7天綁定)</t>
  </si>
  <si>
    <t>R_vp002_sp_900000_7</t>
  </si>
  <si>
    <t>3000000龍虎鬥鳳凰卡(7天綁定)</t>
  </si>
  <si>
    <t>R_vp002_sp_3000000_7</t>
  </si>
  <si>
    <t>6000000龍虎鬥鳳凰卡(7天綁定)</t>
  </si>
  <si>
    <t>R_vp002_sp_6000000_7</t>
  </si>
  <si>
    <t>9000000龍虎鬥鳳凰卡(7天綁定)</t>
  </si>
  <si>
    <t>R_vp002_sp_9000000_7</t>
  </si>
  <si>
    <t>15000000龍虎鬥鳳凰卡(7天綁定)</t>
  </si>
  <si>
    <t>R_vp002_sp_15000000_7</t>
  </si>
  <si>
    <t>30000000龍虎鬥鳳凰卡(7天綁定)</t>
  </si>
  <si>
    <t>R_vp002_sp_30000000_7</t>
  </si>
  <si>
    <t>45000000龍虎鬥鳳凰卡(7天綁定)</t>
  </si>
  <si>
    <t>R_vp002_sp_45000000_7</t>
  </si>
  <si>
    <t>90000000龍虎鬥鳳凰卡(7天綁定)</t>
  </si>
  <si>
    <t>R_vp002_sp_90000000_7</t>
  </si>
  <si>
    <t>150000000龍虎鬥鳳凰卡(7天綁定)</t>
  </si>
  <si>
    <t>R_vp002_sp_150000000_7</t>
  </si>
  <si>
    <t>300000000龍虎鬥鳳凰卡(7天綁定)</t>
  </si>
  <si>
    <t>R_vp002_sp_300000000_7</t>
  </si>
  <si>
    <t>600000000龍虎鬥鳳凰卡(7天綁定)</t>
  </si>
  <si>
    <t>R_vp002_sp_600000000_7</t>
  </si>
  <si>
    <t>1200000000龍虎鬥鳳凰卡(7天綁定)</t>
  </si>
  <si>
    <t>R_vp002_sp_1200000000_7</t>
  </si>
  <si>
    <t>3000000000龍虎鬥鳳凰卡(7天綁定)</t>
  </si>
  <si>
    <t>R_vp002_sp_3000000000_7</t>
  </si>
  <si>
    <t>3000龍虎鬥鳳凰卡(30天非綁定)</t>
  </si>
  <si>
    <t>R_vp002_sp_3000_30_1</t>
  </si>
  <si>
    <t>9000龍虎鬥鳳凰卡(30天非綁定)</t>
  </si>
  <si>
    <t>R_vp002_sp_9000_30_1</t>
  </si>
  <si>
    <t>30000龍虎鬥鳳凰卡(30天非綁定)</t>
  </si>
  <si>
    <t>R_vp002_sp_30000_30_1</t>
  </si>
  <si>
    <t>90000龍虎鬥鳳凰卡(30天非綁定)</t>
  </si>
  <si>
    <t>R_vp002_sp_90000_30_1</t>
  </si>
  <si>
    <t>300000龍虎鬥鳳凰卡(30天非綁定)</t>
  </si>
  <si>
    <t>R_vp002_sp_300000_30_1</t>
  </si>
  <si>
    <t>900000龍虎鬥鳳凰卡(30天非綁定)</t>
  </si>
  <si>
    <t>R_vp002_sp_900000_30_1</t>
  </si>
  <si>
    <t>3000000龍虎鬥鳳凰卡(30天非綁定)</t>
  </si>
  <si>
    <t>R_vp002_sp_3000000_30_1</t>
  </si>
  <si>
    <t>6000000龍虎鬥鳳凰卡(30天非綁定)</t>
  </si>
  <si>
    <t>R_vp002_sp_6000000_30_1</t>
  </si>
  <si>
    <t>9000000龍虎鬥鳳凰卡(30天非綁定)</t>
  </si>
  <si>
    <t>R_vp002_sp_9000000_30_1</t>
  </si>
  <si>
    <t>15000000龍虎鬥鳳凰卡(30天非綁定)</t>
  </si>
  <si>
    <t>R_vp002_sp_15000000_30_1</t>
  </si>
  <si>
    <t>30000000龍虎鬥鳳凰卡(30天非綁定)</t>
  </si>
  <si>
    <t>R_vp002_sp_30000000_30_1</t>
  </si>
  <si>
    <t>45000000龍虎鬥鳳凰卡(30天非綁定)</t>
  </si>
  <si>
    <t>R_vp002_sp_45000000_30_1</t>
  </si>
  <si>
    <t>90000000龍虎鬥鳳凰卡(30天非綁定)</t>
  </si>
  <si>
    <t>R_vp002_sp_90000000_30_1</t>
  </si>
  <si>
    <t>150000000龍虎鬥鳳凰卡(30天非綁定)</t>
  </si>
  <si>
    <t>R_vp002_sp_150000000_30_1</t>
  </si>
  <si>
    <t>300000000龍虎鬥鳳凰卡(30天非綁定)</t>
  </si>
  <si>
    <t>R_vp002_sp_300000000_30_1</t>
  </si>
  <si>
    <t>600000000龍虎鬥鳳凰卡(30天非綁定)</t>
  </si>
  <si>
    <t>R_vp002_sp_600000000_30_1</t>
  </si>
  <si>
    <t>1200000000龍虎鬥鳳凰卡(30天非綁定)</t>
  </si>
  <si>
    <t>R_vp002_sp_1200000000_30_1</t>
  </si>
  <si>
    <t>3000000000龍虎鬥鳳凰卡(30天非綁定)</t>
  </si>
  <si>
    <t>R_vp002_sp_3000000000_30_1</t>
  </si>
  <si>
    <t>3000龍虎鬥白虎卡(7天綁定)</t>
  </si>
  <si>
    <t>R_vp002_st_3000_7</t>
  </si>
  <si>
    <t>9000龍虎鬥白虎卡(7天綁定)</t>
  </si>
  <si>
    <t>R_vp002_st_9000_7</t>
  </si>
  <si>
    <t>30000龍虎鬥白虎卡(7天綁定)</t>
  </si>
  <si>
    <t>R_vp002_st_30000_7</t>
  </si>
  <si>
    <t>90000龍虎鬥白虎卡(7天綁定)</t>
  </si>
  <si>
    <t>R_vp002_st_90000_7</t>
  </si>
  <si>
    <t>300000龍虎鬥白虎卡(7天綁定)</t>
  </si>
  <si>
    <t>R_vp002_st_300000_7</t>
  </si>
  <si>
    <t>900000龍虎鬥白虎卡(7天綁定)</t>
  </si>
  <si>
    <t>R_vp002_st_900000_7</t>
  </si>
  <si>
    <t>3000000龍虎鬥白虎卡(7天綁定)</t>
  </si>
  <si>
    <t>R_vp002_st_3000000_7</t>
  </si>
  <si>
    <t>6000000龍虎鬥白虎卡(7天綁定)</t>
  </si>
  <si>
    <t>R_vp002_st_6000000_7</t>
  </si>
  <si>
    <t>9000000龍虎鬥白虎卡(7天綁定)</t>
  </si>
  <si>
    <t>R_vp002_st_9000000_7</t>
  </si>
  <si>
    <t>15000000龍虎鬥白虎卡(7天綁定)</t>
  </si>
  <si>
    <t>R_vp002_st_15000000_7</t>
  </si>
  <si>
    <t>30000000龍虎鬥白虎卡(7天綁定)</t>
  </si>
  <si>
    <t>R_vp002_st_30000000_7</t>
  </si>
  <si>
    <t>45000000龍虎鬥白虎卡(7天綁定)</t>
  </si>
  <si>
    <t>R_vp002_st_45000000_7</t>
  </si>
  <si>
    <t>90000000龍虎鬥白虎卡(7天綁定)</t>
  </si>
  <si>
    <t>R_vp002_st_90000000_7</t>
  </si>
  <si>
    <t>150000000龍虎鬥白虎卡(7天綁定)</t>
  </si>
  <si>
    <t>R_vp002_st_150000000_7</t>
  </si>
  <si>
    <t>300000000龍虎鬥白虎卡(7天綁定)</t>
  </si>
  <si>
    <t>R_vp002_st_300000000_7</t>
  </si>
  <si>
    <t>600000000龍虎鬥白虎卡(7天綁定)</t>
  </si>
  <si>
    <t>R_vp002_st_600000000_7</t>
  </si>
  <si>
    <t>1200000000龍虎鬥白虎卡(7天綁定)</t>
  </si>
  <si>
    <t>R_vp002_st_1200000000_7</t>
  </si>
  <si>
    <t>3000000000龍虎鬥白虎卡(7天綁定)</t>
  </si>
  <si>
    <t>R_vp002_st_3000000000_7</t>
  </si>
  <si>
    <t>3000龍虎鬥白虎卡(30天非綁定)</t>
  </si>
  <si>
    <t>R_vp002_st_3000_30_1</t>
  </si>
  <si>
    <t>9000龍虎鬥白虎卡(30天非綁定)</t>
  </si>
  <si>
    <t>R_vp002_st_9000_30_1</t>
  </si>
  <si>
    <t>30000龍虎鬥白虎卡(30天非綁定)</t>
  </si>
  <si>
    <t>R_vp002_st_30000_30_1</t>
  </si>
  <si>
    <t>90000龍虎鬥白虎卡(30天非綁定)</t>
  </si>
  <si>
    <t>R_vp002_st_90000_30_1</t>
  </si>
  <si>
    <t>300000龍虎鬥白虎卡(30天非綁定)</t>
  </si>
  <si>
    <t>R_vp002_st_300000_30_1</t>
  </si>
  <si>
    <t>900000龍虎鬥白虎卡(30天非綁定)</t>
  </si>
  <si>
    <t>R_vp002_st_900000_30_1</t>
  </si>
  <si>
    <t>3000000龍虎鬥白虎卡(30天非綁定)</t>
  </si>
  <si>
    <t>R_vp002_st_3000000_30_1</t>
  </si>
  <si>
    <t>6000000龍虎鬥白虎卡(30天非綁定)</t>
  </si>
  <si>
    <t>R_vp002_st_6000000_30_1</t>
  </si>
  <si>
    <t>9000000龍虎鬥白虎卡(30天非綁定)</t>
  </si>
  <si>
    <t>R_vp002_st_9000000_30_1</t>
  </si>
  <si>
    <t>15000000龍虎鬥白虎卡(30天非綁定)</t>
  </si>
  <si>
    <t>R_vp002_st_15000000_30_1</t>
  </si>
  <si>
    <t>30000000龍虎鬥白虎卡(30天非綁定)</t>
  </si>
  <si>
    <t>R_vp002_st_30000000_30_1</t>
  </si>
  <si>
    <t>45000000龍虎鬥白虎卡(30天非綁定)</t>
  </si>
  <si>
    <t>R_vp002_st_45000000_30_1</t>
  </si>
  <si>
    <t>90000000龍虎鬥白虎卡(30天非綁定)</t>
  </si>
  <si>
    <t>R_vp002_st_90000000_30_1</t>
  </si>
  <si>
    <t>150000000龍虎鬥白虎卡(30天非綁定)</t>
  </si>
  <si>
    <t>R_vp002_st_150000000_30_1</t>
  </si>
  <si>
    <t>300000000龍虎鬥白虎卡(30天非綁定)</t>
  </si>
  <si>
    <t>R_vp002_st_300000000_30_1</t>
  </si>
  <si>
    <t>600000000龍虎鬥白虎卡(30天非綁定)</t>
  </si>
  <si>
    <t>R_vp002_st_600000000_30_1</t>
  </si>
  <si>
    <t>1200000000龍虎鬥白虎卡(30天非綁定)</t>
  </si>
  <si>
    <t>R_vp002_st_1200000000_30_1</t>
  </si>
  <si>
    <t>3000000000龍虎鬥白虎卡(30天非綁定)</t>
  </si>
  <si>
    <t>R_vp002_st_3000000000_30_1</t>
  </si>
  <si>
    <t>3000龍虎鬥神龍卡(7天綁定)</t>
  </si>
  <si>
    <t>R_vp002_ssb_3000_7</t>
  </si>
  <si>
    <t>9000龍虎鬥神龍卡(7天綁定)</t>
  </si>
  <si>
    <t>R_vp002_ssb_9000_7</t>
  </si>
  <si>
    <t>30000龍虎鬥神龍卡(7天綁定)</t>
  </si>
  <si>
    <t>R_vp002_ssb_30000_7</t>
  </si>
  <si>
    <t>90000龍虎鬥神龍卡(7天綁定)</t>
  </si>
  <si>
    <t>R_vp002_ssb_90000_7</t>
  </si>
  <si>
    <t>300000龍虎鬥神龍卡(7天綁定)</t>
  </si>
  <si>
    <t>R_vp002_ssb_300000_7</t>
  </si>
  <si>
    <t>900000龍虎鬥神龍卡(7天綁定)</t>
  </si>
  <si>
    <t>R_vp002_ssb_900000_7</t>
  </si>
  <si>
    <t>3000000龍虎鬥神龍卡(7天綁定)</t>
  </si>
  <si>
    <t>R_vp002_ssb_3000000_7</t>
  </si>
  <si>
    <t>6000000龍虎鬥神龍卡(7天綁定)</t>
  </si>
  <si>
    <t>R_vp002_ssb_6000000_7</t>
  </si>
  <si>
    <t>9000000龍虎鬥神龍卡(7天綁定)</t>
  </si>
  <si>
    <t>R_vp002_ssb_9000000_7</t>
  </si>
  <si>
    <t>15000000龍虎鬥神龍卡(7天綁定)</t>
  </si>
  <si>
    <t>R_vp002_ssb_15000000_7</t>
  </si>
  <si>
    <t>30000000龍虎鬥神龍卡(7天綁定)</t>
  </si>
  <si>
    <t>R_vp002_ssb_30000000_7</t>
  </si>
  <si>
    <t>45000000龍虎鬥神龍卡(7天綁定)</t>
  </si>
  <si>
    <t>R_vp002_ssb_45000000_7</t>
  </si>
  <si>
    <t>90000000龍虎鬥神龍卡(7天綁定)</t>
  </si>
  <si>
    <t>R_vp002_ssb_90000000_7</t>
  </si>
  <si>
    <t>150000000龍虎鬥神龍卡(7天綁定)</t>
  </si>
  <si>
    <t>R_vp002_ssb_150000000_7</t>
  </si>
  <si>
    <t>300000000龍虎鬥神龍卡(7天綁定)</t>
  </si>
  <si>
    <t>R_vp002_ssb_300000000_7</t>
  </si>
  <si>
    <t>600000000龍虎鬥神龍卡(7天綁定)</t>
  </si>
  <si>
    <t>R_vp002_ssb_600000000_7</t>
  </si>
  <si>
    <t>1200000000龍虎鬥神龍卡(7天綁定)</t>
  </si>
  <si>
    <t>R_vp002_ssb_1200000000_7</t>
  </si>
  <si>
    <t>3000000000龍虎鬥神龍卡(7天綁定)</t>
  </si>
  <si>
    <t>R_vp002_ssb_3000000000_7</t>
  </si>
  <si>
    <t>3000龍虎鬥神龍卡(30天非綁定)</t>
  </si>
  <si>
    <t>R_vp002_ssb_3000_30_1</t>
  </si>
  <si>
    <t>9000龍虎鬥神龍卡(30天非綁定)</t>
  </si>
  <si>
    <t>R_vp002_ssb_9000_30_1</t>
  </si>
  <si>
    <t>30000龍虎鬥神龍卡(30天非綁定)</t>
  </si>
  <si>
    <t>R_vp002_ssb_30000_30_1</t>
  </si>
  <si>
    <t>90000龍虎鬥神龍卡(30天非綁定)</t>
  </si>
  <si>
    <t>R_vp002_ssb_90000_30_1</t>
  </si>
  <si>
    <t>300000龍虎鬥神龍卡(30天非綁定)</t>
  </si>
  <si>
    <t>R_vp002_ssb_300000_30_1</t>
  </si>
  <si>
    <t>900000龍虎鬥神龍卡(30天非綁定)</t>
  </si>
  <si>
    <t>R_vp002_ssb_900000_30_1</t>
  </si>
  <si>
    <t>3000000龍虎鬥神龍卡(30天非綁定)</t>
  </si>
  <si>
    <t>R_vp002_ssb_3000000_30_1</t>
  </si>
  <si>
    <t>6000000龍虎鬥神龍卡(30天非綁定)</t>
  </si>
  <si>
    <t>R_vp002_ssb_6000000_30_1</t>
  </si>
  <si>
    <t>9000000龍虎鬥神龍卡(30天非綁定)</t>
  </si>
  <si>
    <t>R_vp002_ssb_9000000_30_1</t>
  </si>
  <si>
    <t>15000000龍虎鬥神龍卡(30天非綁定)</t>
  </si>
  <si>
    <t>R_vp002_ssb_15000000_30_1</t>
  </si>
  <si>
    <t>30000000龍虎鬥神龍卡(30天非綁定)</t>
  </si>
  <si>
    <t>R_vp002_ssb_30000000_30_1</t>
  </si>
  <si>
    <t>45000000龍虎鬥神龍卡(30天非綁定)</t>
  </si>
  <si>
    <t>R_vp002_ssb_45000000_30_1</t>
  </si>
  <si>
    <t>90000000龍虎鬥神龍卡(30天非綁定)</t>
  </si>
  <si>
    <t>R_vp002_ssb_90000000_30_1</t>
  </si>
  <si>
    <t>150000000龍虎鬥神龍卡(30天非綁定)</t>
  </si>
  <si>
    <t>R_vp002_ssb_150000000_30_1</t>
  </si>
  <si>
    <t>300000000龍虎鬥神龍卡(30天非綁定)</t>
  </si>
  <si>
    <t>R_vp002_ssb_300000000_30_1</t>
  </si>
  <si>
    <t>600000000龍虎鬥神龍卡(30天非綁定)</t>
  </si>
  <si>
    <t>R_vp002_ssb_600000000_30_1</t>
  </si>
  <si>
    <t>1200000000龍虎鬥神龍卡(30天非綁定)</t>
  </si>
  <si>
    <t>R_vp002_ssb_1200000000_30_1</t>
  </si>
  <si>
    <t>3000000000龍虎鬥神龍卡(30天非綁定)</t>
  </si>
  <si>
    <t>R_vp002_ssb_3000000000_30_1</t>
  </si>
  <si>
    <t>3000啤酒節免費卡(7天綁定)</t>
  </si>
  <si>
    <t>R_g076_fg_3000_7</t>
  </si>
  <si>
    <t>10000啤酒節免費卡(7天綁定)</t>
  </si>
  <si>
    <t>R_g076_fg_10000_7</t>
  </si>
  <si>
    <t>30000啤酒節免費卡(7天綁定)</t>
  </si>
  <si>
    <t>R_g076_fg_30000_7</t>
  </si>
  <si>
    <t>100000啤酒節免費卡(7天綁定)</t>
  </si>
  <si>
    <t>R_g076_fg_100000_7</t>
  </si>
  <si>
    <t>300000啤酒節免費卡(7天綁定)</t>
  </si>
  <si>
    <t>R_g076_fg_300000_7</t>
  </si>
  <si>
    <t>1000000啤酒節免費卡(7天綁定)</t>
  </si>
  <si>
    <t>R_g076_fg_1000000_7</t>
  </si>
  <si>
    <t>3000000啤酒節免費卡(7天綁定)</t>
  </si>
  <si>
    <t>R_g076_fg_3000000_7</t>
  </si>
  <si>
    <t>6000000啤酒節免費卡(7天綁定)</t>
  </si>
  <si>
    <t>R_g076_fg_6000000_7</t>
  </si>
  <si>
    <t>9000000啤酒節免費卡(7天綁定)</t>
  </si>
  <si>
    <t>R_g076_fg_9000000_7</t>
  </si>
  <si>
    <t>10000000啤酒節免費卡(7天綁定)</t>
  </si>
  <si>
    <t>R_g076_fg_10000000_7</t>
  </si>
  <si>
    <t>15000000啤酒節免費卡(7天綁定)</t>
  </si>
  <si>
    <t>R_g076_fg_15000000_7</t>
  </si>
  <si>
    <t>30000000啤酒節免費卡(7天綁定)</t>
  </si>
  <si>
    <t>R_g076_fg_30000000_7</t>
  </si>
  <si>
    <t>50000000啤酒節免費卡(7天綁定)</t>
  </si>
  <si>
    <t>R_g076_fg_50000000_7</t>
  </si>
  <si>
    <t>100000000啤酒節免費卡(7天綁定)</t>
  </si>
  <si>
    <t>R_g076_fg_100000000_7</t>
  </si>
  <si>
    <t>200000000啤酒節免費卡(7天綁定)</t>
  </si>
  <si>
    <t>R_g076_fg_200000000_7</t>
  </si>
  <si>
    <t>300000000啤酒節免費卡(7天綁定)</t>
  </si>
  <si>
    <t>R_g076_fg_300000000_7</t>
  </si>
  <si>
    <t>500000000啤酒節免費卡(7天綁定)</t>
  </si>
  <si>
    <t>R_g076_fg_500000000_7</t>
  </si>
  <si>
    <t>1000000000啤酒節免費卡(7天綁定)</t>
  </si>
  <si>
    <t>R_g076_fg_1000000000_7</t>
  </si>
  <si>
    <t>3000啤酒節免費卡(30天非綁定)</t>
  </si>
  <si>
    <t>R_g076_fg_3000_30_1</t>
  </si>
  <si>
    <t>10000啤酒節免費卡(30天非綁定)</t>
  </si>
  <si>
    <t>R_g076_fg_10000_30_1</t>
  </si>
  <si>
    <t>30000啤酒節免費卡(30天非綁定)</t>
  </si>
  <si>
    <t>R_g076_fg_30000_30_1</t>
  </si>
  <si>
    <t>100000啤酒節免費卡(30天非綁定)</t>
  </si>
  <si>
    <t>R_g076_fg_100000_30_1</t>
  </si>
  <si>
    <t>300000啤酒節免費卡(30天非綁定)</t>
  </si>
  <si>
    <t>R_g076_fg_300000_30_1</t>
  </si>
  <si>
    <t>1000000啤酒節免費卡(30天非綁定)</t>
  </si>
  <si>
    <t>R_g076_fg_1000000_30_1</t>
  </si>
  <si>
    <t>3000000啤酒節免費卡(30天非綁定)</t>
  </si>
  <si>
    <t>R_g076_fg_3000000_30_1</t>
  </si>
  <si>
    <t>6000000啤酒節免費卡(30天非綁定)</t>
  </si>
  <si>
    <t>R_g076_fg_6000000_30_1</t>
  </si>
  <si>
    <t>9000000啤酒節免費卡(30天非綁定)</t>
  </si>
  <si>
    <t>R_g076_fg_9000000_30_1</t>
  </si>
  <si>
    <t>10000000啤酒節免費卡(30天非綁定)</t>
  </si>
  <si>
    <t>R_g076_fg_10000000_30_1</t>
  </si>
  <si>
    <t>15000000啤酒節免費卡(30天非綁定)</t>
  </si>
  <si>
    <t>R_g076_fg_15000000_30_1</t>
  </si>
  <si>
    <t>30000000啤酒節免費卡(30天非綁定)</t>
  </si>
  <si>
    <t>R_g076_fg_30000000_30_1</t>
  </si>
  <si>
    <t>50000000啤酒節免費卡(30天非綁定)</t>
  </si>
  <si>
    <t>R_g076_fg_50000000_30_1</t>
  </si>
  <si>
    <t>100000000啤酒節免費卡(30天非綁定)</t>
  </si>
  <si>
    <t>R_g076_fg_100000000_30_1</t>
  </si>
  <si>
    <t>200000000啤酒節免費卡(30天非綁定)</t>
  </si>
  <si>
    <t>R_g076_fg_200000000_30_1</t>
  </si>
  <si>
    <t>300000000啤酒節免費卡(30天非綁定)</t>
  </si>
  <si>
    <t>R_g076_fg_300000000_30_1</t>
  </si>
  <si>
    <t>500000000啤酒節免費卡(30天非綁定)</t>
  </si>
  <si>
    <t>R_g076_fg_500000000_30_1</t>
  </si>
  <si>
    <t>1000000000啤酒節免費卡(30天非綁定)</t>
  </si>
  <si>
    <t>R_g076_fg_1000000000_30_1</t>
  </si>
  <si>
    <t>3000啤酒節彩金卡(7天綁定)</t>
  </si>
  <si>
    <t>R_g076_jp_3000_7</t>
  </si>
  <si>
    <t>10000啤酒節彩金卡(7天綁定)</t>
  </si>
  <si>
    <t>R_g076_jp_10000_7</t>
  </si>
  <si>
    <t>30000啤酒節彩金卡(7天綁定)</t>
  </si>
  <si>
    <t>R_g076_jp_30000_7</t>
  </si>
  <si>
    <t>100000啤酒節彩金卡(7天綁定)</t>
  </si>
  <si>
    <t>R_g076_jp_100000_7</t>
  </si>
  <si>
    <t>300000啤酒節彩金卡(7天綁定)</t>
  </si>
  <si>
    <t>R_g076_jp_300000_7</t>
  </si>
  <si>
    <t>1000000啤酒節彩金卡(7天綁定)</t>
  </si>
  <si>
    <t>R_g076_jp_1000000_7</t>
  </si>
  <si>
    <t>3000000啤酒節彩金卡(7天綁定)</t>
  </si>
  <si>
    <t>R_g076_jp_3000000_7</t>
  </si>
  <si>
    <t>6000000啤酒節彩金卡(7天綁定)</t>
  </si>
  <si>
    <t>R_g076_jp_6000000_7</t>
  </si>
  <si>
    <t>9000000啤酒節彩金卡(7天綁定)</t>
  </si>
  <si>
    <t>R_g076_jp_9000000_7</t>
  </si>
  <si>
    <t>10000000啤酒節彩金卡(7天綁定)</t>
  </si>
  <si>
    <t>R_g076_jp_10000000_7</t>
  </si>
  <si>
    <t>15000000啤酒節彩金卡(7天綁定)</t>
  </si>
  <si>
    <t>R_g076_jp_15000000_7</t>
  </si>
  <si>
    <t>30000000啤酒節彩金卡(7天綁定)</t>
  </si>
  <si>
    <t>R_g076_jp_30000000_7</t>
  </si>
  <si>
    <t>50000000啤酒節彩金卡(7天綁定)</t>
  </si>
  <si>
    <t>R_g076_jp_50000000_7</t>
  </si>
  <si>
    <t>100000000啤酒節彩金卡(7天綁定)</t>
  </si>
  <si>
    <t>R_g076_jp_100000000_7</t>
  </si>
  <si>
    <t>200000000啤酒節彩金卡(7天綁定)</t>
  </si>
  <si>
    <t>R_g076_jp_200000000_7</t>
  </si>
  <si>
    <t>300000000啤酒節彩金卡(7天綁定)</t>
  </si>
  <si>
    <t>R_g076_jp_300000000_7</t>
  </si>
  <si>
    <t>500000000啤酒節彩金卡(7天綁定)</t>
  </si>
  <si>
    <t>R_g076_jp_500000000_7</t>
  </si>
  <si>
    <t>1000000000啤酒節彩金卡(7天綁定)</t>
  </si>
  <si>
    <t>R_g076_jp_1000000000_7</t>
  </si>
  <si>
    <t>3000啤酒節彩金卡(30天非綁定)</t>
  </si>
  <si>
    <t>R_g076_jp_3000_30_1</t>
  </si>
  <si>
    <t>10000啤酒節彩金卡(30天非綁定)</t>
  </si>
  <si>
    <t>R_g076_jp_10000_30_1</t>
  </si>
  <si>
    <t>30000啤酒節彩金卡(30天非綁定)</t>
  </si>
  <si>
    <t>R_g076_jp_30000_30_1</t>
  </si>
  <si>
    <t>100000啤酒節彩金卡(30天非綁定)</t>
  </si>
  <si>
    <t>R_g076_jp_100000_30_1</t>
  </si>
  <si>
    <t>300000啤酒節彩金卡(30天非綁定)</t>
  </si>
  <si>
    <t>R_g076_jp_300000_30_1</t>
  </si>
  <si>
    <t>1000000啤酒節彩金卡(30天非綁定)</t>
  </si>
  <si>
    <t>R_g076_jp_1000000_30_1</t>
  </si>
  <si>
    <t>3000000啤酒節彩金卡(30天非綁定)</t>
  </si>
  <si>
    <t>R_g076_jp_3000000_30_1</t>
  </si>
  <si>
    <t>6000000啤酒節彩金卡(30天非綁定)</t>
  </si>
  <si>
    <t>R_g076_jp_6000000_30_1</t>
  </si>
  <si>
    <t>9000000啤酒節彩金卡(30天非綁定)</t>
  </si>
  <si>
    <t>R_g076_jp_9000000_30_1</t>
  </si>
  <si>
    <t>10000000啤酒節彩金卡(30天非綁定)</t>
  </si>
  <si>
    <t>R_g076_jp_10000000_30_1</t>
  </si>
  <si>
    <t>15000000啤酒節彩金卡(30天非綁定)</t>
  </si>
  <si>
    <t>R_g076_jp_15000000_30_1</t>
  </si>
  <si>
    <t>30000000啤酒節彩金卡(30天非綁定)</t>
  </si>
  <si>
    <t>R_g076_jp_30000000_30_1</t>
  </si>
  <si>
    <t>50000000啤酒節彩金卡(30天非綁定)</t>
  </si>
  <si>
    <t>R_g076_jp_50000000_30_1</t>
  </si>
  <si>
    <t>100000000啤酒節彩金卡(30天非綁定)</t>
  </si>
  <si>
    <t>R_g076_jp_100000000_30_1</t>
  </si>
  <si>
    <t>200000000啤酒節彩金卡(30天非綁定)</t>
  </si>
  <si>
    <t>R_g076_jp_200000000_30_1</t>
  </si>
  <si>
    <t>300000000啤酒節彩金卡(30天非綁定)</t>
  </si>
  <si>
    <t>R_g076_jp_300000000_30_1</t>
  </si>
  <si>
    <t>500000000啤酒節彩金卡(30天非綁定)</t>
  </si>
  <si>
    <t>R_g076_jp_500000000_30_1</t>
  </si>
  <si>
    <t>1000000000啤酒節彩金卡(30天非綁定)</t>
  </si>
  <si>
    <t>R_g076_jp_1000000000_30_1</t>
  </si>
  <si>
    <t>3000啤酒節禮品卡(7天綁定)</t>
  </si>
  <si>
    <t>R_g076_cp_3000_7</t>
  </si>
  <si>
    <t>10000啤酒節禮品卡(7天綁定)</t>
  </si>
  <si>
    <t>R_g076_cp_10000_7</t>
  </si>
  <si>
    <t>30000啤酒節禮品卡(7天綁定)</t>
  </si>
  <si>
    <t>R_g076_cp_30000_7</t>
  </si>
  <si>
    <t>100000啤酒節禮品卡(7天綁定)</t>
  </si>
  <si>
    <t>R_g076_cp_100000_7</t>
  </si>
  <si>
    <t>300000啤酒節禮品卡(7天綁定)</t>
  </si>
  <si>
    <t>R_g076_cp_300000_7</t>
  </si>
  <si>
    <t>1000000啤酒節禮品卡(7天綁定)</t>
  </si>
  <si>
    <t>R_g076_cp_1000000_7</t>
  </si>
  <si>
    <t>3000000啤酒節禮品卡(7天綁定)</t>
  </si>
  <si>
    <t>R_g076_cp_3000000_7</t>
  </si>
  <si>
    <t>6000000啤酒節禮品卡(7天綁定)</t>
  </si>
  <si>
    <t>R_g076_cp_6000000_7</t>
  </si>
  <si>
    <t>9000000啤酒節禮品卡(7天綁定)</t>
  </si>
  <si>
    <t>R_g076_cp_9000000_7</t>
  </si>
  <si>
    <t>10000000啤酒節禮品卡(7天綁定)</t>
  </si>
  <si>
    <t>R_g076_cp_10000000_7</t>
  </si>
  <si>
    <t>15000000啤酒節禮品卡(7天綁定)</t>
  </si>
  <si>
    <t>R_g076_cp_15000000_7</t>
  </si>
  <si>
    <t>30000000啤酒節禮品卡(7天綁定)</t>
  </si>
  <si>
    <t>R_g076_cp_30000000_7</t>
  </si>
  <si>
    <t>50000000啤酒節禮品卡(7天綁定)</t>
  </si>
  <si>
    <t>R_g076_cp_50000000_7</t>
  </si>
  <si>
    <t>100000000啤酒節禮品卡(7天綁定)</t>
  </si>
  <si>
    <t>R_g076_cp_100000000_7</t>
  </si>
  <si>
    <t>200000000啤酒節禮品卡(7天綁定)</t>
  </si>
  <si>
    <t>R_g076_cp_200000000_7</t>
  </si>
  <si>
    <t>300000000啤酒節禮品卡(7天綁定)</t>
  </si>
  <si>
    <t>R_g076_cp_300000000_7</t>
  </si>
  <si>
    <t>500000000啤酒節禮品卡(7天綁定)</t>
  </si>
  <si>
    <t>R_g076_cp_500000000_7</t>
  </si>
  <si>
    <t>1000000000啤酒節禮品卡(7天綁定)</t>
  </si>
  <si>
    <t>R_g076_cp_1000000000_7</t>
  </si>
  <si>
    <t>3000啤酒節禮品卡(30天非綁定)</t>
  </si>
  <si>
    <t>R_g076_cp_3000_30_1</t>
  </si>
  <si>
    <t>10000啤酒節禮品卡(30天非綁定)</t>
  </si>
  <si>
    <t>R_g076_cp_10000_30_1</t>
  </si>
  <si>
    <t>30000啤酒節禮品卡(30天非綁定)</t>
  </si>
  <si>
    <t>R_g076_cp_30000_30_1</t>
  </si>
  <si>
    <t>100000啤酒節禮品卡(30天非綁定)</t>
  </si>
  <si>
    <t>R_g076_cp_100000_30_1</t>
  </si>
  <si>
    <t>300000啤酒節禮品卡(30天非綁定)</t>
  </si>
  <si>
    <t>R_g076_cp_300000_30_1</t>
  </si>
  <si>
    <t>1000000啤酒節禮品卡(30天非綁定)</t>
  </si>
  <si>
    <t>R_g076_cp_1000000_30_1</t>
  </si>
  <si>
    <t>3000000啤酒節禮品卡(30天非綁定)</t>
  </si>
  <si>
    <t>R_g076_cp_3000000_30_1</t>
  </si>
  <si>
    <t>6000000啤酒節禮品卡(30天非綁定)</t>
  </si>
  <si>
    <t>R_g076_cp_6000000_30_1</t>
  </si>
  <si>
    <t>9000000啤酒節禮品卡(30天非綁定)</t>
  </si>
  <si>
    <t>R_g076_cp_9000000_30_1</t>
  </si>
  <si>
    <t>10000000啤酒節禮品卡(30天非綁定)</t>
  </si>
  <si>
    <t>R_g076_cp_10000000_30_1</t>
  </si>
  <si>
    <t>15000000啤酒節禮品卡(30天非綁定)</t>
  </si>
  <si>
    <t>R_g076_cp_15000000_30_1</t>
  </si>
  <si>
    <t>30000000啤酒節禮品卡(30天非綁定)</t>
  </si>
  <si>
    <t>R_g076_cp_30000000_30_1</t>
  </si>
  <si>
    <t>50000000啤酒節禮品卡(30天非綁定)</t>
  </si>
  <si>
    <t>R_g076_cp_50000000_30_1</t>
  </si>
  <si>
    <t>100000000啤酒節禮品卡(30天非綁定)</t>
  </si>
  <si>
    <t>R_g076_cp_100000000_30_1</t>
  </si>
  <si>
    <t>200000000啤酒節禮品卡(30天非綁定)</t>
  </si>
  <si>
    <t>R_g076_cp_200000000_30_1</t>
  </si>
  <si>
    <t>300000000啤酒節禮品卡(30天非綁定)</t>
  </si>
  <si>
    <t>R_g076_cp_300000000_30_1</t>
  </si>
  <si>
    <t>500000000啤酒節禮品卡(30天非綁定)</t>
  </si>
  <si>
    <t>R_g076_cp_500000000_30_1</t>
  </si>
  <si>
    <t>1000000000啤酒節禮品卡(30天非綁定)</t>
  </si>
  <si>
    <t>R_g076_cp_1000000000_30_1</t>
  </si>
  <si>
    <t>3000啤酒節炸雞卡(7天綁定)</t>
  </si>
  <si>
    <t>R_g076_cc_3000_7</t>
  </si>
  <si>
    <t>10000啤酒節炸雞卡(7天綁定)</t>
  </si>
  <si>
    <t>R_g076_cc_10000_7</t>
  </si>
  <si>
    <t>30000啤酒節炸雞卡(7天綁定)</t>
  </si>
  <si>
    <t>R_g076_cc_30000_7</t>
  </si>
  <si>
    <t>100000啤酒節炸雞卡(7天綁定)</t>
  </si>
  <si>
    <t>R_g076_cc_100000_7</t>
  </si>
  <si>
    <t>300000啤酒節炸雞卡(7天綁定)</t>
  </si>
  <si>
    <t>R_g076_cc_300000_7</t>
  </si>
  <si>
    <t>1000000啤酒節炸雞卡(7天綁定)</t>
  </si>
  <si>
    <t>R_g076_cc_1000000_7</t>
  </si>
  <si>
    <t>3000000啤酒節炸雞卡(7天綁定)</t>
  </si>
  <si>
    <t>R_g076_cc_3000000_7</t>
  </si>
  <si>
    <t>6000000啤酒節炸雞卡(7天綁定)</t>
  </si>
  <si>
    <t>R_g076_cc_6000000_7</t>
  </si>
  <si>
    <t>9000000啤酒節炸雞卡(7天綁定)</t>
  </si>
  <si>
    <t>R_g076_cc_9000000_7</t>
  </si>
  <si>
    <t>10000000啤酒節炸雞卡(7天綁定)</t>
  </si>
  <si>
    <t>R_g076_cc_10000000_7</t>
  </si>
  <si>
    <t>15000000啤酒節炸雞卡(7天綁定)</t>
  </si>
  <si>
    <t>R_g076_cc_15000000_7</t>
  </si>
  <si>
    <t>30000000啤酒節炸雞卡(7天綁定)</t>
  </si>
  <si>
    <t>R_g076_cc_30000000_7</t>
  </si>
  <si>
    <t>50000000啤酒節炸雞卡(7天綁定)</t>
  </si>
  <si>
    <t>R_g076_cc_50000000_7</t>
  </si>
  <si>
    <t>100000000啤酒節炸雞卡(7天綁定)</t>
  </si>
  <si>
    <t>R_g076_cc_100000000_7</t>
  </si>
  <si>
    <t>200000000啤酒節炸雞卡(7天綁定)</t>
  </si>
  <si>
    <t>R_g076_cc_200000000_7</t>
  </si>
  <si>
    <t>300000000啤酒節炸雞卡(7天綁定)</t>
  </si>
  <si>
    <t>R_g076_cc_300000000_7</t>
  </si>
  <si>
    <t>500000000啤酒節炸雞卡(7天綁定)</t>
  </si>
  <si>
    <t>R_g076_cc_500000000_7</t>
  </si>
  <si>
    <t>1000000000啤酒節炸雞卡(7天綁定)</t>
  </si>
  <si>
    <t>R_g076_cc_1000000000_7</t>
  </si>
  <si>
    <t>3000啤酒節炸雞卡(30天非綁定)</t>
  </si>
  <si>
    <t>R_g076_cc_3000_30_1</t>
  </si>
  <si>
    <t>10000啤酒節炸雞卡(30天非綁定)</t>
  </si>
  <si>
    <t>R_g076_cc_10000_30_1</t>
  </si>
  <si>
    <t>30000啤酒節炸雞卡(30天非綁定)</t>
  </si>
  <si>
    <t>R_g076_cc_30000_30_1</t>
  </si>
  <si>
    <t>100000啤酒節炸雞卡(30天非綁定)</t>
  </si>
  <si>
    <t>R_g076_cc_100000_30_1</t>
  </si>
  <si>
    <t>300000啤酒節炸雞卡(30天非綁定)</t>
  </si>
  <si>
    <t>R_g076_cc_300000_30_1</t>
  </si>
  <si>
    <t>1000000啤酒節炸雞卡(30天非綁定)</t>
  </si>
  <si>
    <t>R_g076_cc_1000000_30_1</t>
  </si>
  <si>
    <t>3000000啤酒節炸雞卡(30天非綁定)</t>
  </si>
  <si>
    <t>R_g076_cc_3000000_30_1</t>
  </si>
  <si>
    <t>6000000啤酒節炸雞卡(30天非綁定)</t>
  </si>
  <si>
    <t>R_g076_cc_6000000_30_1</t>
  </si>
  <si>
    <t>9000000啤酒節炸雞卡(30天非綁定)</t>
  </si>
  <si>
    <t>R_g076_cc_9000000_30_1</t>
  </si>
  <si>
    <t>10000000啤酒節炸雞卡(30天非綁定)</t>
  </si>
  <si>
    <t>R_g076_cc_10000000_30_1</t>
  </si>
  <si>
    <t>15000000啤酒節炸雞卡(30天非綁定)</t>
  </si>
  <si>
    <t>R_g076_cc_15000000_30_1</t>
  </si>
  <si>
    <t>30000000啤酒節炸雞卡(30天非綁定)</t>
  </si>
  <si>
    <t>R_g076_cc_30000000_30_1</t>
  </si>
  <si>
    <t>50000000啤酒節炸雞卡(30天非綁定)</t>
  </si>
  <si>
    <t>R_g076_cc_50000000_30_1</t>
  </si>
  <si>
    <t>100000000啤酒節炸雞卡(30天非綁定)</t>
  </si>
  <si>
    <t>R_g076_cc_100000000_30_1</t>
  </si>
  <si>
    <t>200000000啤酒節炸雞卡(30天非綁定)</t>
  </si>
  <si>
    <t>R_g076_cc_200000000_30_1</t>
  </si>
  <si>
    <t>300000000啤酒節炸雞卡(30天非綁定)</t>
  </si>
  <si>
    <t>R_g076_cc_300000000_30_1</t>
  </si>
  <si>
    <t>500000000啤酒節炸雞卡(30天非綁定)</t>
  </si>
  <si>
    <t>R_g076_cc_500000000_30_1</t>
  </si>
  <si>
    <t>1000000000啤酒節炸雞卡(30天非綁定)</t>
  </si>
  <si>
    <t>R_g076_cc_1000000000_30_1</t>
  </si>
  <si>
    <t>3000啤酒節乾杯卡(7天綁定)</t>
  </si>
  <si>
    <t>R_g076_cb_3000_7</t>
  </si>
  <si>
    <t>10000啤酒節乾杯卡(7天綁定)</t>
  </si>
  <si>
    <t>R_g076_cb_10000_7</t>
  </si>
  <si>
    <t>30000啤酒節乾杯卡(7天綁定)</t>
  </si>
  <si>
    <t>R_g076_cb_30000_7</t>
  </si>
  <si>
    <t>100000啤酒節乾杯卡(7天綁定)</t>
  </si>
  <si>
    <t>R_g076_cb_100000_7</t>
  </si>
  <si>
    <t>300000啤酒節乾杯卡(7天綁定)</t>
  </si>
  <si>
    <t>R_g076_cb_300000_7</t>
  </si>
  <si>
    <t>1000000啤酒節乾杯卡(7天綁定)</t>
  </si>
  <si>
    <t>R_g076_cb_1000000_7</t>
  </si>
  <si>
    <t>3000000啤酒節乾杯卡(7天綁定)</t>
  </si>
  <si>
    <t>R_g076_cb_3000000_7</t>
  </si>
  <si>
    <t>6000000啤酒節乾杯卡(7天綁定)</t>
  </si>
  <si>
    <t>R_g076_cb_6000000_7</t>
  </si>
  <si>
    <t>9000000啤酒節乾杯卡(7天綁定)</t>
  </si>
  <si>
    <t>R_g076_cb_9000000_7</t>
  </si>
  <si>
    <t>10000000啤酒節乾杯卡(7天綁定)</t>
  </si>
  <si>
    <t>R_g076_cb_10000000_7</t>
  </si>
  <si>
    <t>15000000啤酒節乾杯卡(7天綁定)</t>
  </si>
  <si>
    <t>R_g076_cb_15000000_7</t>
  </si>
  <si>
    <t>30000000啤酒節乾杯卡(7天綁定)</t>
  </si>
  <si>
    <t>R_g076_cb_30000000_7</t>
  </si>
  <si>
    <t>50000000啤酒節乾杯卡(7天綁定)</t>
  </si>
  <si>
    <t>R_g076_cb_50000000_7</t>
  </si>
  <si>
    <t>100000000啤酒節乾杯卡(7天綁定)</t>
  </si>
  <si>
    <t>R_g076_cb_100000000_7</t>
  </si>
  <si>
    <t>200000000啤酒節乾杯卡(7天綁定)</t>
  </si>
  <si>
    <t>R_g076_cb_200000000_7</t>
  </si>
  <si>
    <t>300000000啤酒節乾杯卡(7天綁定)</t>
  </si>
  <si>
    <t>R_g076_cb_300000000_7</t>
  </si>
  <si>
    <t>500000000啤酒節乾杯卡(7天綁定)</t>
  </si>
  <si>
    <t>R_g076_cb_500000000_7</t>
  </si>
  <si>
    <t>1000000000啤酒節乾杯卡(7天綁定)</t>
  </si>
  <si>
    <t>R_g076_cb_1000000000_7</t>
  </si>
  <si>
    <t>3000啤酒節乾杯卡(30天非綁定)</t>
  </si>
  <si>
    <t>R_g076_cb_3000_30_1</t>
  </si>
  <si>
    <t>10000啤酒節乾杯卡(30天非綁定)</t>
  </si>
  <si>
    <t>R_g076_cb_10000_30_1</t>
  </si>
  <si>
    <t>30000啤酒節乾杯卡(30天非綁定)</t>
  </si>
  <si>
    <t>R_g076_cb_30000_30_1</t>
  </si>
  <si>
    <t>100000啤酒節乾杯卡(30天非綁定)</t>
  </si>
  <si>
    <t>R_g076_cb_100000_30_1</t>
  </si>
  <si>
    <t>300000啤酒節乾杯卡(30天非綁定)</t>
  </si>
  <si>
    <t>R_g076_cb_300000_30_1</t>
  </si>
  <si>
    <t>1000000啤酒節乾杯卡(30天非綁定)</t>
  </si>
  <si>
    <t>R_g076_cb_1000000_30_1</t>
  </si>
  <si>
    <t>3000000啤酒節乾杯卡(30天非綁定)</t>
  </si>
  <si>
    <t>R_g076_cb_3000000_30_1</t>
  </si>
  <si>
    <t>6000000啤酒節乾杯卡(30天非綁定)</t>
  </si>
  <si>
    <t>R_g076_cb_6000000_30_1</t>
  </si>
  <si>
    <t>9000000啤酒節乾杯卡(30天非綁定)</t>
  </si>
  <si>
    <t>R_g076_cb_9000000_30_1</t>
  </si>
  <si>
    <t>10000000啤酒節乾杯卡(30天非綁定)</t>
  </si>
  <si>
    <t>R_g076_cb_10000000_30_1</t>
  </si>
  <si>
    <t>15000000啤酒節乾杯卡(30天非綁定)</t>
  </si>
  <si>
    <t>R_g076_cb_15000000_30_1</t>
  </si>
  <si>
    <t>30000000啤酒節乾杯卡(30天非綁定)</t>
  </si>
  <si>
    <t>R_g076_cb_30000000_30_1</t>
  </si>
  <si>
    <t>50000000啤酒節乾杯卡(30天非綁定)</t>
  </si>
  <si>
    <t>R_g076_cb_50000000_30_1</t>
  </si>
  <si>
    <t>100000000啤酒節乾杯卡(30天非綁定)</t>
  </si>
  <si>
    <t>R_g076_cb_100000000_30_1</t>
  </si>
  <si>
    <t>200000000啤酒節乾杯卡(30天非綁定)</t>
  </si>
  <si>
    <t>R_g076_cb_200000000_30_1</t>
  </si>
  <si>
    <t>300000000啤酒節乾杯卡(30天非綁定)</t>
  </si>
  <si>
    <t>R_g076_cb_300000000_30_1</t>
  </si>
  <si>
    <t>500000000啤酒節乾杯卡(30天非綁定)</t>
  </si>
  <si>
    <t>R_g076_cb_500000000_30_1</t>
  </si>
  <si>
    <t>1000000000啤酒節乾杯卡(30天非綁定)</t>
  </si>
  <si>
    <t>R_g076_cb_1000000000_30_1</t>
  </si>
  <si>
    <t>3000百萬冥神紅利卡(7天綁定)</t>
  </si>
  <si>
    <t>R_vp003_bb_3000_7</t>
  </si>
  <si>
    <t>9000百萬冥神紅利卡(7天綁定)</t>
  </si>
  <si>
    <t>R_vp003_bb_9000_7</t>
  </si>
  <si>
    <t>30000百萬冥神紅利卡(7天綁定)</t>
  </si>
  <si>
    <t>R_vp003_bb_30000_7</t>
  </si>
  <si>
    <t>90000百萬冥神紅利卡(7天綁定)</t>
  </si>
  <si>
    <t>R_vp003_bb_90000_7</t>
  </si>
  <si>
    <t>300000百萬冥神紅利卡(7天綁定)</t>
  </si>
  <si>
    <t>R_vp003_bb_300000_7</t>
  </si>
  <si>
    <t>900000百萬冥神紅利卡(7天綁定)</t>
  </si>
  <si>
    <t>R_vp003_bb_900000_7</t>
  </si>
  <si>
    <t>3000000百萬冥神紅利卡(7天綁定)</t>
  </si>
  <si>
    <t>R_vp003_bb_3000000_7</t>
  </si>
  <si>
    <t>6000000百萬冥神紅利卡(7天綁定)</t>
  </si>
  <si>
    <t>R_vp003_bb_6000000_7</t>
  </si>
  <si>
    <t>9000000百萬冥神紅利卡(7天綁定)</t>
  </si>
  <si>
    <t>R_vp003_bb_9000000_7</t>
  </si>
  <si>
    <t>15000000百萬冥神紅利卡(7天綁定)</t>
  </si>
  <si>
    <t>R_vp003_bb_15000000_7</t>
  </si>
  <si>
    <t>30000000百萬冥神紅利卡(7天綁定)</t>
  </si>
  <si>
    <t>R_vp003_bb_30000000_7</t>
  </si>
  <si>
    <t>45000000百萬冥神紅利卡(7天綁定)</t>
  </si>
  <si>
    <t>R_vp003_bb_45000000_7</t>
  </si>
  <si>
    <t>90000000百萬冥神紅利卡(7天綁定)</t>
  </si>
  <si>
    <t>R_vp003_bb_90000000_7</t>
  </si>
  <si>
    <t>150000000百萬冥神紅利卡(7天綁定)</t>
  </si>
  <si>
    <t>R_vp003_bb_150000000_7</t>
  </si>
  <si>
    <t>300000000百萬冥神紅利卡(7天綁定)</t>
  </si>
  <si>
    <t>R_vp003_bb_300000000_7</t>
  </si>
  <si>
    <t>600000000百萬冥神紅利卡(7天綁定)</t>
  </si>
  <si>
    <t>R_vp003_bb_600000000_7</t>
  </si>
  <si>
    <t>1200000000百萬冥神紅利卡(7天綁定)</t>
  </si>
  <si>
    <t>R_vp003_bb_1200000000_7</t>
  </si>
  <si>
    <t>3000000000百萬冥神紅利卡(7天綁定)</t>
  </si>
  <si>
    <t>R_vp003_bb_3000000000_7</t>
  </si>
  <si>
    <t>3000百萬冥神紅利卡(30天非綁定)</t>
  </si>
  <si>
    <t>R_vp003_bb_3000_30_1</t>
  </si>
  <si>
    <t>9000百萬冥神紅利卡(30天非綁定)</t>
  </si>
  <si>
    <t>R_vp003_bb_9000_30_1</t>
  </si>
  <si>
    <t>30000百萬冥神紅利卡(30天非綁定)</t>
  </si>
  <si>
    <t>R_vp003_bb_30000_30_1</t>
  </si>
  <si>
    <t>90000百萬冥神紅利卡(30天非綁定)</t>
  </si>
  <si>
    <t>R_vp003_bb_90000_30_1</t>
  </si>
  <si>
    <t>300000百萬冥神紅利卡(30天非綁定)</t>
  </si>
  <si>
    <t>R_vp003_bb_300000_30_1</t>
  </si>
  <si>
    <t>900000百萬冥神紅利卡(30天非綁定)</t>
  </si>
  <si>
    <t>R_vp003_bb_900000_30_1</t>
  </si>
  <si>
    <t>3000000百萬冥神紅利卡(30天非綁定)</t>
  </si>
  <si>
    <t>R_vp003_bb_3000000_30_1</t>
  </si>
  <si>
    <t>6000000百萬冥神紅利卡(30天非綁定)</t>
  </si>
  <si>
    <t>R_vp003_bb_6000000_30_1</t>
  </si>
  <si>
    <t>9000000百萬冥神紅利卡(30天非綁定)</t>
  </si>
  <si>
    <t>R_vp003_bb_9000000_30_1</t>
  </si>
  <si>
    <t>15000000百萬冥神紅利卡(30天非綁定)</t>
  </si>
  <si>
    <t>R_vp003_bb_15000000_30_1</t>
  </si>
  <si>
    <t>30000000百萬冥神紅利卡(30天非綁定)</t>
  </si>
  <si>
    <t>R_vp003_bb_30000000_30_1</t>
  </si>
  <si>
    <t>45000000百萬冥神紅利卡(30天非綁定)</t>
  </si>
  <si>
    <t>R_vp003_bb_45000000_30_1</t>
  </si>
  <si>
    <t>90000000百萬冥神紅利卡(30天非綁定)</t>
  </si>
  <si>
    <t>R_vp003_bb_90000000_30_1</t>
  </si>
  <si>
    <t>150000000百萬冥神紅利卡(30天非綁定)</t>
  </si>
  <si>
    <t>R_vp003_bb_150000000_30_1</t>
  </si>
  <si>
    <t>300000000百萬冥神紅利卡(30天非綁定)</t>
  </si>
  <si>
    <t>R_vp003_bb_300000000_30_1</t>
  </si>
  <si>
    <t>600000000百萬冥神紅利卡(30天非綁定)</t>
  </si>
  <si>
    <t>R_vp003_bb_600000000_30_1</t>
  </si>
  <si>
    <t>1200000000百萬冥神紅利卡(30天非綁定)</t>
  </si>
  <si>
    <t>R_vp003_bb_1200000000_30_1</t>
  </si>
  <si>
    <t>3000000000百萬冥神紅利卡(30天非綁定)</t>
  </si>
  <si>
    <t>R_vp003_bb_3000000000_30_1</t>
  </si>
  <si>
    <t>3000百萬冥神冥神卡(7天綁定)</t>
  </si>
  <si>
    <t>R_vp003_hb_3000_7</t>
  </si>
  <si>
    <t>9000百萬冥神冥神卡(7天綁定)</t>
  </si>
  <si>
    <t>R_vp003_hb_9000_7</t>
  </si>
  <si>
    <t>30000百萬冥神冥神卡(7天綁定)</t>
  </si>
  <si>
    <t>R_vp003_hb_30000_7</t>
  </si>
  <si>
    <t>90000百萬冥神冥神卡(7天綁定)</t>
  </si>
  <si>
    <t>R_vp003_hb_90000_7</t>
  </si>
  <si>
    <t>300000百萬冥神冥神卡(7天綁定)</t>
  </si>
  <si>
    <t>R_vp003_hb_300000_7</t>
  </si>
  <si>
    <t>900000百萬冥神冥神卡(7天綁定)</t>
  </si>
  <si>
    <t>R_vp003_hb_900000_7</t>
  </si>
  <si>
    <t>3000000百萬冥神冥神卡(7天綁定)</t>
  </si>
  <si>
    <t>R_vp003_hb_3000000_7</t>
  </si>
  <si>
    <t>6000000百萬冥神冥神卡(7天綁定)</t>
  </si>
  <si>
    <t>R_vp003_hb_6000000_7</t>
  </si>
  <si>
    <t>9000000百萬冥神冥神卡(7天綁定)</t>
  </si>
  <si>
    <t>R_vp003_hb_9000000_7</t>
  </si>
  <si>
    <t>15000000百萬冥神冥神卡(7天綁定)</t>
  </si>
  <si>
    <t>R_vp003_hb_15000000_7</t>
  </si>
  <si>
    <t>30000000百萬冥神冥神卡(7天綁定)</t>
  </si>
  <si>
    <t>R_vp003_hb_30000000_7</t>
  </si>
  <si>
    <t>45000000百萬冥神冥神卡(7天綁定)</t>
  </si>
  <si>
    <t>R_vp003_hb_45000000_7</t>
  </si>
  <si>
    <t>90000000百萬冥神冥神卡(7天綁定)</t>
  </si>
  <si>
    <t>R_vp003_hb_90000000_7</t>
  </si>
  <si>
    <t>150000000百萬冥神冥神卡(7天綁定)</t>
  </si>
  <si>
    <t>R_vp003_hb_150000000_7</t>
  </si>
  <si>
    <t>300000000百萬冥神冥神卡(7天綁定)</t>
  </si>
  <si>
    <t>R_vp003_hb_300000000_7</t>
  </si>
  <si>
    <t>600000000百萬冥神冥神卡(7天綁定)</t>
  </si>
  <si>
    <t>R_vp003_hb_600000000_7</t>
  </si>
  <si>
    <t>1200000000百萬冥神冥神卡(7天綁定)</t>
  </si>
  <si>
    <t>R_vp003_hb_1200000000_7</t>
  </si>
  <si>
    <t>3000000000百萬冥神冥神卡(7天綁定)</t>
  </si>
  <si>
    <t>R_vp003_hb_3000000000_7</t>
  </si>
  <si>
    <t>3000百萬冥神冥神卡(30天非綁定)</t>
  </si>
  <si>
    <t>R_vp003_hb_3000_30_1</t>
  </si>
  <si>
    <t>9000百萬冥神冥神卡(30天非綁定)</t>
  </si>
  <si>
    <t>R_vp003_hb_9000_30_1</t>
  </si>
  <si>
    <t>30000百萬冥神冥神卡(30天非綁定)</t>
  </si>
  <si>
    <t>R_vp003_hb_30000_30_1</t>
  </si>
  <si>
    <t>90000百萬冥神冥神卡(30天非綁定)</t>
  </si>
  <si>
    <t>R_vp003_hb_90000_30_1</t>
  </si>
  <si>
    <t>300000百萬冥神冥神卡(30天非綁定)</t>
  </si>
  <si>
    <t>R_vp003_hb_300000_30_1</t>
  </si>
  <si>
    <t>900000百萬冥神冥神卡(30天非綁定)</t>
  </si>
  <si>
    <t>R_vp003_hb_900000_30_1</t>
  </si>
  <si>
    <t>3000000百萬冥神冥神卡(30天非綁定)</t>
  </si>
  <si>
    <t>R_vp003_hb_3000000_30_1</t>
  </si>
  <si>
    <t>6000000百萬冥神冥神卡(30天非綁定)</t>
  </si>
  <si>
    <t>R_vp003_hb_6000000_30_1</t>
  </si>
  <si>
    <t>9000000百萬冥神冥神卡(30天非綁定)</t>
  </si>
  <si>
    <t>R_vp003_hb_9000000_30_1</t>
  </si>
  <si>
    <t>15000000百萬冥神冥神卡(30天非綁定)</t>
  </si>
  <si>
    <t>R_vp003_hb_15000000_30_1</t>
  </si>
  <si>
    <t>30000000百萬冥神冥神卡(30天非綁定)</t>
  </si>
  <si>
    <t>R_vp003_hb_30000000_30_1</t>
  </si>
  <si>
    <t>45000000百萬冥神冥神卡(30天非綁定)</t>
  </si>
  <si>
    <t>R_vp003_hb_45000000_30_1</t>
  </si>
  <si>
    <t>90000000百萬冥神冥神卡(30天非綁定)</t>
  </si>
  <si>
    <t>R_vp003_hb_90000000_30_1</t>
  </si>
  <si>
    <t>150000000百萬冥神冥神卡(30天非綁定)</t>
  </si>
  <si>
    <t>R_vp003_hb_150000000_30_1</t>
  </si>
  <si>
    <t>300000000百萬冥神冥神卡(30天非綁定)</t>
  </si>
  <si>
    <t>R_vp003_hb_300000000_30_1</t>
  </si>
  <si>
    <t>600000000百萬冥神冥神卡(30天非綁定)</t>
  </si>
  <si>
    <t>R_vp003_hb_600000000_30_1</t>
  </si>
  <si>
    <t>1200000000百萬冥神冥神卡(30天非綁定)</t>
  </si>
  <si>
    <t>R_vp003_hb_1200000000_30_1</t>
  </si>
  <si>
    <t>3000000000百萬冥神冥神卡(30天非綁定)</t>
  </si>
  <si>
    <t>R_vp003_hb_3000000000_30_1</t>
  </si>
  <si>
    <t>3000百萬冥神庫存卡(7天綁定)</t>
  </si>
  <si>
    <t>R_vp003_ss_3000_7</t>
  </si>
  <si>
    <t>9000百萬冥神庫存卡(7天綁定)</t>
  </si>
  <si>
    <t>R_vp003_ss_9000_7</t>
  </si>
  <si>
    <t>30000百萬冥神庫存卡(7天綁定)</t>
  </si>
  <si>
    <t>R_vp003_ss_30000_7</t>
  </si>
  <si>
    <t>90000百萬冥神庫存卡(7天綁定)</t>
  </si>
  <si>
    <t>R_vp003_ss_90000_7</t>
  </si>
  <si>
    <t>300000百萬冥神庫存卡(7天綁定)</t>
  </si>
  <si>
    <t>R_vp003_ss_300000_7</t>
  </si>
  <si>
    <t>900000百萬冥神庫存卡(7天綁定)</t>
  </si>
  <si>
    <t>R_vp003_ss_900000_7</t>
  </si>
  <si>
    <t>3000000百萬冥神庫存卡(7天綁定)</t>
  </si>
  <si>
    <t>R_vp003_ss_3000000_7</t>
  </si>
  <si>
    <t>6000000百萬冥神庫存卡(7天綁定)</t>
  </si>
  <si>
    <t>R_vp003_ss_6000000_7</t>
  </si>
  <si>
    <t>9000000百萬冥神庫存卡(7天綁定)</t>
  </si>
  <si>
    <t>R_vp003_ss_9000000_7</t>
  </si>
  <si>
    <t>15000000百萬冥神庫存卡(7天綁定)</t>
  </si>
  <si>
    <t>R_vp003_ss_15000000_7</t>
  </si>
  <si>
    <t>30000000百萬冥神庫存卡(7天綁定)</t>
  </si>
  <si>
    <t>R_vp003_ss_30000000_7</t>
  </si>
  <si>
    <t>45000000百萬冥神庫存卡(7天綁定)</t>
  </si>
  <si>
    <t>R_vp003_ss_45000000_7</t>
  </si>
  <si>
    <t>90000000百萬冥神庫存卡(7天綁定)</t>
  </si>
  <si>
    <t>R_vp003_ss_90000000_7</t>
  </si>
  <si>
    <t>150000000百萬冥神庫存卡(7天綁定)</t>
  </si>
  <si>
    <t>R_vp003_ss_150000000_7</t>
  </si>
  <si>
    <t>300000000百萬冥神庫存卡(7天綁定)</t>
  </si>
  <si>
    <t>R_vp003_ss_300000000_7</t>
  </si>
  <si>
    <t>600000000百萬冥神庫存卡(7天綁定)</t>
  </si>
  <si>
    <t>R_vp003_ss_600000000_7</t>
  </si>
  <si>
    <t>1200000000百萬冥神庫存卡(7天綁定)</t>
  </si>
  <si>
    <t>R_vp003_ss_1200000000_7</t>
  </si>
  <si>
    <t>3000000000百萬冥神庫存卡(7天綁定)</t>
  </si>
  <si>
    <t>R_vp003_ss_3000000000_7</t>
  </si>
  <si>
    <t>3000百萬冥神庫存卡(30天非綁定)</t>
  </si>
  <si>
    <t>R_vp003_ss_3000_30_1</t>
  </si>
  <si>
    <t>9000百萬冥神庫存卡(30天非綁定)</t>
  </si>
  <si>
    <t>R_vp003_ss_9000_30_1</t>
  </si>
  <si>
    <t>30000百萬冥神庫存卡(30天非綁定)</t>
  </si>
  <si>
    <t>R_vp003_ss_30000_30_1</t>
  </si>
  <si>
    <t>90000百萬冥神庫存卡(30天非綁定)</t>
  </si>
  <si>
    <t>R_vp003_ss_90000_30_1</t>
  </si>
  <si>
    <t>300000百萬冥神庫存卡(30天非綁定)</t>
  </si>
  <si>
    <t>R_vp003_ss_300000_30_1</t>
  </si>
  <si>
    <t>900000百萬冥神庫存卡(30天非綁定)</t>
  </si>
  <si>
    <t>R_vp003_ss_900000_30_1</t>
  </si>
  <si>
    <t>3000000百萬冥神庫存卡(30天非綁定)</t>
  </si>
  <si>
    <t>R_vp003_ss_3000000_30_1</t>
  </si>
  <si>
    <t>6000000百萬冥神庫存卡(30天非綁定)</t>
  </si>
  <si>
    <t>R_vp003_ss_6000000_30_1</t>
  </si>
  <si>
    <t>9000000百萬冥神庫存卡(30天非綁定)</t>
  </si>
  <si>
    <t>R_vp003_ss_9000000_30_1</t>
  </si>
  <si>
    <t>15000000百萬冥神庫存卡(30天非綁定)</t>
  </si>
  <si>
    <t>R_vp003_ss_15000000_30_1</t>
  </si>
  <si>
    <t>30000000百萬冥神庫存卡(30天非綁定)</t>
  </si>
  <si>
    <t>R_vp003_ss_30000000_30_1</t>
  </si>
  <si>
    <t>45000000百萬冥神庫存卡(30天非綁定)</t>
  </si>
  <si>
    <t>R_vp003_ss_45000000_30_1</t>
  </si>
  <si>
    <t>90000000百萬冥神庫存卡(30天非綁定)</t>
  </si>
  <si>
    <t>R_vp003_ss_90000000_30_1</t>
  </si>
  <si>
    <t>150000000百萬冥神庫存卡(30天非綁定)</t>
  </si>
  <si>
    <t>R_vp003_ss_150000000_30_1</t>
  </si>
  <si>
    <t>300000000百萬冥神庫存卡(30天非綁定)</t>
  </si>
  <si>
    <t>R_vp003_ss_300000000_30_1</t>
  </si>
  <si>
    <t>600000000百萬冥神庫存卡(30天非綁定)</t>
  </si>
  <si>
    <t>R_vp003_ss_600000000_30_1</t>
  </si>
  <si>
    <t>1200000000百萬冥神庫存卡(30天非綁定)</t>
  </si>
  <si>
    <t>R_vp003_ss_1200000000_30_1</t>
  </si>
  <si>
    <t>3000000000百萬冥神庫存卡(30天非綁定)</t>
  </si>
  <si>
    <t>R_vp003_ss_3000000000_30_1</t>
  </si>
  <si>
    <t>3000百萬冥神覺醒卡(7天綁定)</t>
  </si>
  <si>
    <t>R_vp003_gb_3000_7</t>
  </si>
  <si>
    <t>9000百萬冥神覺醒卡(7天綁定)</t>
  </si>
  <si>
    <t>R_vp003_gb_9000_7</t>
  </si>
  <si>
    <t>30000百萬冥神覺醒卡(7天綁定)</t>
  </si>
  <si>
    <t>R_vp003_gb_30000_7</t>
  </si>
  <si>
    <t>90000百萬冥神覺醒卡(7天綁定)</t>
  </si>
  <si>
    <t>R_vp003_gb_90000_7</t>
  </si>
  <si>
    <t>300000百萬冥神覺醒卡(7天綁定)</t>
  </si>
  <si>
    <t>R_vp003_gb_300000_7</t>
  </si>
  <si>
    <t>900000百萬冥神覺醒卡(7天綁定)</t>
  </si>
  <si>
    <t>R_vp003_gb_900000_7</t>
  </si>
  <si>
    <t>3000000百萬冥神覺醒卡(7天綁定)</t>
  </si>
  <si>
    <t>R_vp003_gb_3000000_7</t>
  </si>
  <si>
    <t>6000000百萬冥神覺醒卡(7天綁定)</t>
  </si>
  <si>
    <t>R_vp003_gb_6000000_7</t>
  </si>
  <si>
    <t>9000000百萬冥神覺醒卡(7天綁定)</t>
  </si>
  <si>
    <t>R_vp003_gb_9000000_7</t>
  </si>
  <si>
    <t>15000000百萬冥神覺醒卡(7天綁定)</t>
  </si>
  <si>
    <t>R_vp003_gb_15000000_7</t>
  </si>
  <si>
    <t>30000000百萬冥神覺醒卡(7天綁定)</t>
  </si>
  <si>
    <t>R_vp003_gb_30000000_7</t>
  </si>
  <si>
    <t>45000000百萬冥神覺醒卡(7天綁定)</t>
  </si>
  <si>
    <t>R_vp003_gb_45000000_7</t>
  </si>
  <si>
    <t>90000000百萬冥神覺醒卡(7天綁定)</t>
  </si>
  <si>
    <t>R_vp003_gb_90000000_7</t>
  </si>
  <si>
    <t>150000000百萬冥神覺醒卡(7天綁定)</t>
  </si>
  <si>
    <t>R_vp003_gb_150000000_7</t>
  </si>
  <si>
    <t>300000000百萬冥神覺醒卡(7天綁定)</t>
  </si>
  <si>
    <t>R_vp003_gb_300000000_7</t>
  </si>
  <si>
    <t>600000000百萬冥神覺醒卡(7天綁定)</t>
  </si>
  <si>
    <t>R_vp003_gb_600000000_7</t>
  </si>
  <si>
    <t>1200000000百萬冥神覺醒卡(7天綁定)</t>
  </si>
  <si>
    <t>R_vp003_gb_1200000000_7</t>
  </si>
  <si>
    <t>3000000000百萬冥神覺醒卡(7天綁定)</t>
  </si>
  <si>
    <t>R_vp003_gb_3000000000_7</t>
  </si>
  <si>
    <t>3000百萬冥神覺醒卡(30天非綁定)</t>
  </si>
  <si>
    <t>R_vp003_gb_3000_30_1</t>
  </si>
  <si>
    <t>9000百萬冥神覺醒卡(30天非綁定)</t>
  </si>
  <si>
    <t>R_vp003_gb_9000_30_1</t>
  </si>
  <si>
    <t>30000百萬冥神覺醒卡(30天非綁定)</t>
  </si>
  <si>
    <t>R_vp003_gb_30000_30_1</t>
  </si>
  <si>
    <t>90000百萬冥神覺醒卡(30天非綁定)</t>
  </si>
  <si>
    <t>R_vp003_gb_90000_30_1</t>
  </si>
  <si>
    <t>300000百萬冥神覺醒卡(30天非綁定)</t>
  </si>
  <si>
    <t>R_vp003_gb_300000_30_1</t>
  </si>
  <si>
    <t>900000百萬冥神覺醒卡(30天非綁定)</t>
  </si>
  <si>
    <t>R_vp003_gb_900000_30_1</t>
  </si>
  <si>
    <t>3000000百萬冥神覺醒卡(30天非綁定)</t>
  </si>
  <si>
    <t>R_vp003_gb_3000000_30_1</t>
  </si>
  <si>
    <t>6000000百萬冥神覺醒卡(30天非綁定)</t>
  </si>
  <si>
    <t>R_vp003_gb_6000000_30_1</t>
  </si>
  <si>
    <t>9000000百萬冥神覺醒卡(30天非綁定)</t>
  </si>
  <si>
    <t>R_vp003_gb_9000000_30_1</t>
  </si>
  <si>
    <t>15000000百萬冥神覺醒卡(30天非綁定)</t>
  </si>
  <si>
    <t>R_vp003_gb_15000000_30_1</t>
  </si>
  <si>
    <t>30000000百萬冥神覺醒卡(30天非綁定)</t>
  </si>
  <si>
    <t>R_vp003_gb_30000000_30_1</t>
  </si>
  <si>
    <t>45000000百萬冥神覺醒卡(30天非綁定)</t>
  </si>
  <si>
    <t>R_vp003_gb_45000000_30_1</t>
  </si>
  <si>
    <t>90000000百萬冥神覺醒卡(30天非綁定)</t>
  </si>
  <si>
    <t>R_vp003_gb_90000000_30_1</t>
  </si>
  <si>
    <t>150000000百萬冥神覺醒卡(30天非綁定)</t>
  </si>
  <si>
    <t>R_vp003_gb_150000000_30_1</t>
  </si>
  <si>
    <t>300000000百萬冥神覺醒卡(30天非綁定)</t>
  </si>
  <si>
    <t>R_vp003_gb_300000000_30_1</t>
  </si>
  <si>
    <t>600000000百萬冥神覺醒卡(30天非綁定)</t>
  </si>
  <si>
    <t>R_vp003_gb_600000000_30_1</t>
  </si>
  <si>
    <t>1200000000百萬冥神覺醒卡(30天非綁定)</t>
  </si>
  <si>
    <t>R_vp003_gb_1200000000_30_1</t>
  </si>
  <si>
    <t>3000000000百萬冥神覺醒卡(30天非綁定)</t>
  </si>
  <si>
    <t>R_vp003_gb_3000000000_30_1</t>
  </si>
  <si>
    <t>3000百萬冥神王座卡(7天綁定)</t>
  </si>
  <si>
    <t>R_vp003_gbt_3000_7</t>
  </si>
  <si>
    <t>9000百萬冥神王座卡(7天綁定)</t>
  </si>
  <si>
    <t>R_vp003_gbt_9000_7</t>
  </si>
  <si>
    <t>30000百萬冥神王座卡(7天綁定)</t>
  </si>
  <si>
    <t>R_vp003_gbt_30000_7</t>
  </si>
  <si>
    <t>90000百萬冥神王座卡(7天綁定)</t>
  </si>
  <si>
    <t>R_vp003_gbt_90000_7</t>
  </si>
  <si>
    <t>300000百萬冥神王座卡(7天綁定)</t>
  </si>
  <si>
    <t>R_vp003_gbt_300000_7</t>
  </si>
  <si>
    <t>900000百萬冥神王座卡(7天綁定)</t>
  </si>
  <si>
    <t>R_vp003_gbt_900000_7</t>
  </si>
  <si>
    <t>3000000百萬冥神王座卡(7天綁定)</t>
  </si>
  <si>
    <t>R_vp003_gbt_3000000_7</t>
  </si>
  <si>
    <t>6000000百萬冥神王座卡(7天綁定)</t>
  </si>
  <si>
    <t>R_vp003_gbt_6000000_7</t>
  </si>
  <si>
    <t>9000000百萬冥神王座卡(7天綁定)</t>
  </si>
  <si>
    <t>R_vp003_gbt_9000000_7</t>
  </si>
  <si>
    <t>15000000百萬冥神王座卡(7天綁定)</t>
  </si>
  <si>
    <t>R_vp003_gbt_15000000_7</t>
  </si>
  <si>
    <t>30000000百萬冥神王座卡(7天綁定)</t>
  </si>
  <si>
    <t>R_vp003_gbt_30000000_7</t>
  </si>
  <si>
    <t>45000000百萬冥神王座卡(7天綁定)</t>
  </si>
  <si>
    <t>R_vp003_gbt_45000000_7</t>
  </si>
  <si>
    <t>90000000百萬冥神王座卡(7天綁定)</t>
  </si>
  <si>
    <t>R_vp003_gbt_90000000_7</t>
  </si>
  <si>
    <t>150000000百萬冥神王座卡(7天綁定)</t>
  </si>
  <si>
    <t>R_vp003_gbt_150000000_7</t>
  </si>
  <si>
    <t>300000000百萬冥神王座卡(7天綁定)</t>
  </si>
  <si>
    <t>R_vp003_gbt_300000000_7</t>
  </si>
  <si>
    <t>600000000百萬冥神王座卡(7天綁定)</t>
  </si>
  <si>
    <t>R_vp003_gbt_600000000_7</t>
  </si>
  <si>
    <t>1200000000百萬冥神王座卡(7天綁定)</t>
  </si>
  <si>
    <t>R_vp003_gbt_1200000000_7</t>
  </si>
  <si>
    <t>3000000000百萬冥神王座卡(7天綁定)</t>
  </si>
  <si>
    <t>R_vp003_gbt_3000000000_7</t>
  </si>
  <si>
    <t>3000百萬冥神王座卡(30天非綁定)</t>
  </si>
  <si>
    <t>R_vp003_gbt_3000_30_1</t>
  </si>
  <si>
    <t>9000百萬冥神王座卡(30天非綁定)</t>
  </si>
  <si>
    <t>R_vp003_gbt_9000_30_1</t>
  </si>
  <si>
    <t>30000百萬冥神王座卡(30天非綁定)</t>
  </si>
  <si>
    <t>R_vp003_gbt_30000_30_1</t>
  </si>
  <si>
    <t>90000百萬冥神王座卡(30天非綁定)</t>
  </si>
  <si>
    <t>R_vp003_gbt_90000_30_1</t>
  </si>
  <si>
    <t>300000百萬冥神王座卡(30天非綁定)</t>
  </si>
  <si>
    <t>R_vp003_gbt_300000_30_1</t>
  </si>
  <si>
    <t>900000百萬冥神王座卡(30天非綁定)</t>
  </si>
  <si>
    <t>R_vp003_gbt_900000_30_1</t>
  </si>
  <si>
    <t>3000000百萬冥神王座卡(30天非綁定)</t>
  </si>
  <si>
    <t>R_vp003_gbt_3000000_30_1</t>
  </si>
  <si>
    <t>6000000百萬冥神王座卡(30天非綁定)</t>
  </si>
  <si>
    <t>R_vp003_gbt_6000000_30_1</t>
  </si>
  <si>
    <t>9000000百萬冥神王座卡(30天非綁定)</t>
  </si>
  <si>
    <t>R_vp003_gbt_9000000_30_1</t>
  </si>
  <si>
    <t>15000000百萬冥神王座卡(30天非綁定)</t>
  </si>
  <si>
    <t>R_vp003_gbt_15000000_30_1</t>
  </si>
  <si>
    <t>30000000百萬冥神王座卡(30天非綁定)</t>
  </si>
  <si>
    <t>R_vp003_gbt_30000000_30_1</t>
  </si>
  <si>
    <t>45000000百萬冥神王座卡(30天非綁定)</t>
  </si>
  <si>
    <t>R_vp003_gbt_45000000_30_1</t>
  </si>
  <si>
    <t>90000000百萬冥神王座卡(30天非綁定)</t>
  </si>
  <si>
    <t>R_vp003_gbt_90000000_30_1</t>
  </si>
  <si>
    <t>150000000百萬冥神王座卡(30天非綁定)</t>
  </si>
  <si>
    <t>R_vp003_gbt_150000000_30_1</t>
  </si>
  <si>
    <t>300000000百萬冥神王座卡(30天非綁定)</t>
  </si>
  <si>
    <t>R_vp003_gbt_300000000_30_1</t>
  </si>
  <si>
    <t>600000000百萬冥神王座卡(30天非綁定)</t>
  </si>
  <si>
    <t>R_vp003_gbt_600000000_30_1</t>
  </si>
  <si>
    <t>1200000000百萬冥神王座卡(30天非綁定)</t>
  </si>
  <si>
    <t>R_vp003_gbt_1200000000_30_1</t>
  </si>
  <si>
    <t>3000000000百萬冥神王座卡(30天非綁定)</t>
  </si>
  <si>
    <t>R_vp003_gbt_3000000000_30_1</t>
  </si>
  <si>
    <t>3000太空漫遊免費卡(7天綁定)</t>
  </si>
  <si>
    <t>R_g077_fg_3000_7</t>
  </si>
  <si>
    <t>10000太空漫遊免費卡(7天綁定)</t>
  </si>
  <si>
    <t>R_g077_fg_10000_7</t>
  </si>
  <si>
    <t>30000太空漫遊免費卡(7天綁定)</t>
  </si>
  <si>
    <t>R_g077_fg_30000_7</t>
  </si>
  <si>
    <t>100000太空漫遊免費卡(7天綁定)</t>
  </si>
  <si>
    <t>R_g077_fg_100000_7</t>
  </si>
  <si>
    <t>300000太空漫遊免費卡(7天綁定)</t>
  </si>
  <si>
    <t>R_g077_fg_300000_7</t>
  </si>
  <si>
    <t>1000000太空漫遊免費卡(7天綁定)</t>
  </si>
  <si>
    <t>R_g077_fg_1000000_7</t>
  </si>
  <si>
    <t>3000000太空漫遊免費卡(7天綁定)</t>
  </si>
  <si>
    <t>R_g077_fg_3000000_7</t>
  </si>
  <si>
    <t>6000000太空漫遊免費卡(7天綁定)</t>
  </si>
  <si>
    <t>R_g077_fg_6000000_7</t>
  </si>
  <si>
    <t>9000000太空漫遊免費卡(7天綁定)</t>
  </si>
  <si>
    <t>R_g077_fg_9000000_7</t>
  </si>
  <si>
    <t>10000000太空漫遊免費卡(7天綁定)</t>
  </si>
  <si>
    <t>R_g077_fg_10000000_7</t>
  </si>
  <si>
    <t>15000000太空漫遊免費卡(7天綁定)</t>
  </si>
  <si>
    <t>R_g077_fg_15000000_7</t>
  </si>
  <si>
    <t>30000000太空漫遊免費卡(7天綁定)</t>
  </si>
  <si>
    <t>R_g077_fg_30000000_7</t>
  </si>
  <si>
    <t>50000000太空漫遊免費卡(7天綁定)</t>
  </si>
  <si>
    <t>R_g077_fg_50000000_7</t>
  </si>
  <si>
    <t>100000000太空漫遊免費卡(7天綁定)</t>
  </si>
  <si>
    <t>R_g077_fg_100000000_7</t>
  </si>
  <si>
    <t>200000000太空漫遊免費卡(7天綁定)</t>
  </si>
  <si>
    <t>R_g077_fg_200000000_7</t>
  </si>
  <si>
    <t>300000000太空漫遊免費卡(7天綁定)</t>
  </si>
  <si>
    <t>R_g077_fg_300000000_7</t>
  </si>
  <si>
    <t>500000000太空漫遊免費卡(7天綁定)</t>
  </si>
  <si>
    <t>R_g077_fg_500000000_7</t>
  </si>
  <si>
    <t>1000000000太空漫遊免費卡(7天綁定)</t>
  </si>
  <si>
    <t>R_g077_fg_1000000000_7</t>
  </si>
  <si>
    <t>3000太空漫遊免費卡(30天非綁定)</t>
  </si>
  <si>
    <t>R_g077_fg_3000_30_1</t>
  </si>
  <si>
    <t>10000太空漫遊免費卡(30天非綁定)</t>
  </si>
  <si>
    <t>R_g077_fg_10000_30_1</t>
  </si>
  <si>
    <t>30000太空漫遊免費卡(30天非綁定)</t>
  </si>
  <si>
    <t>R_g077_fg_30000_30_1</t>
  </si>
  <si>
    <t>100000太空漫遊免費卡(30天非綁定)</t>
  </si>
  <si>
    <t>R_g077_fg_100000_30_1</t>
  </si>
  <si>
    <t>300000太空漫遊免費卡(30天非綁定)</t>
  </si>
  <si>
    <t>R_g077_fg_300000_30_1</t>
  </si>
  <si>
    <t>1000000太空漫遊免費卡(30天非綁定)</t>
  </si>
  <si>
    <t>R_g077_fg_1000000_30_1</t>
  </si>
  <si>
    <t>3000000太空漫遊免費卡(30天非綁定)</t>
  </si>
  <si>
    <t>R_g077_fg_3000000_30_1</t>
  </si>
  <si>
    <t>6000000太空漫遊免費卡(30天非綁定)</t>
  </si>
  <si>
    <t>R_g077_fg_6000000_30_1</t>
  </si>
  <si>
    <t>9000000太空漫遊免費卡(30天非綁定)</t>
  </si>
  <si>
    <t>R_g077_fg_9000000_30_1</t>
  </si>
  <si>
    <t>10000000太空漫遊免費卡(30天非綁定)</t>
  </si>
  <si>
    <t>R_g077_fg_10000000_30_1</t>
  </si>
  <si>
    <t>15000000太空漫遊免費卡(30天非綁定)</t>
  </si>
  <si>
    <t>R_g077_fg_15000000_30_1</t>
  </si>
  <si>
    <t>30000000太空漫遊免費卡(30天非綁定)</t>
  </si>
  <si>
    <t>R_g077_fg_30000000_30_1</t>
  </si>
  <si>
    <t>50000000太空漫遊免費卡(30天非綁定)</t>
  </si>
  <si>
    <t>R_g077_fg_50000000_30_1</t>
  </si>
  <si>
    <t>100000000太空漫遊免費卡(30天非綁定)</t>
  </si>
  <si>
    <t>R_g077_fg_100000000_30_1</t>
  </si>
  <si>
    <t>200000000太空漫遊免費卡(30天非綁定)</t>
  </si>
  <si>
    <t>R_g077_fg_200000000_30_1</t>
  </si>
  <si>
    <t>300000000太空漫遊免費卡(30天非綁定)</t>
  </si>
  <si>
    <t>R_g077_fg_300000000_30_1</t>
  </si>
  <si>
    <t>500000000太空漫遊免費卡(30天非綁定)</t>
  </si>
  <si>
    <t>R_g077_fg_500000000_30_1</t>
  </si>
  <si>
    <t>1000000000太空漫遊免費卡(30天非綁定)</t>
  </si>
  <si>
    <t>R_g077_fg_1000000000_30_1</t>
  </si>
  <si>
    <t>3000太空漫遊火星卡(7天綁定)</t>
  </si>
  <si>
    <t>R_g077_sm_3000_7</t>
  </si>
  <si>
    <t>10000太空漫遊火星卡(7天綁定)</t>
  </si>
  <si>
    <t>R_g077_sm_10000_7</t>
  </si>
  <si>
    <t>30000太空漫遊火星卡(7天綁定)</t>
  </si>
  <si>
    <t>R_g077_sm_30000_7</t>
  </si>
  <si>
    <t>100000太空漫遊火星卡(7天綁定)</t>
  </si>
  <si>
    <t>R_g077_sm_100000_7</t>
  </si>
  <si>
    <t>300000太空漫遊火星卡(7天綁定)</t>
  </si>
  <si>
    <t>R_g077_sm_300000_7</t>
  </si>
  <si>
    <t>1000000太空漫遊火星卡(7天綁定)</t>
  </si>
  <si>
    <t>R_g077_sm_1000000_7</t>
  </si>
  <si>
    <t>3000000太空漫遊火星卡(7天綁定)</t>
  </si>
  <si>
    <t>R_g077_sm_3000000_7</t>
  </si>
  <si>
    <t>6000000太空漫遊火星卡(7天綁定)</t>
  </si>
  <si>
    <t>R_g077_sm_6000000_7</t>
  </si>
  <si>
    <t>9000000太空漫遊火星卡(7天綁定)</t>
  </si>
  <si>
    <t>R_g077_sm_9000000_7</t>
  </si>
  <si>
    <t>10000000太空漫遊火星卡(7天綁定)</t>
  </si>
  <si>
    <t>R_g077_sm_10000000_7</t>
  </si>
  <si>
    <t>15000000太空漫遊火星卡(7天綁定)</t>
  </si>
  <si>
    <t>R_g077_sm_15000000_7</t>
  </si>
  <si>
    <t>30000000太空漫遊火星卡(7天綁定)</t>
  </si>
  <si>
    <t>R_g077_sm_30000000_7</t>
  </si>
  <si>
    <t>50000000太空漫遊火星卡(7天綁定)</t>
  </si>
  <si>
    <t>R_g077_sm_50000000_7</t>
  </si>
  <si>
    <t>100000000太空漫遊火星卡(7天綁定)</t>
  </si>
  <si>
    <t>R_g077_sm_100000000_7</t>
  </si>
  <si>
    <t>200000000太空漫遊火星卡(7天綁定)</t>
  </si>
  <si>
    <t>R_g077_sm_200000000_7</t>
  </si>
  <si>
    <t>300000000太空漫遊火星卡(7天綁定)</t>
  </si>
  <si>
    <t>R_g077_sm_300000000_7</t>
  </si>
  <si>
    <t>500000000太空漫遊火星卡(7天綁定)</t>
  </si>
  <si>
    <t>R_g077_sm_500000000_7</t>
  </si>
  <si>
    <t>1000000000太空漫遊火星卡(7天綁定)</t>
  </si>
  <si>
    <t>R_g077_sm_1000000000_7</t>
  </si>
  <si>
    <t>3000太空漫遊火星卡(30天非綁定)</t>
  </si>
  <si>
    <t>R_g077_sm_3000_30_1</t>
  </si>
  <si>
    <t>10000太空漫遊火星卡(30天非綁定)</t>
  </si>
  <si>
    <t>R_g077_sm_10000_30_1</t>
  </si>
  <si>
    <t>30000太空漫遊火星卡(30天非綁定)</t>
  </si>
  <si>
    <t>R_g077_sm_30000_30_1</t>
  </si>
  <si>
    <t>100000太空漫遊火星卡(30天非綁定)</t>
  </si>
  <si>
    <t>R_g077_sm_100000_30_1</t>
  </si>
  <si>
    <t>300000太空漫遊火星卡(30天非綁定)</t>
  </si>
  <si>
    <t>R_g077_sm_300000_30_1</t>
  </si>
  <si>
    <t>1000000太空漫遊火星卡(30天非綁定)</t>
  </si>
  <si>
    <t>R_g077_sm_1000000_30_1</t>
  </si>
  <si>
    <t>3000000太空漫遊火星卡(30天非綁定)</t>
  </si>
  <si>
    <t>R_g077_sm_3000000_30_1</t>
  </si>
  <si>
    <t>6000000太空漫遊火星卡(30天非綁定)</t>
  </si>
  <si>
    <t>R_g077_sm_6000000_30_1</t>
  </si>
  <si>
    <t>9000000太空漫遊火星卡(30天非綁定)</t>
  </si>
  <si>
    <t>R_g077_sm_9000000_30_1</t>
  </si>
  <si>
    <t>10000000太空漫遊火星卡(30天非綁定)</t>
  </si>
  <si>
    <t>R_g077_sm_10000000_30_1</t>
  </si>
  <si>
    <t>15000000太空漫遊火星卡(30天非綁定)</t>
  </si>
  <si>
    <t>R_g077_sm_15000000_30_1</t>
  </si>
  <si>
    <t>30000000太空漫遊火星卡(30天非綁定)</t>
  </si>
  <si>
    <t>R_g077_sm_30000000_30_1</t>
  </si>
  <si>
    <t>50000000太空漫遊火星卡(30天非綁定)</t>
  </si>
  <si>
    <t>R_g077_sm_50000000_30_1</t>
  </si>
  <si>
    <t>100000000太空漫遊火星卡(30天非綁定)</t>
  </si>
  <si>
    <t>R_g077_sm_100000000_30_1</t>
  </si>
  <si>
    <t>200000000太空漫遊火星卡(30天非綁定)</t>
  </si>
  <si>
    <t>R_g077_sm_200000000_30_1</t>
  </si>
  <si>
    <t>300000000太空漫遊火星卡(30天非綁定)</t>
  </si>
  <si>
    <t>R_g077_sm_300000000_30_1</t>
  </si>
  <si>
    <t>500000000太空漫遊火星卡(30天非綁定)</t>
  </si>
  <si>
    <t>R_g077_sm_500000000_30_1</t>
  </si>
  <si>
    <t>1000000000太空漫遊火星卡(30天非綁定)</t>
  </si>
  <si>
    <t>R_g077_sm_1000000000_30_1</t>
  </si>
  <si>
    <t>3000太空漫遊冥王星卡(7天綁定)</t>
  </si>
  <si>
    <t>R_g077_sp_3000_7</t>
  </si>
  <si>
    <t>10000太空漫遊冥王星卡(7天綁定)</t>
  </si>
  <si>
    <t>R_g077_sp_10000_7</t>
  </si>
  <si>
    <t>30000太空漫遊冥王星卡(7天綁定)</t>
  </si>
  <si>
    <t>R_g077_sp_30000_7</t>
  </si>
  <si>
    <t>100000太空漫遊冥王星卡(7天綁定)</t>
  </si>
  <si>
    <t>R_g077_sp_100000_7</t>
  </si>
  <si>
    <t>300000太空漫遊冥王星卡(7天綁定)</t>
  </si>
  <si>
    <t>R_g077_sp_300000_7</t>
  </si>
  <si>
    <t>1000000太空漫遊冥王星卡(7天綁定)</t>
  </si>
  <si>
    <t>R_g077_sp_1000000_7</t>
  </si>
  <si>
    <t>3000000太空漫遊冥王星卡(7天綁定)</t>
  </si>
  <si>
    <t>R_g077_sp_3000000_7</t>
  </si>
  <si>
    <t>6000000太空漫遊冥王星卡(7天綁定)</t>
  </si>
  <si>
    <t>R_g077_sp_6000000_7</t>
  </si>
  <si>
    <t>9000000太空漫遊冥王星卡(7天綁定)</t>
  </si>
  <si>
    <t>R_g077_sp_9000000_7</t>
  </si>
  <si>
    <t>10000000太空漫遊冥王星卡(7天綁定)</t>
  </si>
  <si>
    <t>R_g077_sp_10000000_7</t>
  </si>
  <si>
    <t>15000000太空漫遊冥王星卡(7天綁定)</t>
  </si>
  <si>
    <t>R_g077_sp_15000000_7</t>
  </si>
  <si>
    <t>30000000太空漫遊冥王星卡(7天綁定)</t>
  </si>
  <si>
    <t>R_g077_sp_30000000_7</t>
  </si>
  <si>
    <t>50000000太空漫遊冥王星卡(7天綁定)</t>
  </si>
  <si>
    <t>R_g077_sp_50000000_7</t>
  </si>
  <si>
    <t>100000000太空漫遊冥王星卡(7天綁定)</t>
  </si>
  <si>
    <t>R_g077_sp_100000000_7</t>
  </si>
  <si>
    <t>200000000太空漫遊冥王星卡(7天綁定)</t>
  </si>
  <si>
    <t>R_g077_sp_200000000_7</t>
  </si>
  <si>
    <t>300000000太空漫遊冥王星卡(7天綁定)</t>
  </si>
  <si>
    <t>R_g077_sp_300000000_7</t>
  </si>
  <si>
    <t>500000000太空漫遊冥王星卡(7天綁定)</t>
  </si>
  <si>
    <t>R_g077_sp_500000000_7</t>
  </si>
  <si>
    <t>1000000000太空漫遊冥王星卡(7天綁定)</t>
  </si>
  <si>
    <t>R_g077_sp_1000000000_7</t>
  </si>
  <si>
    <t>3000太空漫遊冥王星卡(30天非綁定)</t>
  </si>
  <si>
    <t>R_g077_sp_3000_30_1</t>
  </si>
  <si>
    <t>10000太空漫遊冥王星卡(30天非綁定)</t>
  </si>
  <si>
    <t>R_g077_sp_10000_30_1</t>
  </si>
  <si>
    <t>30000太空漫遊冥王星卡(30天非綁定)</t>
  </si>
  <si>
    <t>R_g077_sp_30000_30_1</t>
  </si>
  <si>
    <t>100000太空漫遊冥王星卡(30天非綁定)</t>
  </si>
  <si>
    <t>R_g077_sp_100000_30_1</t>
  </si>
  <si>
    <t>300000太空漫遊冥王星卡(30天非綁定)</t>
  </si>
  <si>
    <t>R_g077_sp_300000_30_1</t>
  </si>
  <si>
    <t>1000000太空漫遊冥王星卡(30天非綁定)</t>
  </si>
  <si>
    <t>R_g077_sp_1000000_30_1</t>
  </si>
  <si>
    <t>3000000太空漫遊冥王星卡(30天非綁定)</t>
  </si>
  <si>
    <t>R_g077_sp_3000000_30_1</t>
  </si>
  <si>
    <t>6000000太空漫遊冥王星卡(30天非綁定)</t>
  </si>
  <si>
    <t>R_g077_sp_6000000_30_1</t>
  </si>
  <si>
    <t>9000000太空漫遊冥王星卡(30天非綁定)</t>
  </si>
  <si>
    <t>R_g077_sp_9000000_30_1</t>
  </si>
  <si>
    <t>10000000太空漫遊冥王星卡(30天非綁定)</t>
  </si>
  <si>
    <t>R_g077_sp_10000000_30_1</t>
  </si>
  <si>
    <t>15000000太空漫遊冥王星卡(30天非綁定)</t>
  </si>
  <si>
    <t>R_g077_sp_15000000_30_1</t>
  </si>
  <si>
    <t>30000000太空漫遊冥王星卡(30天非綁定)</t>
  </si>
  <si>
    <t>R_g077_sp_30000000_30_1</t>
  </si>
  <si>
    <t>50000000太空漫遊冥王星卡(30天非綁定)</t>
  </si>
  <si>
    <t>R_g077_sp_50000000_30_1</t>
  </si>
  <si>
    <t>100000000太空漫遊冥王星卡(30天非綁定)</t>
  </si>
  <si>
    <t>R_g077_sp_100000000_30_1</t>
  </si>
  <si>
    <t>200000000太空漫遊冥王星卡(30天非綁定)</t>
  </si>
  <si>
    <t>R_g077_sp_200000000_30_1</t>
  </si>
  <si>
    <t>300000000太空漫遊冥王星卡(30天非綁定)</t>
  </si>
  <si>
    <t>R_g077_sp_300000000_30_1</t>
  </si>
  <si>
    <t>500000000太空漫遊冥王星卡(30天非綁定)</t>
  </si>
  <si>
    <t>R_g077_sp_500000000_30_1</t>
  </si>
  <si>
    <t>1000000000太空漫遊冥王星卡(30天非綁定)</t>
  </si>
  <si>
    <t>R_g077_sp_1000000000_30_1</t>
  </si>
  <si>
    <t>3000太空漫遊超級免費卡(7天綁定)</t>
  </si>
  <si>
    <t>R_g077_sfg_3000_7</t>
  </si>
  <si>
    <t>10000太空漫遊超級免費卡(7天綁定)</t>
  </si>
  <si>
    <t>R_g077_sfg_10000_7</t>
  </si>
  <si>
    <t>30000太空漫遊超級免費卡(7天綁定)</t>
  </si>
  <si>
    <t>R_g077_sfg_30000_7</t>
  </si>
  <si>
    <t>100000太空漫遊超級免費卡(7天綁定)</t>
  </si>
  <si>
    <t>R_g077_sfg_100000_7</t>
  </si>
  <si>
    <t>300000太空漫遊超級免費卡(7天綁定)</t>
  </si>
  <si>
    <t>R_g077_sfg_300000_7</t>
  </si>
  <si>
    <t>1000000太空漫遊超級免費卡(7天綁定)</t>
  </si>
  <si>
    <t>R_g077_sfg_1000000_7</t>
  </si>
  <si>
    <t>3000000太空漫遊超級免費卡(7天綁定)</t>
  </si>
  <si>
    <t>R_g077_sfg_3000000_7</t>
  </si>
  <si>
    <t>6000000太空漫遊超級免費卡(7天綁定)</t>
  </si>
  <si>
    <t>R_g077_sfg_6000000_7</t>
  </si>
  <si>
    <t>9000000太空漫遊超級免費卡(7天綁定)</t>
  </si>
  <si>
    <t>R_g077_sfg_9000000_7</t>
  </si>
  <si>
    <t>10000000太空漫遊超級免費卡(7天綁定)</t>
  </si>
  <si>
    <t>R_g077_sfg_10000000_7</t>
  </si>
  <si>
    <t>15000000太空漫遊超級免費卡(7天綁定)</t>
  </si>
  <si>
    <t>R_g077_sfg_15000000_7</t>
  </si>
  <si>
    <t>30000000太空漫遊超級免費卡(7天綁定)</t>
  </si>
  <si>
    <t>R_g077_sfg_30000000_7</t>
  </si>
  <si>
    <t>50000000太空漫遊超級免費卡(7天綁定)</t>
  </si>
  <si>
    <t>R_g077_sfg_50000000_7</t>
  </si>
  <si>
    <t>100000000太空漫遊超級免費卡(7天綁定)</t>
  </si>
  <si>
    <t>R_g077_sfg_100000000_7</t>
  </si>
  <si>
    <t>200000000太空漫遊超級免費卡(7天綁定)</t>
  </si>
  <si>
    <t>R_g077_sfg_200000000_7</t>
  </si>
  <si>
    <t>300000000太空漫遊超級免費卡(7天綁定)</t>
  </si>
  <si>
    <t>R_g077_sfg_300000000_7</t>
  </si>
  <si>
    <t>500000000太空漫遊超級免費卡(7天綁定)</t>
  </si>
  <si>
    <t>R_g077_sfg_500000000_7</t>
  </si>
  <si>
    <t>1000000000太空漫遊超級免費卡(7天綁定)</t>
  </si>
  <si>
    <t>R_g077_sfg_1000000000_7</t>
  </si>
  <si>
    <t>3000太空漫遊超級免費卡(30天非綁定)</t>
  </si>
  <si>
    <t>R_g077_sfg_3000_30_1</t>
  </si>
  <si>
    <t>10000太空漫遊超級免費卡(30天非綁定)</t>
  </si>
  <si>
    <t>R_g077_sfg_10000_30_1</t>
  </si>
  <si>
    <t>30000太空漫遊超級免費卡(30天非綁定)</t>
  </si>
  <si>
    <t>R_g077_sfg_30000_30_1</t>
  </si>
  <si>
    <t>100000太空漫遊超級免費卡(30天非綁定)</t>
  </si>
  <si>
    <t>R_g077_sfg_100000_30_1</t>
  </si>
  <si>
    <t>300000太空漫遊超級免費卡(30天非綁定)</t>
  </si>
  <si>
    <t>R_g077_sfg_300000_30_1</t>
  </si>
  <si>
    <t>1000000太空漫遊超級免費卡(30天非綁定)</t>
  </si>
  <si>
    <t>R_g077_sfg_1000000_30_1</t>
  </si>
  <si>
    <t>3000000太空漫遊超級免費卡(30天非綁定)</t>
  </si>
  <si>
    <t>R_g077_sfg_3000000_30_1</t>
  </si>
  <si>
    <t>6000000太空漫遊超級免費卡(30天非綁定)</t>
  </si>
  <si>
    <t>R_g077_sfg_6000000_30_1</t>
  </si>
  <si>
    <t>9000000太空漫遊超級免費卡(30天非綁定)</t>
  </si>
  <si>
    <t>R_g077_sfg_9000000_30_1</t>
  </si>
  <si>
    <t>10000000太空漫遊超級免費卡(30天非綁定)</t>
  </si>
  <si>
    <t>R_g077_sfg_10000000_30_1</t>
  </si>
  <si>
    <t>15000000太空漫遊超級免費卡(30天非綁定)</t>
  </si>
  <si>
    <t>R_g077_sfg_15000000_30_1</t>
  </si>
  <si>
    <t>30000000太空漫遊超級免費卡(30天非綁定)</t>
  </si>
  <si>
    <t>R_g077_sfg_30000000_30_1</t>
  </si>
  <si>
    <t>50000000太空漫遊超級免費卡(30天非綁定)</t>
  </si>
  <si>
    <t>R_g077_sfg_50000000_30_1</t>
  </si>
  <si>
    <t>100000000太空漫遊超級免費卡(30天非綁定)</t>
  </si>
  <si>
    <t>R_g077_sfg_100000000_30_1</t>
  </si>
  <si>
    <t>200000000太空漫遊超級免費卡(30天非綁定)</t>
  </si>
  <si>
    <t>R_g077_sfg_200000000_30_1</t>
  </si>
  <si>
    <t>300000000太空漫遊超級免費卡(30天非綁定)</t>
  </si>
  <si>
    <t>R_g077_sfg_300000000_30_1</t>
  </si>
  <si>
    <t>500000000太空漫遊超級免費卡(30天非綁定)</t>
  </si>
  <si>
    <t>R_g077_sfg_500000000_30_1</t>
  </si>
  <si>
    <t>1000000000太空漫遊超級免費卡(30天非綁定)</t>
  </si>
  <si>
    <t>R_g077_sfg_1000000000_30_1</t>
  </si>
  <si>
    <t>3000太空漫遊黑洞卡(7天綁定)</t>
  </si>
  <si>
    <t>R_g077_sb_3000_7</t>
  </si>
  <si>
    <t>10000太空漫遊黑洞卡(7天綁定)</t>
  </si>
  <si>
    <t>R_g077_sb_10000_7</t>
  </si>
  <si>
    <t>30000太空漫遊黑洞卡(7天綁定)</t>
  </si>
  <si>
    <t>R_g077_sb_30000_7</t>
  </si>
  <si>
    <t>100000太空漫遊黑洞卡(7天綁定)</t>
  </si>
  <si>
    <t>R_g077_sb_100000_7</t>
  </si>
  <si>
    <t>300000太空漫遊黑洞卡(7天綁定)</t>
  </si>
  <si>
    <t>R_g077_sb_300000_7</t>
  </si>
  <si>
    <t>1000000太空漫遊黑洞卡(7天綁定)</t>
  </si>
  <si>
    <t>R_g077_sb_1000000_7</t>
  </si>
  <si>
    <t>3000000太空漫遊黑洞卡(7天綁定)</t>
  </si>
  <si>
    <t>R_g077_sb_3000000_7</t>
  </si>
  <si>
    <t>6000000太空漫遊黑洞卡(7天綁定)</t>
  </si>
  <si>
    <t>R_g077_sb_6000000_7</t>
  </si>
  <si>
    <t>9000000太空漫遊黑洞卡(7天綁定)</t>
  </si>
  <si>
    <t>R_g077_sb_9000000_7</t>
  </si>
  <si>
    <t>10000000太空漫遊黑洞卡(7天綁定)</t>
  </si>
  <si>
    <t>R_g077_sb_10000000_7</t>
  </si>
  <si>
    <t>15000000太空漫遊黑洞卡(7天綁定)</t>
  </si>
  <si>
    <t>R_g077_sb_15000000_7</t>
  </si>
  <si>
    <t>30000000太空漫遊黑洞卡(7天綁定)</t>
  </si>
  <si>
    <t>R_g077_sb_30000000_7</t>
  </si>
  <si>
    <t>50000000太空漫遊黑洞卡(7天綁定)</t>
  </si>
  <si>
    <t>R_g077_sb_50000000_7</t>
  </si>
  <si>
    <t>100000000太空漫遊黑洞卡(7天綁定)</t>
  </si>
  <si>
    <t>R_g077_sb_100000000_7</t>
  </si>
  <si>
    <t>200000000太空漫遊黑洞卡(7天綁定)</t>
  </si>
  <si>
    <t>R_g077_sb_200000000_7</t>
  </si>
  <si>
    <t>300000000太空漫遊黑洞卡(7天綁定)</t>
  </si>
  <si>
    <t>R_g077_sb_300000000_7</t>
  </si>
  <si>
    <t>500000000太空漫遊黑洞卡(7天綁定)</t>
  </si>
  <si>
    <t>R_g077_sb_500000000_7</t>
  </si>
  <si>
    <t>1000000000太空漫遊黑洞卡(7天綁定)</t>
  </si>
  <si>
    <t>R_g077_sb_1000000000_7</t>
  </si>
  <si>
    <t>3000太空漫遊黑洞卡(30天非綁定)</t>
  </si>
  <si>
    <t>R_g077_sb_3000_30_1</t>
  </si>
  <si>
    <t>10000太空漫遊黑洞卡(30天非綁定)</t>
  </si>
  <si>
    <t>R_g077_sb_10000_30_1</t>
  </si>
  <si>
    <t>30000太空漫遊黑洞卡(30天非綁定)</t>
  </si>
  <si>
    <t>R_g077_sb_30000_30_1</t>
  </si>
  <si>
    <t>100000太空漫遊黑洞卡(30天非綁定)</t>
  </si>
  <si>
    <t>R_g077_sb_100000_30_1</t>
  </si>
  <si>
    <t>300000太空漫遊黑洞卡(30天非綁定)</t>
  </si>
  <si>
    <t>R_g077_sb_300000_30_1</t>
  </si>
  <si>
    <t>1000000太空漫遊黑洞卡(30天非綁定)</t>
  </si>
  <si>
    <t>R_g077_sb_1000000_30_1</t>
  </si>
  <si>
    <t>3000000太空漫遊黑洞卡(30天非綁定)</t>
  </si>
  <si>
    <t>R_g077_sb_3000000_30_1</t>
  </si>
  <si>
    <t>6000000太空漫遊黑洞卡(30天非綁定)</t>
  </si>
  <si>
    <t>R_g077_sb_6000000_30_1</t>
  </si>
  <si>
    <t>9000000太空漫遊黑洞卡(30天非綁定)</t>
  </si>
  <si>
    <t>R_g077_sb_9000000_30_1</t>
  </si>
  <si>
    <t>10000000太空漫遊黑洞卡(30天非綁定)</t>
  </si>
  <si>
    <t>R_g077_sb_10000000_30_1</t>
  </si>
  <si>
    <t>15000000太空漫遊黑洞卡(30天非綁定)</t>
  </si>
  <si>
    <t>R_g077_sb_15000000_30_1</t>
  </si>
  <si>
    <t>30000000太空漫遊黑洞卡(30天非綁定)</t>
  </si>
  <si>
    <t>R_g077_sb_30000000_30_1</t>
  </si>
  <si>
    <t>50000000太空漫遊黑洞卡(30天非綁定)</t>
  </si>
  <si>
    <t>R_g077_sb_50000000_30_1</t>
  </si>
  <si>
    <t>100000000太空漫遊黑洞卡(30天非綁定)</t>
  </si>
  <si>
    <t>R_g077_sb_100000000_30_1</t>
  </si>
  <si>
    <t>200000000太空漫遊黑洞卡(30天非綁定)</t>
  </si>
  <si>
    <t>R_g077_sb_200000000_30_1</t>
  </si>
  <si>
    <t>300000000太空漫遊黑洞卡(30天非綁定)</t>
  </si>
  <si>
    <t>R_g077_sb_300000000_30_1</t>
  </si>
  <si>
    <t>500000000太空漫遊黑洞卡(30天非綁定)</t>
  </si>
  <si>
    <t>R_g077_sb_500000000_30_1</t>
  </si>
  <si>
    <t>1000000000太空漫遊黑洞卡(30天非綁定)</t>
  </si>
  <si>
    <t>R_g077_sb_1000000000_30_1</t>
  </si>
  <si>
    <t>3000多彩福娃免費卡(7天綁定)</t>
  </si>
  <si>
    <t>R_vg006_fg_3000_7</t>
  </si>
  <si>
    <t>10000多彩福娃免費卡(7天綁定)</t>
  </si>
  <si>
    <t>R_vg006_fg_10000_7</t>
  </si>
  <si>
    <t>30000多彩福娃免費卡(7天綁定)</t>
  </si>
  <si>
    <t>R_vg006_fg_30000_7</t>
  </si>
  <si>
    <t>100000多彩福娃免費卡(7天綁定)</t>
  </si>
  <si>
    <t>R_vg006_fg_100000_7</t>
  </si>
  <si>
    <t>300000多彩福娃免費卡(7天綁定)</t>
  </si>
  <si>
    <t>R_vg006_fg_300000_7</t>
  </si>
  <si>
    <t>1000000多彩福娃免費卡(7天綁定)</t>
  </si>
  <si>
    <t>R_vg006_fg_1000000_7</t>
  </si>
  <si>
    <t>3000000多彩福娃免費卡(7天綁定)</t>
  </si>
  <si>
    <t>R_vg006_fg_3000000_7</t>
  </si>
  <si>
    <t>6000000多彩福娃免費卡(7天綁定)</t>
  </si>
  <si>
    <t>R_vg006_fg_6000000_7</t>
  </si>
  <si>
    <t>9000000多彩福娃免費卡(7天綁定)</t>
  </si>
  <si>
    <t>R_vg006_fg_9000000_7</t>
  </si>
  <si>
    <t>10000000多彩福娃免費卡(7天綁定)</t>
  </si>
  <si>
    <t>R_vg006_fg_10000000_7</t>
  </si>
  <si>
    <t>15000000多彩福娃免費卡(7天綁定)</t>
  </si>
  <si>
    <t>R_vg006_fg_15000000_7</t>
  </si>
  <si>
    <t>30000000多彩福娃免費卡(7天綁定)</t>
  </si>
  <si>
    <t>R_vg006_fg_30000000_7</t>
  </si>
  <si>
    <t>50000000多彩福娃免費卡(7天綁定)</t>
  </si>
  <si>
    <t>R_vg006_fg_50000000_7</t>
  </si>
  <si>
    <t>100000000多彩福娃免費卡(7天綁定)</t>
  </si>
  <si>
    <t>R_vg006_fg_100000000_7</t>
  </si>
  <si>
    <t>200000000多彩福娃免費卡(7天綁定)</t>
  </si>
  <si>
    <t>R_vg006_fg_200000000_7</t>
  </si>
  <si>
    <t>300000000多彩福娃免費卡(7天綁定)</t>
  </si>
  <si>
    <t>R_vg006_fg_300000000_7</t>
  </si>
  <si>
    <t>500000000多彩福娃免費卡(7天綁定)</t>
  </si>
  <si>
    <t>1000000000多彩福娃免費卡(7天綁定)</t>
  </si>
  <si>
    <t>R_vg006_fg_1000000000_7</t>
  </si>
  <si>
    <t>3000多彩福娃免費卡(30天非綁定)</t>
  </si>
  <si>
    <t>R_vg006_fg_3000_30_1</t>
  </si>
  <si>
    <t>10000多彩福娃免費卡(30天非綁定)</t>
  </si>
  <si>
    <t>R_vg006_fg_10000_30_1</t>
  </si>
  <si>
    <t>30000多彩福娃免費卡(30天非綁定)</t>
  </si>
  <si>
    <t>R_vg006_fg_30000_30_1</t>
  </si>
  <si>
    <t>100000多彩福娃免費卡(30天非綁定)</t>
  </si>
  <si>
    <t>R_vg006_fg_100000_30_1</t>
  </si>
  <si>
    <t>300000多彩福娃免費卡(30天非綁定)</t>
  </si>
  <si>
    <t>R_vg006_fg_300000_30_1</t>
  </si>
  <si>
    <t>1000000多彩福娃免費卡(30天非綁定)</t>
  </si>
  <si>
    <t>R_vg006_fg_1000000_30_1</t>
  </si>
  <si>
    <t>3000000多彩福娃免費卡(30天非綁定)</t>
  </si>
  <si>
    <t>R_vg006_fg_3000000_30_1</t>
  </si>
  <si>
    <t>6000000多彩福娃免費卡(30天非綁定)</t>
  </si>
  <si>
    <t>R_vg006_fg_6000000_30_1</t>
  </si>
  <si>
    <t>9000000多彩福娃免費卡(30天非綁定)</t>
  </si>
  <si>
    <t>R_vg006_fg_9000000_30_1</t>
  </si>
  <si>
    <t>10000000多彩福娃免費卡(30天非綁定)</t>
  </si>
  <si>
    <t>R_vg006_fg_10000000_30_1</t>
  </si>
  <si>
    <t>15000000多彩福娃免費卡(30天非綁定)</t>
  </si>
  <si>
    <t>R_vg006_fg_15000000_30_1</t>
  </si>
  <si>
    <t>30000000多彩福娃免費卡(30天非綁定)</t>
  </si>
  <si>
    <t>R_vg006_fg_30000000_30_1</t>
  </si>
  <si>
    <t>50000000多彩福娃免費卡(30天非綁定)</t>
  </si>
  <si>
    <t>R_vg006_fg_50000000_30_1</t>
  </si>
  <si>
    <t>100000000多彩福娃免費卡(30天非綁定)</t>
  </si>
  <si>
    <t>R_vg006_fg_100000000_30_1</t>
  </si>
  <si>
    <t>200000000多彩福娃免費卡(30天非綁定)</t>
  </si>
  <si>
    <t>R_vg006_fg_200000000_30_1</t>
  </si>
  <si>
    <t>300000000多彩福娃免費卡(30天非綁定)</t>
  </si>
  <si>
    <t>R_vg006_fg_300000000_30_1</t>
  </si>
  <si>
    <t>500000000多彩福娃免費卡(30天非綁定)</t>
  </si>
  <si>
    <t>R_vg006_fg_500000000_30_1</t>
  </si>
  <si>
    <t>1000000000多彩福娃免費卡(30天非綁定)</t>
  </si>
  <si>
    <t>3000多彩福娃超級免費卡(7天綁定)</t>
  </si>
  <si>
    <t>R_vg006_sfg_3000_7</t>
  </si>
  <si>
    <t>10000多彩福娃超級免費卡(7天綁定)</t>
  </si>
  <si>
    <t>R_vg006_sfg_10000_7</t>
  </si>
  <si>
    <t>30000多彩福娃超級免費卡(7天綁定)</t>
  </si>
  <si>
    <t>R_vg006_sfg_30000_7</t>
  </si>
  <si>
    <t>100000多彩福娃超級免費卡(7天綁定)</t>
  </si>
  <si>
    <t>R_vg006_sfg_100000_7</t>
  </si>
  <si>
    <t>300000多彩福娃超級免費卡(7天綁定)</t>
  </si>
  <si>
    <t>R_vg006_sfg_300000_7</t>
  </si>
  <si>
    <t>1000000多彩福娃超級免費卡(7天綁定)</t>
  </si>
  <si>
    <t>R_vg006_sfg_1000000_7</t>
  </si>
  <si>
    <t>3000000多彩福娃超級免費卡(7天綁定)</t>
  </si>
  <si>
    <t>R_vg006_sfg_3000000_7</t>
  </si>
  <si>
    <t>6000000多彩福娃超級免費卡(7天綁定)</t>
  </si>
  <si>
    <t>R_vg006_sfg_6000000_7</t>
  </si>
  <si>
    <t>9000000多彩福娃超級免費卡(7天綁定)</t>
  </si>
  <si>
    <t>R_vg006_sfg_9000000_7</t>
  </si>
  <si>
    <t>10000000多彩福娃超級免費卡(7天綁定)</t>
  </si>
  <si>
    <t>R_vg006_sfg_10000000_7</t>
  </si>
  <si>
    <t>15000000多彩福娃超級免費卡(7天綁定)</t>
  </si>
  <si>
    <t>R_vg006_sfg_15000000_7</t>
  </si>
  <si>
    <t>30000000多彩福娃超級免費卡(7天綁定)</t>
  </si>
  <si>
    <t>R_vg006_sfg_30000000_7</t>
  </si>
  <si>
    <t>50000000多彩福娃超級免費卡(7天綁定)</t>
  </si>
  <si>
    <t>R_vg006_sfg_50000000_7</t>
  </si>
  <si>
    <t>100000000多彩福娃超級免費卡(7天綁定)</t>
  </si>
  <si>
    <t>R_vg006_sfg_100000000_7</t>
  </si>
  <si>
    <t>200000000多彩福娃超級免費卡(7天綁定)</t>
  </si>
  <si>
    <t>R_vg006_sfg_200000000_7</t>
  </si>
  <si>
    <t>300000000多彩福娃超級免費卡(7天綁定)</t>
  </si>
  <si>
    <t>R_vg006_sfg_300000000_7</t>
  </si>
  <si>
    <t>500000000多彩福娃超級免費卡(7天綁定)</t>
  </si>
  <si>
    <t>R_vg006_sfg_500000000_7</t>
  </si>
  <si>
    <t>1000000000多彩福娃超級免費卡(7天綁定)</t>
  </si>
  <si>
    <t>R_vg006_sfg_1000000000_7</t>
  </si>
  <si>
    <t>3000多彩福娃超級免費卡(30天非綁定)</t>
  </si>
  <si>
    <t>R_vg006_sfg_3000_30_1</t>
  </si>
  <si>
    <t>10000多彩福娃超級免費卡(30天非綁定)</t>
  </si>
  <si>
    <t>R_vg006_sfg_10000_30_1</t>
  </si>
  <si>
    <t>30000多彩福娃超級免費卡(30天非綁定)</t>
  </si>
  <si>
    <t>R_vg006_sfg_30000_30_1</t>
  </si>
  <si>
    <t>100000多彩福娃超級免費卡(30天非綁定)</t>
  </si>
  <si>
    <t>R_vg006_sfg_100000_30_1</t>
  </si>
  <si>
    <t>300000多彩福娃超級免費卡(30天非綁定)</t>
  </si>
  <si>
    <t>R_vg006_sfg_300000_30_1</t>
  </si>
  <si>
    <t>1000000多彩福娃超級免費卡(30天非綁定)</t>
  </si>
  <si>
    <t>R_vg006_sfg_1000000_30_1</t>
  </si>
  <si>
    <t>3000000多彩福娃超級免費卡(30天非綁定)</t>
  </si>
  <si>
    <t>R_vg006_sfg_3000000_30_1</t>
  </si>
  <si>
    <t>6000000多彩福娃超級免費卡(30天非綁定)</t>
  </si>
  <si>
    <t>R_vg006_sfg_6000000_30_1</t>
  </si>
  <si>
    <t>9000000多彩福娃超級免費卡(30天非綁定)</t>
  </si>
  <si>
    <t>R_vg006_sfg_9000000_30_1</t>
  </si>
  <si>
    <t>10000000多彩福娃超級免費卡(30天非綁定)</t>
  </si>
  <si>
    <t>R_vg006_sfg_10000000_30_1</t>
  </si>
  <si>
    <t>15000000多彩福娃超級免費卡(30天非綁定)</t>
  </si>
  <si>
    <t>R_vg006_sfg_15000000_30_1</t>
  </si>
  <si>
    <t>30000000多彩福娃超級免費卡(30天非綁定)</t>
  </si>
  <si>
    <t>R_vg006_sfg_30000000_30_1</t>
  </si>
  <si>
    <t>50000000多彩福娃超級免費卡(30天非綁定)</t>
  </si>
  <si>
    <t>R_vg006_sfg_50000000_30_1</t>
  </si>
  <si>
    <t>100000000多彩福娃超級免費卡(30天非綁定)</t>
  </si>
  <si>
    <t>R_vg006_sfg_100000000_30_1</t>
  </si>
  <si>
    <t>200000000多彩福娃超級免費卡(30天非綁定)</t>
  </si>
  <si>
    <t>R_vg006_sfg_200000000_30_1</t>
  </si>
  <si>
    <t>300000000多彩福娃超級免費卡(30天非綁定)</t>
  </si>
  <si>
    <t>R_vg006_sfg_300000000_30_1</t>
  </si>
  <si>
    <t>500000000多彩福娃超級免費卡(30天非綁定)</t>
  </si>
  <si>
    <t>R_vg006_sfg_500000000_30_1</t>
  </si>
  <si>
    <t>1000000000多彩福娃超級免費卡(30天非綁定)</t>
  </si>
  <si>
    <t>R_vg006_sfg_1000000000_30_1</t>
  </si>
  <si>
    <t>3000多彩福娃超級彩金卡(7天綁定)</t>
  </si>
  <si>
    <t>R_vg006_jp_3000_7</t>
  </si>
  <si>
    <t>10000多彩福娃超級彩金卡(7天綁定)</t>
  </si>
  <si>
    <t>R_vg006_jp_10000_7</t>
  </si>
  <si>
    <t>30000多彩福娃超級彩金卡(7天綁定)</t>
  </si>
  <si>
    <t>R_vg006_jp_30000_7</t>
  </si>
  <si>
    <t>100000多彩福娃超級彩金卡(7天綁定)</t>
  </si>
  <si>
    <t>R_vg006_jp_100000_7</t>
  </si>
  <si>
    <t>300000多彩福娃超級彩金卡(7天綁定)</t>
  </si>
  <si>
    <t>R_vg006_jp_300000_7</t>
  </si>
  <si>
    <t>1000000多彩福娃超級彩金卡(7天綁定)</t>
  </si>
  <si>
    <t>R_vg006_jp_1000000_7</t>
  </si>
  <si>
    <t>3000000多彩福娃超級彩金卡(7天綁定)</t>
  </si>
  <si>
    <t>R_vg006_jp_3000000_7</t>
  </si>
  <si>
    <t>6000000多彩福娃超級彩金卡(7天綁定)</t>
  </si>
  <si>
    <t>R_vg006_jp_6000000_7</t>
  </si>
  <si>
    <t>9000000多彩福娃超級彩金卡(7天綁定)</t>
  </si>
  <si>
    <t>R_vg006_jp_9000000_7</t>
  </si>
  <si>
    <t>10000000多彩福娃超級彩金卡(7天綁定)</t>
  </si>
  <si>
    <t>R_vg006_jp_10000000_7</t>
  </si>
  <si>
    <t>15000000多彩福娃超級彩金卡(7天綁定)</t>
  </si>
  <si>
    <t>R_vg006_jp_15000000_7</t>
  </si>
  <si>
    <t>30000000多彩福娃超級彩金卡(7天綁定)</t>
  </si>
  <si>
    <t>R_vg006_jp_30000000_7</t>
  </si>
  <si>
    <t>50000000多彩福娃超級彩金卡(7天綁定)</t>
  </si>
  <si>
    <t>R_vg006_jp_50000000_7</t>
  </si>
  <si>
    <t>100000000多彩福娃超級彩金卡(7天綁定)</t>
  </si>
  <si>
    <t>R_vg006_jp_100000000_7</t>
  </si>
  <si>
    <t>200000000多彩福娃超級彩金卡(7天綁定)</t>
  </si>
  <si>
    <t>R_vg006_jp_200000000_7</t>
  </si>
  <si>
    <t>300000000多彩福娃超級彩金卡(7天綁定)</t>
  </si>
  <si>
    <t>R_vg006_jp_300000000_7</t>
  </si>
  <si>
    <t>500000000多彩福娃超級彩金卡(7天綁定)</t>
  </si>
  <si>
    <t>R_vg006_jp_500000000_7</t>
  </si>
  <si>
    <t>1000000000多彩福娃超級彩金卡(7天綁定)</t>
  </si>
  <si>
    <t>R_vg006_jp_1000000000_7</t>
  </si>
  <si>
    <t>3000多彩福娃超級彩金卡(30天非綁定)</t>
  </si>
  <si>
    <t>R_vg006_jp_3000_30_1</t>
  </si>
  <si>
    <t>10000多彩福娃超級彩金卡(30天非綁定)</t>
  </si>
  <si>
    <t>R_vg006_jp_10000_30_1</t>
  </si>
  <si>
    <t>30000多彩福娃超級彩金卡(30天非綁定)</t>
  </si>
  <si>
    <t>R_vg006_jp_30000_30_1</t>
  </si>
  <si>
    <t>100000多彩福娃超級彩金卡(30天非綁定)</t>
  </si>
  <si>
    <t>R_vg006_jp_100000_30_1</t>
  </si>
  <si>
    <t>300000多彩福娃超級彩金卡(30天非綁定)</t>
  </si>
  <si>
    <t>R_vg006_jp_300000_30_1</t>
  </si>
  <si>
    <t>1000000多彩福娃超級彩金卡(30天非綁定)</t>
  </si>
  <si>
    <t>R_vg006_jp_1000000_30_1</t>
  </si>
  <si>
    <t>3000000多彩福娃超級彩金卡(30天非綁定)</t>
  </si>
  <si>
    <t>R_vg006_jp_3000000_30_1</t>
  </si>
  <si>
    <t>6000000多彩福娃超級彩金卡(30天非綁定)</t>
  </si>
  <si>
    <t>R_vg006_jp_6000000_30_1</t>
  </si>
  <si>
    <t>9000000多彩福娃超級彩金卡(30天非綁定)</t>
  </si>
  <si>
    <t>R_vg006_jp_9000000_30_1</t>
  </si>
  <si>
    <t>10000000多彩福娃超級彩金卡(30天非綁定)</t>
  </si>
  <si>
    <t>R_vg006_jp_10000000_30_1</t>
  </si>
  <si>
    <t>15000000多彩福娃超級彩金卡(30天非綁定)</t>
  </si>
  <si>
    <t>R_vg006_jp_15000000_30_1</t>
  </si>
  <si>
    <t>30000000多彩福娃超級彩金卡(30天非綁定)</t>
  </si>
  <si>
    <t>R_vg006_jp_30000000_30_1</t>
  </si>
  <si>
    <t>50000000多彩福娃超級彩金卡(30天非綁定)</t>
  </si>
  <si>
    <t>R_vg006_jp_50000000_30_1</t>
  </si>
  <si>
    <t>100000000多彩福娃超級彩金卡(30天非綁定)</t>
  </si>
  <si>
    <t>R_vg006_jp_100000000_30_1</t>
  </si>
  <si>
    <t>200000000多彩福娃超級彩金卡(30天非綁定)</t>
  </si>
  <si>
    <t>R_vg006_jp_200000000_30_1</t>
  </si>
  <si>
    <t>300000000多彩福娃超級彩金卡(30天非綁定)</t>
  </si>
  <si>
    <t>R_vg006_jp_300000000_30_1</t>
  </si>
  <si>
    <t>500000000多彩福娃超級彩金卡(30天非綁定)</t>
  </si>
  <si>
    <t>R_vg006_jp_500000000_30_1</t>
  </si>
  <si>
    <t>1000000000多彩福娃超級彩金卡(30天非綁定)</t>
  </si>
  <si>
    <t>R_vg006_jp_1000000000_30_1</t>
  </si>
  <si>
    <t>3000埃及女王免費卡(7天綁定)</t>
  </si>
  <si>
    <t>R_vg007_fg_3000_7</t>
  </si>
  <si>
    <t>10000埃及女王免費卡(7天綁定)</t>
  </si>
  <si>
    <t>R_vg007_fg_10000_7</t>
  </si>
  <si>
    <t>30000埃及女王免費卡(7天綁定)</t>
  </si>
  <si>
    <t>R_vg007_fg_30000_7</t>
  </si>
  <si>
    <t>100000埃及女王免費卡(7天綁定)</t>
  </si>
  <si>
    <t>R_vg007_fg_100000_7</t>
  </si>
  <si>
    <t>300000埃及女王免費卡(7天綁定)</t>
  </si>
  <si>
    <t>R_vg007_fg_300000_7</t>
  </si>
  <si>
    <t>1000000埃及女王免費卡(7天綁定)</t>
  </si>
  <si>
    <t>R_vg007_fg_1000000_7</t>
  </si>
  <si>
    <t>3000000埃及女王免費卡(7天綁定)</t>
  </si>
  <si>
    <t>R_vg007_fg_3000000_7</t>
  </si>
  <si>
    <t>6000000埃及女王免費卡(7天綁定)</t>
  </si>
  <si>
    <t>R_vg007_fg_6000000_7</t>
  </si>
  <si>
    <t>9000000埃及女王免費卡(7天綁定)</t>
  </si>
  <si>
    <t>R_vg007_fg_9000000_7</t>
  </si>
  <si>
    <t>10000000埃及女王免費卡(7天綁定)</t>
  </si>
  <si>
    <t>R_vg007_fg_10000000_7</t>
  </si>
  <si>
    <t>15000000埃及女王免費卡(7天綁定)</t>
  </si>
  <si>
    <t>R_vg007_fg_15000000_7</t>
  </si>
  <si>
    <t>30000000埃及女王免費卡(7天綁定)</t>
  </si>
  <si>
    <t>R_vg007_fg_30000000_7</t>
  </si>
  <si>
    <t>50000000埃及女王免費卡(7天綁定)</t>
  </si>
  <si>
    <t>R_vg007_fg_50000000_7</t>
  </si>
  <si>
    <t>100000000埃及女王免費卡(7天綁定)</t>
  </si>
  <si>
    <t>R_vg007_fg_100000000_7</t>
  </si>
  <si>
    <t>200000000埃及女王免費卡(7天綁定)</t>
  </si>
  <si>
    <t>R_vg007_fg_200000000_7</t>
  </si>
  <si>
    <t>300000000埃及女王免費卡(7天綁定)</t>
  </si>
  <si>
    <t>R_vg007_fg_300000000_7</t>
  </si>
  <si>
    <t>500000000埃及女王免費卡(7天綁定)</t>
  </si>
  <si>
    <t>R_vg007_fg_500000000_7</t>
  </si>
  <si>
    <t>1000000000埃及女王免費卡(7天綁定)</t>
  </si>
  <si>
    <t>R_vg007_fg_1000000000_7</t>
  </si>
  <si>
    <t>3000埃及女王免費卡(30天非綁定)</t>
  </si>
  <si>
    <t>R_vg007_fg_3000_30_1</t>
  </si>
  <si>
    <t>10000埃及女王免費卡(30天非綁定)</t>
  </si>
  <si>
    <t>R_vg007_fg_10000_30_1</t>
  </si>
  <si>
    <t>30000埃及女王免費卡(30天非綁定)</t>
  </si>
  <si>
    <t>R_vg007_fg_30000_30_1</t>
  </si>
  <si>
    <t>100000埃及女王免費卡(30天非綁定)</t>
  </si>
  <si>
    <t>R_vg007_fg_100000_30_1</t>
  </si>
  <si>
    <t>300000埃及女王免費卡(30天非綁定)</t>
  </si>
  <si>
    <t>R_vg007_fg_300000_30_1</t>
  </si>
  <si>
    <t>1000000埃及女王免費卡(30天非綁定)</t>
  </si>
  <si>
    <t>R_vg007_fg_1000000_30_1</t>
  </si>
  <si>
    <t>3000000埃及女王免費卡(30天非綁定)</t>
  </si>
  <si>
    <t>R_vg007_fg_3000000_30_1</t>
  </si>
  <si>
    <t>6000000埃及女王免費卡(30天非綁定)</t>
  </si>
  <si>
    <t>R_vg007_fg_6000000_30_1</t>
  </si>
  <si>
    <t>9000000埃及女王免費卡(30天非綁定)</t>
  </si>
  <si>
    <t>R_vg007_fg_9000000_30_1</t>
  </si>
  <si>
    <t>10000000埃及女王免費卡(30天非綁定)</t>
  </si>
  <si>
    <t>R_vg007_fg_10000000_30_1</t>
  </si>
  <si>
    <t>15000000埃及女王免費卡(30天非綁定)</t>
  </si>
  <si>
    <t>R_vg007_fg_15000000_30_1</t>
  </si>
  <si>
    <t>30000000埃及女王免費卡(30天非綁定)</t>
  </si>
  <si>
    <t>R_vg007_fg_30000000_30_1</t>
  </si>
  <si>
    <t>50000000埃及女王免費卡(30天非綁定)</t>
  </si>
  <si>
    <t>R_vg007_fg_50000000_30_1</t>
  </si>
  <si>
    <t>100000000埃及女王免費卡(30天非綁定)</t>
  </si>
  <si>
    <t>R_vg007_fg_100000000_30_1</t>
  </si>
  <si>
    <t>200000000埃及女王免費卡(30天非綁定)</t>
  </si>
  <si>
    <t>R_vg007_fg_200000000_30_1</t>
  </si>
  <si>
    <t>300000000埃及女王免費卡(30天非綁定)</t>
  </si>
  <si>
    <t>R_vg007_fg_300000000_30_1</t>
  </si>
  <si>
    <t>500000000埃及女王免費卡(30天非綁定)</t>
  </si>
  <si>
    <t>R_vg007_fg_500000000_30_1</t>
  </si>
  <si>
    <t>1000000000埃及女王免費卡(30天非綁定)</t>
  </si>
  <si>
    <t>R_vg007_fg_1000000000_30_1</t>
  </si>
  <si>
    <t>3000埃及女王超級免費卡(7天綁定)</t>
  </si>
  <si>
    <t>R_vg007_sfg_3000_7</t>
  </si>
  <si>
    <t>10000埃及女王超級免費卡(7天綁定)</t>
  </si>
  <si>
    <t>R_vg007_sfg_10000_7</t>
  </si>
  <si>
    <t>30000埃及女王超級免費卡(7天綁定)</t>
  </si>
  <si>
    <t>R_vg007_sfg_30000_7</t>
  </si>
  <si>
    <t>100000埃及女王超級免費卡(7天綁定)</t>
  </si>
  <si>
    <t>R_vg007_sfg_100000_7</t>
  </si>
  <si>
    <t>300000埃及女王超級免費卡(7天綁定)</t>
  </si>
  <si>
    <t>R_vg007_sfg_300000_7</t>
  </si>
  <si>
    <t>1000000埃及女王超級免費卡(7天綁定)</t>
  </si>
  <si>
    <t>R_vg007_sfg_1000000_7</t>
  </si>
  <si>
    <t>3000000埃及女王超級免費卡(7天綁定)</t>
  </si>
  <si>
    <t>R_vg007_sfg_3000000_7</t>
  </si>
  <si>
    <t>6000000埃及女王超級免費卡(7天綁定)</t>
  </si>
  <si>
    <t>R_vg007_sfg_6000000_7</t>
  </si>
  <si>
    <t>9000000埃及女王超級免費卡(7天綁定)</t>
  </si>
  <si>
    <t>R_vg007_sfg_9000000_7</t>
  </si>
  <si>
    <t>10000000埃及女王超級免費卡(7天綁定)</t>
  </si>
  <si>
    <t>R_vg007_sfg_10000000_7</t>
  </si>
  <si>
    <t>15000000埃及女王超級免費卡(7天綁定)</t>
  </si>
  <si>
    <t>R_vg007_sfg_15000000_7</t>
  </si>
  <si>
    <t>30000000埃及女王超級免費卡(7天綁定)</t>
  </si>
  <si>
    <t>R_vg007_sfg_30000000_7</t>
  </si>
  <si>
    <t>50000000埃及女王超級免費卡(7天綁定)</t>
  </si>
  <si>
    <t>R_vg007_sfg_50000000_7</t>
  </si>
  <si>
    <t>100000000埃及女王超級免費卡(7天綁定)</t>
  </si>
  <si>
    <t>R_vg007_sfg_100000000_7</t>
  </si>
  <si>
    <t>200000000埃及女王超級免費卡(7天綁定)</t>
  </si>
  <si>
    <t>R_vg007_sfg_200000000_7</t>
  </si>
  <si>
    <t>300000000埃及女王超級免費卡(7天綁定)</t>
  </si>
  <si>
    <t>R_vg007_sfg_300000000_7</t>
  </si>
  <si>
    <t>500000000埃及女王超級免費卡(7天綁定)</t>
  </si>
  <si>
    <t>R_vg007_sfg_500000000_7</t>
  </si>
  <si>
    <t>1000000000埃及女王超級免費卡(7天綁定)</t>
  </si>
  <si>
    <t>R_vg007_sfg_1000000000_7</t>
  </si>
  <si>
    <t>3000埃及女王超級免費卡(30天非綁定)</t>
  </si>
  <si>
    <t>R_vg007_sfg_3000_30_1</t>
  </si>
  <si>
    <t>10000埃及女王超級免費卡(30天非綁定)</t>
  </si>
  <si>
    <t>R_vg007_sfg_10000_30_1</t>
  </si>
  <si>
    <t>30000埃及女王超級免費卡(30天非綁定)</t>
  </si>
  <si>
    <t>R_vg007_sfg_30000_30_1</t>
  </si>
  <si>
    <t>100000埃及女王超級免費卡(30天非綁定)</t>
  </si>
  <si>
    <t>R_vg007_sfg_100000_30_1</t>
  </si>
  <si>
    <t>300000埃及女王超級免費卡(30天非綁定)</t>
  </si>
  <si>
    <t>R_vg007_sfg_300000_30_1</t>
  </si>
  <si>
    <t>1000000埃及女王超級免費卡(30天非綁定)</t>
  </si>
  <si>
    <t>R_vg007_sfg_1000000_30_1</t>
  </si>
  <si>
    <t>3000000埃及女王超級免費卡(30天非綁定)</t>
  </si>
  <si>
    <t>R_vg007_sfg_3000000_30_1</t>
  </si>
  <si>
    <t>6000000埃及女王超級免費卡(30天非綁定)</t>
  </si>
  <si>
    <t>R_vg007_sfg_6000000_30_1</t>
  </si>
  <si>
    <t>9000000埃及女王超級免費卡(30天非綁定)</t>
  </si>
  <si>
    <t>R_vg007_sfg_9000000_30_1</t>
  </si>
  <si>
    <t>10000000埃及女王超級免費卡(30天非綁定)</t>
  </si>
  <si>
    <t>R_vg007_sfg_10000000_30_1</t>
  </si>
  <si>
    <t>15000000埃及女王超級免費卡(30天非綁定)</t>
  </si>
  <si>
    <t>R_vg007_sfg_15000000_30_1</t>
  </si>
  <si>
    <t>30000000埃及女王超級免費卡(30天非綁定)</t>
  </si>
  <si>
    <t>R_vg007_sfg_30000000_30_1</t>
  </si>
  <si>
    <t>50000000埃及女王超級免費卡(30天非綁定)</t>
  </si>
  <si>
    <t>R_vg007_sfg_50000000_30_1</t>
  </si>
  <si>
    <t>100000000埃及女王超級免費卡(30天非綁定)</t>
  </si>
  <si>
    <t>R_vg007_sfg_100000000_30_1</t>
  </si>
  <si>
    <t>200000000埃及女王超級免費卡(30天非綁定)</t>
  </si>
  <si>
    <t>R_vg007_sfg_200000000_30_1</t>
  </si>
  <si>
    <t>300000000埃及女王超級免費卡(30天非綁定)</t>
  </si>
  <si>
    <t>R_vg007_sfg_300000000_30_1</t>
  </si>
  <si>
    <t>500000000埃及女王超級免費卡(30天非綁定)</t>
  </si>
  <si>
    <t>R_vg007_sfg_500000000_30_1</t>
  </si>
  <si>
    <t>1000000000埃及女王超級免費卡(30天非綁定)</t>
  </si>
  <si>
    <t>R_vg007_sfg_1000000000_30_1</t>
  </si>
  <si>
    <t>3000埃及女王超級彩金卡(7天綁定)</t>
  </si>
  <si>
    <t>R_vg007_jp_3000_7</t>
  </si>
  <si>
    <t>10000埃及女王超級彩金卡(7天綁定)</t>
  </si>
  <si>
    <t>R_vg007_jp_10000_7</t>
  </si>
  <si>
    <t>30000埃及女王超級彩金卡(7天綁定)</t>
  </si>
  <si>
    <t>R_vg007_jp_30000_7</t>
  </si>
  <si>
    <t>100000埃及女王超級彩金卡(7天綁定)</t>
  </si>
  <si>
    <t>R_vg007_jp_100000_7</t>
  </si>
  <si>
    <t>300000埃及女王超級彩金卡(7天綁定)</t>
  </si>
  <si>
    <t>R_vg007_jp_300000_7</t>
  </si>
  <si>
    <t>1000000埃及女王超級彩金卡(7天綁定)</t>
  </si>
  <si>
    <t>R_vg007_jp_1000000_7</t>
  </si>
  <si>
    <t>3000000埃及女王超級彩金卡(7天綁定)</t>
  </si>
  <si>
    <t>R_vg007_jp_3000000_7</t>
  </si>
  <si>
    <t>6000000埃及女王超級彩金卡(7天綁定)</t>
  </si>
  <si>
    <t>R_vg007_jp_6000000_7</t>
  </si>
  <si>
    <t>9000000埃及女王超級彩金卡(7天綁定)</t>
  </si>
  <si>
    <t>R_vg007_jp_9000000_7</t>
  </si>
  <si>
    <t>10000000埃及女王超級彩金卡(7天綁定)</t>
  </si>
  <si>
    <t>R_vg007_jp_10000000_7</t>
  </si>
  <si>
    <t>15000000埃及女王超級彩金卡(7天綁定)</t>
  </si>
  <si>
    <t>R_vg007_jp_15000000_7</t>
  </si>
  <si>
    <t>30000000埃及女王超級彩金卡(7天綁定)</t>
  </si>
  <si>
    <t>R_vg007_jp_30000000_7</t>
  </si>
  <si>
    <t>50000000埃及女王超級彩金卡(7天綁定)</t>
  </si>
  <si>
    <t>R_vg007_jp_50000000_7</t>
  </si>
  <si>
    <t>100000000埃及女王超級彩金卡(7天綁定)</t>
  </si>
  <si>
    <t>R_vg007_jp_100000000_7</t>
  </si>
  <si>
    <t>200000000埃及女王超級彩金卡(7天綁定)</t>
  </si>
  <si>
    <t>R_vg007_jp_200000000_7</t>
  </si>
  <si>
    <t>300000000埃及女王超級彩金卡(7天綁定)</t>
  </si>
  <si>
    <t>R_vg007_jp_300000000_7</t>
  </si>
  <si>
    <t>500000000埃及女王超級彩金卡(7天綁定)</t>
  </si>
  <si>
    <t>R_vg007_jp_500000000_7</t>
  </si>
  <si>
    <t>1000000000埃及女王超級彩金卡(7天綁定)</t>
  </si>
  <si>
    <t>R_vg007_jp_1000000000_7</t>
  </si>
  <si>
    <t>3000埃及女王超級彩金卡(30天非綁定)</t>
  </si>
  <si>
    <t>R_vg007_jp_3000_30_1</t>
  </si>
  <si>
    <t>10000埃及女王超級彩金卡(30天非綁定)</t>
  </si>
  <si>
    <t>R_vg007_jp_10000_30_1</t>
  </si>
  <si>
    <t>30000埃及女王超級彩金卡(30天非綁定)</t>
  </si>
  <si>
    <t>R_vg007_jp_30000_30_1</t>
  </si>
  <si>
    <t>100000埃及女王超級彩金卡(30天非綁定)</t>
  </si>
  <si>
    <t>R_vg007_jp_100000_30_1</t>
  </si>
  <si>
    <t>300000埃及女王超級彩金卡(30天非綁定)</t>
  </si>
  <si>
    <t>R_vg007_jp_300000_30_1</t>
  </si>
  <si>
    <t>1000000埃及女王超級彩金卡(30天非綁定)</t>
  </si>
  <si>
    <t>R_vg007_jp_1000000_30_1</t>
  </si>
  <si>
    <t>3000000埃及女王超級彩金卡(30天非綁定)</t>
  </si>
  <si>
    <t>R_vg007_jp_3000000_30_1</t>
  </si>
  <si>
    <t>6000000埃及女王超級彩金卡(30天非綁定)</t>
  </si>
  <si>
    <t>R_vg007_jp_6000000_30_1</t>
  </si>
  <si>
    <t>9000000埃及女王超級彩金卡(30天非綁定)</t>
  </si>
  <si>
    <t>R_vg007_jp_9000000_30_1</t>
  </si>
  <si>
    <t>10000000埃及女王超級彩金卡(30天非綁定)</t>
  </si>
  <si>
    <t>R_vg007_jp_10000000_30_1</t>
  </si>
  <si>
    <t>15000000埃及女王超級彩金卡(30天非綁定)</t>
  </si>
  <si>
    <t>R_vg007_jp_15000000_30_1</t>
  </si>
  <si>
    <t>30000000埃及女王超級彩金卡(30天非綁定)</t>
  </si>
  <si>
    <t>R_vg007_jp_30000000_30_1</t>
  </si>
  <si>
    <t>50000000埃及女王超級彩金卡(30天非綁定)</t>
  </si>
  <si>
    <t>R_vg007_jp_50000000_30_1</t>
  </si>
  <si>
    <t>100000000埃及女王超級彩金卡(30天非綁定)</t>
  </si>
  <si>
    <t>R_vg007_jp_100000000_30_1</t>
  </si>
  <si>
    <t>200000000埃及女王超級彩金卡(30天非綁定)</t>
  </si>
  <si>
    <t>R_vg007_jp_200000000_30_1</t>
  </si>
  <si>
    <t>300000000埃及女王超級彩金卡(30天非綁定)</t>
  </si>
  <si>
    <t>R_vg007_jp_300000000_30_1</t>
  </si>
  <si>
    <t>500000000埃及女王超級彩金卡(30天非綁定)</t>
  </si>
  <si>
    <t>R_vg007_jp_500000000_30_1</t>
  </si>
  <si>
    <t>1000000000埃及女王超級彩金卡(30天非綁定)</t>
  </si>
  <si>
    <t>R_vg007_jp_1000000000_30_1</t>
  </si>
  <si>
    <t>3000笑彌勒免費卡(7天綁定)</t>
  </si>
  <si>
    <t>R_vg008_fg_3000_7</t>
  </si>
  <si>
    <t>10000笑彌勒免費卡(7天綁定)</t>
  </si>
  <si>
    <t>R_vg008_fg_10000_7</t>
  </si>
  <si>
    <t>30000笑彌勒免費卡(7天綁定)</t>
  </si>
  <si>
    <t>R_vg008_fg_30000_7</t>
  </si>
  <si>
    <t>100000笑彌勒免費卡(7天綁定)</t>
  </si>
  <si>
    <t>R_vg008_fg_100000_7</t>
  </si>
  <si>
    <t>300000笑彌勒免費卡(7天綁定)</t>
  </si>
  <si>
    <t>R_vg008_fg_300000_7</t>
  </si>
  <si>
    <t>1000000笑彌勒免費卡(7天綁定)</t>
  </si>
  <si>
    <t>R_vg008_fg_1000000_7</t>
  </si>
  <si>
    <t>3000000笑彌勒免費卡(7天綁定)</t>
  </si>
  <si>
    <t>R_vg008_fg_3000000_7</t>
  </si>
  <si>
    <t>6000000笑彌勒免費卡(7天綁定)</t>
  </si>
  <si>
    <t>R_vg008_fg_6000000_7</t>
  </si>
  <si>
    <t>9000000笑彌勒免費卡(7天綁定)</t>
  </si>
  <si>
    <t>R_vg008_fg_9000000_7</t>
  </si>
  <si>
    <t>10000000笑彌勒免費卡(7天綁定)</t>
  </si>
  <si>
    <t>R_vg008_fg_10000000_7</t>
  </si>
  <si>
    <t>15000000笑彌勒免費卡(7天綁定)</t>
  </si>
  <si>
    <t>R_vg008_fg_15000000_7</t>
  </si>
  <si>
    <t>30000000笑彌勒免費卡(7天綁定)</t>
  </si>
  <si>
    <t>R_vg008_fg_30000000_7</t>
  </si>
  <si>
    <t>50000000笑彌勒免費卡(7天綁定)</t>
  </si>
  <si>
    <t>R_vg008_fg_50000000_7</t>
  </si>
  <si>
    <t>100000000笑彌勒免費卡(7天綁定)</t>
  </si>
  <si>
    <t>R_vg008_fg_100000000_7</t>
  </si>
  <si>
    <t>200000000笑彌勒免費卡(7天綁定)</t>
  </si>
  <si>
    <t>R_vg008_fg_200000000_7</t>
  </si>
  <si>
    <t>300000000笑彌勒免費卡(7天綁定)</t>
  </si>
  <si>
    <t>R_vg008_fg_300000000_7</t>
  </si>
  <si>
    <t>500000000笑彌勒免費卡(7天綁定)</t>
  </si>
  <si>
    <t>R_vg008_fg_500000000_7</t>
  </si>
  <si>
    <t>1000000000笑彌勒免費卡(7天綁定)</t>
  </si>
  <si>
    <t>R_vg008_fg_1000000000_7</t>
  </si>
  <si>
    <t>3000笑彌勒免費卡(30天非綁定)</t>
  </si>
  <si>
    <t>R_vg008_fg_3000_30_1</t>
  </si>
  <si>
    <t>10000笑彌勒免費卡(30天非綁定)</t>
  </si>
  <si>
    <t>R_vg008_fg_10000_30_1</t>
  </si>
  <si>
    <t>30000笑彌勒免費卡(30天非綁定)</t>
  </si>
  <si>
    <t>R_vg008_fg_30000_30_1</t>
  </si>
  <si>
    <t>100000笑彌勒免費卡(30天非綁定)</t>
  </si>
  <si>
    <t>R_vg008_fg_100000_30_1</t>
  </si>
  <si>
    <t>300000笑彌勒免費卡(30天非綁定)</t>
  </si>
  <si>
    <t>R_vg008_fg_300000_30_1</t>
  </si>
  <si>
    <t>1000000笑彌勒免費卡(30天非綁定)</t>
  </si>
  <si>
    <t>R_vg008_fg_1000000_30_1</t>
  </si>
  <si>
    <t>3000000笑彌勒免費卡(30天非綁定)</t>
  </si>
  <si>
    <t>R_vg008_fg_3000000_30_1</t>
  </si>
  <si>
    <t>6000000笑彌勒免費卡(30天非綁定)</t>
  </si>
  <si>
    <t>R_vg008_fg_6000000_30_1</t>
  </si>
  <si>
    <t>9000000笑彌勒免費卡(30天非綁定)</t>
  </si>
  <si>
    <t>R_vg008_fg_9000000_30_1</t>
  </si>
  <si>
    <t>10000000笑彌勒免費卡(30天非綁定)</t>
  </si>
  <si>
    <t>R_vg008_fg_10000000_30_1</t>
  </si>
  <si>
    <t>15000000笑彌勒免費卡(30天非綁定)</t>
  </si>
  <si>
    <t>R_vg008_fg_15000000_30_1</t>
  </si>
  <si>
    <t>30000000笑彌勒免費卡(30天非綁定)</t>
  </si>
  <si>
    <t>R_vg008_fg_30000000_30_1</t>
  </si>
  <si>
    <t>50000000笑彌勒免費卡(30天非綁定)</t>
  </si>
  <si>
    <t>R_vg008_fg_50000000_30_1</t>
  </si>
  <si>
    <t>100000000笑彌勒免費卡(30天非綁定)</t>
  </si>
  <si>
    <t>R_vg008_fg_100000000_30_1</t>
  </si>
  <si>
    <t>200000000笑彌勒免費卡(30天非綁定)</t>
  </si>
  <si>
    <t>R_vg008_fg_200000000_30_1</t>
  </si>
  <si>
    <t>300000000笑彌勒免費卡(30天非綁定)</t>
  </si>
  <si>
    <t>R_vg008_fg_300000000_30_1</t>
  </si>
  <si>
    <t>500000000笑彌勒免費卡(30天非綁定)</t>
  </si>
  <si>
    <t>R_vg008_fg_500000000_30_1</t>
  </si>
  <si>
    <t>1000000000笑彌勒免費卡(30天非綁定)</t>
  </si>
  <si>
    <t>R_vg008_fg_1000000000_30_1</t>
  </si>
  <si>
    <t>3000笑彌勒超級免費卡(7天綁定)</t>
  </si>
  <si>
    <t>R_vg008_sfg_3000_7</t>
  </si>
  <si>
    <t>10000笑彌勒超級免費卡(7天綁定)</t>
  </si>
  <si>
    <t>R_vg008_sfg_10000_7</t>
  </si>
  <si>
    <t>30000笑彌勒超級免費卡(7天綁定)</t>
  </si>
  <si>
    <t>R_vg008_sfg_30000_7</t>
  </si>
  <si>
    <t>100000笑彌勒超級免費卡(7天綁定)</t>
  </si>
  <si>
    <t>R_vg008_sfg_100000_7</t>
  </si>
  <si>
    <t>300000笑彌勒超級免費卡(7天綁定)</t>
  </si>
  <si>
    <t>R_vg008_sfg_300000_7</t>
  </si>
  <si>
    <t>1000000笑彌勒超級免費卡(7天綁定)</t>
  </si>
  <si>
    <t>R_vg008_sfg_1000000_7</t>
  </si>
  <si>
    <t>3000000笑彌勒超級免費卡(7天綁定)</t>
  </si>
  <si>
    <t>R_vg008_sfg_3000000_7</t>
  </si>
  <si>
    <t>6000000笑彌勒超級免費卡(7天綁定)</t>
  </si>
  <si>
    <t>R_vg008_sfg_6000000_7</t>
  </si>
  <si>
    <t>9000000笑彌勒超級免費卡(7天綁定)</t>
  </si>
  <si>
    <t>R_vg008_sfg_9000000_7</t>
  </si>
  <si>
    <t>10000000笑彌勒超級免費卡(7天綁定)</t>
  </si>
  <si>
    <t>R_vg008_sfg_10000000_7</t>
  </si>
  <si>
    <t>15000000笑彌勒超級免費卡(7天綁定)</t>
  </si>
  <si>
    <t>R_vg008_sfg_15000000_7</t>
  </si>
  <si>
    <t>30000000笑彌勒超級免費卡(7天綁定)</t>
  </si>
  <si>
    <t>R_vg008_sfg_30000000_7</t>
  </si>
  <si>
    <t>50000000笑彌勒超級免費卡(7天綁定)</t>
  </si>
  <si>
    <t>R_vg008_sfg_50000000_7</t>
  </si>
  <si>
    <t>100000000笑彌勒超級免費卡(7天綁定)</t>
  </si>
  <si>
    <t>R_vg008_sfg_100000000_7</t>
  </si>
  <si>
    <t>200000000笑彌勒超級免費卡(7天綁定)</t>
  </si>
  <si>
    <t>R_vg008_sfg_200000000_7</t>
  </si>
  <si>
    <t>300000000笑彌勒超級免費卡(7天綁定)</t>
  </si>
  <si>
    <t>R_vg008_sfg_300000000_7</t>
  </si>
  <si>
    <t>500000000笑彌勒超級免費卡(7天綁定)</t>
  </si>
  <si>
    <t>R_vg008_sfg_500000000_7</t>
  </si>
  <si>
    <t>1000000000笑彌勒超級免費卡(7天綁定)</t>
  </si>
  <si>
    <t>R_vg008_sfg_1000000000_7</t>
  </si>
  <si>
    <t>3000笑彌勒超級免費卡(30天非綁定)</t>
  </si>
  <si>
    <t>R_vg008_sfg_3000_30_1</t>
  </si>
  <si>
    <t>10000笑彌勒超級免費卡(30天非綁定)</t>
  </si>
  <si>
    <t>R_vg008_sfg_10000_30_1</t>
  </si>
  <si>
    <t>30000笑彌勒超級免費卡(30天非綁定)</t>
  </si>
  <si>
    <t>R_vg008_sfg_30000_30_1</t>
  </si>
  <si>
    <t>100000笑彌勒超級免費卡(30天非綁定)</t>
  </si>
  <si>
    <t>R_vg008_sfg_100000_30_1</t>
  </si>
  <si>
    <t>300000笑彌勒超級免費卡(30天非綁定)</t>
  </si>
  <si>
    <t>R_vg008_sfg_300000_30_1</t>
  </si>
  <si>
    <t>1000000笑彌勒超級免費卡(30天非綁定)</t>
  </si>
  <si>
    <t>R_vg008_sfg_1000000_30_1</t>
  </si>
  <si>
    <t>3000000笑彌勒超級免費卡(30天非綁定)</t>
  </si>
  <si>
    <t>R_vg008_sfg_3000000_30_1</t>
  </si>
  <si>
    <t>6000000笑彌勒超級免費卡(30天非綁定)</t>
  </si>
  <si>
    <t>R_vg008_sfg_6000000_30_1</t>
  </si>
  <si>
    <t>9000000笑彌勒超級免費卡(30天非綁定)</t>
  </si>
  <si>
    <t>R_vg008_sfg_9000000_30_1</t>
  </si>
  <si>
    <t>10000000笑彌勒超級免費卡(30天非綁定)</t>
  </si>
  <si>
    <t>R_vg008_sfg_10000000_30_1</t>
  </si>
  <si>
    <t>15000000笑彌勒超級免費卡(30天非綁定)</t>
  </si>
  <si>
    <t>R_vg008_sfg_15000000_30_1</t>
  </si>
  <si>
    <t>30000000笑彌勒超級免費卡(30天非綁定)</t>
  </si>
  <si>
    <t>R_vg008_sfg_30000000_30_1</t>
  </si>
  <si>
    <t>50000000笑彌勒超級免費卡(30天非綁定)</t>
  </si>
  <si>
    <t>R_vg008_sfg_50000000_30_1</t>
  </si>
  <si>
    <t>100000000笑彌勒超級免費卡(30天非綁定)</t>
  </si>
  <si>
    <t>R_vg008_sfg_100000000_30_1</t>
  </si>
  <si>
    <t>200000000笑彌勒超級免費卡(30天非綁定)</t>
  </si>
  <si>
    <t>R_vg008_sfg_200000000_30_1</t>
  </si>
  <si>
    <t>300000000笑彌勒超級免費卡(30天非綁定)</t>
  </si>
  <si>
    <t>R_vg008_sfg_300000000_30_1</t>
  </si>
  <si>
    <t>500000000笑彌勒超級免費卡(30天非綁定)</t>
  </si>
  <si>
    <t>R_vg008_sfg_500000000_30_1</t>
  </si>
  <si>
    <t>1000000000笑彌勒超級免費卡(30天非綁定)</t>
  </si>
  <si>
    <t>R_vg008_sfg_1000000000_30_1</t>
  </si>
  <si>
    <t>3000笑彌勒超級彩金卡(7天綁定)</t>
  </si>
  <si>
    <t>R_vg008_jp_3000_7</t>
  </si>
  <si>
    <t>10000笑彌勒超級彩金卡(7天綁定)</t>
  </si>
  <si>
    <t>R_vg008_jp_10000_7</t>
  </si>
  <si>
    <t>30000笑彌勒超級彩金卡(7天綁定)</t>
  </si>
  <si>
    <t>R_vg008_jp_30000_7</t>
  </si>
  <si>
    <t>100000笑彌勒超級彩金卡(7天綁定)</t>
  </si>
  <si>
    <t>R_vg008_jp_100000_7</t>
  </si>
  <si>
    <t>300000笑彌勒超級彩金卡(7天綁定)</t>
  </si>
  <si>
    <t>R_vg008_jp_300000_7</t>
  </si>
  <si>
    <t>1000000笑彌勒超級彩金卡(7天綁定)</t>
  </si>
  <si>
    <t>R_vg008_jp_1000000_7</t>
  </si>
  <si>
    <t>3000000笑彌勒超級彩金卡(7天綁定)</t>
  </si>
  <si>
    <t>R_vg008_jp_3000000_7</t>
  </si>
  <si>
    <t>6000000笑彌勒超級彩金卡(7天綁定)</t>
  </si>
  <si>
    <t>R_vg008_jp_6000000_7</t>
  </si>
  <si>
    <t>9000000笑彌勒超級彩金卡(7天綁定)</t>
  </si>
  <si>
    <t>R_vg008_jp_9000000_7</t>
  </si>
  <si>
    <t>10000000笑彌勒超級彩金卡(7天綁定)</t>
  </si>
  <si>
    <t>R_vg008_jp_10000000_7</t>
  </si>
  <si>
    <t>15000000笑彌勒超級彩金卡(7天綁定)</t>
  </si>
  <si>
    <t>R_vg008_jp_15000000_7</t>
  </si>
  <si>
    <t>30000000笑彌勒超級彩金卡(7天綁定)</t>
  </si>
  <si>
    <t>R_vg008_jp_30000000_7</t>
  </si>
  <si>
    <t>50000000笑彌勒超級彩金卡(7天綁定)</t>
  </si>
  <si>
    <t>R_vg008_jp_50000000_7</t>
  </si>
  <si>
    <t>100000000笑彌勒超級彩金卡(7天綁定)</t>
  </si>
  <si>
    <t>R_vg008_jp_100000000_7</t>
  </si>
  <si>
    <t>200000000笑彌勒超級彩金卡(7天綁定)</t>
  </si>
  <si>
    <t>R_vg008_jp_200000000_7</t>
  </si>
  <si>
    <t>300000000笑彌勒超級彩金卡(7天綁定)</t>
  </si>
  <si>
    <t>R_vg008_jp_300000000_7</t>
  </si>
  <si>
    <t>500000000笑彌勒超級彩金卡(7天綁定)</t>
  </si>
  <si>
    <t>R_vg008_jp_500000000_7</t>
  </si>
  <si>
    <t>1000000000笑彌勒超級彩金卡(7天綁定)</t>
  </si>
  <si>
    <t>R_vg008_jp_1000000000_7</t>
  </si>
  <si>
    <t>3000笑彌勒超級彩金卡(30天非綁定)</t>
  </si>
  <si>
    <t>R_vg008_jp_3000_30_1</t>
  </si>
  <si>
    <t>10000笑彌勒超級彩金卡(30天非綁定)</t>
  </si>
  <si>
    <t>R_vg008_jp_10000_30_1</t>
  </si>
  <si>
    <t>30000笑彌勒超級彩金卡(30天非綁定)</t>
  </si>
  <si>
    <t>R_vg008_jp_30000_30_1</t>
  </si>
  <si>
    <t>100000笑彌勒超級彩金卡(30天非綁定)</t>
  </si>
  <si>
    <t>R_vg008_jp_100000_30_1</t>
  </si>
  <si>
    <t>300000笑彌勒超級彩金卡(30天非綁定)</t>
  </si>
  <si>
    <t>R_vg008_jp_300000_30_1</t>
  </si>
  <si>
    <t>1000000笑彌勒超級彩金卡(30天非綁定)</t>
  </si>
  <si>
    <t>R_vg008_jp_1000000_30_1</t>
  </si>
  <si>
    <t>3000000笑彌勒超級彩金卡(30天非綁定)</t>
  </si>
  <si>
    <t>R_vg008_jp_3000000_30_1</t>
  </si>
  <si>
    <t>6000000笑彌勒超級彩金卡(30天非綁定)</t>
  </si>
  <si>
    <t>R_vg008_jp_6000000_30_1</t>
  </si>
  <si>
    <t>9000000笑彌勒超級彩金卡(30天非綁定)</t>
  </si>
  <si>
    <t>R_vg008_jp_9000000_30_1</t>
  </si>
  <si>
    <t>10000000笑彌勒超級彩金卡(30天非綁定)</t>
  </si>
  <si>
    <t>R_vg008_jp_10000000_30_1</t>
  </si>
  <si>
    <t>15000000笑彌勒超級彩金卡(30天非綁定)</t>
  </si>
  <si>
    <t>R_vg008_jp_15000000_30_1</t>
  </si>
  <si>
    <t>30000000笑彌勒超級彩金卡(30天非綁定)</t>
  </si>
  <si>
    <t>R_vg008_jp_30000000_30_1</t>
  </si>
  <si>
    <t>50000000笑彌勒超級彩金卡(30天非綁定)</t>
  </si>
  <si>
    <t>R_vg008_jp_50000000_30_1</t>
  </si>
  <si>
    <t>100000000笑彌勒超級彩金卡(30天非綁定)</t>
  </si>
  <si>
    <t>R_vg008_jp_100000000_30_1</t>
  </si>
  <si>
    <t>200000000笑彌勒超級彩金卡(30天非綁定)</t>
  </si>
  <si>
    <t>R_vg008_jp_200000000_30_1</t>
  </si>
  <si>
    <t>300000000笑彌勒超級彩金卡(30天非綁定)</t>
  </si>
  <si>
    <t>R_vg008_jp_300000000_30_1</t>
  </si>
  <si>
    <t>500000000笑彌勒超級彩金卡(30天非綁定)</t>
  </si>
  <si>
    <t>R_vg008_jp_500000000_30_1</t>
  </si>
  <si>
    <t>1000000000笑彌勒超級彩金卡(30天非綁定)</t>
  </si>
  <si>
    <t>R_vg008_jp_1000000000_30_1</t>
  </si>
  <si>
    <t>3000武媚娘免費卡(7天綁定)</t>
  </si>
  <si>
    <t>R_vg009_fg_3000_7</t>
  </si>
  <si>
    <t>10000武媚娘免費卡(7天綁定)</t>
  </si>
  <si>
    <t>R_vg009_fg_10000_7</t>
  </si>
  <si>
    <t>30000武媚娘免費卡(7天綁定)</t>
  </si>
  <si>
    <t>R_vg009_fg_30000_7</t>
  </si>
  <si>
    <t>100000武媚娘免費卡(7天綁定)</t>
  </si>
  <si>
    <t>R_vg009_fg_100000_7</t>
  </si>
  <si>
    <t>300000武媚娘免費卡(7天綁定)</t>
  </si>
  <si>
    <t>R_vg009_fg_300000_7</t>
  </si>
  <si>
    <t>1000000武媚娘免費卡(7天綁定)</t>
  </si>
  <si>
    <t>R_vg009_fg_1000000_7</t>
  </si>
  <si>
    <t>3000000武媚娘免費卡(7天綁定)</t>
  </si>
  <si>
    <t>R_vg009_fg_3000000_7</t>
  </si>
  <si>
    <t>6000000武媚娘免費卡(7天綁定)</t>
  </si>
  <si>
    <t>R_vg009_fg_6000000_7</t>
  </si>
  <si>
    <t>9000000武媚娘免費卡(7天綁定)</t>
  </si>
  <si>
    <t>R_vg009_fg_9000000_7</t>
  </si>
  <si>
    <t>10000000武媚娘免費卡(7天綁定)</t>
  </si>
  <si>
    <t>R_vg009_fg_10000000_7</t>
  </si>
  <si>
    <t>15000000武媚娘免費卡(7天綁定)</t>
  </si>
  <si>
    <t>R_vg009_fg_15000000_7</t>
  </si>
  <si>
    <t>30000000武媚娘免費卡(7天綁定)</t>
  </si>
  <si>
    <t>R_vg009_fg_30000000_7</t>
  </si>
  <si>
    <t>50000000武媚娘免費卡(7天綁定)</t>
  </si>
  <si>
    <t>R_vg009_fg_50000000_7</t>
  </si>
  <si>
    <t>100000000武媚娘免費卡(7天綁定)</t>
  </si>
  <si>
    <t>R_vg009_fg_100000000_7</t>
  </si>
  <si>
    <t>200000000武媚娘免費卡(7天綁定)</t>
  </si>
  <si>
    <t>R_vg009_fg_200000000_7</t>
  </si>
  <si>
    <t>300000000武媚娘免費卡(7天綁定)</t>
  </si>
  <si>
    <t>R_vg009_fg_300000000_7</t>
  </si>
  <si>
    <t>500000000武媚娘免費卡(7天綁定)</t>
  </si>
  <si>
    <t>R_vg009_fg_500000000_7</t>
  </si>
  <si>
    <t>1000000000武媚娘免費卡(7天綁定)</t>
  </si>
  <si>
    <t>R_vg009_fg_1000000000_7</t>
  </si>
  <si>
    <t>3000武媚娘免費卡(30天非綁定)</t>
  </si>
  <si>
    <t>R_vg009_fg_3000_30_1</t>
  </si>
  <si>
    <t>10000武媚娘免費卡(30天非綁定)</t>
  </si>
  <si>
    <t>R_vg009_fg_10000_30_1</t>
  </si>
  <si>
    <t>30000武媚娘免費卡(30天非綁定)</t>
  </si>
  <si>
    <t>R_vg009_fg_30000_30_1</t>
  </si>
  <si>
    <t>100000武媚娘免費卡(30天非綁定)</t>
  </si>
  <si>
    <t>R_vg009_fg_100000_30_1</t>
  </si>
  <si>
    <t>300000武媚娘免費卡(30天非綁定)</t>
  </si>
  <si>
    <t>R_vg009_fg_300000_30_1</t>
  </si>
  <si>
    <t>1000000武媚娘免費卡(30天非綁定)</t>
  </si>
  <si>
    <t>R_vg009_fg_1000000_30_1</t>
  </si>
  <si>
    <t>3000000武媚娘免費卡(30天非綁定)</t>
  </si>
  <si>
    <t>R_vg009_fg_3000000_30_1</t>
  </si>
  <si>
    <t>6000000武媚娘免費卡(30天非綁定)</t>
  </si>
  <si>
    <t>R_vg009_fg_6000000_30_1</t>
  </si>
  <si>
    <t>9000000武媚娘免費卡(30天非綁定)</t>
  </si>
  <si>
    <t>R_vg009_fg_9000000_30_1</t>
  </si>
  <si>
    <t>10000000武媚娘免費卡(30天非綁定)</t>
  </si>
  <si>
    <t>R_vg009_fg_10000000_30_1</t>
  </si>
  <si>
    <t>15000000武媚娘免費卡(30天非綁定)</t>
  </si>
  <si>
    <t>R_vg009_fg_15000000_30_1</t>
  </si>
  <si>
    <t>30000000武媚娘免費卡(30天非綁定)</t>
  </si>
  <si>
    <t>R_vg009_fg_30000000_30_1</t>
  </si>
  <si>
    <t>50000000武媚娘免費卡(30天非綁定)</t>
  </si>
  <si>
    <t>R_vg009_fg_50000000_30_1</t>
  </si>
  <si>
    <t>100000000武媚娘免費卡(30天非綁定)</t>
  </si>
  <si>
    <t>R_vg009_fg_100000000_30_1</t>
  </si>
  <si>
    <t>200000000武媚娘免費卡(30天非綁定)</t>
  </si>
  <si>
    <t>R_vg009_fg_200000000_30_1</t>
  </si>
  <si>
    <t>300000000武媚娘免費卡(30天非綁定)</t>
  </si>
  <si>
    <t>R_vg009_fg_300000000_30_1</t>
  </si>
  <si>
    <t>500000000武媚娘免費卡(30天非綁定)</t>
  </si>
  <si>
    <t>R_vg009_fg_500000000_30_1</t>
  </si>
  <si>
    <t>1000000000武媚娘免費卡(30天非綁定)</t>
  </si>
  <si>
    <t>R_vg009_fg_1000000000_30_1</t>
  </si>
  <si>
    <t>3000武媚娘超級免費卡(7天綁定)</t>
  </si>
  <si>
    <t>R_vg009_sfg_3000_7</t>
  </si>
  <si>
    <t>10000武媚娘超級免費卡(7天綁定)</t>
  </si>
  <si>
    <t>R_vg009_sfg_10000_7</t>
  </si>
  <si>
    <t>30000武媚娘超級免費卡(7天綁定)</t>
  </si>
  <si>
    <t>R_vg009_sfg_30000_7</t>
  </si>
  <si>
    <t>100000武媚娘超級免費卡(7天綁定)</t>
  </si>
  <si>
    <t>R_vg009_sfg_100000_7</t>
  </si>
  <si>
    <t>300000武媚娘超級免費卡(7天綁定)</t>
  </si>
  <si>
    <t>R_vg009_sfg_300000_7</t>
  </si>
  <si>
    <t>1000000武媚娘超級免費卡(7天綁定)</t>
  </si>
  <si>
    <t>R_vg009_sfg_1000000_7</t>
  </si>
  <si>
    <t>3000000武媚娘超級免費卡(7天綁定)</t>
  </si>
  <si>
    <t>R_vg009_sfg_3000000_7</t>
  </si>
  <si>
    <t>6000000武媚娘超級免費卡(7天綁定)</t>
  </si>
  <si>
    <t>R_vg009_sfg_6000000_7</t>
  </si>
  <si>
    <t>9000000武媚娘超級免費卡(7天綁定)</t>
  </si>
  <si>
    <t>R_vg009_sfg_9000000_7</t>
  </si>
  <si>
    <t>10000000武媚娘超級免費卡(7天綁定)</t>
  </si>
  <si>
    <t>R_vg009_sfg_10000000_7</t>
  </si>
  <si>
    <t>15000000武媚娘超級免費卡(7天綁定)</t>
  </si>
  <si>
    <t>R_vg009_sfg_15000000_7</t>
  </si>
  <si>
    <t>30000000武媚娘超級免費卡(7天綁定)</t>
  </si>
  <si>
    <t>R_vg009_sfg_30000000_7</t>
  </si>
  <si>
    <t>50000000武媚娘超級免費卡(7天綁定)</t>
  </si>
  <si>
    <t>R_vg009_sfg_50000000_7</t>
  </si>
  <si>
    <t>100000000武媚娘超級免費卡(7天綁定)</t>
  </si>
  <si>
    <t>R_vg009_sfg_100000000_7</t>
  </si>
  <si>
    <t>200000000武媚娘超級免費卡(7天綁定)</t>
  </si>
  <si>
    <t>R_vg009_sfg_200000000_7</t>
  </si>
  <si>
    <t>300000000武媚娘超級免費卡(7天綁定)</t>
  </si>
  <si>
    <t>R_vg009_sfg_300000000_7</t>
  </si>
  <si>
    <t>500000000武媚娘超級免費卡(7天綁定)</t>
  </si>
  <si>
    <t>R_vg009_sfg_500000000_7</t>
  </si>
  <si>
    <t>1000000000武媚娘超級免費卡(7天綁定)</t>
  </si>
  <si>
    <t>R_vg009_sfg_1000000000_7</t>
  </si>
  <si>
    <t>3000武媚娘超級免費卡(30天非綁定)</t>
  </si>
  <si>
    <t>R_vg009_sfg_3000_30_1</t>
  </si>
  <si>
    <t>10000武媚娘超級免費卡(30天非綁定)</t>
  </si>
  <si>
    <t>R_vg009_sfg_10000_30_1</t>
  </si>
  <si>
    <t>30000武媚娘超級免費卡(30天非綁定)</t>
  </si>
  <si>
    <t>R_vg009_sfg_30000_30_1</t>
  </si>
  <si>
    <t>100000武媚娘超級免費卡(30天非綁定)</t>
  </si>
  <si>
    <t>R_vg009_sfg_100000_30_1</t>
  </si>
  <si>
    <t>300000武媚娘超級免費卡(30天非綁定)</t>
  </si>
  <si>
    <t>R_vg009_sfg_300000_30_1</t>
  </si>
  <si>
    <t>1000000武媚娘超級免費卡(30天非綁定)</t>
  </si>
  <si>
    <t>R_vg009_sfg_1000000_30_1</t>
  </si>
  <si>
    <t>3000000武媚娘超級免費卡(30天非綁定)</t>
  </si>
  <si>
    <t>R_vg009_sfg_3000000_30_1</t>
  </si>
  <si>
    <t>6000000武媚娘超級免費卡(30天非綁定)</t>
  </si>
  <si>
    <t>R_vg009_sfg_6000000_30_1</t>
  </si>
  <si>
    <t>9000000武媚娘超級免費卡(30天非綁定)</t>
  </si>
  <si>
    <t>R_vg009_sfg_9000000_30_1</t>
  </si>
  <si>
    <t>10000000武媚娘超級免費卡(30天非綁定)</t>
  </si>
  <si>
    <t>R_vg009_sfg_10000000_30_1</t>
  </si>
  <si>
    <t>15000000武媚娘超級免費卡(30天非綁定)</t>
  </si>
  <si>
    <t>R_vg009_sfg_15000000_30_1</t>
  </si>
  <si>
    <t>30000000武媚娘超級免費卡(30天非綁定)</t>
  </si>
  <si>
    <t>R_vg009_sfg_30000000_30_1</t>
  </si>
  <si>
    <t>50000000武媚娘超級免費卡(30天非綁定)</t>
  </si>
  <si>
    <t>R_vg009_sfg_50000000_30_1</t>
  </si>
  <si>
    <t>100000000武媚娘超級免費卡(30天非綁定)</t>
  </si>
  <si>
    <t>R_vg009_sfg_100000000_30_1</t>
  </si>
  <si>
    <t>200000000武媚娘超級免費卡(30天非綁定)</t>
  </si>
  <si>
    <t>R_vg009_sfg_200000000_30_1</t>
  </si>
  <si>
    <t>300000000武媚娘超級免費卡(30天非綁定)</t>
  </si>
  <si>
    <t>R_vg009_sfg_300000000_30_1</t>
  </si>
  <si>
    <t>500000000武媚娘超級免費卡(30天非綁定)</t>
  </si>
  <si>
    <t>R_vg009_sfg_500000000_30_1</t>
  </si>
  <si>
    <t>1000000000武媚娘超級免費卡(30天非綁定)</t>
  </si>
  <si>
    <t>R_vg009_sfg_1000000000_30_1</t>
  </si>
  <si>
    <t>3000武媚娘超級彩金卡(7天綁定)</t>
  </si>
  <si>
    <t>R_vg009_jp_3000_7</t>
  </si>
  <si>
    <t>10000武媚娘超級彩金卡(7天綁定)</t>
  </si>
  <si>
    <t>R_vg009_jp_10000_7</t>
  </si>
  <si>
    <t>30000武媚娘超級彩金卡(7天綁定)</t>
  </si>
  <si>
    <t>R_vg009_jp_30000_7</t>
  </si>
  <si>
    <t>100000武媚娘超級彩金卡(7天綁定)</t>
  </si>
  <si>
    <t>R_vg009_jp_100000_7</t>
  </si>
  <si>
    <t>300000武媚娘超級彩金卡(7天綁定)</t>
  </si>
  <si>
    <t>R_vg009_jp_300000_7</t>
  </si>
  <si>
    <t>1000000武媚娘超級彩金卡(7天綁定)</t>
  </si>
  <si>
    <t>R_vg009_jp_1000000_7</t>
  </si>
  <si>
    <t>3000000武媚娘超級彩金卡(7天綁定)</t>
  </si>
  <si>
    <t>R_vg009_jp_3000000_7</t>
  </si>
  <si>
    <t>6000000武媚娘超級彩金卡(7天綁定)</t>
  </si>
  <si>
    <t>R_vg009_jp_6000000_7</t>
  </si>
  <si>
    <t>9000000武媚娘超級彩金卡(7天綁定)</t>
  </si>
  <si>
    <t>R_vg009_jp_9000000_7</t>
  </si>
  <si>
    <t>10000000武媚娘超級彩金卡(7天綁定)</t>
  </si>
  <si>
    <t>R_vg009_jp_10000000_7</t>
  </si>
  <si>
    <t>15000000武媚娘超級彩金卡(7天綁定)</t>
  </si>
  <si>
    <t>R_vg009_jp_15000000_7</t>
  </si>
  <si>
    <t>30000000武媚娘超級彩金卡(7天綁定)</t>
  </si>
  <si>
    <t>R_vg009_jp_30000000_7</t>
  </si>
  <si>
    <t>50000000武媚娘超級彩金卡(7天綁定)</t>
  </si>
  <si>
    <t>R_vg009_jp_50000000_7</t>
  </si>
  <si>
    <t>100000000武媚娘超級彩金卡(7天綁定)</t>
  </si>
  <si>
    <t>R_vg009_jp_100000000_7</t>
  </si>
  <si>
    <t>200000000武媚娘超級彩金卡(7天綁定)</t>
  </si>
  <si>
    <t>R_vg009_jp_200000000_7</t>
  </si>
  <si>
    <t>300000000武媚娘超級彩金卡(7天綁定)</t>
  </si>
  <si>
    <t>R_vg009_jp_300000000_7</t>
  </si>
  <si>
    <t>500000000武媚娘超級彩金卡(7天綁定)</t>
  </si>
  <si>
    <t>R_vg009_jp_500000000_7</t>
  </si>
  <si>
    <t>1000000000武媚娘超級彩金卡(7天綁定)</t>
  </si>
  <si>
    <t>R_vg009_jp_1000000000_7</t>
  </si>
  <si>
    <t>3000武媚娘超級彩金卡(30天非綁定)</t>
  </si>
  <si>
    <t>R_vg009_jp_3000_30_1</t>
  </si>
  <si>
    <t>10000武媚娘超級彩金卡(30天非綁定)</t>
  </si>
  <si>
    <t>R_vg009_jp_10000_30_1</t>
  </si>
  <si>
    <t>30000武媚娘超級彩金卡(30天非綁定)</t>
  </si>
  <si>
    <t>R_vg009_jp_30000_30_1</t>
  </si>
  <si>
    <t>100000武媚娘超級彩金卡(30天非綁定)</t>
  </si>
  <si>
    <t>R_vg009_jp_100000_30_1</t>
  </si>
  <si>
    <t>300000武媚娘超級彩金卡(30天非綁定)</t>
  </si>
  <si>
    <t>R_vg009_jp_300000_30_1</t>
  </si>
  <si>
    <t>1000000武媚娘超級彩金卡(30天非綁定)</t>
  </si>
  <si>
    <t>R_vg009_jp_1000000_30_1</t>
  </si>
  <si>
    <t>3000000武媚娘超級彩金卡(30天非綁定)</t>
  </si>
  <si>
    <t>R_vg009_jp_3000000_30_1</t>
  </si>
  <si>
    <t>6000000武媚娘超級彩金卡(30天非綁定)</t>
  </si>
  <si>
    <t>R_vg009_jp_6000000_30_1</t>
  </si>
  <si>
    <t>9000000武媚娘超級彩金卡(30天非綁定)</t>
  </si>
  <si>
    <t>R_vg009_jp_9000000_30_1</t>
  </si>
  <si>
    <t>10000000武媚娘超級彩金卡(30天非綁定)</t>
  </si>
  <si>
    <t>R_vg009_jp_10000000_30_1</t>
  </si>
  <si>
    <t>15000000武媚娘超級彩金卡(30天非綁定)</t>
  </si>
  <si>
    <t>R_vg009_jp_15000000_30_1</t>
  </si>
  <si>
    <t>30000000武媚娘超級彩金卡(30天非綁定)</t>
  </si>
  <si>
    <t>R_vg009_jp_30000000_30_1</t>
  </si>
  <si>
    <t>50000000武媚娘超級彩金卡(30天非綁定)</t>
  </si>
  <si>
    <t>R_vg009_jp_50000000_30_1</t>
  </si>
  <si>
    <t>100000000武媚娘超級彩金卡(30天非綁定)</t>
  </si>
  <si>
    <t>R_vg009_jp_100000000_30_1</t>
  </si>
  <si>
    <t>200000000武媚娘超級彩金卡(30天非綁定)</t>
  </si>
  <si>
    <t>R_vg009_jp_200000000_30_1</t>
  </si>
  <si>
    <t>300000000武媚娘超級彩金卡(30天非綁定)</t>
  </si>
  <si>
    <t>R_vg009_jp_300000000_30_1</t>
  </si>
  <si>
    <t>500000000武媚娘超級彩金卡(30天非綁定)</t>
  </si>
  <si>
    <t>R_vg009_jp_500000000_30_1</t>
  </si>
  <si>
    <t>1000000000武媚娘超級彩金卡(30天非綁定)</t>
  </si>
  <si>
    <t>3000泡泡龍彩金卡(7天綁定)</t>
  </si>
  <si>
    <t>R_g078_jp_3000_7</t>
  </si>
  <si>
    <t>10000泡泡龍彩金卡(7天綁定)</t>
  </si>
  <si>
    <t>R_g078_jp_10000_7</t>
  </si>
  <si>
    <t>30000泡泡龍彩金卡(7天綁定)</t>
  </si>
  <si>
    <t>R_g078_jp_30000_7</t>
  </si>
  <si>
    <t>100000泡泡龍彩金卡(7天綁定)</t>
  </si>
  <si>
    <t>R_g078_jp_100000_7</t>
  </si>
  <si>
    <t>300000泡泡龍彩金卡(7天綁定)</t>
  </si>
  <si>
    <t>R_g078_jp_300000_7</t>
  </si>
  <si>
    <t>1000000泡泡龍彩金卡(7天綁定)</t>
  </si>
  <si>
    <t>R_g078_jp_1000000_7</t>
  </si>
  <si>
    <t>3000000泡泡龍彩金卡(7天綁定)</t>
  </si>
  <si>
    <t>R_g078_jp_3000000_7</t>
  </si>
  <si>
    <t>6000000泡泡龍彩金卡(7天綁定)</t>
  </si>
  <si>
    <t>R_g078_jp_6000000_7</t>
  </si>
  <si>
    <t>9000000泡泡龍彩金卡(7天綁定)</t>
  </si>
  <si>
    <t>R_g078_jp_9000000_7</t>
  </si>
  <si>
    <t>10000000泡泡龍彩金卡(7天綁定)</t>
  </si>
  <si>
    <t>R_g078_jp_10000000_7</t>
  </si>
  <si>
    <t>15000000泡泡龍彩金卡(7天綁定)</t>
  </si>
  <si>
    <t>R_g078_jp_15000000_7</t>
  </si>
  <si>
    <t>30000000泡泡龍彩金卡(7天綁定)</t>
  </si>
  <si>
    <t>R_g078_jp_30000000_7</t>
  </si>
  <si>
    <t>50000000泡泡龍彩金卡(7天綁定)</t>
  </si>
  <si>
    <t>R_g078_jp_50000000_7</t>
  </si>
  <si>
    <t>100000000泡泡龍彩金卡(7天綁定)</t>
  </si>
  <si>
    <t>R_g078_jp_100000000_7</t>
  </si>
  <si>
    <t>200000000泡泡龍彩金卡(7天綁定)</t>
  </si>
  <si>
    <t>R_g078_jp_200000000_7</t>
  </si>
  <si>
    <t>300000000泡泡龍彩金卡(7天綁定)</t>
  </si>
  <si>
    <t>R_g078_jp_300000000_7</t>
  </si>
  <si>
    <t>500000000泡泡龍彩金卡(7天綁定)</t>
  </si>
  <si>
    <t>R_g078_jp_500000000_7</t>
  </si>
  <si>
    <t>1000000000泡泡龍彩金卡(7天綁定)</t>
  </si>
  <si>
    <t>R_g078_jp_1000000000_7</t>
  </si>
  <si>
    <t>3000泡泡龍彩金卡(30天非綁定)</t>
  </si>
  <si>
    <t>R_g078_jp_3000_30_1</t>
  </si>
  <si>
    <t>10000泡泡龍彩金卡(30天非綁定)</t>
  </si>
  <si>
    <t>R_g078_jp_10000_30_1</t>
  </si>
  <si>
    <t>30000泡泡龍彩金卡(30天非綁定)</t>
  </si>
  <si>
    <t>R_g078_jp_30000_30_1</t>
  </si>
  <si>
    <t>100000泡泡龍彩金卡(30天非綁定)</t>
  </si>
  <si>
    <t>R_g078_jp_100000_30_1</t>
  </si>
  <si>
    <t>300000泡泡龍彩金卡(30天非綁定)</t>
  </si>
  <si>
    <t>R_g078_jp_300000_30_1</t>
  </si>
  <si>
    <t>1000000泡泡龍彩金卡(30天非綁定)</t>
  </si>
  <si>
    <t>R_g078_jp_1000000_30_1</t>
  </si>
  <si>
    <t>3000000泡泡龍彩金卡(30天非綁定)</t>
  </si>
  <si>
    <t>R_g078_jp_3000000_30_1</t>
  </si>
  <si>
    <t>6000000泡泡龍彩金卡(30天非綁定)</t>
  </si>
  <si>
    <t>R_g078_jp_6000000_30_1</t>
  </si>
  <si>
    <t>9000000泡泡龍彩金卡(30天非綁定)</t>
  </si>
  <si>
    <t>R_g078_jp_9000000_30_1</t>
  </si>
  <si>
    <t>10000000泡泡龍彩金卡(30天非綁定)</t>
  </si>
  <si>
    <t>R_g078_jp_10000000_30_1</t>
  </si>
  <si>
    <t>15000000泡泡龍彩金卡(30天非綁定)</t>
  </si>
  <si>
    <t>R_g078_jp_15000000_30_1</t>
  </si>
  <si>
    <t>30000000泡泡龍彩金卡(30天非綁定)</t>
  </si>
  <si>
    <t>R_g078_jp_30000000_30_1</t>
  </si>
  <si>
    <t>50000000泡泡龍彩金卡(30天非綁定)</t>
  </si>
  <si>
    <t>R_g078_jp_50000000_30_1</t>
  </si>
  <si>
    <t>100000000泡泡龍彩金卡(30天非綁定)</t>
  </si>
  <si>
    <t>R_g078_jp_100000000_30_1</t>
  </si>
  <si>
    <t>200000000泡泡龍彩金卡(30天非綁定)</t>
  </si>
  <si>
    <t>R_g078_jp_200000000_30_1</t>
  </si>
  <si>
    <t>300000000泡泡龍彩金卡(30天非綁定)</t>
  </si>
  <si>
    <t>R_g078_jp_300000000_30_1</t>
  </si>
  <si>
    <t>500000000泡泡龍彩金卡(30天非綁定)</t>
  </si>
  <si>
    <t>R_g078_jp_500000000_30_1</t>
  </si>
  <si>
    <t>1000000000泡泡龍彩金卡(30天非綁定)</t>
  </si>
  <si>
    <t>R_g078_jp_1000000000_30_1</t>
  </si>
  <si>
    <t>3000泡泡龍發條君卡(7天綁定)</t>
  </si>
  <si>
    <t>R_g078_zfg_3000_7</t>
  </si>
  <si>
    <t>10000泡泡龍發條君卡(7天綁定)</t>
  </si>
  <si>
    <t>R_g078_zfg_10000_7</t>
  </si>
  <si>
    <t>30000泡泡龍發條君卡(7天綁定)</t>
  </si>
  <si>
    <t>R_g078_zfg_30000_7</t>
  </si>
  <si>
    <t>100000泡泡龍發條君卡(7天綁定)</t>
  </si>
  <si>
    <t>R_g078_zfg_100000_7</t>
  </si>
  <si>
    <t>300000泡泡龍發條君卡(7天綁定)</t>
  </si>
  <si>
    <t>R_g078_zfg_300000_7</t>
  </si>
  <si>
    <t>1000000泡泡龍發條君卡(7天綁定)</t>
  </si>
  <si>
    <t>R_g078_zfg_1000000_7</t>
  </si>
  <si>
    <t>3000000泡泡龍發條君卡(7天綁定)</t>
  </si>
  <si>
    <t>R_g078_zfg_3000000_7</t>
  </si>
  <si>
    <t>6000000泡泡龍發條君卡(7天綁定)</t>
  </si>
  <si>
    <t>R_g078_zfg_6000000_7</t>
  </si>
  <si>
    <t>9000000泡泡龍發條君卡(7天綁定)</t>
  </si>
  <si>
    <t>R_g078_zfg_9000000_7</t>
  </si>
  <si>
    <t>10000000泡泡龍發條君卡(7天綁定)</t>
  </si>
  <si>
    <t>R_g078_zfg_10000000_7</t>
  </si>
  <si>
    <t>15000000泡泡龍發條君卡(7天綁定)</t>
  </si>
  <si>
    <t>R_g078_zfg_15000000_7</t>
  </si>
  <si>
    <t>30000000泡泡龍發條君卡(7天綁定)</t>
  </si>
  <si>
    <t>R_g078_zfg_30000000_7</t>
  </si>
  <si>
    <t>50000000泡泡龍發條君卡(7天綁定)</t>
  </si>
  <si>
    <t>R_g078_zfg_50000000_7</t>
  </si>
  <si>
    <t>100000000泡泡龍發條君卡(7天綁定)</t>
  </si>
  <si>
    <t>R_g078_zfg_100000000_7</t>
  </si>
  <si>
    <t>200000000泡泡龍發條君卡(7天綁定)</t>
  </si>
  <si>
    <t>R_g078_zfg_200000000_7</t>
  </si>
  <si>
    <t>300000000泡泡龍發條君卡(7天綁定)</t>
  </si>
  <si>
    <t>R_g078_zfg_300000000_7</t>
  </si>
  <si>
    <t>500000000泡泡龍發條君卡(7天綁定)</t>
  </si>
  <si>
    <t>R_g078_zfg_500000000_7</t>
  </si>
  <si>
    <t>1000000000泡泡龍發條君卡(7天綁定)</t>
  </si>
  <si>
    <t>R_g078_zfg_1000000000_7</t>
  </si>
  <si>
    <t>3000泡泡龍發條君卡(30天非綁定)</t>
  </si>
  <si>
    <t>R_g078_zfg_3000_30_1</t>
  </si>
  <si>
    <t>10000泡泡龍發條君卡(30天非綁定)</t>
  </si>
  <si>
    <t>R_g078_zfg_10000_30_1</t>
  </si>
  <si>
    <t>30000泡泡龍發條君卡(30天非綁定)</t>
  </si>
  <si>
    <t>R_g078_zfg_30000_30_1</t>
  </si>
  <si>
    <t>100000泡泡龍發條君卡(30天非綁定)</t>
  </si>
  <si>
    <t>R_g078_zfg_100000_30_1</t>
  </si>
  <si>
    <t>300000泡泡龍發條君卡(30天非綁定)</t>
  </si>
  <si>
    <t>R_g078_zfg_300000_30_1</t>
  </si>
  <si>
    <t>1000000泡泡龍發條君卡(30天非綁定)</t>
  </si>
  <si>
    <t>R_g078_zfg_1000000_30_1</t>
  </si>
  <si>
    <t>3000000泡泡龍發條君卡(30天非綁定)</t>
  </si>
  <si>
    <t>R_g078_zfg_3000000_30_1</t>
  </si>
  <si>
    <t>6000000泡泡龍發條君卡(30天非綁定)</t>
  </si>
  <si>
    <t>R_g078_zfg_6000000_30_1</t>
  </si>
  <si>
    <t>9000000泡泡龍發條君卡(30天非綁定)</t>
  </si>
  <si>
    <t>R_g078_zfg_9000000_30_1</t>
  </si>
  <si>
    <t>10000000泡泡龍發條君卡(30天非綁定)</t>
  </si>
  <si>
    <t>R_g078_zfg_10000000_30_1</t>
  </si>
  <si>
    <t>15000000泡泡龍發條君卡(30天非綁定)</t>
  </si>
  <si>
    <t>R_g078_zfg_15000000_30_1</t>
  </si>
  <si>
    <t>30000000泡泡龍發條君卡(30天非綁定)</t>
  </si>
  <si>
    <t>R_g078_zfg_30000000_30_1</t>
  </si>
  <si>
    <t>50000000泡泡龍發條君卡(30天非綁定)</t>
  </si>
  <si>
    <t>R_g078_zfg_50000000_30_1</t>
  </si>
  <si>
    <t>100000000泡泡龍發條君卡(30天非綁定)</t>
  </si>
  <si>
    <t>R_g078_zfg_100000000_30_1</t>
  </si>
  <si>
    <t>200000000泡泡龍發條君卡(30天非綁定)</t>
  </si>
  <si>
    <t>R_g078_zfg_200000000_30_1</t>
  </si>
  <si>
    <t>300000000泡泡龍發條君卡(30天非綁定)</t>
  </si>
  <si>
    <t>R_g078_zfg_300000000_30_1</t>
  </si>
  <si>
    <t>500000000泡泡龍發條君卡(30天非綁定)</t>
  </si>
  <si>
    <t>R_g078_zfg_500000000_30_1</t>
  </si>
  <si>
    <t>1000000000泡泡龍發條君卡(30天非綁定)</t>
  </si>
  <si>
    <t>R_g078_zfg_1000000000_30_1</t>
  </si>
  <si>
    <t>R_g078_pfg_3000_7</t>
  </si>
  <si>
    <t>10000泡泡龍飛飛卡(7天綁定)</t>
  </si>
  <si>
    <t>R_g078_pfg_10000_7</t>
  </si>
  <si>
    <t>30000泡泡龍飛飛卡(7天綁定)</t>
  </si>
  <si>
    <t>R_g078_pfg_30000_7</t>
  </si>
  <si>
    <t>100000泡泡龍飛飛卡(7天綁定)</t>
  </si>
  <si>
    <t>R_g078_pfg_100000_7</t>
  </si>
  <si>
    <t>300000泡泡龍飛飛卡(7天綁定)</t>
  </si>
  <si>
    <t>R_g078_pfg_300000_7</t>
  </si>
  <si>
    <t>1000000泡泡龍飛飛卡(7天綁定)</t>
  </si>
  <si>
    <t>R_g078_pfg_1000000_7</t>
  </si>
  <si>
    <t>3000000泡泡龍飛飛卡(7天綁定)</t>
  </si>
  <si>
    <t>R_g078_pfg_3000000_7</t>
  </si>
  <si>
    <t>6000000泡泡龍飛飛卡(7天綁定)</t>
  </si>
  <si>
    <t>R_g078_pfg_6000000_7</t>
  </si>
  <si>
    <t>9000000泡泡龍飛飛卡(7天綁定)</t>
  </si>
  <si>
    <t>R_g078_pfg_9000000_7</t>
  </si>
  <si>
    <t>10000000泡泡龍飛飛卡(7天綁定)</t>
  </si>
  <si>
    <t>R_g078_pfg_10000000_7</t>
  </si>
  <si>
    <t>15000000泡泡龍飛飛卡(7天綁定)</t>
  </si>
  <si>
    <t>R_g078_pfg_15000000_7</t>
  </si>
  <si>
    <t>30000000泡泡龍飛飛卡(7天綁定)</t>
  </si>
  <si>
    <t>R_g078_pfg_30000000_7</t>
  </si>
  <si>
    <t>50000000泡泡龍飛飛卡(7天綁定)</t>
  </si>
  <si>
    <t>R_g078_pfg_50000000_7</t>
  </si>
  <si>
    <t>100000000泡泡龍飛飛卡(7天綁定)</t>
  </si>
  <si>
    <t>R_g078_pfg_100000000_7</t>
  </si>
  <si>
    <t>200000000泡泡龍飛飛卡(7天綁定)</t>
  </si>
  <si>
    <t>R_g078_pfg_200000000_7</t>
  </si>
  <si>
    <t>300000000泡泡龍飛飛卡(7天綁定)</t>
  </si>
  <si>
    <t>R_g078_pfg_300000000_7</t>
  </si>
  <si>
    <t>500000000泡泡龍飛飛卡(7天綁定)</t>
  </si>
  <si>
    <t>R_g078_pfg_500000000_7</t>
  </si>
  <si>
    <t>1000000000泡泡龍飛飛卡(7天綁定)</t>
  </si>
  <si>
    <t>R_g078_pfg_1000000000_7</t>
  </si>
  <si>
    <t>3000泡泡龍飛飛卡(30天非綁定)</t>
  </si>
  <si>
    <t>R_g078_pfg_3000_30_1</t>
  </si>
  <si>
    <t>10000泡泡龍飛飛卡(30天非綁定)</t>
  </si>
  <si>
    <t>R_g078_pfg_10000_30_1</t>
  </si>
  <si>
    <t>30000泡泡龍飛飛卡(30天非綁定)</t>
  </si>
  <si>
    <t>R_g078_pfg_30000_30_1</t>
  </si>
  <si>
    <t>100000泡泡龍飛飛卡(30天非綁定)</t>
  </si>
  <si>
    <t>R_g078_pfg_100000_30_1</t>
  </si>
  <si>
    <t>300000泡泡龍飛飛卡(30天非綁定)</t>
  </si>
  <si>
    <t>R_g078_pfg_300000_30_1</t>
  </si>
  <si>
    <t>1000000泡泡龍飛飛卡(30天非綁定)</t>
  </si>
  <si>
    <t>R_g078_pfg_1000000_30_1</t>
  </si>
  <si>
    <t>3000000泡泡龍飛飛卡(30天非綁定)</t>
  </si>
  <si>
    <t>R_g078_pfg_3000000_30_1</t>
  </si>
  <si>
    <t>6000000泡泡龍飛飛卡(30天非綁定)</t>
  </si>
  <si>
    <t>R_g078_pfg_6000000_30_1</t>
  </si>
  <si>
    <t>9000000泡泡龍飛飛卡(30天非綁定)</t>
  </si>
  <si>
    <t>R_g078_pfg_9000000_30_1</t>
  </si>
  <si>
    <t>10000000泡泡龍飛飛卡(30天非綁定)</t>
  </si>
  <si>
    <t>R_g078_pfg_10000000_30_1</t>
  </si>
  <si>
    <t>15000000泡泡龍飛飛卡(30天非綁定)</t>
  </si>
  <si>
    <t>R_g078_pfg_15000000_30_1</t>
  </si>
  <si>
    <t>30000000泡泡龍飛飛卡(30天非綁定)</t>
  </si>
  <si>
    <t>R_g078_pfg_30000000_30_1</t>
  </si>
  <si>
    <t>50000000泡泡龍飛飛卡(30天非綁定)</t>
  </si>
  <si>
    <t>R_g078_pfg_50000000_30_1</t>
  </si>
  <si>
    <t>100000000泡泡龍飛飛卡(30天非綁定)</t>
  </si>
  <si>
    <t>R_g078_pfg_100000000_30_1</t>
  </si>
  <si>
    <t>200000000泡泡龍飛飛卡(30天非綁定)</t>
  </si>
  <si>
    <t>R_g078_pfg_200000000_30_1</t>
  </si>
  <si>
    <t>300000000泡泡龍飛飛卡(30天非綁定)</t>
  </si>
  <si>
    <t>R_g078_pfg_300000000_30_1</t>
  </si>
  <si>
    <t>500000000泡泡龍飛飛卡(30天非綁定)</t>
  </si>
  <si>
    <t>R_g078_pfg_500000000_30_1</t>
  </si>
  <si>
    <t>1000000000泡泡龍飛飛卡(30天非綁定)</t>
  </si>
  <si>
    <t>R_g078_pfg_1000000000_30_1</t>
  </si>
  <si>
    <t>3000泡泡龍邦納卡(7天綁定)</t>
  </si>
  <si>
    <t>R_g078_bnfg_3000_7</t>
  </si>
  <si>
    <t>10000泡泡龍邦納卡(7天綁定)</t>
  </si>
  <si>
    <t>R_g078_bnfg_10000_7</t>
  </si>
  <si>
    <t>30000泡泡龍邦納卡(7天綁定)</t>
  </si>
  <si>
    <t>R_g078_bnfg_30000_7</t>
  </si>
  <si>
    <t>100000泡泡龍邦納卡(7天綁定)</t>
  </si>
  <si>
    <t>R_g078_bnfg_100000_7</t>
  </si>
  <si>
    <t>300000泡泡龍邦納卡(7天綁定)</t>
  </si>
  <si>
    <t>R_g078_bnfg_300000_7</t>
  </si>
  <si>
    <t>1000000泡泡龍邦納卡(7天綁定)</t>
  </si>
  <si>
    <t>R_g078_bnfg_1000000_7</t>
  </si>
  <si>
    <t>3000000泡泡龍邦納卡(7天綁定)</t>
  </si>
  <si>
    <t>R_g078_bnfg_3000000_7</t>
  </si>
  <si>
    <t>6000000泡泡龍邦納卡(7天綁定)</t>
  </si>
  <si>
    <t>R_g078_bnfg_6000000_7</t>
  </si>
  <si>
    <t>9000000泡泡龍邦納卡(7天綁定)</t>
  </si>
  <si>
    <t>R_g078_bnfg_9000000_7</t>
  </si>
  <si>
    <t>10000000泡泡龍邦納卡(7天綁定)</t>
  </si>
  <si>
    <t>R_g078_bnfg_10000000_7</t>
  </si>
  <si>
    <t>15000000泡泡龍邦納卡(7天綁定)</t>
  </si>
  <si>
    <t>R_g078_bnfg_15000000_7</t>
  </si>
  <si>
    <t>30000000泡泡龍邦納卡(7天綁定)</t>
  </si>
  <si>
    <t>R_g078_bnfg_30000000_7</t>
  </si>
  <si>
    <t>50000000泡泡龍邦納卡(7天綁定)</t>
  </si>
  <si>
    <t>R_g078_bnfg_50000000_7</t>
  </si>
  <si>
    <t>100000000泡泡龍邦納卡(7天綁定)</t>
  </si>
  <si>
    <t>R_g078_bnfg_100000000_7</t>
  </si>
  <si>
    <t>200000000泡泡龍邦納卡(7天綁定)</t>
  </si>
  <si>
    <t>R_g078_bnfg_200000000_7</t>
  </si>
  <si>
    <t>300000000泡泡龍邦納卡(7天綁定)</t>
  </si>
  <si>
    <t>R_g078_bnfg_300000000_7</t>
  </si>
  <si>
    <t>500000000泡泡龍邦納卡(7天綁定)</t>
  </si>
  <si>
    <t>R_g078_bnfg_500000000_7</t>
  </si>
  <si>
    <t>1000000000泡泡龍邦納卡(7天綁定)</t>
  </si>
  <si>
    <t>R_g078_bnfg_1000000000_7</t>
  </si>
  <si>
    <t>3000泡泡龍邦納卡(30天非綁定)</t>
  </si>
  <si>
    <t>R_g078_bnfg_3000_30_1</t>
  </si>
  <si>
    <t>10000泡泡龍邦納卡(30天非綁定)</t>
  </si>
  <si>
    <t>R_g078_bnfg_10000_30_1</t>
  </si>
  <si>
    <t>30000泡泡龍邦納卡(30天非綁定)</t>
  </si>
  <si>
    <t>R_g078_bnfg_30000_30_1</t>
  </si>
  <si>
    <t>100000泡泡龍邦納卡(30天非綁定)</t>
  </si>
  <si>
    <t>R_g078_bnfg_100000_30_1</t>
  </si>
  <si>
    <t>300000泡泡龍邦納卡(30天非綁定)</t>
  </si>
  <si>
    <t>R_g078_bnfg_300000_30_1</t>
  </si>
  <si>
    <t>1000000泡泡龍邦納卡(30天非綁定)</t>
  </si>
  <si>
    <t>R_g078_bnfg_1000000_30_1</t>
  </si>
  <si>
    <t>3000000泡泡龍邦納卡(30天非綁定)</t>
  </si>
  <si>
    <t>R_g078_bnfg_3000000_30_1</t>
  </si>
  <si>
    <t>6000000泡泡龍邦納卡(30天非綁定)</t>
  </si>
  <si>
    <t>R_g078_bnfg_6000000_30_1</t>
  </si>
  <si>
    <t>9000000泡泡龍邦納卡(30天非綁定)</t>
  </si>
  <si>
    <t>R_g078_bnfg_9000000_30_1</t>
  </si>
  <si>
    <t>10000000泡泡龍邦納卡(30天非綁定)</t>
  </si>
  <si>
    <t>R_g078_bnfg_10000000_30_1</t>
  </si>
  <si>
    <t>15000000泡泡龍邦納卡(30天非綁定)</t>
  </si>
  <si>
    <t>R_g078_bnfg_15000000_30_1</t>
  </si>
  <si>
    <t>30000000泡泡龍邦納卡(30天非綁定)</t>
  </si>
  <si>
    <t>R_g078_bnfg_30000000_30_1</t>
  </si>
  <si>
    <t>50000000泡泡龍邦納卡(30天非綁定)</t>
  </si>
  <si>
    <t>R_g078_bnfg_50000000_30_1</t>
  </si>
  <si>
    <t>100000000泡泡龍邦納卡(30天非綁定)</t>
  </si>
  <si>
    <t>R_g078_bnfg_100000000_30_1</t>
  </si>
  <si>
    <t>200000000泡泡龍邦納卡(30天非綁定)</t>
  </si>
  <si>
    <t>R_g078_bnfg_200000000_30_1</t>
  </si>
  <si>
    <t>300000000泡泡龍邦納卡(30天非綁定)</t>
  </si>
  <si>
    <t>R_g078_bnfg_300000000_30_1</t>
  </si>
  <si>
    <t>500000000泡泡龍邦納卡(30天非綁定)</t>
  </si>
  <si>
    <t>R_g078_bnfg_500000000_30_1</t>
  </si>
  <si>
    <t>1000000000泡泡龍邦納卡(30天非綁定)</t>
  </si>
  <si>
    <t>R_g078_bnfg_1000000000_30_1</t>
  </si>
  <si>
    <t>3000泡泡龍超級飛飛卡(7天綁定)</t>
  </si>
  <si>
    <t>R_g078_spfg_3000_7</t>
  </si>
  <si>
    <t>10000泡泡龍超級飛飛卡(7天綁定)</t>
  </si>
  <si>
    <t>R_g078_spfg_10000_7</t>
  </si>
  <si>
    <t>30000泡泡龍超級飛飛卡(7天綁定)</t>
  </si>
  <si>
    <t>R_g078_spfg_30000_7</t>
  </si>
  <si>
    <t>100000泡泡龍超級飛飛卡(7天綁定)</t>
  </si>
  <si>
    <t>R_g078_spfg_100000_7</t>
  </si>
  <si>
    <t>300000泡泡龍超級飛飛卡(7天綁定)</t>
  </si>
  <si>
    <t>R_g078_spfg_300000_7</t>
  </si>
  <si>
    <t>1000000泡泡龍超級飛飛卡(7天綁定)</t>
  </si>
  <si>
    <t>R_g078_spfg_1000000_7</t>
  </si>
  <si>
    <t>3000000泡泡龍超級飛飛卡(7天綁定)</t>
  </si>
  <si>
    <t>R_g078_spfg_3000000_7</t>
  </si>
  <si>
    <t>6000000泡泡龍超級飛飛卡(7天綁定)</t>
  </si>
  <si>
    <t>R_g078_spfg_6000000_7</t>
  </si>
  <si>
    <t>9000000泡泡龍超級飛飛卡(7天綁定)</t>
  </si>
  <si>
    <t>R_g078_spfg_9000000_7</t>
  </si>
  <si>
    <t>10000000泡泡龍超級飛飛卡(7天綁定)</t>
  </si>
  <si>
    <t>R_g078_spfg_10000000_7</t>
  </si>
  <si>
    <t>15000000泡泡龍超級飛飛卡(7天綁定)</t>
  </si>
  <si>
    <t>R_g078_spfg_15000000_7</t>
  </si>
  <si>
    <t>30000000泡泡龍超級飛飛卡(7天綁定)</t>
  </si>
  <si>
    <t>R_g078_spfg_30000000_7</t>
  </si>
  <si>
    <t>50000000泡泡龍超級飛飛卡(7天綁定)</t>
  </si>
  <si>
    <t>R_g078_spfg_50000000_7</t>
  </si>
  <si>
    <t>100000000泡泡龍超級飛飛卡(7天綁定)</t>
  </si>
  <si>
    <t>R_g078_spfg_100000000_7</t>
  </si>
  <si>
    <t>200000000泡泡龍超級飛飛卡(7天綁定)</t>
  </si>
  <si>
    <t>R_g078_spfg_200000000_7</t>
  </si>
  <si>
    <t>300000000泡泡龍超級飛飛卡(7天綁定)</t>
  </si>
  <si>
    <t>R_g078_spfg_300000000_7</t>
  </si>
  <si>
    <t>500000000泡泡龍超級飛飛卡(7天綁定)</t>
  </si>
  <si>
    <t>R_g078_spfg_500000000_7</t>
  </si>
  <si>
    <t>1000000000泡泡龍超級飛飛卡(7天綁定)</t>
  </si>
  <si>
    <t>R_g078_spfg_1000000000_7</t>
  </si>
  <si>
    <t>3000泡泡龍超級飛飛卡(30天非綁定)</t>
  </si>
  <si>
    <t>R_g078_spfg_3000_30_1</t>
  </si>
  <si>
    <t>10000泡泡龍超級飛飛卡(30天非綁定)</t>
  </si>
  <si>
    <t>R_g078_spfg_10000_30_1</t>
  </si>
  <si>
    <t>30000泡泡龍超級飛飛卡(30天非綁定)</t>
  </si>
  <si>
    <t>R_g078_spfg_30000_30_1</t>
  </si>
  <si>
    <t>100000泡泡龍超級飛飛卡(30天非綁定)</t>
  </si>
  <si>
    <t>R_g078_spfg_100000_30_1</t>
  </si>
  <si>
    <t>300000泡泡龍超級飛飛卡(30天非綁定)</t>
  </si>
  <si>
    <t>R_g078_spfg_300000_30_1</t>
  </si>
  <si>
    <t>1000000泡泡龍超級飛飛卡(30天非綁定)</t>
  </si>
  <si>
    <t>R_g078_spfg_1000000_30_1</t>
  </si>
  <si>
    <t>3000000泡泡龍超級飛飛卡(30天非綁定)</t>
  </si>
  <si>
    <t>R_g078_spfg_3000000_30_1</t>
  </si>
  <si>
    <t>6000000泡泡龍超級飛飛卡(30天非綁定)</t>
  </si>
  <si>
    <t>R_g078_spfg_6000000_30_1</t>
  </si>
  <si>
    <t>9000000泡泡龍超級飛飛卡(30天非綁定)</t>
  </si>
  <si>
    <t>R_g078_spfg_9000000_30_1</t>
  </si>
  <si>
    <t>10000000泡泡龍超級飛飛卡(30天非綁定)</t>
  </si>
  <si>
    <t>R_g078_spfg_10000000_30_1</t>
  </si>
  <si>
    <t>15000000泡泡龍超級飛飛卡(30天非綁定)</t>
  </si>
  <si>
    <t>R_g078_spfg_15000000_30_1</t>
  </si>
  <si>
    <t>30000000泡泡龍超級飛飛卡(30天非綁定)</t>
  </si>
  <si>
    <t>R_g078_spfg_30000000_30_1</t>
  </si>
  <si>
    <t>50000000泡泡龍超級飛飛卡(30天非綁定)</t>
  </si>
  <si>
    <t>R_g078_spfg_50000000_30_1</t>
  </si>
  <si>
    <t>100000000泡泡龍超級飛飛卡(30天非綁定)</t>
  </si>
  <si>
    <t>R_g078_spfg_100000000_30_1</t>
  </si>
  <si>
    <t>200000000泡泡龍超級飛飛卡(30天非綁定)</t>
  </si>
  <si>
    <t>R_g078_spfg_200000000_30_1</t>
  </si>
  <si>
    <t>300000000泡泡龍超級飛飛卡(30天非綁定)</t>
  </si>
  <si>
    <t>R_g078_spfg_300000000_30_1</t>
  </si>
  <si>
    <t>500000000泡泡龍超級飛飛卡(30天非綁定)</t>
  </si>
  <si>
    <t>R_g078_spfg_500000000_30_1</t>
  </si>
  <si>
    <t>1000000000泡泡龍超級飛飛卡(30天非綁定)</t>
  </si>
  <si>
    <t>R_g078_spfg_1000000000_30_1</t>
  </si>
  <si>
    <t>3000泡泡龍超級邦納卡(7天綁定)</t>
  </si>
  <si>
    <t>R_g078_sbnfg_3000_7</t>
  </si>
  <si>
    <t>10000泡泡龍超級邦納卡(7天綁定)</t>
  </si>
  <si>
    <t>R_g078_sbnfg_10000_7</t>
  </si>
  <si>
    <t>30000泡泡龍超級邦納卡(7天綁定)</t>
  </si>
  <si>
    <t>R_g078_sbnfg_30000_7</t>
  </si>
  <si>
    <t>100000泡泡龍超級邦納卡(7天綁定)</t>
  </si>
  <si>
    <t>R_g078_sbnfg_100000_7</t>
  </si>
  <si>
    <t>300000泡泡龍超級邦納卡(7天綁定)</t>
  </si>
  <si>
    <t>R_g078_sbnfg_300000_7</t>
  </si>
  <si>
    <t>1000000泡泡龍超級邦納卡(7天綁定)</t>
  </si>
  <si>
    <t>R_g078_sbnfg_1000000_7</t>
  </si>
  <si>
    <t>3000000泡泡龍超級邦納卡(7天綁定)</t>
  </si>
  <si>
    <t>R_g078_sbnfg_3000000_7</t>
  </si>
  <si>
    <t>6000000泡泡龍超級邦納卡(7天綁定)</t>
  </si>
  <si>
    <t>R_g078_sbnfg_6000000_7</t>
  </si>
  <si>
    <t>9000000泡泡龍超級邦納卡(7天綁定)</t>
  </si>
  <si>
    <t>R_g078_sbnfg_9000000_7</t>
  </si>
  <si>
    <t>10000000泡泡龍超級邦納卡(7天綁定)</t>
  </si>
  <si>
    <t>R_g078_sbnfg_10000000_7</t>
  </si>
  <si>
    <t>15000000泡泡龍超級邦納卡(7天綁定)</t>
  </si>
  <si>
    <t>R_g078_sbnfg_15000000_7</t>
  </si>
  <si>
    <t>30000000泡泡龍超級邦納卡(7天綁定)</t>
  </si>
  <si>
    <t>R_g078_sbnfg_30000000_7</t>
  </si>
  <si>
    <t>50000000泡泡龍超級邦納卡(7天綁定)</t>
  </si>
  <si>
    <t>R_g078_sbnfg_50000000_7</t>
  </si>
  <si>
    <t>100000000泡泡龍超級邦納卡(7天綁定)</t>
  </si>
  <si>
    <t>R_g078_sbnfg_100000000_7</t>
  </si>
  <si>
    <t>200000000泡泡龍超級邦納卡(7天綁定)</t>
  </si>
  <si>
    <t>R_g078_sbnfg_200000000_7</t>
  </si>
  <si>
    <t>300000000泡泡龍超級邦納卡(7天綁定)</t>
  </si>
  <si>
    <t>R_g078_sbnfg_300000000_7</t>
  </si>
  <si>
    <t>500000000泡泡龍超級邦納卡(7天綁定)</t>
  </si>
  <si>
    <t>R_g078_sbnfg_500000000_7</t>
  </si>
  <si>
    <t>1000000000泡泡龍超級邦納卡(7天綁定)</t>
  </si>
  <si>
    <t>R_g078_sbnfg_1000000000_7</t>
  </si>
  <si>
    <t>3000泡泡龍超級邦納卡(30天非綁定)</t>
  </si>
  <si>
    <t>R_g078_sbnfg_3000_30_1</t>
  </si>
  <si>
    <t>10000泡泡龍超級邦納卡(30天非綁定)</t>
  </si>
  <si>
    <t>R_g078_sbnfg_10000_30_1</t>
  </si>
  <si>
    <t>30000泡泡龍超級邦納卡(30天非綁定)</t>
  </si>
  <si>
    <t>R_g078_sbnfg_30000_30_1</t>
  </si>
  <si>
    <t>100000泡泡龍超級邦納卡(30天非綁定)</t>
  </si>
  <si>
    <t>R_g078_sbnfg_100000_30_1</t>
  </si>
  <si>
    <t>300000泡泡龍超級邦納卡(30天非綁定)</t>
  </si>
  <si>
    <t>R_g078_sbnfg_300000_30_1</t>
  </si>
  <si>
    <t>1000000泡泡龍超級邦納卡(30天非綁定)</t>
  </si>
  <si>
    <t>R_g078_sbnfg_1000000_30_1</t>
  </si>
  <si>
    <t>3000000泡泡龍超級邦納卡(30天非綁定)</t>
  </si>
  <si>
    <t>R_g078_sbnfg_3000000_30_1</t>
  </si>
  <si>
    <t>6000000泡泡龍超級邦納卡(30天非綁定)</t>
  </si>
  <si>
    <t>R_g078_sbnfg_6000000_30_1</t>
  </si>
  <si>
    <t>9000000泡泡龍超級邦納卡(30天非綁定)</t>
  </si>
  <si>
    <t>R_g078_sbnfg_9000000_30_1</t>
  </si>
  <si>
    <t>10000000泡泡龍超級邦納卡(30天非綁定)</t>
  </si>
  <si>
    <t>R_g078_sbnfg_10000000_30_1</t>
  </si>
  <si>
    <t>15000000泡泡龍超級邦納卡(30天非綁定)</t>
  </si>
  <si>
    <t>R_g078_sbnfg_15000000_30_1</t>
  </si>
  <si>
    <t>30000000泡泡龍超級邦納卡(30天非綁定)</t>
  </si>
  <si>
    <t>R_g078_sbnfg_30000000_30_1</t>
  </si>
  <si>
    <t>50000000泡泡龍超級邦納卡(30天非綁定)</t>
  </si>
  <si>
    <t>R_g078_sbnfg_50000000_30_1</t>
  </si>
  <si>
    <t>100000000泡泡龍超級邦納卡(30天非綁定)</t>
  </si>
  <si>
    <t>R_g078_sbnfg_100000000_30_1</t>
  </si>
  <si>
    <t>200000000泡泡龍超級邦納卡(30天非綁定)</t>
  </si>
  <si>
    <t>R_g078_sbnfg_200000000_30_1</t>
  </si>
  <si>
    <t>300000000泡泡龍超級邦納卡(30天非綁定)</t>
  </si>
  <si>
    <t>R_g078_sbnfg_300000000_30_1</t>
  </si>
  <si>
    <t>500000000泡泡龍超級邦納卡(30天非綁定)</t>
  </si>
  <si>
    <t>R_g078_sbnfg_500000000_30_1</t>
  </si>
  <si>
    <t>1000000000泡泡龍超級邦納卡(30天非綁定)</t>
  </si>
  <si>
    <t>R_g078_sbnfg_1000000000_30_1</t>
  </si>
  <si>
    <t>3000女神大量百搭卡(7天綁定)</t>
  </si>
  <si>
    <t>R_g079_ng3_3000_7</t>
  </si>
  <si>
    <t>10000女神大量百搭卡(7天綁定)</t>
  </si>
  <si>
    <t>R_g079_ng3_10000_7</t>
  </si>
  <si>
    <t>30000女神大量百搭卡(7天綁定)</t>
  </si>
  <si>
    <t>R_g079_ng3_30000_7</t>
  </si>
  <si>
    <t>100000女神大量百搭卡(7天綁定)</t>
  </si>
  <si>
    <t>R_g079_ng3_100000_7</t>
  </si>
  <si>
    <t>300000女神大量百搭卡(7天綁定)</t>
  </si>
  <si>
    <t>R_g079_ng3_300000_7</t>
  </si>
  <si>
    <t>1000000女神大量百搭卡(7天綁定)</t>
  </si>
  <si>
    <t>R_g079_ng3_1000000_7</t>
  </si>
  <si>
    <t>3000000女神大量百搭卡(7天綁定)</t>
  </si>
  <si>
    <t>R_g079_ng3_3000000_7</t>
  </si>
  <si>
    <t>6000000女神大量百搭卡(7天綁定)</t>
  </si>
  <si>
    <t>R_g079_ng3_6000000_7</t>
  </si>
  <si>
    <t>9000000女神大量百搭卡(7天綁定)</t>
  </si>
  <si>
    <t>R_g079_ng3_9000000_7</t>
  </si>
  <si>
    <t>10000000女神大量百搭卡(7天綁定)</t>
  </si>
  <si>
    <t>R_g079_ng3_10000000_7</t>
  </si>
  <si>
    <t>15000000女神大量百搭卡(7天綁定)</t>
  </si>
  <si>
    <t>R_g079_ng3_15000000_7</t>
  </si>
  <si>
    <t>30000000女神大量百搭卡(7天綁定)</t>
  </si>
  <si>
    <t>R_g079_ng3_30000000_7</t>
  </si>
  <si>
    <t>50000000女神大量百搭卡(7天綁定)</t>
  </si>
  <si>
    <t>R_g079_ng3_50000000_7</t>
  </si>
  <si>
    <t>100000000女神大量百搭卡(7天綁定)</t>
  </si>
  <si>
    <t>R_g079_ng3_100000000_7</t>
  </si>
  <si>
    <t>200000000女神大量百搭卡(7天綁定)</t>
  </si>
  <si>
    <t>R_g079_ng3_200000000_7</t>
  </si>
  <si>
    <t>300000000女神大量百搭卡(7天綁定)</t>
  </si>
  <si>
    <t>R_g079_ng3_300000000_7</t>
  </si>
  <si>
    <t>500000000女神大量百搭卡(7天綁定)</t>
  </si>
  <si>
    <t>R_g079_ng3_500000000_7</t>
  </si>
  <si>
    <t>1000000000女神大量百搭卡(7天綁定)</t>
  </si>
  <si>
    <t>R_g079_ng3_1000000000_7</t>
  </si>
  <si>
    <t>3000女神大量百搭卡(30天非綁定)</t>
  </si>
  <si>
    <t>R_g079_ng3_3000_30_1</t>
  </si>
  <si>
    <t>10000女神大量百搭卡(30天非綁定)</t>
  </si>
  <si>
    <t>R_g079_ng3_10000_30_1</t>
  </si>
  <si>
    <t>30000女神大量百搭卡(30天非綁定)</t>
  </si>
  <si>
    <t>R_g079_ng3_30000_30_1</t>
  </si>
  <si>
    <t>100000女神大量百搭卡(30天非綁定)</t>
  </si>
  <si>
    <t>R_g079_ng3_100000_30_1</t>
  </si>
  <si>
    <t>300000女神大量百搭卡(30天非綁定)</t>
  </si>
  <si>
    <t>R_g079_ng3_300000_30_1</t>
  </si>
  <si>
    <t>1000000女神大量百搭卡(30天非綁定)</t>
  </si>
  <si>
    <t>R_g079_ng3_1000000_30_1</t>
  </si>
  <si>
    <t>3000000女神大量百搭卡(30天非綁定)</t>
  </si>
  <si>
    <t>R_g079_ng3_3000000_30_1</t>
  </si>
  <si>
    <t>6000000女神大量百搭卡(30天非綁定)</t>
  </si>
  <si>
    <t>R_g079_ng3_6000000_30_1</t>
  </si>
  <si>
    <t>9000000女神大量百搭卡(30天非綁定)</t>
  </si>
  <si>
    <t>R_g079_ng3_9000000_30_1</t>
  </si>
  <si>
    <t>10000000女神大量百搭卡(30天非綁定)</t>
  </si>
  <si>
    <t>R_g079_ng3_10000000_30_1</t>
  </si>
  <si>
    <t>15000000女神大量百搭卡(30天非綁定)</t>
  </si>
  <si>
    <t>R_g079_ng3_15000000_30_1</t>
  </si>
  <si>
    <t>30000000女神大量百搭卡(30天非綁定)</t>
  </si>
  <si>
    <t>R_g079_ng3_30000000_30_1</t>
  </si>
  <si>
    <t>50000000女神大量百搭卡(30天非綁定)</t>
  </si>
  <si>
    <t>R_g079_ng3_50000000_30_1</t>
  </si>
  <si>
    <t>100000000女神大量百搭卡(30天非綁定)</t>
  </si>
  <si>
    <t>R_g079_ng3_100000000_30_1</t>
  </si>
  <si>
    <t>200000000女神大量百搭卡(30天非綁定)</t>
  </si>
  <si>
    <t>R_g079_ng3_200000000_30_1</t>
  </si>
  <si>
    <t>300000000女神大量百搭卡(30天非綁定)</t>
  </si>
  <si>
    <t>R_g079_ng3_300000000_30_1</t>
  </si>
  <si>
    <t>500000000女神大量百搭卡(30天非綁定)</t>
  </si>
  <si>
    <t>R_g079_ng3_500000000_30_1</t>
  </si>
  <si>
    <t>1000000000女神大量百搭卡(30天非綁定)</t>
  </si>
  <si>
    <t>R_g079_ng3_1000000000_30_1</t>
  </si>
  <si>
    <t>3000女神多盤卡(7天綁定)</t>
  </si>
  <si>
    <t>R_g079_ng1_3000_7</t>
  </si>
  <si>
    <t>10000女神多盤卡(7天綁定)</t>
  </si>
  <si>
    <t>R_g079_ng1_10000_7</t>
  </si>
  <si>
    <t>30000女神多盤卡(7天綁定)</t>
  </si>
  <si>
    <t>R_g079_ng1_30000_7</t>
  </si>
  <si>
    <t>100000女神多盤卡(7天綁定)</t>
  </si>
  <si>
    <t>R_g079_ng1_100000_7</t>
  </si>
  <si>
    <t>300000女神多盤卡(7天綁定)</t>
  </si>
  <si>
    <t>R_g079_ng1_300000_7</t>
  </si>
  <si>
    <t>1000000女神多盤卡(7天綁定)</t>
  </si>
  <si>
    <t>R_g079_ng1_1000000_7</t>
  </si>
  <si>
    <t>3000000女神多盤卡(7天綁定)</t>
  </si>
  <si>
    <t>R_g079_ng1_3000000_7</t>
  </si>
  <si>
    <t>6000000女神多盤卡(7天綁定)</t>
  </si>
  <si>
    <t>R_g079_ng1_6000000_7</t>
  </si>
  <si>
    <t>9000000女神多盤卡(7天綁定)</t>
  </si>
  <si>
    <t>R_g079_ng1_9000000_7</t>
  </si>
  <si>
    <t>10000000女神多盤卡(7天綁定)</t>
  </si>
  <si>
    <t>R_g079_ng1_10000000_7</t>
  </si>
  <si>
    <t>15000000女神多盤卡(7天綁定)</t>
  </si>
  <si>
    <t>R_g079_ng1_15000000_7</t>
  </si>
  <si>
    <t>30000000女神多盤卡(7天綁定)</t>
  </si>
  <si>
    <t>R_g079_ng1_30000000_7</t>
  </si>
  <si>
    <t>50000000女神多盤卡(7天綁定)</t>
  </si>
  <si>
    <t>R_g079_ng1_50000000_7</t>
  </si>
  <si>
    <t>100000000女神多盤卡(7天綁定)</t>
  </si>
  <si>
    <t>R_g079_ng1_100000000_7</t>
  </si>
  <si>
    <t>200000000女神多盤卡(7天綁定)</t>
  </si>
  <si>
    <t>R_g079_ng1_200000000_7</t>
  </si>
  <si>
    <t>300000000女神多盤卡(7天綁定)</t>
  </si>
  <si>
    <t>R_g079_ng1_300000000_7</t>
  </si>
  <si>
    <t>500000000女神多盤卡(7天綁定)</t>
  </si>
  <si>
    <t>R_g079_ng1_500000000_7</t>
  </si>
  <si>
    <t>1000000000女神多盤卡(7天綁定)</t>
  </si>
  <si>
    <t>R_g079_ng1_1000000000_7</t>
  </si>
  <si>
    <t>3000女神多盤卡(30天非綁定)</t>
  </si>
  <si>
    <t>R_g079_ng1_3000_30_1</t>
  </si>
  <si>
    <t>10000女神多盤卡(30天非綁定)</t>
  </si>
  <si>
    <t>R_g079_ng1_10000_30_1</t>
  </si>
  <si>
    <t>30000女神多盤卡(30天非綁定)</t>
  </si>
  <si>
    <t>R_g079_ng1_30000_30_1</t>
  </si>
  <si>
    <t>100000女神多盤卡(30天非綁定)</t>
  </si>
  <si>
    <t>R_g079_ng1_100000_30_1</t>
  </si>
  <si>
    <t>300000女神多盤卡(30天非綁定)</t>
  </si>
  <si>
    <t>R_g079_ng1_300000_30_1</t>
  </si>
  <si>
    <t>1000000女神多盤卡(30天非綁定)</t>
  </si>
  <si>
    <t>R_g079_ng1_1000000_30_1</t>
  </si>
  <si>
    <t>3000000女神多盤卡(30天非綁定)</t>
  </si>
  <si>
    <t>R_g079_ng1_3000000_30_1</t>
  </si>
  <si>
    <t>6000000女神多盤卡(30天非綁定)</t>
  </si>
  <si>
    <t>R_g079_ng1_6000000_30_1</t>
  </si>
  <si>
    <t>9000000女神多盤卡(30天非綁定)</t>
  </si>
  <si>
    <t>R_g079_ng1_9000000_30_1</t>
  </si>
  <si>
    <t>10000000女神多盤卡(30天非綁定)</t>
  </si>
  <si>
    <t>R_g079_ng1_10000000_30_1</t>
  </si>
  <si>
    <t>15000000女神多盤卡(30天非綁定)</t>
  </si>
  <si>
    <t>R_g079_ng1_15000000_30_1</t>
  </si>
  <si>
    <t>30000000女神多盤卡(30天非綁定)</t>
  </si>
  <si>
    <t>R_g079_ng1_30000000_30_1</t>
  </si>
  <si>
    <t>50000000女神多盤卡(30天非綁定)</t>
  </si>
  <si>
    <t>R_g079_ng1_50000000_30_1</t>
  </si>
  <si>
    <t>100000000女神多盤卡(30天非綁定)</t>
  </si>
  <si>
    <t>R_g079_ng1_100000000_30_1</t>
  </si>
  <si>
    <t>200000000女神多盤卡(30天非綁定)</t>
  </si>
  <si>
    <t>R_g079_ng1_200000000_30_1</t>
  </si>
  <si>
    <t>300000000女神多盤卡(30天非綁定)</t>
  </si>
  <si>
    <t>R_g079_ng1_300000000_30_1</t>
  </si>
  <si>
    <t>500000000女神多盤卡(30天非綁定)</t>
  </si>
  <si>
    <t>R_g079_ng1_500000000_30_1</t>
  </si>
  <si>
    <t>1000000000女神多盤卡(30天非綁定)</t>
  </si>
  <si>
    <t>R_g079_ng1_1000000000_30_1</t>
  </si>
  <si>
    <t>3000女神超級多盤卡(7天綁定)</t>
  </si>
  <si>
    <t>R_g079_sng1_3000_7</t>
  </si>
  <si>
    <t>10000女神超級多盤卡(7天綁定)</t>
  </si>
  <si>
    <t>R_g079_sng1_10000_7</t>
  </si>
  <si>
    <t>30000女神超級多盤卡(7天綁定)</t>
  </si>
  <si>
    <t>R_g079_sng1_30000_7</t>
  </si>
  <si>
    <t>100000女神超級多盤卡(7天綁定)</t>
  </si>
  <si>
    <t>R_g079_sng1_100000_7</t>
  </si>
  <si>
    <t>300000女神超級多盤卡(7天綁定)</t>
  </si>
  <si>
    <t>R_g079_sng1_300000_7</t>
  </si>
  <si>
    <t>1000000女神超級多盤卡(7天綁定)</t>
  </si>
  <si>
    <t>R_g079_sng1_1000000_7</t>
  </si>
  <si>
    <t>3000000女神超級多盤卡(7天綁定)</t>
  </si>
  <si>
    <t>R_g079_sng1_3000000_7</t>
  </si>
  <si>
    <t>6000000女神超級多盤卡(7天綁定)</t>
  </si>
  <si>
    <t>R_g079_sng1_6000000_7</t>
  </si>
  <si>
    <t>9000000女神超級多盤卡(7天綁定)</t>
  </si>
  <si>
    <t>R_g079_sng1_9000000_7</t>
  </si>
  <si>
    <t>10000000女神超級多盤卡(7天綁定)</t>
  </si>
  <si>
    <t>R_g079_sng1_10000000_7</t>
  </si>
  <si>
    <t>15000000女神超級多盤卡(7天綁定)</t>
  </si>
  <si>
    <t>R_g079_sng1_15000000_7</t>
  </si>
  <si>
    <t>30000000女神超級多盤卡(7天綁定)</t>
  </si>
  <si>
    <t>R_g079_sng1_30000000_7</t>
  </si>
  <si>
    <t>50000000女神超級多盤卡(7天綁定)</t>
  </si>
  <si>
    <t>R_g079_sng1_50000000_7</t>
  </si>
  <si>
    <t>100000000女神超級多盤卡(7天綁定)</t>
  </si>
  <si>
    <t>R_g079_sng1_100000000_7</t>
  </si>
  <si>
    <t>200000000女神超級多盤卡(7天綁定)</t>
  </si>
  <si>
    <t>R_g079_sng1_200000000_7</t>
  </si>
  <si>
    <t>300000000女神超級多盤卡(7天綁定)</t>
  </si>
  <si>
    <t>R_g079_sng1_300000000_7</t>
  </si>
  <si>
    <t>500000000女神超級多盤卡(7天綁定)</t>
  </si>
  <si>
    <t>R_g079_sng1_500000000_7</t>
  </si>
  <si>
    <t>1000000000女神超級多盤卡(7天綁定)</t>
  </si>
  <si>
    <t>R_g079_sng1_1000000000_7</t>
  </si>
  <si>
    <t>3000女神超級多盤卡(30天非綁定)</t>
  </si>
  <si>
    <t>R_g079_sng1_3000_30_1</t>
  </si>
  <si>
    <t>10000女神超級多盤卡(30天非綁定)</t>
  </si>
  <si>
    <t>R_g079_sng1_10000_30_1</t>
  </si>
  <si>
    <t>30000女神超級多盤卡(30天非綁定)</t>
  </si>
  <si>
    <t>R_g079_sng1_30000_30_1</t>
  </si>
  <si>
    <t>100000女神超級多盤卡(30天非綁定)</t>
  </si>
  <si>
    <t>R_g079_sng1_100000_30_1</t>
  </si>
  <si>
    <t>300000女神超級多盤卡(30天非綁定)</t>
  </si>
  <si>
    <t>R_g079_sng1_300000_30_1</t>
  </si>
  <si>
    <t>1000000女神超級多盤卡(30天非綁定)</t>
  </si>
  <si>
    <t>R_g079_sng1_1000000_30_1</t>
  </si>
  <si>
    <t>3000000女神超級多盤卡(30天非綁定)</t>
  </si>
  <si>
    <t>R_g079_sng1_3000000_30_1</t>
  </si>
  <si>
    <t>6000000女神超級多盤卡(30天非綁定)</t>
  </si>
  <si>
    <t>R_g079_sng1_6000000_30_1</t>
  </si>
  <si>
    <t>9000000女神超級多盤卡(30天非綁定)</t>
  </si>
  <si>
    <t>R_g079_sng1_9000000_30_1</t>
  </si>
  <si>
    <t>10000000女神超級多盤卡(30天非綁定)</t>
  </si>
  <si>
    <t>R_g079_sng1_10000000_30_1</t>
  </si>
  <si>
    <t>15000000女神超級多盤卡(30天非綁定)</t>
  </si>
  <si>
    <t>R_g079_sng1_15000000_30_1</t>
  </si>
  <si>
    <t>30000000女神超級多盤卡(30天非綁定)</t>
  </si>
  <si>
    <t>R_g079_sng1_30000000_30_1</t>
  </si>
  <si>
    <t>50000000女神超級多盤卡(30天非綁定)</t>
  </si>
  <si>
    <t>R_g079_sng1_50000000_30_1</t>
  </si>
  <si>
    <t>100000000女神超級多盤卡(30天非綁定)</t>
  </si>
  <si>
    <t>R_g079_sng1_100000000_30_1</t>
  </si>
  <si>
    <t>200000000女神超級多盤卡(30天非綁定)</t>
  </si>
  <si>
    <t>R_g079_sng1_200000000_30_1</t>
  </si>
  <si>
    <t>300000000女神超級多盤卡(30天非綁定)</t>
  </si>
  <si>
    <t>R_g079_sng1_300000000_30_1</t>
  </si>
  <si>
    <t>500000000女神超級多盤卡(30天非綁定)</t>
  </si>
  <si>
    <t>R_g079_sng1_500000000_30_1</t>
  </si>
  <si>
    <t>R_g079_sng1_1000000000_30_1</t>
  </si>
  <si>
    <t>3000女神彩金卡(7天綁定)</t>
  </si>
  <si>
    <t>R_g079_jg_3000_7</t>
  </si>
  <si>
    <t>10000女神彩金卡(7天綁定)</t>
  </si>
  <si>
    <t>R_g079_jg_10000_7</t>
  </si>
  <si>
    <t>30000女神彩金卡(7天綁定)</t>
  </si>
  <si>
    <t>R_g079_jg_30000_7</t>
  </si>
  <si>
    <t>100000女神彩金卡(7天綁定)</t>
  </si>
  <si>
    <t>R_g079_jg_100000_7</t>
  </si>
  <si>
    <t>300000女神彩金卡(7天綁定)</t>
  </si>
  <si>
    <t>R_g079_jg_300000_7</t>
  </si>
  <si>
    <t>1000000女神彩金卡(7天綁定)</t>
  </si>
  <si>
    <t>R_g079_jg_1000000_7</t>
  </si>
  <si>
    <t>3000000女神彩金卡(7天綁定)</t>
  </si>
  <si>
    <t>R_g079_jg_3000000_7</t>
  </si>
  <si>
    <t>6000000女神彩金卡(7天綁定)</t>
  </si>
  <si>
    <t>R_g079_jg_6000000_7</t>
  </si>
  <si>
    <t>9000000女神彩金卡(7天綁定)</t>
  </si>
  <si>
    <t>R_g079_jg_9000000_7</t>
  </si>
  <si>
    <t>10000000女神彩金卡(7天綁定)</t>
  </si>
  <si>
    <t>R_g079_jg_10000000_7</t>
  </si>
  <si>
    <t>15000000女神彩金卡(7天綁定)</t>
  </si>
  <si>
    <t>R_g079_jg_15000000_7</t>
  </si>
  <si>
    <t>30000000女神彩金卡(7天綁定)</t>
  </si>
  <si>
    <t>R_g079_jg_30000000_7</t>
  </si>
  <si>
    <t>50000000女神彩金卡(7天綁定)</t>
  </si>
  <si>
    <t>R_g079_jg_50000000_7</t>
  </si>
  <si>
    <t>100000000女神彩金卡(7天綁定)</t>
  </si>
  <si>
    <t>R_g079_jg_100000000_7</t>
  </si>
  <si>
    <t>200000000女神彩金卡(7天綁定)</t>
  </si>
  <si>
    <t>R_g079_jg_200000000_7</t>
  </si>
  <si>
    <t>300000000女神彩金卡(7天綁定)</t>
  </si>
  <si>
    <t>R_g079_jg_300000000_7</t>
  </si>
  <si>
    <t>500000000女神彩金卡(7天綁定)</t>
  </si>
  <si>
    <t>R_g079_jg_500000000_7</t>
  </si>
  <si>
    <t>1000000000女神彩金卡(7天綁定)</t>
  </si>
  <si>
    <t>R_g079_jg_1000000000_7</t>
  </si>
  <si>
    <t>3000女神彩金卡(30天非綁定)</t>
  </si>
  <si>
    <t>R_g079_jg_3000_30_1</t>
  </si>
  <si>
    <t>10000女神彩金卡(30天非綁定)</t>
  </si>
  <si>
    <t>R_g079_jg_10000_30_1</t>
  </si>
  <si>
    <t>30000女神彩金卡(30天非綁定)</t>
  </si>
  <si>
    <t>R_g079_jg_30000_30_1</t>
  </si>
  <si>
    <t>100000女神彩金卡(30天非綁定)</t>
  </si>
  <si>
    <t>R_g079_jg_100000_30_1</t>
  </si>
  <si>
    <t>300000女神彩金卡(30天非綁定)</t>
  </si>
  <si>
    <t>R_g079_jg_300000_30_1</t>
  </si>
  <si>
    <t>1000000女神彩金卡(30天非綁定)</t>
  </si>
  <si>
    <t>R_g079_jg_1000000_30_1</t>
  </si>
  <si>
    <t>3000000女神彩金卡(30天非綁定)</t>
  </si>
  <si>
    <t>R_g079_jg_3000000_30_1</t>
  </si>
  <si>
    <t>6000000女神彩金卡(30天非綁定)</t>
  </si>
  <si>
    <t>R_g079_jg_6000000_30_1</t>
  </si>
  <si>
    <t>9000000女神彩金卡(30天非綁定)</t>
  </si>
  <si>
    <t>R_g079_jg_9000000_30_1</t>
  </si>
  <si>
    <t>10000000女神彩金卡(30天非綁定)</t>
  </si>
  <si>
    <t>R_g079_jg_10000000_30_1</t>
  </si>
  <si>
    <t>15000000女神彩金卡(30天非綁定)</t>
  </si>
  <si>
    <t>R_g079_jg_15000000_30_1</t>
  </si>
  <si>
    <t>30000000女神彩金卡(30天非綁定)</t>
  </si>
  <si>
    <t>R_g079_jg_30000000_30_1</t>
  </si>
  <si>
    <t>50000000女神彩金卡(30天非綁定)</t>
  </si>
  <si>
    <t>R_g079_jg_50000000_30_1</t>
  </si>
  <si>
    <t>100000000女神彩金卡(30天非綁定)</t>
  </si>
  <si>
    <t>R_g079_jg_100000000_30_1</t>
  </si>
  <si>
    <t>200000000女神彩金卡(30天非綁定)</t>
  </si>
  <si>
    <t>R_g079_jg_200000000_30_1</t>
  </si>
  <si>
    <t>300000000女神彩金卡(30天非綁定)</t>
  </si>
  <si>
    <t>R_g079_jg_300000000_30_1</t>
  </si>
  <si>
    <t>500000000女神彩金卡(30天非綁定)</t>
  </si>
  <si>
    <t>R_g079_jg_500000000_30_1</t>
  </si>
  <si>
    <t>1000000000女神彩金卡(30天非綁定)</t>
  </si>
  <si>
    <t>R_g079_jg_1000000000_30_1</t>
  </si>
  <si>
    <t>3000女神超級彩金卡(7天綁定)</t>
  </si>
  <si>
    <t>R_g079_sjg_3000_7</t>
  </si>
  <si>
    <t>10000女神超級彩金卡(7天綁定)</t>
  </si>
  <si>
    <t>R_g079_sjg_10000_7</t>
  </si>
  <si>
    <t>30000女神超級彩金卡(7天綁定)</t>
  </si>
  <si>
    <t>R_g079_sjg_30000_7</t>
  </si>
  <si>
    <t>100000女神超級彩金卡(7天綁定)</t>
  </si>
  <si>
    <t>R_g079_sjg_100000_7</t>
  </si>
  <si>
    <t>300000女神超級彩金卡(7天綁定)</t>
  </si>
  <si>
    <t>R_g079_sjg_300000_7</t>
  </si>
  <si>
    <t>1000000女神超級彩金卡(7天綁定)</t>
  </si>
  <si>
    <t>R_g079_sjg_1000000_7</t>
  </si>
  <si>
    <t>3000000女神超級彩金卡(7天綁定)</t>
  </si>
  <si>
    <t>R_g079_sjg_3000000_7</t>
  </si>
  <si>
    <t>6000000女神超級彩金卡(7天綁定)</t>
  </si>
  <si>
    <t>R_g079_sjg_6000000_7</t>
  </si>
  <si>
    <t>9000000女神超級彩金卡(7天綁定)</t>
  </si>
  <si>
    <t>R_g079_sjg_9000000_7</t>
  </si>
  <si>
    <t>10000000女神超級彩金卡(7天綁定)</t>
  </si>
  <si>
    <t>R_g079_sjg_10000000_7</t>
  </si>
  <si>
    <t>15000000女神超級彩金卡(7天綁定)</t>
  </si>
  <si>
    <t>R_g079_sjg_15000000_7</t>
  </si>
  <si>
    <t>30000000女神超級彩金卡(7天綁定)</t>
  </si>
  <si>
    <t>R_g079_sjg_30000000_7</t>
  </si>
  <si>
    <t>50000000女神超級彩金卡(7天綁定)</t>
  </si>
  <si>
    <t>R_g079_sjg_50000000_7</t>
  </si>
  <si>
    <t>100000000女神超級彩金卡(7天綁定)</t>
  </si>
  <si>
    <t>R_g079_sjg_100000000_7</t>
  </si>
  <si>
    <t>200000000女神超級彩金卡(7天綁定)</t>
  </si>
  <si>
    <t>R_g079_sjg_200000000_7</t>
  </si>
  <si>
    <t>300000000女神超級彩金卡(7天綁定)</t>
  </si>
  <si>
    <t>R_g079_sjg_300000000_7</t>
  </si>
  <si>
    <t>500000000女神超級彩金卡(7天綁定)</t>
  </si>
  <si>
    <t>R_g079_sjg_500000000_7</t>
  </si>
  <si>
    <t>1000000000女神超級彩金卡(7天綁定)</t>
  </si>
  <si>
    <t>R_g079_sjg_1000000000_7</t>
  </si>
  <si>
    <t>3000女神超級彩金卡(30天非綁定)</t>
  </si>
  <si>
    <t>R_g079_sjg_3000_30_1</t>
  </si>
  <si>
    <t>10000女神超級彩金卡(30天非綁定)</t>
  </si>
  <si>
    <t>R_g079_sjg_10000_30_1</t>
  </si>
  <si>
    <t>30000女神超級彩金卡(30天非綁定)</t>
  </si>
  <si>
    <t>R_g079_sjg_30000_30_1</t>
  </si>
  <si>
    <t>100000女神超級彩金卡(30天非綁定)</t>
  </si>
  <si>
    <t>R_g079_sjg_100000_30_1</t>
  </si>
  <si>
    <t>300000女神超級彩金卡(30天非綁定)</t>
  </si>
  <si>
    <t>R_g079_sjg_300000_30_1</t>
  </si>
  <si>
    <t>1000000女神超級彩金卡(30天非綁定)</t>
  </si>
  <si>
    <t>R_g079_sjg_1000000_30_1</t>
  </si>
  <si>
    <t>3000000女神超級彩金卡(30天非綁定)</t>
  </si>
  <si>
    <t>R_g079_sjg_3000000_30_1</t>
  </si>
  <si>
    <t>6000000女神超級彩金卡(30天非綁定)</t>
  </si>
  <si>
    <t>R_g079_sjg_6000000_30_1</t>
  </si>
  <si>
    <t>9000000女神超級彩金卡(30天非綁定)</t>
  </si>
  <si>
    <t>R_g079_sjg_9000000_30_1</t>
  </si>
  <si>
    <t>10000000女神超級彩金卡(30天非綁定)</t>
  </si>
  <si>
    <t>R_g079_sjg_10000000_30_1</t>
  </si>
  <si>
    <t>15000000女神超級彩金卡(30天非綁定)</t>
  </si>
  <si>
    <t>R_g079_sjg_15000000_30_1</t>
  </si>
  <si>
    <t>30000000女神超級彩金卡(30天非綁定)</t>
  </si>
  <si>
    <t>R_g079_sjg_30000000_30_1</t>
  </si>
  <si>
    <t>50000000女神超級彩金卡(30天非綁定)</t>
  </si>
  <si>
    <t>R_g079_sjg_50000000_30_1</t>
  </si>
  <si>
    <t>100000000女神超級彩金卡(30天非綁定)</t>
  </si>
  <si>
    <t>R_g079_sjg_100000000_30_1</t>
  </si>
  <si>
    <t>200000000女神超級彩金卡(30天非綁定)</t>
  </si>
  <si>
    <t>R_g079_sjg_200000000_30_1</t>
  </si>
  <si>
    <t>300000000女神超級彩金卡(30天非綁定)</t>
  </si>
  <si>
    <t>R_g079_sjg_300000000_30_1</t>
  </si>
  <si>
    <t>500000000女神超級彩金卡(30天非綁定)</t>
  </si>
  <si>
    <t>R_g079_sjg_500000000_30_1</t>
  </si>
  <si>
    <t>1000000000女神超級彩金卡(30天非綁定)</t>
  </si>
  <si>
    <t>R_g079_sjg_1000000000_30_1</t>
  </si>
  <si>
    <t>3000公主與青蛙免費卡(7天綁定)</t>
  </si>
  <si>
    <t>R_g080_fg_3000_7</t>
  </si>
  <si>
    <t>10000公主與青蛙免費卡(7天綁定)</t>
  </si>
  <si>
    <t>R_g080_fg_10000_7</t>
  </si>
  <si>
    <t>30000公主與青蛙免費卡(7天綁定)</t>
  </si>
  <si>
    <t>R_g080_fg_30000_7</t>
  </si>
  <si>
    <t>100000公主與青蛙免費卡(7天綁定)</t>
  </si>
  <si>
    <t>R_g080_fg_100000_7</t>
  </si>
  <si>
    <t>300000公主與青蛙免費卡(7天綁定)</t>
  </si>
  <si>
    <t>R_g080_fg_300000_7</t>
  </si>
  <si>
    <t>1000000公主與青蛙免費卡(7天綁定)</t>
  </si>
  <si>
    <t>R_g080_fg_1000000_7</t>
  </si>
  <si>
    <t>3000000公主與青蛙免費卡(7天綁定)</t>
  </si>
  <si>
    <t>R_g080_fg_3000000_7</t>
  </si>
  <si>
    <t>6000000公主與青蛙免費卡(7天綁定)</t>
  </si>
  <si>
    <t>R_g080_fg_6000000_7</t>
  </si>
  <si>
    <t>9000000公主與青蛙免費卡(7天綁定)</t>
  </si>
  <si>
    <t>R_g080_fg_9000000_7</t>
  </si>
  <si>
    <t>10000000公主與青蛙免費卡(7天綁定)</t>
  </si>
  <si>
    <t>R_g080_fg_10000000_7</t>
  </si>
  <si>
    <t>15000000公主與青蛙免費卡(7天綁定)</t>
  </si>
  <si>
    <t>R_g080_fg_15000000_7</t>
  </si>
  <si>
    <t>30000000公主與青蛙免費卡(7天綁定)</t>
  </si>
  <si>
    <t>R_g080_fg_30000000_7</t>
  </si>
  <si>
    <t>50000000公主與青蛙免費卡(7天綁定)</t>
  </si>
  <si>
    <t>R_g080_fg_50000000_7</t>
  </si>
  <si>
    <t>100000000公主與青蛙免費卡(7天綁定)</t>
  </si>
  <si>
    <t>R_g080_fg_100000000_7</t>
  </si>
  <si>
    <t>200000000公主與青蛙免費卡(7天綁定)</t>
  </si>
  <si>
    <t>R_g080_fg_200000000_7</t>
  </si>
  <si>
    <t>300000000公主與青蛙免費卡(7天綁定)</t>
  </si>
  <si>
    <t>R_g080_fg_300000000_7</t>
  </si>
  <si>
    <t>500000000公主與青蛙免費卡(7天綁定)</t>
  </si>
  <si>
    <t>R_g080_fg_500000000_7</t>
  </si>
  <si>
    <t>1000000000公主與青蛙免費卡(7天綁定)</t>
  </si>
  <si>
    <t>R_g080_fg_1000000000_7</t>
  </si>
  <si>
    <t>3000公主與青蛙免費卡(30天非綁定)</t>
  </si>
  <si>
    <t>R_g080_fg_3000_30_1</t>
  </si>
  <si>
    <t>10000公主與青蛙免費卡(30天非綁定)</t>
  </si>
  <si>
    <t>R_g080_fg_10000_30_1</t>
  </si>
  <si>
    <t>30000公主與青蛙免費卡(30天非綁定)</t>
  </si>
  <si>
    <t>R_g080_fg_30000_30_1</t>
  </si>
  <si>
    <t>100000公主與青蛙免費卡(30天非綁定)</t>
  </si>
  <si>
    <t>R_g080_fg_100000_30_1</t>
  </si>
  <si>
    <t>300000公主與青蛙免費卡(30天非綁定)</t>
  </si>
  <si>
    <t>R_g080_fg_300000_30_1</t>
  </si>
  <si>
    <t>1000000公主與青蛙免費卡(30天非綁定)</t>
  </si>
  <si>
    <t>R_g080_fg_1000000_30_1</t>
  </si>
  <si>
    <t>3000000公主與青蛙免費卡(30天非綁定)</t>
  </si>
  <si>
    <t>R_g080_fg_3000000_30_1</t>
  </si>
  <si>
    <t>6000000公主與青蛙免費卡(30天非綁定)</t>
  </si>
  <si>
    <t>R_g080_fg_6000000_30_1</t>
  </si>
  <si>
    <t>9000000公主與青蛙免費卡(30天非綁定)</t>
  </si>
  <si>
    <t>R_g080_fg_9000000_30_1</t>
  </si>
  <si>
    <t>10000000公主與青蛙免費卡(30天非綁定)</t>
  </si>
  <si>
    <t>R_g080_fg_10000000_30_1</t>
  </si>
  <si>
    <t>15000000公主與青蛙免費卡(30天非綁定)</t>
  </si>
  <si>
    <t>R_g080_fg_15000000_30_1</t>
  </si>
  <si>
    <t>30000000公主與青蛙免費卡(30天非綁定)</t>
  </si>
  <si>
    <t>R_g080_fg_30000000_30_1</t>
  </si>
  <si>
    <t>50000000公主與青蛙免費卡(30天非綁定)</t>
  </si>
  <si>
    <t>R_g080_fg_50000000_30_1</t>
  </si>
  <si>
    <t>100000000公主與青蛙免費卡(30天非綁定)</t>
  </si>
  <si>
    <t>R_g080_fg_100000000_30_1</t>
  </si>
  <si>
    <t>200000000公主與青蛙免費卡(30天非綁定)</t>
  </si>
  <si>
    <t>R_g080_fg_200000000_30_1</t>
  </si>
  <si>
    <t>300000000公主與青蛙免費卡(30天非綁定)</t>
  </si>
  <si>
    <t>R_g080_fg_300000000_30_1</t>
  </si>
  <si>
    <t>500000000公主與青蛙免費卡(30天非綁定)</t>
  </si>
  <si>
    <t>R_g080_fg_500000000_30_1</t>
  </si>
  <si>
    <t>1000000000公主與青蛙免費卡(30天非綁定)</t>
  </si>
  <si>
    <t>R_g080_fg_1000000000_30_1</t>
  </si>
  <si>
    <t>3000公主與青蛙彩金卡(7天綁定)</t>
  </si>
  <si>
    <t>R_g080_jp_3000_7</t>
  </si>
  <si>
    <t>10000公主與青蛙彩金卡(7天綁定)</t>
  </si>
  <si>
    <t>30000公主與青蛙彩金卡(7天綁定)</t>
  </si>
  <si>
    <t>R_g080_jp_30000_7</t>
  </si>
  <si>
    <t>100000公主與青蛙彩金卡(7天綁定)</t>
  </si>
  <si>
    <t>R_g080_jp_100000_7</t>
  </si>
  <si>
    <t>300000公主與青蛙彩金卡(7天綁定)</t>
  </si>
  <si>
    <t>1000000公主與青蛙彩金卡(7天綁定)</t>
  </si>
  <si>
    <t>R_g080_jp_1000000_7</t>
  </si>
  <si>
    <t>3000000公主與青蛙彩金卡(7天綁定)</t>
  </si>
  <si>
    <t>R_g080_jp_3000000_7</t>
  </si>
  <si>
    <t>6000000公主與青蛙彩金卡(7天綁定)</t>
  </si>
  <si>
    <t>R_g080_jp_6000000_7</t>
  </si>
  <si>
    <t>9000000公主與青蛙彩金卡(7天綁定)</t>
  </si>
  <si>
    <t>R_g080_jp_9000000_7</t>
  </si>
  <si>
    <t>10000000公主與青蛙彩金卡(7天綁定)</t>
  </si>
  <si>
    <t>R_g080_jp_10000000_7</t>
  </si>
  <si>
    <t>15000000公主與青蛙彩金卡(7天綁定)</t>
  </si>
  <si>
    <t>R_g080_jp_15000000_7</t>
  </si>
  <si>
    <t>30000000公主與青蛙彩金卡(7天綁定)</t>
  </si>
  <si>
    <t>R_g080_jp_30000000_7</t>
  </si>
  <si>
    <t>50000000公主與青蛙彩金卡(7天綁定)</t>
  </si>
  <si>
    <t>R_g080_jp_50000000_7</t>
  </si>
  <si>
    <t>100000000公主與青蛙彩金卡(7天綁定)</t>
  </si>
  <si>
    <t>R_g080_jp_100000000_7</t>
  </si>
  <si>
    <t>200000000公主與青蛙彩金卡(7天綁定)</t>
  </si>
  <si>
    <t>R_g080_jp_200000000_7</t>
  </si>
  <si>
    <t>300000000公主與青蛙彩金卡(7天綁定)</t>
  </si>
  <si>
    <t>R_g080_jp_300000000_7</t>
  </si>
  <si>
    <t>500000000公主與青蛙彩金卡(7天綁定)</t>
  </si>
  <si>
    <t>R_g080_jp_500000000_7</t>
  </si>
  <si>
    <t>1000000000公主與青蛙彩金卡(7天綁定)</t>
  </si>
  <si>
    <t>R_g080_jp_1000000000_7</t>
  </si>
  <si>
    <t>3000公主與青蛙彩金卡(30天非綁定)</t>
  </si>
  <si>
    <t>R_g080_jp_3000_30_1</t>
  </si>
  <si>
    <t>10000公主與青蛙彩金卡(30天非綁定)</t>
  </si>
  <si>
    <t>R_g080_jp_10000_30_1</t>
  </si>
  <si>
    <t>30000公主與青蛙彩金卡(30天非綁定)</t>
  </si>
  <si>
    <t>R_g080_jp_30000_30_1</t>
  </si>
  <si>
    <t>100000公主與青蛙彩金卡(30天非綁定)</t>
  </si>
  <si>
    <t>R_g080_jp_100000_30_1</t>
  </si>
  <si>
    <t>300000公主與青蛙彩金卡(30天非綁定)</t>
  </si>
  <si>
    <t>R_g080_jp_300000_30_1</t>
  </si>
  <si>
    <t>1000000公主與青蛙彩金卡(30天非綁定)</t>
  </si>
  <si>
    <t>R_g080_jp_1000000_30_1</t>
  </si>
  <si>
    <t>3000000公主與青蛙彩金卡(30天非綁定)</t>
  </si>
  <si>
    <t>R_g080_jp_3000000_30_1</t>
  </si>
  <si>
    <t>6000000公主與青蛙彩金卡(30天非綁定)</t>
  </si>
  <si>
    <t>R_g080_jp_6000000_30_1</t>
  </si>
  <si>
    <t>9000000公主與青蛙彩金卡(30天非綁定)</t>
  </si>
  <si>
    <t>R_g080_jp_9000000_30_1</t>
  </si>
  <si>
    <t>10000000公主與青蛙彩金卡(30天非綁定)</t>
  </si>
  <si>
    <t>R_g080_jp_10000000_30_1</t>
  </si>
  <si>
    <t>15000000公主與青蛙彩金卡(30天非綁定)</t>
  </si>
  <si>
    <t>R_g080_jp_15000000_30_1</t>
  </si>
  <si>
    <t>30000000公主與青蛙彩金卡(30天非綁定)</t>
  </si>
  <si>
    <t>R_g080_jp_30000000_30_1</t>
  </si>
  <si>
    <t>50000000公主與青蛙彩金卡(30天非綁定)</t>
  </si>
  <si>
    <t>R_g080_jp_50000000_30_1</t>
  </si>
  <si>
    <t>100000000公主與青蛙彩金卡(30天非綁定)</t>
  </si>
  <si>
    <t>R_g080_jp_100000000_30_1</t>
  </si>
  <si>
    <t>200000000公主與青蛙彩金卡(30天非綁定)</t>
  </si>
  <si>
    <t>R_g080_jp_200000000_30_1</t>
  </si>
  <si>
    <t>300000000公主與青蛙彩金卡(30天非綁定)</t>
  </si>
  <si>
    <t>R_g080_jp_300000000_30_1</t>
  </si>
  <si>
    <t>500000000公主與青蛙彩金卡(30天非綁定)</t>
  </si>
  <si>
    <t>R_g080_jp_500000000_30_1</t>
  </si>
  <si>
    <t>1000000000公主與青蛙彩金卡(30天非綁定)</t>
  </si>
  <si>
    <t>R_g080_jp_1000000000_30_1</t>
  </si>
  <si>
    <t>3000公主與青蛙超級彩金卡(7天綁定)</t>
  </si>
  <si>
    <t>R_g080_sjp_3000_7</t>
  </si>
  <si>
    <t>10000公主與青蛙超級彩金卡(7天綁定)</t>
  </si>
  <si>
    <t>R_g080_sjp_10000_7</t>
  </si>
  <si>
    <t>30000公主與青蛙超級彩金卡(7天綁定)</t>
  </si>
  <si>
    <t>R_g080_sjp_30000_7</t>
  </si>
  <si>
    <t>100000公主與青蛙超級彩金卡(7天綁定)</t>
  </si>
  <si>
    <t>R_g080_sjp_100000_7</t>
  </si>
  <si>
    <t>300000公主與青蛙超級彩金卡(7天綁定)</t>
  </si>
  <si>
    <t>R_g080_sjp_300000_7</t>
  </si>
  <si>
    <t>1000000公主與青蛙超級彩金卡(7天綁定)</t>
  </si>
  <si>
    <t>R_g080_sjp_1000000_7</t>
  </si>
  <si>
    <t>3000000公主與青蛙超級彩金卡(7天綁定)</t>
  </si>
  <si>
    <t>R_g080_sjp_3000000_7</t>
  </si>
  <si>
    <t>6000000公主與青蛙超級彩金卡(7天綁定)</t>
  </si>
  <si>
    <t>R_g080_sjp_6000000_7</t>
  </si>
  <si>
    <t>9000000公主與青蛙超級彩金卡(7天綁定)</t>
  </si>
  <si>
    <t>R_g080_sjp_9000000_7</t>
  </si>
  <si>
    <t>10000000公主與青蛙超級彩金卡(7天綁定)</t>
  </si>
  <si>
    <t>R_g080_sjp_10000000_7</t>
  </si>
  <si>
    <t>15000000公主與青蛙超級彩金卡(7天綁定)</t>
  </si>
  <si>
    <t>R_g080_sjp_15000000_7</t>
  </si>
  <si>
    <t>30000000公主與青蛙超級彩金卡(7天綁定)</t>
  </si>
  <si>
    <t>R_g080_sjp_30000000_7</t>
  </si>
  <si>
    <t>50000000公主與青蛙超級彩金卡(7天綁定)</t>
  </si>
  <si>
    <t>R_g080_sjp_50000000_7</t>
  </si>
  <si>
    <t>100000000公主與青蛙超級彩金卡(7天綁定)</t>
  </si>
  <si>
    <t>R_g080_sjp_100000000_7</t>
  </si>
  <si>
    <t>200000000公主與青蛙超級彩金卡(7天綁定)</t>
  </si>
  <si>
    <t>R_g080_sjp_200000000_7</t>
  </si>
  <si>
    <t>300000000公主與青蛙超級彩金卡(7天綁定)</t>
  </si>
  <si>
    <t>R_g080_sjp_300000000_7</t>
  </si>
  <si>
    <t>500000000公主與青蛙超級彩金卡(7天綁定)</t>
  </si>
  <si>
    <t>R_g080_sjp_500000000_7</t>
  </si>
  <si>
    <t>1000000000公主與青蛙超級彩金卡(7天綁定)</t>
  </si>
  <si>
    <t>R_g080_sjp_1000000000_7</t>
  </si>
  <si>
    <t>3000公主與青蛙超級彩金卡(30天非綁定)</t>
  </si>
  <si>
    <t>R_g080_sjp_3000_30_1</t>
  </si>
  <si>
    <t>10000公主與青蛙超級彩金卡(30天非綁定)</t>
  </si>
  <si>
    <t>R_g080_sjp_10000_30_1</t>
  </si>
  <si>
    <t>30000公主與青蛙超級彩金卡(30天非綁定)</t>
  </si>
  <si>
    <t>R_g080_sjp_30000_30_1</t>
  </si>
  <si>
    <t>100000公主與青蛙超級彩金卡(30天非綁定)</t>
  </si>
  <si>
    <t>R_g080_sjp_100000_30_1</t>
  </si>
  <si>
    <t>300000公主與青蛙超級彩金卡(30天非綁定)</t>
  </si>
  <si>
    <t>R_g080_sjp_300000_30_1</t>
  </si>
  <si>
    <t>1000000公主與青蛙超級彩金卡(30天非綁定)</t>
  </si>
  <si>
    <t>R_g080_sjp_1000000_30_1</t>
  </si>
  <si>
    <t>3000000公主與青蛙超級彩金卡(30天非綁定)</t>
  </si>
  <si>
    <t>R_g080_sjp_3000000_30_1</t>
  </si>
  <si>
    <t>6000000公主與青蛙超級彩金卡(30天非綁定)</t>
  </si>
  <si>
    <t>R_g080_sjp_6000000_30_1</t>
  </si>
  <si>
    <t>9000000公主與青蛙超級彩金卡(30天非綁定)</t>
  </si>
  <si>
    <t>R_g080_sjp_9000000_30_1</t>
  </si>
  <si>
    <t>10000000公主與青蛙超級彩金卡(30天非綁定)</t>
  </si>
  <si>
    <t>R_g080_sjp_10000000_30_1</t>
  </si>
  <si>
    <t>15000000公主與青蛙超級彩金卡(30天非綁定)</t>
  </si>
  <si>
    <t>R_g080_sjp_15000000_30_1</t>
  </si>
  <si>
    <t>30000000公主與青蛙超級彩金卡(30天非綁定)</t>
  </si>
  <si>
    <t>R_g080_sjp_30000000_30_1</t>
  </si>
  <si>
    <t>50000000公主與青蛙超級彩金卡(30天非綁定)</t>
  </si>
  <si>
    <t>R_g080_sjp_50000000_30_1</t>
  </si>
  <si>
    <t>100000000公主與青蛙超級彩金卡(30天非綁定)</t>
  </si>
  <si>
    <t>R_g080_sjp_100000000_30_1</t>
  </si>
  <si>
    <t>200000000公主與青蛙超級彩金卡(30天非綁定)</t>
  </si>
  <si>
    <t>R_g080_sjp_200000000_30_1</t>
  </si>
  <si>
    <t>300000000公主與青蛙超級彩金卡(30天非綁定)</t>
  </si>
  <si>
    <t>R_g080_sjp_300000000_30_1</t>
  </si>
  <si>
    <t>500000000公主與青蛙超級彩金卡(30天非綁定)</t>
  </si>
  <si>
    <t>R_g080_sjp_500000000_30_1</t>
  </si>
  <si>
    <t>1000000000公主與青蛙超級彩金卡(30天非綁定)</t>
  </si>
  <si>
    <t>R_g080_sjp_1000000000_30_1</t>
  </si>
  <si>
    <t>3000公主與青蛙超級親吻卡(7天綁定)</t>
  </si>
  <si>
    <t>R_g080_skfg_3000_7</t>
  </si>
  <si>
    <t>10000公主與青蛙超級親吻卡(7天綁定)</t>
  </si>
  <si>
    <t>R_g080_skfg_10000_7</t>
  </si>
  <si>
    <t>30000公主與青蛙超級親吻卡(7天綁定)</t>
  </si>
  <si>
    <t>R_g080_skfg_30000_7</t>
  </si>
  <si>
    <t>100000公主與青蛙超級親吻卡(7天綁定)</t>
  </si>
  <si>
    <t>R_g080_skfg_100000_7</t>
  </si>
  <si>
    <t>300000公主與青蛙超級親吻卡(7天綁定)</t>
  </si>
  <si>
    <t>R_g080_skfg_300000_7</t>
  </si>
  <si>
    <t>1000000公主與青蛙超級親吻卡(7天綁定)</t>
  </si>
  <si>
    <t>R_g080_skfg_1000000_7</t>
  </si>
  <si>
    <t>3000000公主與青蛙超級親吻卡(7天綁定)</t>
  </si>
  <si>
    <t>R_g080_skfg_3000000_7</t>
  </si>
  <si>
    <t>6000000公主與青蛙超級親吻卡(7天綁定)</t>
  </si>
  <si>
    <t>R_g080_skfg_6000000_7</t>
  </si>
  <si>
    <t>9000000公主與青蛙超級親吻卡(7天綁定)</t>
  </si>
  <si>
    <t>R_g080_skfg_9000000_7</t>
  </si>
  <si>
    <t>10000000公主與青蛙超級親吻卡(7天綁定)</t>
  </si>
  <si>
    <t>R_g080_skfg_10000000_7</t>
  </si>
  <si>
    <t>15000000公主與青蛙超級親吻卡(7天綁定)</t>
  </si>
  <si>
    <t>R_g080_skfg_15000000_7</t>
  </si>
  <si>
    <t>30000000公主與青蛙超級親吻卡(7天綁定)</t>
  </si>
  <si>
    <t>R_g080_skfg_30000000_7</t>
  </si>
  <si>
    <t>50000000公主與青蛙超級親吻卡(7天綁定)</t>
  </si>
  <si>
    <t>R_g080_skfg_50000000_7</t>
  </si>
  <si>
    <t>100000000公主與青蛙超級親吻卡(7天綁定)</t>
  </si>
  <si>
    <t>R_g080_skfg_100000000_7</t>
  </si>
  <si>
    <t>200000000公主與青蛙超級親吻卡(7天綁定)</t>
  </si>
  <si>
    <t>R_g080_skfg_200000000_7</t>
  </si>
  <si>
    <t>300000000公主與青蛙超級親吻卡(7天綁定)</t>
  </si>
  <si>
    <t>R_g080_skfg_300000000_7</t>
  </si>
  <si>
    <t>500000000公主與青蛙超級親吻卡(7天綁定)</t>
  </si>
  <si>
    <t>R_g080_skfg_500000000_7</t>
  </si>
  <si>
    <t>1000000000公主與青蛙超級親吻卡(7天綁定)</t>
  </si>
  <si>
    <t>R_g080_skfg_1000000000_7</t>
  </si>
  <si>
    <t>3000公主與青蛙超級親吻卡(30天非綁定)</t>
  </si>
  <si>
    <t>R_g080_skfg_3000_30_1</t>
  </si>
  <si>
    <t>10000公主與青蛙超級親吻卡(30天非綁定)</t>
  </si>
  <si>
    <t>R_g080_skfg_10000_30_1</t>
  </si>
  <si>
    <t>30000公主與青蛙超級親吻卡(30天非綁定)</t>
  </si>
  <si>
    <t>R_g080_skfg_30000_30_1</t>
  </si>
  <si>
    <t>100000公主與青蛙超級親吻卡(30天非綁定)</t>
  </si>
  <si>
    <t>R_g080_skfg_100000_30_1</t>
  </si>
  <si>
    <t>300000公主與青蛙超級親吻卡(30天非綁定)</t>
  </si>
  <si>
    <t>R_g080_skfg_300000_30_1</t>
  </si>
  <si>
    <t>1000000公主與青蛙超級親吻卡(30天非綁定)</t>
  </si>
  <si>
    <t>R_g080_skfg_1000000_30_1</t>
  </si>
  <si>
    <t>3000000公主與青蛙超級親吻卡(30天非綁定)</t>
  </si>
  <si>
    <t>R_g080_skfg_3000000_30_1</t>
  </si>
  <si>
    <t>6000000公主與青蛙超級親吻卡(30天非綁定)</t>
  </si>
  <si>
    <t>R_g080_skfg_6000000_30_1</t>
  </si>
  <si>
    <t>9000000公主與青蛙超級親吻卡(30天非綁定)</t>
  </si>
  <si>
    <t>R_g080_skfg_9000000_30_1</t>
  </si>
  <si>
    <t>10000000公主與青蛙超級親吻卡(30天非綁定)</t>
  </si>
  <si>
    <t>R_g080_skfg_10000000_30_1</t>
  </si>
  <si>
    <t>15000000公主與青蛙超級親吻卡(30天非綁定)</t>
  </si>
  <si>
    <t>R_g080_skfg_15000000_30_1</t>
  </si>
  <si>
    <t>30000000公主與青蛙超級親吻卡(30天非綁定)</t>
  </si>
  <si>
    <t>R_g080_skfg_30000000_30_1</t>
  </si>
  <si>
    <t>50000000公主與青蛙超級親吻卡(30天非綁定)</t>
  </si>
  <si>
    <t>R_g080_skfg_50000000_30_1</t>
  </si>
  <si>
    <t>100000000公主與青蛙超級親吻卡(30天非綁定)</t>
  </si>
  <si>
    <t>R_g080_skfg_100000000_30_1</t>
  </si>
  <si>
    <t>200000000公主與青蛙超級親吻卡(30天非綁定)</t>
  </si>
  <si>
    <t>R_g080_skfg_200000000_30_1</t>
  </si>
  <si>
    <t>300000000公主與青蛙超級親吻卡(30天非綁定)</t>
  </si>
  <si>
    <t>R_g080_skfg_300000000_30_1</t>
  </si>
  <si>
    <t>500000000公主與青蛙超級親吻卡(30天非綁定)</t>
  </si>
  <si>
    <t>R_g080_skfg_500000000_30_1</t>
  </si>
  <si>
    <t>1000000000公主與青蛙超級親吻卡(30天非綁定)</t>
  </si>
  <si>
    <t>R_g080_skfg_1000000000_30_1</t>
  </si>
  <si>
    <t>3000公主與青蛙超級免費卡(7天綁定)</t>
  </si>
  <si>
    <t>R_g080_sfg_3000_7</t>
  </si>
  <si>
    <t>10000公主與青蛙超級免費卡(7天綁定)</t>
  </si>
  <si>
    <t>R_g080_sfg_10000_7</t>
  </si>
  <si>
    <t>30000公主與青蛙超級免費卡(7天綁定)</t>
  </si>
  <si>
    <t>R_g080_sfg_30000_7</t>
  </si>
  <si>
    <t>100000公主與青蛙超級免費卡(7天綁定)</t>
  </si>
  <si>
    <t>R_g080_sfg_100000_7</t>
  </si>
  <si>
    <t>300000公主與青蛙超級免費卡(7天綁定)</t>
  </si>
  <si>
    <t>R_g080_sfg_300000_7</t>
  </si>
  <si>
    <t>1000000公主與青蛙超級免費卡(7天綁定)</t>
  </si>
  <si>
    <t>R_g080_sfg_1000000_7</t>
  </si>
  <si>
    <t>3000000公主與青蛙超級免費卡(7天綁定)</t>
  </si>
  <si>
    <t>R_g080_sfg_3000000_7</t>
  </si>
  <si>
    <t>6000000公主與青蛙超級免費卡(7天綁定)</t>
  </si>
  <si>
    <t>R_g080_sfg_6000000_7</t>
  </si>
  <si>
    <t>9000000公主與青蛙超級免費卡(7天綁定)</t>
  </si>
  <si>
    <t>R_g080_sfg_9000000_7</t>
  </si>
  <si>
    <t>10000000公主與青蛙超級免費卡(7天綁定)</t>
  </si>
  <si>
    <t>R_g080_sfg_10000000_7</t>
  </si>
  <si>
    <t>15000000公主與青蛙超級免費卡(7天綁定)</t>
  </si>
  <si>
    <t>R_g080_sfg_15000000_7</t>
  </si>
  <si>
    <t>30000000公主與青蛙超級免費卡(7天綁定)</t>
  </si>
  <si>
    <t>R_g080_sfg_30000000_7</t>
  </si>
  <si>
    <t>50000000公主與青蛙超級免費卡(7天綁定)</t>
  </si>
  <si>
    <t>R_g080_sfg_50000000_7</t>
  </si>
  <si>
    <t>100000000公主與青蛙超級免費卡(7天綁定)</t>
  </si>
  <si>
    <t>R_g080_sfg_100000000_7</t>
  </si>
  <si>
    <t>200000000公主與青蛙超級免費卡(7天綁定)</t>
  </si>
  <si>
    <t>R_g080_sfg_200000000_7</t>
  </si>
  <si>
    <t>300000000公主與青蛙超級免費卡(7天綁定)</t>
  </si>
  <si>
    <t>R_g080_sfg_300000000_7</t>
  </si>
  <si>
    <t>500000000公主與青蛙超級免費卡(7天綁定)</t>
  </si>
  <si>
    <t>R_g080_sfg_500000000_7</t>
  </si>
  <si>
    <t>1000000000公主與青蛙超級免費卡(7天綁定)</t>
  </si>
  <si>
    <t>R_g080_sfg_1000000000_7</t>
  </si>
  <si>
    <t>3000公主與青蛙超級免費卡(30天非綁定)</t>
  </si>
  <si>
    <t>R_g080_sfg_3000_30_1</t>
  </si>
  <si>
    <t>10000公主與青蛙超級免費卡(30天非綁定)</t>
  </si>
  <si>
    <t>R_g080_sfg_10000_30_1</t>
  </si>
  <si>
    <t>30000公主與青蛙超級免費卡(30天非綁定)</t>
  </si>
  <si>
    <t>R_g080_sfg_30000_30_1</t>
  </si>
  <si>
    <t>100000公主與青蛙超級免費卡(30天非綁定)</t>
  </si>
  <si>
    <t>R_g080_sfg_100000_30_1</t>
  </si>
  <si>
    <t>300000公主與青蛙超級免費卡(30天非綁定)</t>
  </si>
  <si>
    <t>R_g080_sfg_300000_30_1</t>
  </si>
  <si>
    <t>1000000公主與青蛙超級免費卡(30天非綁定)</t>
  </si>
  <si>
    <t>R_g080_sfg_1000000_30_1</t>
  </si>
  <si>
    <t>3000000公主與青蛙超級免費卡(30天非綁定)</t>
  </si>
  <si>
    <t>R_g080_sfg_3000000_30_1</t>
  </si>
  <si>
    <t>6000000公主與青蛙超級免費卡(30天非綁定)</t>
  </si>
  <si>
    <t>R_g080_sfg_6000000_30_1</t>
  </si>
  <si>
    <t>9000000公主與青蛙超級免費卡(30天非綁定)</t>
  </si>
  <si>
    <t>R_g080_sfg_9000000_30_1</t>
  </si>
  <si>
    <t>10000000公主與青蛙超級免費卡(30天非綁定)</t>
  </si>
  <si>
    <t>R_g080_sfg_10000000_30_1</t>
  </si>
  <si>
    <t>15000000公主與青蛙超級免費卡(30天非綁定)</t>
  </si>
  <si>
    <t>R_g080_sfg_15000000_30_1</t>
  </si>
  <si>
    <t>30000000公主與青蛙超級免費卡(30天非綁定)</t>
  </si>
  <si>
    <t>R_g080_sfg_30000000_30_1</t>
  </si>
  <si>
    <t>50000000公主與青蛙超級免費卡(30天非綁定)</t>
  </si>
  <si>
    <t>R_g080_sfg_50000000_30_1</t>
  </si>
  <si>
    <t>100000000公主與青蛙超級免費卡(30天非綁定)</t>
  </si>
  <si>
    <t>R_g080_sfg_100000000_30_1</t>
  </si>
  <si>
    <t>200000000公主與青蛙超級免費卡(30天非綁定)</t>
  </si>
  <si>
    <t>R_g080_sfg_200000000_30_1</t>
  </si>
  <si>
    <t>300000000公主與青蛙超級免費卡(30天非綁定)</t>
  </si>
  <si>
    <t>R_g080_sfg_300000000_30_1</t>
  </si>
  <si>
    <t>500000000公主與青蛙超級免費卡(30天非綁定)</t>
  </si>
  <si>
    <t>R_g080_sfg_500000000_30_1</t>
  </si>
  <si>
    <t>1000000000公主與青蛙超級免費卡(30天非綁定)</t>
  </si>
  <si>
    <t>R_g080_sfg_1000000000_30_1</t>
  </si>
  <si>
    <t>釣魚幣</t>
    <phoneticPr fontId="7" type="noConversion"/>
  </si>
  <si>
    <t>暴富輪盤好運包</t>
    <phoneticPr fontId="7" type="noConversion"/>
  </si>
  <si>
    <t>釣魚幣(免費)</t>
    <phoneticPr fontId="7" type="noConversion"/>
  </si>
  <si>
    <t>Bingo幸運草(10分)</t>
    <phoneticPr fontId="7" type="noConversion"/>
  </si>
  <si>
    <t>3000_1</t>
    <phoneticPr fontId="7" type="noConversion"/>
  </si>
  <si>
    <t>3000_2</t>
    <phoneticPr fontId="7" type="noConversion"/>
  </si>
  <si>
    <t>3000_3</t>
    <phoneticPr fontId="7" type="noConversion"/>
  </si>
  <si>
    <t>500_3</t>
    <phoneticPr fontId="7" type="noConversion"/>
  </si>
  <si>
    <t>500_2</t>
    <phoneticPr fontId="7" type="noConversion"/>
  </si>
  <si>
    <t>500_1</t>
    <phoneticPr fontId="7" type="noConversion"/>
  </si>
  <si>
    <t>1000_1</t>
    <phoneticPr fontId="7" type="noConversion"/>
  </si>
  <si>
    <t>1000_2</t>
    <phoneticPr fontId="7" type="noConversion"/>
  </si>
  <si>
    <t>1000_3</t>
    <phoneticPr fontId="7" type="noConversion"/>
  </si>
  <si>
    <t>5000_1</t>
    <phoneticPr fontId="7" type="noConversion"/>
  </si>
  <si>
    <t>5000_2</t>
    <phoneticPr fontId="7" type="noConversion"/>
  </si>
  <si>
    <t>5000_3</t>
    <phoneticPr fontId="7" type="noConversion"/>
  </si>
  <si>
    <t>10000_1</t>
    <phoneticPr fontId="7" type="noConversion"/>
  </si>
  <si>
    <t>10000_2</t>
    <phoneticPr fontId="7" type="noConversion"/>
  </si>
  <si>
    <t>10000_3</t>
    <phoneticPr fontId="7" type="noConversion"/>
  </si>
  <si>
    <t>暴富輪盤輪盤卡</t>
    <phoneticPr fontId="7" type="noConversion"/>
  </si>
  <si>
    <t>暴富輪盤超級輪盤卡</t>
    <phoneticPr fontId="7" type="noConversion"/>
  </si>
  <si>
    <t>暴富輪盤千倍輪盤卡</t>
    <phoneticPr fontId="7" type="noConversion"/>
  </si>
  <si>
    <t>暴富輪盤卡片包I</t>
  </si>
  <si>
    <t>暴富輪盤卡片包II</t>
  </si>
  <si>
    <t>暴富輪盤卡片包III</t>
  </si>
  <si>
    <t>豔后彩金卡</t>
    <phoneticPr fontId="7" type="noConversion"/>
  </si>
  <si>
    <t>豔后超級免費卡</t>
    <phoneticPr fontId="7" type="noConversion"/>
  </si>
  <si>
    <t>豔后超級彩金卡</t>
    <phoneticPr fontId="7" type="noConversion"/>
  </si>
  <si>
    <t>武則天彩金卡</t>
    <phoneticPr fontId="7" type="noConversion"/>
  </si>
  <si>
    <t>武則天超級彩金卡</t>
    <phoneticPr fontId="7" type="noConversion"/>
  </si>
  <si>
    <t>武則天超級免費卡</t>
    <phoneticPr fontId="7" type="noConversion"/>
  </si>
  <si>
    <t>g051_njp</t>
    <phoneticPr fontId="7" type="noConversion"/>
  </si>
  <si>
    <t>g051_sfg</t>
    <phoneticPr fontId="7" type="noConversion"/>
  </si>
  <si>
    <t>g051_jp</t>
    <phoneticPr fontId="7" type="noConversion"/>
  </si>
  <si>
    <t>SFG</t>
  </si>
  <si>
    <t>SFG</t>
    <phoneticPr fontId="7" type="noConversion"/>
  </si>
  <si>
    <t>JP</t>
  </si>
  <si>
    <t>JP</t>
    <phoneticPr fontId="7" type="noConversion"/>
  </si>
  <si>
    <t>NJP</t>
  </si>
  <si>
    <t>NJP</t>
    <phoneticPr fontId="7" type="noConversion"/>
  </si>
  <si>
    <t>黃金埃及豔后</t>
    <phoneticPr fontId="7" type="noConversion"/>
  </si>
  <si>
    <t>豔后免費卡</t>
    <phoneticPr fontId="7" type="noConversion"/>
  </si>
  <si>
    <t>G001</t>
  </si>
  <si>
    <t>G002</t>
  </si>
  <si>
    <t>G003</t>
  </si>
  <si>
    <t>G004</t>
  </si>
  <si>
    <t>G011</t>
  </si>
  <si>
    <t>G012</t>
  </si>
  <si>
    <t>G013</t>
  </si>
  <si>
    <t>G014</t>
  </si>
  <si>
    <t>G015</t>
  </si>
  <si>
    <t>G016</t>
  </si>
  <si>
    <t>G017</t>
  </si>
  <si>
    <t>G018</t>
  </si>
  <si>
    <t>G019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</si>
  <si>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</si>
  <si>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</si>
  <si>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</si>
  <si>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</si>
  <si>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</si>
  <si>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</si>
  <si>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</si>
  <si>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</si>
  <si>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</si>
  <si>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G029</t>
  </si>
  <si>
    <t>G030</t>
  </si>
  <si>
    <t>G032</t>
  </si>
  <si>
    <t>G033</t>
  </si>
  <si>
    <t>G034</t>
  </si>
  <si>
    <t>G035</t>
  </si>
  <si>
    <t>G036</t>
  </si>
  <si>
    <t>G037</t>
  </si>
  <si>
    <t>G039</t>
  </si>
  <si>
    <t>G041</t>
  </si>
  <si>
    <t>G042</t>
  </si>
  <si>
    <t>G043</t>
  </si>
  <si>
    <t>G044</t>
  </si>
  <si>
    <t>G045</t>
  </si>
  <si>
    <t>G046</t>
  </si>
  <si>
    <t>G047</t>
  </si>
  <si>
    <t>G048</t>
  </si>
  <si>
    <t>G049</t>
  </si>
  <si>
    <t>G050</t>
  </si>
  <si>
    <t>G051</t>
  </si>
  <si>
    <t>G052</t>
  </si>
  <si>
    <t>G053</t>
  </si>
  <si>
    <t>G054</t>
  </si>
  <si>
    <t>G056</t>
  </si>
  <si>
    <t>G057</t>
  </si>
  <si>
    <t>G058</t>
  </si>
  <si>
    <t>P001</t>
  </si>
  <si>
    <t>G059</t>
  </si>
  <si>
    <t>G060</t>
  </si>
  <si>
    <t>G061</t>
  </si>
  <si>
    <t>G063</t>
  </si>
  <si>
    <t>G062</t>
  </si>
  <si>
    <t>g037_fg</t>
    <phoneticPr fontId="7" type="noConversion"/>
  </si>
  <si>
    <t>g037_njp</t>
    <phoneticPr fontId="7" type="noConversion"/>
  </si>
  <si>
    <t>g037_sfg</t>
    <phoneticPr fontId="7" type="noConversion"/>
  </si>
  <si>
    <t>g037_jp</t>
    <phoneticPr fontId="7" type="noConversion"/>
  </si>
  <si>
    <t>設定1</t>
  </si>
  <si>
    <t>彌勒佛免費卡</t>
    <phoneticPr fontId="7" type="noConversion"/>
  </si>
  <si>
    <t>彌勒佛彩金卡</t>
    <phoneticPr fontId="7" type="noConversion"/>
  </si>
  <si>
    <t>彌勒佛超級免費卡</t>
    <phoneticPr fontId="7" type="noConversion"/>
  </si>
  <si>
    <t>彌勒佛超級彩金卡</t>
    <phoneticPr fontId="7" type="noConversion"/>
  </si>
  <si>
    <t>g039_njp</t>
    <phoneticPr fontId="7" type="noConversion"/>
  </si>
  <si>
    <t>g039_sfg</t>
    <phoneticPr fontId="7" type="noConversion"/>
  </si>
  <si>
    <t>g039_jp</t>
    <phoneticPr fontId="7" type="noConversion"/>
  </si>
  <si>
    <t>Golden Fuwa</t>
  </si>
  <si>
    <t>福娃免費卡</t>
    <phoneticPr fontId="7" type="noConversion"/>
  </si>
  <si>
    <t>福娃彩金卡</t>
    <phoneticPr fontId="7" type="noConversion"/>
  </si>
  <si>
    <t>福娃超級免費卡</t>
    <phoneticPr fontId="7" type="noConversion"/>
  </si>
  <si>
    <t>福娃超級彩金卡</t>
    <phoneticPr fontId="7" type="noConversion"/>
  </si>
  <si>
    <t>g025_fg</t>
    <phoneticPr fontId="7" type="noConversion"/>
  </si>
  <si>
    <t>g025_njp</t>
    <phoneticPr fontId="7" type="noConversion"/>
  </si>
  <si>
    <t>g025_sfg</t>
    <phoneticPr fontId="7" type="noConversion"/>
  </si>
  <si>
    <t>g025_jp</t>
    <phoneticPr fontId="7" type="noConversion"/>
  </si>
  <si>
    <t>黃金福娃</t>
    <phoneticPr fontId="7" type="noConversion"/>
  </si>
  <si>
    <t>土豪薑餅人</t>
  </si>
  <si>
    <t>聖誕老公公</t>
  </si>
  <si>
    <t>雪人</t>
  </si>
  <si>
    <t>A_3_1</t>
  </si>
  <si>
    <t>A_3_2</t>
  </si>
  <si>
    <t>A_3_3</t>
  </si>
  <si>
    <t>聖誕節禮盒</t>
    <phoneticPr fontId="7" type="noConversion"/>
  </si>
  <si>
    <t>卡冊季度
202001=2020年第一季
0=不分季</t>
    <phoneticPr fontId="7" type="noConversion"/>
  </si>
  <si>
    <t>保證張數與星等，可開出的星等範圍
保證1張5星，可開出1~4星的卡片</t>
    <phoneticPr fontId="7" type="noConversion"/>
  </si>
  <si>
    <t>可開出卡片價值範圍
可抽出價值1~13</t>
    <phoneticPr fontId="7" type="noConversion"/>
  </si>
  <si>
    <t>BP_4_202001_1-5-1-4_2-6-0_1-13
(202001季)
BP_4_0_1-5-1-4_2-6-0_1-13
(不分季)</t>
    <phoneticPr fontId="7" type="noConversion"/>
  </si>
  <si>
    <t>共玩天地
每日獎勵</t>
    <phoneticPr fontId="7" type="noConversion"/>
  </si>
  <si>
    <t>BLDR_1</t>
    <phoneticPr fontId="7" type="noConversion"/>
  </si>
  <si>
    <t>BL=BravoLand Daily Reward</t>
    <phoneticPr fontId="7" type="noConversion"/>
  </si>
  <si>
    <t>類型</t>
    <phoneticPr fontId="7" type="noConversion"/>
  </si>
  <si>
    <t>USD1.99</t>
  </si>
  <si>
    <t>USD4.99</t>
  </si>
  <si>
    <t>USD9.99</t>
  </si>
  <si>
    <t>USD19.99</t>
  </si>
  <si>
    <t>USD49.99</t>
  </si>
  <si>
    <t>USD99.99</t>
  </si>
  <si>
    <t>N_C_1</t>
  </si>
  <si>
    <t>N_D_1</t>
  </si>
  <si>
    <t>N_BP_1</t>
  </si>
  <si>
    <t>N_CP_1</t>
  </si>
  <si>
    <t>N_MP_1</t>
  </si>
  <si>
    <t>GDepot_1</t>
  </si>
  <si>
    <t>GDepot_2</t>
  </si>
  <si>
    <t>GDepot_3</t>
  </si>
  <si>
    <t>GDepot_4</t>
  </si>
  <si>
    <t>WDepot_1</t>
  </si>
  <si>
    <t>WDepot_2</t>
  </si>
  <si>
    <t>WDepot_2_202102</t>
  </si>
  <si>
    <t>O_CB_15_60</t>
  </si>
  <si>
    <t>O_CB_10_60</t>
  </si>
  <si>
    <t>O_CB_7_60</t>
  </si>
  <si>
    <t>O_CB_5_60</t>
  </si>
  <si>
    <t>O_CB_4_60</t>
  </si>
  <si>
    <t>O_CB_3_60</t>
  </si>
  <si>
    <t>O_BW_40000000000_15_60</t>
  </si>
  <si>
    <t>O_BW_15000000000_10_60</t>
  </si>
  <si>
    <t>O_BW_5000000000_7_60</t>
  </si>
  <si>
    <t>O_BW_3500000000_5_60</t>
  </si>
  <si>
    <t>O_BW_2000000000_4_60</t>
  </si>
  <si>
    <t>O_BW_1000000000_3_60</t>
  </si>
  <si>
    <t>O_JA_500_60</t>
  </si>
  <si>
    <t>O_JA_200_60</t>
  </si>
  <si>
    <t>O_JA_100_60</t>
  </si>
  <si>
    <t>O_JA_40_60</t>
  </si>
  <si>
    <t>S_20200826</t>
  </si>
  <si>
    <t>P_99.99</t>
  </si>
  <si>
    <t>產品定價(鑽)</t>
    <phoneticPr fontId="7" type="noConversion"/>
  </si>
  <si>
    <t>營運定價(鑽)</t>
    <phoneticPr fontId="7" type="noConversion"/>
  </si>
  <si>
    <t>道具表</t>
    <phoneticPr fontId="7" type="noConversion"/>
  </si>
  <si>
    <t>性質</t>
    <phoneticPr fontId="7" type="noConversion"/>
  </si>
  <si>
    <t>Web頁</t>
    <phoneticPr fontId="7" type="noConversion"/>
  </si>
  <si>
    <t>金幣相關</t>
    <phoneticPr fontId="7" type="noConversion"/>
  </si>
  <si>
    <t>轉蛋免費卡</t>
    <phoneticPr fontId="7" type="noConversion"/>
  </si>
  <si>
    <t>介面活動</t>
    <phoneticPr fontId="7" type="noConversion"/>
  </si>
  <si>
    <t>點數相關</t>
    <phoneticPr fontId="7" type="noConversion"/>
  </si>
  <si>
    <t>1星一般卡包</t>
  </si>
  <si>
    <t>2星一般卡包</t>
  </si>
  <si>
    <t>3星一般卡包</t>
  </si>
  <si>
    <t>4星一般卡包</t>
  </si>
  <si>
    <t>5星一般卡包</t>
  </si>
  <si>
    <t>4星軟鎖卡卡包</t>
  </si>
  <si>
    <t>1星Lucky卡包</t>
  </si>
  <si>
    <t>2星Lucky卡包</t>
  </si>
  <si>
    <t>3星Lucky卡包</t>
  </si>
  <si>
    <t>4星Lucky卡包</t>
  </si>
  <si>
    <t>5星Lucky卡包</t>
  </si>
  <si>
    <t>BP_3_0_1-1-1-5_2-5-0_1-5</t>
  </si>
  <si>
    <t>BP_3_0_1-2-1-5_2-5-0_1-5</t>
  </si>
  <si>
    <t>BP_3_0_1-3-1-5_2-5-0_1-5</t>
  </si>
  <si>
    <t>BP_3_0_1-4-1-5_2-5-0_1-5</t>
  </si>
  <si>
    <t>BP_3_0_1-5-1-5_2-5-0_1-5</t>
  </si>
  <si>
    <t>BP_3_0_1-4-1-5_3-7-0_1-9</t>
  </si>
  <si>
    <t>BP_3_0_1-5-1-5_3-7-0_1-10</t>
  </si>
  <si>
    <t>BP_4_0_1-1-1-1_1-1-0_6-6</t>
  </si>
  <si>
    <t>BP_4_0_1-2-2-2_1-1-0_7-7</t>
  </si>
  <si>
    <t>BP_4_0_1-3-3-3_1-1-0_8-8</t>
  </si>
  <si>
    <t>BP_4_0_1-4-4-4_1-1-0_9-9</t>
  </si>
  <si>
    <t>BP_4_0_1-5-5-5_1-1-0_10-10</t>
  </si>
  <si>
    <t>spin掉落卡包</t>
    <phoneticPr fontId="7" type="noConversion"/>
  </si>
  <si>
    <t>BP_3_0_0-0-1-5_2-5-0_1-5</t>
  </si>
  <si>
    <t>商城卡包($3290)</t>
    <phoneticPr fontId="7" type="noConversion"/>
  </si>
  <si>
    <t>商城卡包($1690)</t>
    <phoneticPr fontId="7" type="noConversion"/>
  </si>
  <si>
    <t>商城卡包($670)</t>
    <phoneticPr fontId="7" type="noConversion"/>
  </si>
  <si>
    <t>商城卡包($330)</t>
    <phoneticPr fontId="7" type="noConversion"/>
  </si>
  <si>
    <t>商城卡包($170)</t>
    <phoneticPr fontId="7" type="noConversion"/>
  </si>
  <si>
    <t>商城卡包($70)</t>
    <phoneticPr fontId="7" type="noConversion"/>
  </si>
  <si>
    <t>BP_3_0_1-5-1-5_13-13-0_1-10</t>
  </si>
  <si>
    <t>BP_3_0_5-4-1-5_11-11-0_1-9</t>
  </si>
  <si>
    <t>BP_3_0_2-4-1-5_6-6-0_1-9</t>
  </si>
  <si>
    <t>BP_3_0_1-4-1-5_4-4-0_1-9</t>
  </si>
  <si>
    <t>BP_3_0_4-3-1-5_4-4-0_1-5</t>
  </si>
  <si>
    <t>BP_3_0_2-3-1-5_4-4-0_1-5</t>
  </si>
  <si>
    <t>Wild超級卡202201季</t>
    <phoneticPr fontId="7" type="noConversion"/>
  </si>
  <si>
    <t>Wild普卡202201季</t>
    <phoneticPr fontId="7" type="noConversion"/>
  </si>
  <si>
    <t>Wild金卡202201季</t>
    <phoneticPr fontId="7" type="noConversion"/>
  </si>
  <si>
    <t>Wild Lucky卡202201季</t>
    <phoneticPr fontId="7" type="noConversion"/>
  </si>
  <si>
    <t>BW_202201_0</t>
    <phoneticPr fontId="7" type="noConversion"/>
  </si>
  <si>
    <t>BW_202201_1</t>
    <phoneticPr fontId="7" type="noConversion"/>
  </si>
  <si>
    <t>BW_202201_2</t>
    <phoneticPr fontId="7" type="noConversion"/>
  </si>
  <si>
    <t>BW_202201_3</t>
    <phoneticPr fontId="7" type="noConversion"/>
  </si>
  <si>
    <t>15%返利紅包(60分)</t>
    <phoneticPr fontId="7" type="noConversion"/>
  </si>
  <si>
    <t>10%返利紅包(60分)</t>
    <phoneticPr fontId="7" type="noConversion"/>
  </si>
  <si>
    <t>7%返利紅包(60分)</t>
    <phoneticPr fontId="7" type="noConversion"/>
  </si>
  <si>
    <t>5%返利紅包(60分)</t>
    <phoneticPr fontId="7" type="noConversion"/>
  </si>
  <si>
    <t>4%返利紅包(60分)</t>
    <phoneticPr fontId="7" type="noConversion"/>
  </si>
  <si>
    <t>3%返利紅包(60分)</t>
    <phoneticPr fontId="7" type="noConversion"/>
  </si>
  <si>
    <t>15%贏分紅包(60分)</t>
    <phoneticPr fontId="7" type="noConversion"/>
  </si>
  <si>
    <t>10%贏分紅包(60分)</t>
    <phoneticPr fontId="7" type="noConversion"/>
  </si>
  <si>
    <t>7%贏分紅包(60分)</t>
    <phoneticPr fontId="7" type="noConversion"/>
  </si>
  <si>
    <t>5%贏分紅包(60分)</t>
    <phoneticPr fontId="7" type="noConversion"/>
  </si>
  <si>
    <t>4%贏分紅包(60分)</t>
    <phoneticPr fontId="7" type="noConversion"/>
  </si>
  <si>
    <t>3%贏分紅包(60分)</t>
    <phoneticPr fontId="7" type="noConversion"/>
  </si>
  <si>
    <t>500倍JP紅包(60分)</t>
    <phoneticPr fontId="7" type="noConversion"/>
  </si>
  <si>
    <t>200倍JP紅包(60分)</t>
    <phoneticPr fontId="7" type="noConversion"/>
  </si>
  <si>
    <t>100倍JP紅包(60分)</t>
    <phoneticPr fontId="7" type="noConversion"/>
  </si>
  <si>
    <t>40倍JP紅包(60分)</t>
    <phoneticPr fontId="7" type="noConversion"/>
  </si>
  <si>
    <t>其他</t>
    <phoneticPr fontId="7" type="noConversion"/>
  </si>
  <si>
    <t>遊戲禮包</t>
    <phoneticPr fontId="7" type="noConversion"/>
  </si>
  <si>
    <t>新手相關</t>
    <phoneticPr fontId="7" type="noConversion"/>
  </si>
  <si>
    <t>節慶相關</t>
    <phoneticPr fontId="7" type="noConversion"/>
  </si>
  <si>
    <t>頭像相關</t>
    <phoneticPr fontId="7" type="noConversion"/>
  </si>
  <si>
    <t>小瑪莉相關</t>
    <phoneticPr fontId="7" type="noConversion"/>
  </si>
  <si>
    <t>活動相關</t>
    <phoneticPr fontId="7" type="noConversion"/>
  </si>
  <si>
    <t>500000000暴富輪盤輪盤卡(7天綁定)</t>
  </si>
  <si>
    <t>10000000000暴富輪盤輪盤卡(7天綁定)</t>
  </si>
  <si>
    <t>500000000暴富輪盤輪盤卡(30天非綁定)</t>
  </si>
  <si>
    <t>10000000000暴富輪盤輪盤卡(30天非綁定)</t>
  </si>
  <si>
    <t>500000000暴富輪盤超級輪盤卡(7天綁定)</t>
  </si>
  <si>
    <t>10000000000暴富輪盤超級輪盤卡(7天綁定)</t>
  </si>
  <si>
    <t>500000000暴富輪盤超級輪盤卡(30天非綁定)</t>
  </si>
  <si>
    <t>10000000000暴富輪盤超級輪盤卡(30天非綁定)</t>
  </si>
  <si>
    <t>500000000暴富輪盤千倍輪盤卡(7天綁定)</t>
  </si>
  <si>
    <t>10000000000暴富輪盤千倍輪盤卡(7天綁定)</t>
  </si>
  <si>
    <t>500000000暴富輪盤千倍輪盤卡(30天非綁定)</t>
  </si>
  <si>
    <t>10000000000暴富輪盤千倍輪盤卡(30天非綁定)</t>
  </si>
  <si>
    <r>
      <t xml:space="preserve">20220112
</t>
    </r>
    <r>
      <rPr>
        <sz val="12"/>
        <color rgb="FFFF0000"/>
        <rFont val="細明體"/>
        <family val="3"/>
        <charset val="136"/>
      </rPr>
      <t>更新</t>
    </r>
    <phoneticPr fontId="7" type="noConversion"/>
  </si>
  <si>
    <t>20000_1</t>
    <phoneticPr fontId="7" type="noConversion"/>
  </si>
  <si>
    <t>20000_2</t>
    <phoneticPr fontId="7" type="noConversion"/>
  </si>
  <si>
    <t>20000_3</t>
    <phoneticPr fontId="7" type="noConversion"/>
  </si>
  <si>
    <t>R_g081_fg_18000000_7</t>
  </si>
  <si>
    <t>R_g081_fg_36000000_7</t>
  </si>
  <si>
    <t>R_g081_fg_75000000_7</t>
  </si>
  <si>
    <t>R_g081_fg_150000000_7</t>
  </si>
  <si>
    <t>R_g081_fg_250000000_7</t>
  </si>
  <si>
    <t>R_g081_fg_5000000000_7</t>
  </si>
  <si>
    <t>R_g081_fg_9000000_30_1</t>
  </si>
  <si>
    <t>R_g081_fg_18000000_30_1</t>
  </si>
  <si>
    <t>R_g081_fg_36000000_30_1</t>
  </si>
  <si>
    <t>R_g081_fg_75000000_30_1</t>
  </si>
  <si>
    <t>R_g081_fg_150000000_30_1</t>
  </si>
  <si>
    <t>R_g081_fg_250000000_30_1</t>
  </si>
  <si>
    <t>R_g081_fg_1500000000_30_1</t>
  </si>
  <si>
    <t>R_g081_fg_5000000000_30_1</t>
  </si>
  <si>
    <t>R_g081_dng_9000000_7</t>
  </si>
  <si>
    <t>R_g081_dng_18000000_7</t>
  </si>
  <si>
    <t>R_g081_dng_36000000_7</t>
  </si>
  <si>
    <t>R_g081_dng_75000000_7</t>
  </si>
  <si>
    <t>R_g081_dng_150000000_7</t>
  </si>
  <si>
    <t>R_g081_dng_250000000_7</t>
  </si>
  <si>
    <t>R_g081_dng_1500000000_7</t>
  </si>
  <si>
    <t>R_g081_dng_5000000000_7</t>
  </si>
  <si>
    <t>R_g081_dng_9000000_30_1</t>
  </si>
  <si>
    <t>R_g081_dng_18000000_30_1</t>
  </si>
  <si>
    <t>R_g081_dng_36000000_30_1</t>
  </si>
  <si>
    <t>R_g081_dng_75000000_30_1</t>
  </si>
  <si>
    <t>R_g081_dng_150000000_30_1</t>
  </si>
  <si>
    <t>R_g081_dng_250000000_30_1</t>
  </si>
  <si>
    <t>R_g081_dng_1500000000_30_1</t>
  </si>
  <si>
    <t>R_g081_dng_5000000000_30_1</t>
  </si>
  <si>
    <t>R_g081_sdng_9000000_7</t>
  </si>
  <si>
    <t>R_g081_sdng_18000000_7</t>
  </si>
  <si>
    <t>R_g081_sdng_36000000_7</t>
  </si>
  <si>
    <t>R_g081_sdng_75000000_7</t>
  </si>
  <si>
    <t>R_g081_sdng_150000000_7</t>
  </si>
  <si>
    <t>R_g081_sdng_250000000_7</t>
  </si>
  <si>
    <t>R_g081_sdng_1500000000_7</t>
  </si>
  <si>
    <t>R_g081_sdng_5000000000_7</t>
  </si>
  <si>
    <t>R_g081_sdng_9000000_30_1</t>
  </si>
  <si>
    <t>R_g081_sdng_18000000_30_1</t>
  </si>
  <si>
    <t>R_g081_sdng_36000000_30_1</t>
  </si>
  <si>
    <t>R_g081_sdng_75000000_30_1</t>
  </si>
  <si>
    <t>R_g081_sdng_150000000_30_1</t>
  </si>
  <si>
    <t>R_g081_sdng_250000000_30_1</t>
  </si>
  <si>
    <t>R_g081_sdng_1500000000_30_1</t>
  </si>
  <si>
    <t>R_g081_sdng_5000000000_30_1</t>
  </si>
  <si>
    <t>R_g081_sfg_9000000_7</t>
  </si>
  <si>
    <t>R_g081_sfg_18000000_7</t>
  </si>
  <si>
    <t>R_g081_sfg_36000000_7</t>
  </si>
  <si>
    <t>R_g081_sfg_75000000_7</t>
  </si>
  <si>
    <t>R_g081_sfg_150000000_7</t>
  </si>
  <si>
    <t>R_g081_sfg_250000000_7</t>
  </si>
  <si>
    <t>R_g081_sfg_1500000000_7</t>
  </si>
  <si>
    <t>R_g081_sfg_5000000000_7</t>
  </si>
  <si>
    <t>R_g081_sfg_9000000_30_1</t>
  </si>
  <si>
    <t>R_g081_sfg_18000000_30_1</t>
  </si>
  <si>
    <t>R_g081_sfg_36000000_30_1</t>
  </si>
  <si>
    <t>R_g081_sfg_75000000_30_1</t>
  </si>
  <si>
    <t>R_g081_sfg_150000000_30_1</t>
  </si>
  <si>
    <t>R_g081_sfg_250000000_30_1</t>
  </si>
  <si>
    <t>R_g081_sfg_1500000000_30_1</t>
  </si>
  <si>
    <t>R_g081_sfg_5000000000_30_1</t>
  </si>
  <si>
    <t>R_g081_tfg_9000000_7</t>
  </si>
  <si>
    <t>R_g081_tfg_18000000_7</t>
  </si>
  <si>
    <t>R_g081_tfg_36000000_7</t>
  </si>
  <si>
    <t>R_g081_tfg_75000000_7</t>
  </si>
  <si>
    <t>R_g081_tfg_150000000_7</t>
  </si>
  <si>
    <t>R_g081_tfg_250000000_7</t>
  </si>
  <si>
    <t>R_g081_tfg_1500000000_7</t>
  </si>
  <si>
    <t>R_g081_tfg_5000000000_7</t>
  </si>
  <si>
    <t>R_g081_tfg_9000000_30_1</t>
  </si>
  <si>
    <t>R_g081_tfg_18000000_30_1</t>
  </si>
  <si>
    <t>R_g081_tfg_36000000_30_1</t>
  </si>
  <si>
    <t>R_g081_tfg_75000000_30_1</t>
  </si>
  <si>
    <t>R_g081_tfg_150000000_30_1</t>
  </si>
  <si>
    <t>R_g081_tfg_250000000_30_1</t>
  </si>
  <si>
    <t>R_g081_tfg_1500000000_30_1</t>
  </si>
  <si>
    <t>R_g081_tfg_5000000000_30_1</t>
  </si>
  <si>
    <t>9000000暴富輪盤鑽石卡(7天綁定)</t>
  </si>
  <si>
    <t>18000000暴富輪盤鑽石卡(7天綁定)</t>
  </si>
  <si>
    <t>36000000暴富輪盤鑽石卡(7天綁定)</t>
  </si>
  <si>
    <t>75000000暴富輪盤鑽石卡(7天綁定)</t>
  </si>
  <si>
    <t>150000000暴富輪盤鑽石卡(7天綁定)</t>
  </si>
  <si>
    <t>250000000暴富輪盤鑽石卡(7天綁定)</t>
  </si>
  <si>
    <t>1500000000暴富輪盤鑽石卡(7天綁定)</t>
  </si>
  <si>
    <t>5000000000暴富輪盤鑽石卡(7天綁定)</t>
  </si>
  <si>
    <t>9000000暴富輪盤鑽石卡(30天非綁定)</t>
  </si>
  <si>
    <t>18000000暴富輪盤鑽石卡(30天非綁定)</t>
  </si>
  <si>
    <t>36000000暴富輪盤鑽石卡(30天非綁定)</t>
  </si>
  <si>
    <t>75000000暴富輪盤鑽石卡(30天非綁定)</t>
  </si>
  <si>
    <t>150000000暴富輪盤鑽石卡(30天非綁定)</t>
  </si>
  <si>
    <t>250000000暴富輪盤鑽石卡(30天非綁定)</t>
  </si>
  <si>
    <t>1500000000暴富輪盤鑽石卡(30天非綁定)</t>
  </si>
  <si>
    <t>5000000000暴富輪盤鑽石卡(30天非綁定)</t>
  </si>
  <si>
    <t>9000000暴富輪盤超級鑽石卡(7天綁定)</t>
  </si>
  <si>
    <t>18000000暴富輪盤超級鑽石卡(7天綁定)</t>
  </si>
  <si>
    <t>36000000暴富輪盤超級鑽石卡(7天綁定)</t>
  </si>
  <si>
    <t>75000000暴富輪盤超級鑽石卡(7天綁定)</t>
  </si>
  <si>
    <t>150000000暴富輪盤超級鑽石卡(7天綁定)</t>
  </si>
  <si>
    <t>250000000暴富輪盤超級鑽石卡(7天綁定)</t>
  </si>
  <si>
    <t>1500000000暴富輪盤超級鑽石卡(7天綁定)</t>
  </si>
  <si>
    <t>5000000000暴富輪盤超級鑽石卡(7天綁定)</t>
  </si>
  <si>
    <t>9000000暴富輪盤超級鑽石卡(30天非綁定)</t>
  </si>
  <si>
    <t>18000000暴富輪盤超級鑽石卡(30天非綁定)</t>
  </si>
  <si>
    <t>36000000暴富輪盤超級鑽石卡(30天非綁定)</t>
  </si>
  <si>
    <t>75000000暴富輪盤超級鑽石卡(30天非綁定)</t>
  </si>
  <si>
    <t>150000000暴富輪盤超級鑽石卡(30天非綁定)</t>
  </si>
  <si>
    <t>250000000暴富輪盤超級鑽石卡(30天非綁定)</t>
  </si>
  <si>
    <t>1500000000暴富輪盤超級鑽石卡(30天非綁定)</t>
  </si>
  <si>
    <t>5000000000暴富輪盤超級鑽石卡(30天非綁定)</t>
  </si>
  <si>
    <t>18000000暴富輪盤輪盤卡(7天綁定)</t>
  </si>
  <si>
    <t>36000000暴富輪盤輪盤卡(7天綁定)</t>
  </si>
  <si>
    <t>75000000暴富輪盤輪盤卡(7天綁定)</t>
  </si>
  <si>
    <t>150000000暴富輪盤輪盤卡(7天綁定)</t>
  </si>
  <si>
    <t>250000000暴富輪盤輪盤卡(7天綁定)</t>
  </si>
  <si>
    <t>1500000000暴富輪盤輪盤卡(7天綁定)</t>
  </si>
  <si>
    <t>5000000000暴富輪盤輪盤卡(7天綁定)</t>
  </si>
  <si>
    <t>9000000暴富輪盤輪盤卡(30天非綁定)</t>
  </si>
  <si>
    <t>18000000暴富輪盤輪盤卡(30天非綁定)</t>
  </si>
  <si>
    <t>36000000暴富輪盤輪盤卡(30天非綁定)</t>
  </si>
  <si>
    <t>75000000暴富輪盤輪盤卡(30天非綁定)</t>
  </si>
  <si>
    <t>150000000暴富輪盤輪盤卡(30天非綁定)</t>
  </si>
  <si>
    <t>250000000暴富輪盤輪盤卡(30天非綁定)</t>
  </si>
  <si>
    <t>1500000000暴富輪盤輪盤卡(30天非綁定)</t>
  </si>
  <si>
    <t>5000000000暴富輪盤輪盤卡(30天非綁定)</t>
  </si>
  <si>
    <t>9000000暴富輪盤超級輪盤卡(7天綁定)</t>
  </si>
  <si>
    <t>18000000暴富輪盤超級輪盤卡(7天綁定)</t>
  </si>
  <si>
    <t>36000000暴富輪盤超級輪盤卡(7天綁定)</t>
  </si>
  <si>
    <t>75000000暴富輪盤超級輪盤卡(7天綁定)</t>
  </si>
  <si>
    <t>150000000暴富輪盤超級輪盤卡(7天綁定)</t>
  </si>
  <si>
    <t>250000000暴富輪盤超級輪盤卡(7天綁定)</t>
  </si>
  <si>
    <t>1500000000暴富輪盤超級輪盤卡(7天綁定)</t>
  </si>
  <si>
    <t>5000000000暴富輪盤超級輪盤卡(7天綁定)</t>
  </si>
  <si>
    <t>9000000暴富輪盤超級輪盤卡(30天非綁定)</t>
  </si>
  <si>
    <t>18000000暴富輪盤超級輪盤卡(30天非綁定)</t>
  </si>
  <si>
    <t>36000000暴富輪盤超級輪盤卡(30天非綁定)</t>
  </si>
  <si>
    <t>75000000暴富輪盤超級輪盤卡(30天非綁定)</t>
  </si>
  <si>
    <t>150000000暴富輪盤超級輪盤卡(30天非綁定)</t>
  </si>
  <si>
    <t>250000000暴富輪盤超級輪盤卡(30天非綁定)</t>
  </si>
  <si>
    <t>1500000000暴富輪盤超級輪盤卡(30天非綁定)</t>
  </si>
  <si>
    <t>5000000000暴富輪盤超級輪盤卡(30天非綁定)</t>
  </si>
  <si>
    <t>9000000暴富輪盤千倍輪盤卡(7天綁定)</t>
  </si>
  <si>
    <t>18000000暴富輪盤千倍輪盤卡(7天綁定)</t>
  </si>
  <si>
    <t>36000000暴富輪盤千倍輪盤卡(7天綁定)</t>
  </si>
  <si>
    <t>75000000暴富輪盤千倍輪盤卡(7天綁定)</t>
  </si>
  <si>
    <t>150000000暴富輪盤千倍輪盤卡(7天綁定)</t>
  </si>
  <si>
    <t>250000000暴富輪盤千倍輪盤卡(7天綁定)</t>
  </si>
  <si>
    <t>1500000000暴富輪盤千倍輪盤卡(7天綁定)</t>
  </si>
  <si>
    <t>5000000000暴富輪盤千倍輪盤卡(7天綁定)</t>
  </si>
  <si>
    <t>9000000暴富輪盤千倍輪盤卡(30天非綁定)</t>
  </si>
  <si>
    <t>18000000暴富輪盤千倍輪盤卡(30天非綁定)</t>
  </si>
  <si>
    <t>36000000暴富輪盤千倍輪盤卡(30天非綁定)</t>
  </si>
  <si>
    <t>75000000暴富輪盤千倍輪盤卡(30天非綁定)</t>
  </si>
  <si>
    <t>150000000暴富輪盤千倍輪盤卡(30天非綁定)</t>
  </si>
  <si>
    <t>250000000暴富輪盤千倍輪盤卡(30天非綁定)</t>
  </si>
  <si>
    <t>1500000000暴富輪盤千倍輪盤卡(30天非綁定)</t>
  </si>
  <si>
    <t>5000000000暴富輪盤千倍輪盤卡(30天非綁定)</t>
  </si>
  <si>
    <t>公主與青蛙免費卡</t>
    <phoneticPr fontId="7" type="noConversion"/>
  </si>
  <si>
    <t>女神大量百搭卡</t>
    <phoneticPr fontId="7" type="noConversion"/>
  </si>
  <si>
    <t>泡泡龍發條君卡</t>
    <phoneticPr fontId="7" type="noConversion"/>
  </si>
  <si>
    <t>A_1_1</t>
    <phoneticPr fontId="7" type="noConversion"/>
  </si>
  <si>
    <t>大紅花</t>
  </si>
  <si>
    <t>大紅花紅利卡</t>
  </si>
  <si>
    <t>RedFlower</t>
  </si>
  <si>
    <t>P007</t>
  </si>
  <si>
    <t>p007_rb</t>
  </si>
  <si>
    <t>設定5</t>
  </si>
  <si>
    <t>p007_bb</t>
  </si>
  <si>
    <t>大紅花煙火卡</t>
  </si>
  <si>
    <t>p007_bc</t>
  </si>
  <si>
    <t>大紅花花滿開卡</t>
  </si>
  <si>
    <t>p007_sbc</t>
  </si>
  <si>
    <t>p007_sb</t>
  </si>
  <si>
    <t>RB</t>
    <phoneticPr fontId="7" type="noConversion"/>
  </si>
  <si>
    <t>BB</t>
    <phoneticPr fontId="7" type="noConversion"/>
  </si>
  <si>
    <t>BC</t>
    <phoneticPr fontId="7" type="noConversion"/>
  </si>
  <si>
    <t>SBC</t>
    <phoneticPr fontId="7" type="noConversion"/>
  </si>
  <si>
    <t>SB</t>
    <phoneticPr fontId="7" type="noConversion"/>
  </si>
  <si>
    <t>3000大紅花紅利卡(7天綁定)</t>
  </si>
  <si>
    <t>R_p007_rb_3000_7</t>
  </si>
  <si>
    <t>9000大紅花紅利卡(7天綁定)</t>
  </si>
  <si>
    <t>R_p007_rb_9000_7</t>
  </si>
  <si>
    <t>30000大紅花紅利卡(7天綁定)</t>
  </si>
  <si>
    <t>R_p007_rb_30000_7</t>
  </si>
  <si>
    <t>90000大紅花紅利卡(7天綁定)</t>
  </si>
  <si>
    <t>R_p007_rb_90000_7</t>
  </si>
  <si>
    <t>300000大紅花紅利卡(7天綁定)</t>
  </si>
  <si>
    <t>R_p007_rb_300000_7</t>
  </si>
  <si>
    <t>900000大紅花紅利卡(7天綁定)</t>
  </si>
  <si>
    <t>R_p007_rb_900000_7</t>
  </si>
  <si>
    <t>3000000大紅花紅利卡(7天綁定)</t>
  </si>
  <si>
    <t>R_p007_rb_3000000_7</t>
  </si>
  <si>
    <t>6000000大紅花紅利卡(7天綁定)</t>
  </si>
  <si>
    <t>R_p007_rb_6000000_7</t>
  </si>
  <si>
    <t>9000000大紅花紅利卡(7天綁定)</t>
  </si>
  <si>
    <t>R_p007_rb_9000000_7</t>
  </si>
  <si>
    <t>15000000大紅花紅利卡(7天綁定)</t>
  </si>
  <si>
    <t>R_p007_rb_15000000_7</t>
  </si>
  <si>
    <t>30000000大紅花紅利卡(7天綁定)</t>
  </si>
  <si>
    <t>R_p007_rb_30000000_7</t>
  </si>
  <si>
    <t>45000000大紅花紅利卡(7天綁定)</t>
  </si>
  <si>
    <t>R_p007_rb_45000000_7</t>
  </si>
  <si>
    <t>90000000大紅花紅利卡(7天綁定)</t>
  </si>
  <si>
    <t>R_p007_rb_90000000_7</t>
  </si>
  <si>
    <t>150000000大紅花紅利卡(7天綁定)</t>
  </si>
  <si>
    <t>R_p007_rb_150000000_7</t>
  </si>
  <si>
    <t>300000000大紅花紅利卡(7天綁定)</t>
  </si>
  <si>
    <t>R_p007_rb_300000000_7</t>
  </si>
  <si>
    <t>600000000大紅花紅利卡(7天綁定)</t>
  </si>
  <si>
    <t>R_p007_rb_600000000_7</t>
  </si>
  <si>
    <t>1200000000大紅花紅利卡(7天綁定)</t>
  </si>
  <si>
    <t>R_p007_rb_1200000000_7</t>
  </si>
  <si>
    <t>3000000000大紅花紅利卡(7天綁定)</t>
  </si>
  <si>
    <t>R_p007_rb_3000000000_7</t>
  </si>
  <si>
    <t>6000000000大紅花紅利卡(7天綁定)</t>
  </si>
  <si>
    <t>R_p007_rb_6000000000_7</t>
  </si>
  <si>
    <t>12000000000大紅花紅利卡(7天綁定)</t>
  </si>
  <si>
    <t>R_p007_rb_12000000000_7</t>
  </si>
  <si>
    <t>3000大紅花紅利卡(30天非綁定)</t>
  </si>
  <si>
    <t>R_p007_rb_3000_30_1</t>
  </si>
  <si>
    <t>9000大紅花紅利卡(30天非綁定)</t>
  </si>
  <si>
    <t>R_p007_rb_9000_30_1</t>
  </si>
  <si>
    <t>30000大紅花紅利卡(30天非綁定)</t>
  </si>
  <si>
    <t>R_p007_rb_30000_30_1</t>
  </si>
  <si>
    <t>90000大紅花紅利卡(30天非綁定)</t>
  </si>
  <si>
    <t>R_p007_rb_90000_30_1</t>
  </si>
  <si>
    <t>300000大紅花紅利卡(30天非綁定)</t>
  </si>
  <si>
    <t>R_p007_rb_300000_30_1</t>
  </si>
  <si>
    <t>900000大紅花紅利卡(30天非綁定)</t>
  </si>
  <si>
    <t>R_p007_rb_900000_30_1</t>
  </si>
  <si>
    <t>3000000大紅花紅利卡(30天非綁定)</t>
  </si>
  <si>
    <t>R_p007_rb_3000000_30_1</t>
  </si>
  <si>
    <t>6000000大紅花紅利卡(30天非綁定)</t>
  </si>
  <si>
    <t>R_p007_rb_6000000_30_1</t>
  </si>
  <si>
    <t>9000000大紅花紅利卡(30天非綁定)</t>
  </si>
  <si>
    <t>R_p007_rb_9000000_30_1</t>
  </si>
  <si>
    <t>15000000大紅花紅利卡(30天非綁定)</t>
  </si>
  <si>
    <t>R_p007_rb_15000000_30_1</t>
  </si>
  <si>
    <t>30000000大紅花紅利卡(30天非綁定)</t>
  </si>
  <si>
    <t>R_p007_rb_30000000_30_1</t>
  </si>
  <si>
    <t>45000000大紅花紅利卡(30天非綁定)</t>
  </si>
  <si>
    <t>R_p007_rb_45000000_30_1</t>
  </si>
  <si>
    <t>90000000大紅花紅利卡(30天非綁定)</t>
  </si>
  <si>
    <t>R_p007_rb_90000000_30_1</t>
  </si>
  <si>
    <t>150000000大紅花紅利卡(30天非綁定)</t>
  </si>
  <si>
    <t>R_p007_rb_150000000_30_1</t>
  </si>
  <si>
    <t>300000000大紅花紅利卡(30天非綁定)</t>
  </si>
  <si>
    <t>R_p007_rb_300000000_30_1</t>
  </si>
  <si>
    <t>600000000大紅花紅利卡(30天非綁定)</t>
  </si>
  <si>
    <t>R_p007_rb_600000000_30_1</t>
  </si>
  <si>
    <t>1200000000大紅花紅利卡(30天非綁定)</t>
  </si>
  <si>
    <t>R_p007_rb_1200000000_30_1</t>
  </si>
  <si>
    <t>3000000000大紅花紅利卡(30天非綁定)</t>
  </si>
  <si>
    <t>R_p007_rb_3000000000_30_1</t>
  </si>
  <si>
    <t>6000000000大紅花紅利卡(30天非綁定)</t>
  </si>
  <si>
    <t>R_p007_rb_6000000000_30_1</t>
  </si>
  <si>
    <t>12000000000大紅花紅利卡(30天非綁定)</t>
  </si>
  <si>
    <t>R_p007_rb_12000000000_30_1</t>
  </si>
  <si>
    <t>3000大紅花超級紅利卡(7天綁定)</t>
  </si>
  <si>
    <t>R_p007_bb_3000_7</t>
  </si>
  <si>
    <t>9000大紅花超級紅利卡(7天綁定)</t>
  </si>
  <si>
    <t>R_p007_bb_9000_7</t>
  </si>
  <si>
    <t>30000大紅花超級紅利卡(7天綁定)</t>
  </si>
  <si>
    <t>R_p007_bb_30000_7</t>
  </si>
  <si>
    <t>90000大紅花超級紅利卡(7天綁定)</t>
  </si>
  <si>
    <t>R_p007_bb_90000_7</t>
  </si>
  <si>
    <t>300000大紅花超級紅利卡(7天綁定)</t>
  </si>
  <si>
    <t>R_p007_bb_300000_7</t>
  </si>
  <si>
    <t>900000大紅花超級紅利卡(7天綁定)</t>
  </si>
  <si>
    <t>R_p007_bb_900000_7</t>
  </si>
  <si>
    <t>3000000大紅花超級紅利卡(7天綁定)</t>
  </si>
  <si>
    <t>R_p007_bb_3000000_7</t>
  </si>
  <si>
    <t>6000000大紅花超級紅利卡(7天綁定)</t>
  </si>
  <si>
    <t>R_p007_bb_6000000_7</t>
  </si>
  <si>
    <t>9000000大紅花超級紅利卡(7天綁定)</t>
  </si>
  <si>
    <t>R_p007_bb_9000000_7</t>
  </si>
  <si>
    <t>15000000大紅花超級紅利卡(7天綁定)</t>
  </si>
  <si>
    <t>R_p007_bb_15000000_7</t>
  </si>
  <si>
    <t>30000000大紅花超級紅利卡(7天綁定)</t>
  </si>
  <si>
    <t>R_p007_bb_30000000_7</t>
  </si>
  <si>
    <t>45000000大紅花超級紅利卡(7天綁定)</t>
  </si>
  <si>
    <t>R_p007_bb_45000000_7</t>
  </si>
  <si>
    <t>90000000大紅花超級紅利卡(7天綁定)</t>
  </si>
  <si>
    <t>R_p007_bb_90000000_7</t>
  </si>
  <si>
    <t>150000000大紅花超級紅利卡(7天綁定)</t>
  </si>
  <si>
    <t>R_p007_bb_150000000_7</t>
  </si>
  <si>
    <t>300000000大紅花超級紅利卡(7天綁定)</t>
  </si>
  <si>
    <t>R_p007_bb_300000000_7</t>
  </si>
  <si>
    <t>600000000大紅花超級紅利卡(7天綁定)</t>
  </si>
  <si>
    <t>R_p007_bb_600000000_7</t>
  </si>
  <si>
    <t>1200000000大紅花超級紅利卡(7天綁定)</t>
  </si>
  <si>
    <t>R_p007_bb_1200000000_7</t>
  </si>
  <si>
    <t>3000000000大紅花超級紅利卡(7天綁定)</t>
  </si>
  <si>
    <t>R_p007_bb_3000000000_7</t>
  </si>
  <si>
    <t>6000000000大紅花超級紅利卡(7天綁定)</t>
  </si>
  <si>
    <t>R_p007_bb_6000000000_7</t>
  </si>
  <si>
    <t>12000000000大紅花超級紅利卡(7天綁定)</t>
  </si>
  <si>
    <t>R_p007_bb_12000000000_7</t>
  </si>
  <si>
    <t>3000大紅花超級紅利卡(30天非綁定)</t>
  </si>
  <si>
    <t>R_p007_bb_3000_30_1</t>
  </si>
  <si>
    <t>9000大紅花超級紅利卡(30天非綁定)</t>
  </si>
  <si>
    <t>R_p007_bb_9000_30_1</t>
  </si>
  <si>
    <t>30000大紅花超級紅利卡(30天非綁定)</t>
  </si>
  <si>
    <t>R_p007_bb_30000_30_1</t>
  </si>
  <si>
    <t>90000大紅花超級紅利卡(30天非綁定)</t>
  </si>
  <si>
    <t>R_p007_bb_90000_30_1</t>
  </si>
  <si>
    <t>300000大紅花超級紅利卡(30天非綁定)</t>
  </si>
  <si>
    <t>R_p007_bb_300000_30_1</t>
  </si>
  <si>
    <t>900000大紅花超級紅利卡(30天非綁定)</t>
  </si>
  <si>
    <t>R_p007_bb_900000_30_1</t>
  </si>
  <si>
    <t>3000000大紅花超級紅利卡(30天非綁定)</t>
  </si>
  <si>
    <t>R_p007_bb_3000000_30_1</t>
  </si>
  <si>
    <t>6000000大紅花超級紅利卡(30天非綁定)</t>
  </si>
  <si>
    <t>R_p007_bb_6000000_30_1</t>
  </si>
  <si>
    <t>9000000大紅花超級紅利卡(30天非綁定)</t>
  </si>
  <si>
    <t>R_p007_bb_9000000_30_1</t>
  </si>
  <si>
    <t>15000000大紅花超級紅利卡(30天非綁定)</t>
  </si>
  <si>
    <t>R_p007_bb_15000000_30_1</t>
  </si>
  <si>
    <t>30000000大紅花超級紅利卡(30天非綁定)</t>
  </si>
  <si>
    <t>R_p007_bb_30000000_30_1</t>
  </si>
  <si>
    <t>45000000大紅花超級紅利卡(30天非綁定)</t>
  </si>
  <si>
    <t>R_p007_bb_45000000_30_1</t>
  </si>
  <si>
    <t>90000000大紅花超級紅利卡(30天非綁定)</t>
  </si>
  <si>
    <t>R_p007_bb_90000000_30_1</t>
  </si>
  <si>
    <t>150000000大紅花超級紅利卡(30天非綁定)</t>
  </si>
  <si>
    <t>R_p007_bb_150000000_30_1</t>
  </si>
  <si>
    <t>300000000大紅花超級紅利卡(30天非綁定)</t>
  </si>
  <si>
    <t>R_p007_bb_300000000_30_1</t>
  </si>
  <si>
    <t>600000000大紅花超級紅利卡(30天非綁定)</t>
  </si>
  <si>
    <t>R_p007_bb_600000000_30_1</t>
  </si>
  <si>
    <t>1200000000大紅花超級紅利卡(30天非綁定)</t>
  </si>
  <si>
    <t>R_p007_bb_1200000000_30_1</t>
  </si>
  <si>
    <t>3000000000大紅花超級紅利卡(30天非綁定)</t>
  </si>
  <si>
    <t>R_p007_bb_3000000000_30_1</t>
  </si>
  <si>
    <t>6000000000大紅花超級紅利卡(30天非綁定)</t>
  </si>
  <si>
    <t>R_p007_bb_6000000000_30_1</t>
  </si>
  <si>
    <t>12000000000大紅花超級紅利卡(30天非綁定)</t>
  </si>
  <si>
    <t>R_p007_bb_12000000000_30_1</t>
  </si>
  <si>
    <t>3000大紅花煙火卡(7天綁定)</t>
  </si>
  <si>
    <t>R_p007_bc_3000_7</t>
  </si>
  <si>
    <t>9000大紅花煙火卡(7天綁定)</t>
  </si>
  <si>
    <t>R_p007_bc_9000_7</t>
  </si>
  <si>
    <t>30000大紅花煙火卡(7天綁定)</t>
  </si>
  <si>
    <t>R_p007_bc_30000_7</t>
  </si>
  <si>
    <t>90000大紅花煙火卡(7天綁定)</t>
  </si>
  <si>
    <t>R_p007_bc_90000_7</t>
  </si>
  <si>
    <t>300000大紅花煙火卡(7天綁定)</t>
  </si>
  <si>
    <t>R_p007_bc_300000_7</t>
  </si>
  <si>
    <t>900000大紅花煙火卡(7天綁定)</t>
  </si>
  <si>
    <t>R_p007_bc_900000_7</t>
  </si>
  <si>
    <t>3000000大紅花煙火卡(7天綁定)</t>
  </si>
  <si>
    <t>R_p007_bc_3000000_7</t>
  </si>
  <si>
    <t>6000000大紅花煙火卡(7天綁定)</t>
  </si>
  <si>
    <t>R_p007_bc_6000000_7</t>
  </si>
  <si>
    <t>9000000大紅花煙火卡(7天綁定)</t>
  </si>
  <si>
    <t>R_p007_bc_9000000_7</t>
  </si>
  <si>
    <t>15000000大紅花煙火卡(7天綁定)</t>
  </si>
  <si>
    <t>R_p007_bc_15000000_7</t>
  </si>
  <si>
    <t>30000000大紅花煙火卡(7天綁定)</t>
  </si>
  <si>
    <t>R_p007_bc_30000000_7</t>
  </si>
  <si>
    <t>45000000大紅花煙火卡(7天綁定)</t>
  </si>
  <si>
    <t>R_p007_bc_45000000_7</t>
  </si>
  <si>
    <t>90000000大紅花煙火卡(7天綁定)</t>
  </si>
  <si>
    <t>R_p007_bc_90000000_7</t>
  </si>
  <si>
    <t>150000000大紅花煙火卡(7天綁定)</t>
  </si>
  <si>
    <t>R_p007_bc_150000000_7</t>
  </si>
  <si>
    <t>300000000大紅花煙火卡(7天綁定)</t>
  </si>
  <si>
    <t>R_p007_bc_300000000_7</t>
  </si>
  <si>
    <t>600000000大紅花煙火卡(7天綁定)</t>
  </si>
  <si>
    <t>R_p007_bc_600000000_7</t>
  </si>
  <si>
    <t>1200000000大紅花煙火卡(7天綁定)</t>
  </si>
  <si>
    <t>R_p007_bc_1200000000_7</t>
  </si>
  <si>
    <t>3000000000大紅花煙火卡(7天綁定)</t>
  </si>
  <si>
    <t>R_p007_bc_3000000000_7</t>
  </si>
  <si>
    <t>6000000000大紅花煙火卡(7天綁定)</t>
  </si>
  <si>
    <t>R_p007_bc_6000000000_7</t>
  </si>
  <si>
    <t>12000000000大紅花煙火卡(7天綁定)</t>
  </si>
  <si>
    <t>R_p007_bc_12000000000_7</t>
  </si>
  <si>
    <t>3000大紅花煙火卡(30天非綁定)</t>
  </si>
  <si>
    <t>R_p007_bc_3000_30_1</t>
  </si>
  <si>
    <t>9000大紅花煙火卡(30天非綁定)</t>
  </si>
  <si>
    <t>R_p007_bc_9000_30_1</t>
  </si>
  <si>
    <t>30000大紅花煙火卡(30天非綁定)</t>
  </si>
  <si>
    <t>R_p007_bc_30000_30_1</t>
  </si>
  <si>
    <t>90000大紅花煙火卡(30天非綁定)</t>
  </si>
  <si>
    <t>R_p007_bc_90000_30_1</t>
  </si>
  <si>
    <t>300000大紅花煙火卡(30天非綁定)</t>
  </si>
  <si>
    <t>R_p007_bc_300000_30_1</t>
  </si>
  <si>
    <t>900000大紅花煙火卡(30天非綁定)</t>
  </si>
  <si>
    <t>R_p007_bc_900000_30_1</t>
  </si>
  <si>
    <t>3000000大紅花煙火卡(30天非綁定)</t>
  </si>
  <si>
    <t>R_p007_bc_3000000_30_1</t>
  </si>
  <si>
    <t>6000000大紅花煙火卡(30天非綁定)</t>
  </si>
  <si>
    <t>R_p007_bc_6000000_30_1</t>
  </si>
  <si>
    <t>9000000大紅花煙火卡(30天非綁定)</t>
  </si>
  <si>
    <t>R_p007_bc_9000000_30_1</t>
  </si>
  <si>
    <t>15000000大紅花煙火卡(30天非綁定)</t>
  </si>
  <si>
    <t>R_p007_bc_15000000_30_1</t>
  </si>
  <si>
    <t>30000000大紅花煙火卡(30天非綁定)</t>
  </si>
  <si>
    <t>R_p007_bc_30000000_30_1</t>
  </si>
  <si>
    <t>45000000大紅花煙火卡(30天非綁定)</t>
  </si>
  <si>
    <t>R_p007_bc_45000000_30_1</t>
  </si>
  <si>
    <t>90000000大紅花煙火卡(30天非綁定)</t>
  </si>
  <si>
    <t>R_p007_bc_90000000_30_1</t>
  </si>
  <si>
    <t>150000000大紅花煙火卡(30天非綁定)</t>
  </si>
  <si>
    <t>R_p007_bc_150000000_30_1</t>
  </si>
  <si>
    <t>300000000大紅花煙火卡(30天非綁定)</t>
  </si>
  <si>
    <t>R_p007_bc_300000000_30_1</t>
  </si>
  <si>
    <t>600000000大紅花煙火卡(30天非綁定)</t>
  </si>
  <si>
    <t>R_p007_bc_600000000_30_1</t>
  </si>
  <si>
    <t>1200000000大紅花煙火卡(30天非綁定)</t>
  </si>
  <si>
    <t>R_p007_bc_1200000000_30_1</t>
  </si>
  <si>
    <t>3000000000大紅花煙火卡(30天非綁定)</t>
  </si>
  <si>
    <t>R_p007_bc_3000000000_30_1</t>
  </si>
  <si>
    <t>6000000000大紅花煙火卡(30天非綁定)</t>
  </si>
  <si>
    <t>R_p007_bc_6000000000_30_1</t>
  </si>
  <si>
    <t>12000000000大紅花煙火卡(30天非綁定)</t>
  </si>
  <si>
    <t>R_p007_bc_12000000000_30_1</t>
  </si>
  <si>
    <t>3000大紅花花滿開卡(7天綁定)</t>
  </si>
  <si>
    <t>R_p007_sbc_3000_7</t>
  </si>
  <si>
    <t>9000大紅花花滿開卡(7天綁定)</t>
  </si>
  <si>
    <t>R_p007_sbc_9000_7</t>
  </si>
  <si>
    <t>30000大紅花花滿開卡(7天綁定)</t>
  </si>
  <si>
    <t>R_p007_sbc_30000_7</t>
  </si>
  <si>
    <t>90000大紅花花滿開卡(7天綁定)</t>
  </si>
  <si>
    <t>R_p007_sbc_90000_7</t>
  </si>
  <si>
    <t>300000大紅花花滿開卡(7天綁定)</t>
  </si>
  <si>
    <t>R_p007_sbc_300000_7</t>
  </si>
  <si>
    <t>900000大紅花花滿開卡(7天綁定)</t>
  </si>
  <si>
    <t>R_p007_sbc_900000_7</t>
  </si>
  <si>
    <t>3000000大紅花花滿開卡(7天綁定)</t>
  </si>
  <si>
    <t>R_p007_sbc_3000000_7</t>
  </si>
  <si>
    <t>6000000大紅花花滿開卡(7天綁定)</t>
  </si>
  <si>
    <t>R_p007_sbc_6000000_7</t>
  </si>
  <si>
    <t>9000000大紅花花滿開卡(7天綁定)</t>
  </si>
  <si>
    <t>R_p007_sbc_9000000_7</t>
  </si>
  <si>
    <t>15000000大紅花花滿開卡(7天綁定)</t>
  </si>
  <si>
    <t>R_p007_sbc_15000000_7</t>
  </si>
  <si>
    <t>30000000大紅花花滿開卡(7天綁定)</t>
  </si>
  <si>
    <t>R_p007_sbc_30000000_7</t>
  </si>
  <si>
    <t>45000000大紅花花滿開卡(7天綁定)</t>
  </si>
  <si>
    <t>R_p007_sbc_45000000_7</t>
  </si>
  <si>
    <t>90000000大紅花花滿開卡(7天綁定)</t>
  </si>
  <si>
    <t>R_p007_sbc_90000000_7</t>
  </si>
  <si>
    <t>150000000大紅花花滿開卡(7天綁定)</t>
  </si>
  <si>
    <t>R_p007_sbc_150000000_7</t>
  </si>
  <si>
    <t>300000000大紅花花滿開卡(7天綁定)</t>
  </si>
  <si>
    <t>R_p007_sbc_300000000_7</t>
  </si>
  <si>
    <t>600000000大紅花花滿開卡(7天綁定)</t>
  </si>
  <si>
    <t>R_p007_sbc_600000000_7</t>
  </si>
  <si>
    <t>1200000000大紅花花滿開卡(7天綁定)</t>
  </si>
  <si>
    <t>R_p007_sbc_1200000000_7</t>
  </si>
  <si>
    <t>3000000000大紅花花滿開卡(7天綁定)</t>
  </si>
  <si>
    <t>R_p007_sbc_3000000000_7</t>
  </si>
  <si>
    <t>6000000000大紅花花滿開卡(7天綁定)</t>
  </si>
  <si>
    <t>R_p007_sbc_6000000000_7</t>
  </si>
  <si>
    <t>12000000000大紅花花滿開卡(7天綁定)</t>
  </si>
  <si>
    <t>R_p007_sbc_12000000000_7</t>
  </si>
  <si>
    <t>3000大紅花花滿開卡(30天非綁定)</t>
  </si>
  <si>
    <t>R_p007_sbc_3000_30_1</t>
  </si>
  <si>
    <t>9000大紅花花滿開卡(30天非綁定)</t>
  </si>
  <si>
    <t>R_p007_sbc_9000_30_1</t>
  </si>
  <si>
    <t>30000大紅花花滿開卡(30天非綁定)</t>
  </si>
  <si>
    <t>R_p007_sbc_30000_30_1</t>
  </si>
  <si>
    <t>90000大紅花花滿開卡(30天非綁定)</t>
  </si>
  <si>
    <t>R_p007_sbc_90000_30_1</t>
  </si>
  <si>
    <t>300000大紅花花滿開卡(30天非綁定)</t>
  </si>
  <si>
    <t>R_p007_sbc_300000_30_1</t>
  </si>
  <si>
    <t>900000大紅花花滿開卡(30天非綁定)</t>
  </si>
  <si>
    <t>R_p007_sbc_900000_30_1</t>
  </si>
  <si>
    <t>3000000大紅花花滿開卡(30天非綁定)</t>
  </si>
  <si>
    <t>R_p007_sbc_3000000_30_1</t>
  </si>
  <si>
    <t>6000000大紅花花滿開卡(30天非綁定)</t>
  </si>
  <si>
    <t>R_p007_sbc_6000000_30_1</t>
  </si>
  <si>
    <t>9000000大紅花花滿開卡(30天非綁定)</t>
  </si>
  <si>
    <t>R_p007_sbc_9000000_30_1</t>
  </si>
  <si>
    <t>15000000大紅花花滿開卡(30天非綁定)</t>
  </si>
  <si>
    <t>R_p007_sbc_15000000_30_1</t>
  </si>
  <si>
    <t>30000000大紅花花滿開卡(30天非綁定)</t>
  </si>
  <si>
    <t>R_p007_sbc_30000000_30_1</t>
  </si>
  <si>
    <t>45000000大紅花花滿開卡(30天非綁定)</t>
  </si>
  <si>
    <t>R_p007_sbc_45000000_30_1</t>
  </si>
  <si>
    <t>90000000大紅花花滿開卡(30天非綁定)</t>
  </si>
  <si>
    <t>R_p007_sbc_90000000_30_1</t>
  </si>
  <si>
    <t>150000000大紅花花滿開卡(30天非綁定)</t>
  </si>
  <si>
    <t>R_p007_sbc_150000000_30_1</t>
  </si>
  <si>
    <t>300000000大紅花花滿開卡(30天非綁定)</t>
  </si>
  <si>
    <t>R_p007_sbc_300000000_30_1</t>
  </si>
  <si>
    <t>600000000大紅花花滿開卡(30天非綁定)</t>
  </si>
  <si>
    <t>R_p007_sbc_600000000_30_1</t>
  </si>
  <si>
    <t>1200000000大紅花花滿開卡(30天非綁定)</t>
  </si>
  <si>
    <t>R_p007_sbc_1200000000_30_1</t>
  </si>
  <si>
    <t>3000000000大紅花花滿開卡(30天非綁定)</t>
  </si>
  <si>
    <t>R_p007_sbc_3000000000_30_1</t>
  </si>
  <si>
    <t>6000000000大紅花花滿開卡(30天非綁定)</t>
  </si>
  <si>
    <t>R_p007_sbc_6000000000_30_1</t>
  </si>
  <si>
    <t>R_p007_sbc_12000000000_30_1</t>
  </si>
  <si>
    <t>3000大紅花百花繚亂卡(7天綁定)</t>
  </si>
  <si>
    <t>R_p007_sb_3000_7</t>
  </si>
  <si>
    <t>9000大紅花百花繚亂卡(7天綁定)</t>
  </si>
  <si>
    <t>R_p007_sb_9000_7</t>
  </si>
  <si>
    <t>30000大紅花百花繚亂卡(7天綁定)</t>
  </si>
  <si>
    <t>R_p007_sb_30000_7</t>
  </si>
  <si>
    <t>90000大紅花百花繚亂卡(7天綁定)</t>
  </si>
  <si>
    <t>R_p007_sb_90000_7</t>
  </si>
  <si>
    <t>300000大紅花百花繚亂卡(7天綁定)</t>
  </si>
  <si>
    <t>R_p007_sb_300000_7</t>
  </si>
  <si>
    <t>900000大紅花百花繚亂卡(7天綁定)</t>
  </si>
  <si>
    <t>R_p007_sb_900000_7</t>
  </si>
  <si>
    <t>3000000大紅花百花繚亂卡(7天綁定)</t>
  </si>
  <si>
    <t>R_p007_sb_3000000_7</t>
  </si>
  <si>
    <t>6000000大紅花百花繚亂卡(7天綁定)</t>
  </si>
  <si>
    <t>R_p007_sb_6000000_7</t>
  </si>
  <si>
    <t>9000000大紅花百花繚亂卡(7天綁定)</t>
  </si>
  <si>
    <t>R_p007_sb_9000000_7</t>
  </si>
  <si>
    <t>15000000大紅花百花繚亂卡(7天綁定)</t>
  </si>
  <si>
    <t>R_p007_sb_15000000_7</t>
  </si>
  <si>
    <t>30000000大紅花百花繚亂卡(7天綁定)</t>
  </si>
  <si>
    <t>R_p007_sb_30000000_7</t>
  </si>
  <si>
    <t>45000000大紅花百花繚亂卡(7天綁定)</t>
  </si>
  <si>
    <t>R_p007_sb_45000000_7</t>
  </si>
  <si>
    <t>90000000大紅花百花繚亂卡(7天綁定)</t>
  </si>
  <si>
    <t>R_p007_sb_90000000_7</t>
  </si>
  <si>
    <t>150000000大紅花百花繚亂卡(7天綁定)</t>
  </si>
  <si>
    <t>R_p007_sb_150000000_7</t>
  </si>
  <si>
    <t>300000000大紅花百花繚亂卡(7天綁定)</t>
  </si>
  <si>
    <t>R_p007_sb_300000000_7</t>
  </si>
  <si>
    <t>600000000大紅花百花繚亂卡(7天綁定)</t>
  </si>
  <si>
    <t>R_p007_sb_600000000_7</t>
  </si>
  <si>
    <t>1200000000大紅花百花繚亂卡(7天綁定)</t>
  </si>
  <si>
    <t>R_p007_sb_1200000000_7</t>
  </si>
  <si>
    <t>3000000000大紅花百花繚亂卡(7天綁定)</t>
  </si>
  <si>
    <t>R_p007_sb_3000000000_7</t>
  </si>
  <si>
    <t>6000000000大紅花百花繚亂卡(7天綁定)</t>
  </si>
  <si>
    <t>R_p007_sb_6000000000_7</t>
  </si>
  <si>
    <t>12000000000大紅花百花繚亂卡(7天綁定)</t>
  </si>
  <si>
    <t>R_p007_sb_12000000000_7</t>
  </si>
  <si>
    <t>3000大紅花百花繚亂卡(30天非綁定)</t>
  </si>
  <si>
    <t>R_p007_sb_3000_30_1</t>
  </si>
  <si>
    <t>9000大紅花百花繚亂卡(30天非綁定)</t>
  </si>
  <si>
    <t>R_p007_sb_9000_30_1</t>
  </si>
  <si>
    <t>30000大紅花百花繚亂卡(30天非綁定)</t>
  </si>
  <si>
    <t>R_p007_sb_30000_30_1</t>
  </si>
  <si>
    <t>90000大紅花百花繚亂卡(30天非綁定)</t>
  </si>
  <si>
    <t>R_p007_sb_90000_30_1</t>
  </si>
  <si>
    <t>300000大紅花百花繚亂卡(30天非綁定)</t>
  </si>
  <si>
    <t>R_p007_sb_300000_30_1</t>
  </si>
  <si>
    <t>900000大紅花百花繚亂卡(30天非綁定)</t>
  </si>
  <si>
    <t>R_p007_sb_900000_30_1</t>
  </si>
  <si>
    <t>3000000大紅花百花繚亂卡(30天非綁定)</t>
  </si>
  <si>
    <t>R_p007_sb_3000000_30_1</t>
  </si>
  <si>
    <t>6000000大紅花百花繚亂卡(30天非綁定)</t>
  </si>
  <si>
    <t>R_p007_sb_6000000_30_1</t>
  </si>
  <si>
    <t>9000000大紅花百花繚亂卡(30天非綁定)</t>
  </si>
  <si>
    <t>R_p007_sb_9000000_30_1</t>
  </si>
  <si>
    <t>15000000大紅花百花繚亂卡(30天非綁定)</t>
  </si>
  <si>
    <t>R_p007_sb_15000000_30_1</t>
  </si>
  <si>
    <t>30000000大紅花百花繚亂卡(30天非綁定)</t>
  </si>
  <si>
    <t>R_p007_sb_30000000_30_1</t>
  </si>
  <si>
    <t>45000000大紅花百花繚亂卡(30天非綁定)</t>
  </si>
  <si>
    <t>R_p007_sb_45000000_30_1</t>
  </si>
  <si>
    <t>90000000大紅花百花繚亂卡(30天非綁定)</t>
  </si>
  <si>
    <t>R_p007_sb_90000000_30_1</t>
  </si>
  <si>
    <t>150000000大紅花百花繚亂卡(30天非綁定)</t>
  </si>
  <si>
    <t>R_p007_sb_150000000_30_1</t>
  </si>
  <si>
    <t>300000000大紅花百花繚亂卡(30天非綁定)</t>
  </si>
  <si>
    <t>R_p007_sb_300000000_30_1</t>
  </si>
  <si>
    <t>600000000大紅花百花繚亂卡(30天非綁定)</t>
  </si>
  <si>
    <t>R_p007_sb_600000000_30_1</t>
  </si>
  <si>
    <t>1200000000大紅花百花繚亂卡(30天非綁定)</t>
  </si>
  <si>
    <t>R_p007_sb_1200000000_30_1</t>
  </si>
  <si>
    <t>3000000000大紅花百花繚亂卡(30天非綁定)</t>
  </si>
  <si>
    <t>R_p007_sb_3000000000_30_1</t>
  </si>
  <si>
    <t>6000000000大紅花百花繚亂卡(30天非綁定)</t>
  </si>
  <si>
    <t>R_p007_sb_6000000000_30_1</t>
  </si>
  <si>
    <t>R_p007_sb_12000000000_30_1</t>
    <phoneticPr fontId="7" type="noConversion"/>
  </si>
  <si>
    <t>遊戲類型
1=賓果
2=小廚師
3=大富翁
4=金牌釣手</t>
    <phoneticPr fontId="7" type="noConversion"/>
  </si>
  <si>
    <r>
      <t xml:space="preserve">賓果
1=一般球
2=Wild球
小廚師
1=代幣
2=Wild菜籃
3=傳說廚具
4=隨機廚具
大富翁
</t>
    </r>
    <r>
      <rPr>
        <sz val="11"/>
        <color rgb="FFFF0000"/>
        <rFont val="新細明體"/>
        <family val="1"/>
        <charset val="136"/>
        <scheme val="minor"/>
      </rPr>
      <t>待補</t>
    </r>
    <r>
      <rPr>
        <sz val="11"/>
        <color theme="1"/>
        <rFont val="新細明體"/>
        <family val="2"/>
        <scheme val="minor"/>
      </rPr>
      <t xml:space="preserve">
金牌釣手
</t>
    </r>
    <r>
      <rPr>
        <sz val="11"/>
        <color rgb="FFFF0000"/>
        <rFont val="新細明體"/>
        <family val="1"/>
        <charset val="136"/>
        <scheme val="minor"/>
      </rPr>
      <t>待補</t>
    </r>
    <phoneticPr fontId="7" type="noConversion"/>
  </si>
  <si>
    <t>MG_4_1_1</t>
    <phoneticPr fontId="7" type="noConversion"/>
  </si>
  <si>
    <t>MG_4_1_0</t>
    <phoneticPr fontId="7" type="noConversion"/>
  </si>
  <si>
    <t>R_g062_fg_30000_7</t>
  </si>
  <si>
    <t>R_g062_fg_996000_7</t>
  </si>
  <si>
    <t>R_g062_fg_3000000_7</t>
  </si>
  <si>
    <t>R_g062_fg_6000000_7</t>
  </si>
  <si>
    <t>R_g062_fg_9960000_7</t>
  </si>
  <si>
    <t>R_g062_fg_15000000_7</t>
  </si>
  <si>
    <t>R_g062_fg_30000000_7</t>
  </si>
  <si>
    <t>R_g062_fg_99600000_7</t>
  </si>
  <si>
    <t>R_g062_fg_198000000_7</t>
  </si>
  <si>
    <t>R_g062_fg_300000000_7</t>
  </si>
  <si>
    <t>R_g062_fg_498000000_7</t>
  </si>
  <si>
    <t>R_g062_fg_996000000_7</t>
  </si>
  <si>
    <t>R_g062_fg_1980000000_7</t>
  </si>
  <si>
    <t>R_g062_fg_4980000000_7</t>
  </si>
  <si>
    <t>R_g062_fg_9960000000_7</t>
  </si>
  <si>
    <t>R_g062_fg_30000_30_1</t>
  </si>
  <si>
    <t>R_g062_fg_996000_30_1</t>
  </si>
  <si>
    <t>R_g062_fg_3000000_30_1</t>
  </si>
  <si>
    <t>R_g062_fg_6000000_30_1</t>
  </si>
  <si>
    <t>R_g062_fg_9960000_30_1</t>
  </si>
  <si>
    <t>R_g062_fg_15000000_30_1</t>
  </si>
  <si>
    <t>R_g062_fg_30000000_30_1</t>
  </si>
  <si>
    <t>R_g062_fg_99600000_30_1</t>
  </si>
  <si>
    <t>R_g062_fg_198000000_30_1</t>
  </si>
  <si>
    <t>R_g062_fg_300000000_30_1</t>
  </si>
  <si>
    <t>R_g062_fg_498000000_30_1</t>
  </si>
  <si>
    <t>R_g062_fg_996000000_30_1</t>
  </si>
  <si>
    <t>R_g062_fg_1980000000_30_1</t>
  </si>
  <si>
    <t>R_g062_fg_4980000000_30_1</t>
  </si>
  <si>
    <t>R_g062_fg_9960000000_30_1</t>
  </si>
  <si>
    <t>30000犀牛免費卡(7天綁定)</t>
  </si>
  <si>
    <t>996000犀牛免費卡(7天綁定)</t>
  </si>
  <si>
    <t>3000000犀牛免費卡(7天綁定)</t>
  </si>
  <si>
    <t>6000000犀牛免費卡(7天綁定)</t>
  </si>
  <si>
    <t>9960000犀牛免費卡(7天綁定)</t>
  </si>
  <si>
    <t>15000000犀牛免費卡(7天綁定)</t>
  </si>
  <si>
    <t>30000000犀牛免費卡(7天綁定)</t>
  </si>
  <si>
    <t>99600000犀牛免費卡(7天綁定)</t>
  </si>
  <si>
    <t>198000000犀牛免費卡(7天綁定)</t>
  </si>
  <si>
    <t>300000000犀牛免費卡(7天綁定)</t>
  </si>
  <si>
    <t>498000000犀牛免費卡(7天綁定)</t>
  </si>
  <si>
    <t>996000000犀牛免費卡(7天綁定)</t>
  </si>
  <si>
    <t>1980000000犀牛免費卡(7天綁定)</t>
  </si>
  <si>
    <t>4980000000犀牛免費卡(7天綁定)</t>
  </si>
  <si>
    <t>9960000000犀牛免費卡(7天綁定)</t>
  </si>
  <si>
    <t>30000犀牛免費卡(30天非綁定)</t>
  </si>
  <si>
    <t>996000犀牛免費卡(30天非綁定)</t>
  </si>
  <si>
    <t>3000000犀牛免費卡(30天非綁定)</t>
  </si>
  <si>
    <t>6000000犀牛免費卡(30天非綁定)</t>
  </si>
  <si>
    <t>9960000犀牛免費卡(30天非綁定)</t>
  </si>
  <si>
    <t>15000000犀牛免費卡(30天非綁定)</t>
  </si>
  <si>
    <t>30000000犀牛免費卡(30天非綁定)</t>
  </si>
  <si>
    <t>99600000犀牛免費卡(30天非綁定)</t>
  </si>
  <si>
    <t>198000000犀牛免費卡(30天非綁定)</t>
  </si>
  <si>
    <t>300000000犀牛免費卡(30天非綁定)</t>
  </si>
  <si>
    <t>498000000犀牛免費卡(30天非綁定)</t>
  </si>
  <si>
    <t>996000000犀牛免費卡(30天非綁定)</t>
  </si>
  <si>
    <t>1980000000犀牛免費卡(30天非綁定)</t>
  </si>
  <si>
    <t>4980000000犀牛免費卡(30天非綁定)</t>
  </si>
  <si>
    <t>9960000000犀牛免費卡(30天非綁定)</t>
  </si>
  <si>
    <t>30000究極犀牛免費卡(7天綁定)</t>
  </si>
  <si>
    <t>R_g071_fg_30000_7</t>
  </si>
  <si>
    <t>996000究極犀牛免費卡(7天綁定)</t>
  </si>
  <si>
    <t>R_g071_fg_996000_7</t>
  </si>
  <si>
    <t>3000000究極犀牛免費卡(7天綁定)</t>
  </si>
  <si>
    <t>R_g071_fg_3000000_7</t>
  </si>
  <si>
    <t>6000000究極犀牛免費卡(7天綁定)</t>
  </si>
  <si>
    <t>R_g071_fg_6000000_7</t>
  </si>
  <si>
    <t>9960000究極犀牛免費卡(7天綁定)</t>
  </si>
  <si>
    <t>R_g071_fg_9960000_7</t>
  </si>
  <si>
    <t>15000000究極犀牛免費卡(7天綁定)</t>
  </si>
  <si>
    <t>R_g071_fg_15000000_7</t>
  </si>
  <si>
    <t>30000000究極犀牛免費卡(7天綁定)</t>
  </si>
  <si>
    <t>R_g071_fg_30000000_7</t>
  </si>
  <si>
    <t>99600000究極犀牛免費卡(7天綁定)</t>
  </si>
  <si>
    <t>R_g071_fg_99600000_7</t>
  </si>
  <si>
    <t>198000000究極犀牛免費卡(7天綁定)</t>
  </si>
  <si>
    <t>R_g071_fg_198000000_7</t>
  </si>
  <si>
    <t>300000000究極犀牛免費卡(7天綁定)</t>
  </si>
  <si>
    <t>R_g071_fg_300000000_7</t>
  </si>
  <si>
    <t>498000000究極犀牛免費卡(7天綁定)</t>
  </si>
  <si>
    <t>R_g071_fg_498000000_7</t>
  </si>
  <si>
    <t>996000000究極犀牛免費卡(7天綁定)</t>
  </si>
  <si>
    <t>R_g071_fg_996000000_7</t>
  </si>
  <si>
    <t>1980000000究極犀牛免費卡(7天綁定)</t>
  </si>
  <si>
    <t>R_g071_fg_1980000000_7</t>
  </si>
  <si>
    <t>4980000000究極犀牛免費卡(7天綁定)</t>
  </si>
  <si>
    <t>R_g071_fg_4980000000_7</t>
  </si>
  <si>
    <t>9960000000究極犀牛免費卡(7天綁定)</t>
  </si>
  <si>
    <t>R_g071_fg_9960000000_7</t>
  </si>
  <si>
    <t>30000究極犀牛免費卡(30天非綁定)</t>
  </si>
  <si>
    <t>R_g071_fg_30000_30_1</t>
  </si>
  <si>
    <t>996000究極犀牛免費卡(30天非綁定)</t>
  </si>
  <si>
    <t>R_g071_fg_996000_30_1</t>
  </si>
  <si>
    <t>3000000究極犀牛免費卡(30天非綁定)</t>
  </si>
  <si>
    <t>R_g071_fg_3000000_30_1</t>
  </si>
  <si>
    <t>6000000究極犀牛免費卡(30天非綁定)</t>
  </si>
  <si>
    <t>R_g071_fg_6000000_30_1</t>
  </si>
  <si>
    <t>9960000究極犀牛免費卡(30天非綁定)</t>
  </si>
  <si>
    <t>R_g071_fg_9960000_30_1</t>
  </si>
  <si>
    <t>15000000究極犀牛免費卡(30天非綁定)</t>
  </si>
  <si>
    <t>R_g071_fg_15000000_30_1</t>
  </si>
  <si>
    <t>30000000究極犀牛免費卡(30天非綁定)</t>
  </si>
  <si>
    <t>R_g071_fg_30000000_30_1</t>
  </si>
  <si>
    <t>99600000究極犀牛免費卡(30天非綁定)</t>
  </si>
  <si>
    <t>R_g071_fg_99600000_30_1</t>
  </si>
  <si>
    <t>198000000究極犀牛免費卡(30天非綁定)</t>
  </si>
  <si>
    <t>R_g071_fg_198000000_30_1</t>
  </si>
  <si>
    <t>300000000究極犀牛免費卡(30天非綁定)</t>
  </si>
  <si>
    <t>R_g071_fg_300000000_30_1</t>
  </si>
  <si>
    <t>498000000究極犀牛免費卡(30天非綁定)</t>
  </si>
  <si>
    <t>R_g071_fg_498000000_30_1</t>
  </si>
  <si>
    <t>996000000究極犀牛免費卡(30天非綁定)</t>
  </si>
  <si>
    <t>R_g071_fg_996000000_30_1</t>
  </si>
  <si>
    <t>1980000000究極犀牛免費卡(30天非綁定)</t>
  </si>
  <si>
    <t>R_g071_fg_1980000000_30_1</t>
  </si>
  <si>
    <t>4980000000究極犀牛免費卡(30天非綁定)</t>
  </si>
  <si>
    <t>R_g071_fg_4980000000_30_1</t>
  </si>
  <si>
    <t>9960000000究極犀牛免費卡(30天非綁定)</t>
  </si>
  <si>
    <t>R_g071_fg_9960000000_30_1</t>
  </si>
  <si>
    <t>漁獲加量器(100%)</t>
    <phoneticPr fontId="7" type="noConversion"/>
  </si>
  <si>
    <t>漁獲加量器(30%)</t>
    <phoneticPr fontId="7" type="noConversion"/>
  </si>
  <si>
    <t>30分鐘增加100%</t>
    <phoneticPr fontId="7" type="noConversion"/>
  </si>
  <si>
    <t>MGI_4_3_30100_1</t>
    <phoneticPr fontId="7" type="noConversion"/>
  </si>
  <si>
    <t>漁獲加量器(10%)</t>
    <phoneticPr fontId="7" type="noConversion"/>
  </si>
  <si>
    <t>MGI_4_3_3030_1</t>
    <phoneticPr fontId="7" type="noConversion"/>
  </si>
  <si>
    <t>MGI_4_3_3010_1</t>
    <phoneticPr fontId="7" type="noConversion"/>
  </si>
  <si>
    <t>30分鐘增加30%</t>
    <phoneticPr fontId="7" type="noConversion"/>
  </si>
  <si>
    <t>30分鐘增加10%</t>
    <phoneticPr fontId="7" type="noConversion"/>
  </si>
  <si>
    <t>30分鐘增加50%</t>
    <phoneticPr fontId="7" type="noConversion"/>
  </si>
  <si>
    <t>MGI_4_2_3050_1</t>
    <phoneticPr fontId="7" type="noConversion"/>
  </si>
  <si>
    <t>MGI_4_2_3030_1</t>
    <phoneticPr fontId="7" type="noConversion"/>
  </si>
  <si>
    <t>MGI_4_4_100807_1</t>
  </si>
  <si>
    <t>10080分鐘7次</t>
    <phoneticPr fontId="7" type="noConversion"/>
  </si>
  <si>
    <t>10080分鐘3次</t>
    <phoneticPr fontId="7" type="noConversion"/>
  </si>
  <si>
    <t>10080分鐘1次</t>
    <phoneticPr fontId="7" type="noConversion"/>
  </si>
  <si>
    <t>MGI_4_4_100803_1</t>
    <phoneticPr fontId="7" type="noConversion"/>
  </si>
  <si>
    <t>MGI_4_4_100801_1</t>
    <phoneticPr fontId="7" type="noConversion"/>
  </si>
  <si>
    <t>體力加倍器(50%)</t>
    <phoneticPr fontId="7" type="noConversion"/>
  </si>
  <si>
    <t>體力加倍器(30%)</t>
    <phoneticPr fontId="7" type="noConversion"/>
  </si>
  <si>
    <t>突入魚必中器(7次)</t>
    <phoneticPr fontId="7" type="noConversion"/>
  </si>
  <si>
    <t>突入魚必中器(3次)</t>
    <phoneticPr fontId="7" type="noConversion"/>
  </si>
  <si>
    <t>突入魚必中器(1次)</t>
    <phoneticPr fontId="7" type="noConversion"/>
  </si>
  <si>
    <t>虎哩發大財</t>
  </si>
  <si>
    <t>虎你旺</t>
  </si>
  <si>
    <t>虎年快樂</t>
  </si>
  <si>
    <t>招財虎</t>
  </si>
  <si>
    <t>頭像相關</t>
  </si>
  <si>
    <t>A_4_1</t>
  </si>
  <si>
    <t>A_4_2</t>
  </si>
  <si>
    <t>A_4_3</t>
  </si>
  <si>
    <t>A_4_4</t>
  </si>
  <si>
    <t>付費_拜年虎</t>
  </si>
  <si>
    <t>付費_男童</t>
  </si>
  <si>
    <t>付費_女童</t>
  </si>
  <si>
    <t>免費贈_招財虎</t>
  </si>
  <si>
    <t>春節好運福袋</t>
    <phoneticPr fontId="7" type="noConversion"/>
  </si>
  <si>
    <t>大紅花超級紅利卡</t>
    <phoneticPr fontId="7" type="noConversion"/>
  </si>
  <si>
    <t>100萬金幣</t>
    <phoneticPr fontId="7" type="noConversion"/>
  </si>
  <si>
    <t>N_C_1000000</t>
    <phoneticPr fontId="7" type="noConversion"/>
  </si>
  <si>
    <t>情人節好運福袋</t>
    <phoneticPr fontId="7" type="noConversion"/>
  </si>
  <si>
    <t>大紅花卡片包I</t>
  </si>
  <si>
    <t>大紅花卡片包II</t>
    <phoneticPr fontId="7" type="noConversion"/>
  </si>
  <si>
    <t>大紅花卡片包III</t>
    <phoneticPr fontId="7" type="noConversion"/>
  </si>
  <si>
    <t>黑帝斯卡片包I</t>
    <phoneticPr fontId="7" type="noConversion"/>
  </si>
  <si>
    <t>黑帝斯卡片包II</t>
    <phoneticPr fontId="7" type="noConversion"/>
  </si>
  <si>
    <t>黑帝斯卡片包III</t>
    <phoneticPr fontId="7" type="noConversion"/>
  </si>
  <si>
    <t>12000000000大紅花花滿開卡(30天非綁定)</t>
    <phoneticPr fontId="7" type="noConversion"/>
  </si>
  <si>
    <t>介面活動</t>
  </si>
  <si>
    <t>賓果球加倍(300分)</t>
  </si>
  <si>
    <t>MGI_1_2_3001_1</t>
  </si>
  <si>
    <t>賓果球加倍(120分)</t>
  </si>
  <si>
    <t>MGI_1_2_1201_1</t>
  </si>
  <si>
    <t>賓果球加倍(50分)</t>
  </si>
  <si>
    <t>MGI_1_2_501_1</t>
  </si>
  <si>
    <t>Bingo幸運草(60分)</t>
    <phoneticPr fontId="7" type="noConversion"/>
  </si>
  <si>
    <t>MGI_1_1_60_1</t>
    <phoneticPr fontId="7" type="noConversion"/>
  </si>
  <si>
    <t>Bingo幸運草(30分)</t>
    <phoneticPr fontId="7" type="noConversion"/>
  </si>
  <si>
    <t>賓果超級球(60分)</t>
  </si>
  <si>
    <t>MGI_1_3_603_1</t>
  </si>
  <si>
    <t>賓果超級球(30分)</t>
  </si>
  <si>
    <t>MGI_1_3_303_1</t>
  </si>
  <si>
    <t>賓果超級球(10分)</t>
  </si>
  <si>
    <t>MGI_1_3_103_1</t>
  </si>
  <si>
    <t>每局免費盤面數字3個,持續10分鐘</t>
  </si>
  <si>
    <t>小廚師幣加倍(300分)</t>
  </si>
  <si>
    <t>MGI_2_1_30005_1</t>
  </si>
  <si>
    <t>小廚師幣加倍(120分)</t>
  </si>
  <si>
    <t>MGI_2_1_12005_1</t>
  </si>
  <si>
    <t>小廚師幣加倍(60分)</t>
  </si>
  <si>
    <t>MGI_2_1_6005_1</t>
  </si>
  <si>
    <t>賓果球加倍(300分)(免費)</t>
    <phoneticPr fontId="7" type="noConversion"/>
  </si>
  <si>
    <t>賓果球加倍(120分)(免費)</t>
    <phoneticPr fontId="7" type="noConversion"/>
  </si>
  <si>
    <t>賓果球加倍(50分)(免費)</t>
    <phoneticPr fontId="7" type="noConversion"/>
  </si>
  <si>
    <t>MGI_1_2_3001_0</t>
    <phoneticPr fontId="7" type="noConversion"/>
  </si>
  <si>
    <t>MGI_1_2_1201_0</t>
    <phoneticPr fontId="7" type="noConversion"/>
  </si>
  <si>
    <t>MGI_1_2_501_0</t>
    <phoneticPr fontId="7" type="noConversion"/>
  </si>
  <si>
    <t>Bingo幸運草(60分)(免費)</t>
    <phoneticPr fontId="7" type="noConversion"/>
  </si>
  <si>
    <t>Bingo幸運草(30分)(免費)</t>
    <phoneticPr fontId="7" type="noConversion"/>
  </si>
  <si>
    <t>Bingo幸運草(10分)(免費)</t>
    <phoneticPr fontId="7" type="noConversion"/>
  </si>
  <si>
    <t>MGI_1_1_60_0</t>
    <phoneticPr fontId="7" type="noConversion"/>
  </si>
  <si>
    <t>MGI_1_1_30_0</t>
    <phoneticPr fontId="7" type="noConversion"/>
  </si>
  <si>
    <t>賓果超級球(60分)(免費)</t>
    <phoneticPr fontId="7" type="noConversion"/>
  </si>
  <si>
    <t>賓果超級球(30分)(免費)</t>
    <phoneticPr fontId="7" type="noConversion"/>
  </si>
  <si>
    <t>賓果超級球(10分)(免費)</t>
    <phoneticPr fontId="7" type="noConversion"/>
  </si>
  <si>
    <t>MGI_1_3_603_0</t>
    <phoneticPr fontId="7" type="noConversion"/>
  </si>
  <si>
    <t>MGI_1_3_303_0</t>
    <phoneticPr fontId="7" type="noConversion"/>
  </si>
  <si>
    <t>MGI_1_3_103_0</t>
    <phoneticPr fontId="7" type="noConversion"/>
  </si>
  <si>
    <t>Wild骰子(免費)</t>
    <phoneticPr fontId="7" type="noConversion"/>
  </si>
  <si>
    <t>MG_3_2_0</t>
    <phoneticPr fontId="7" type="noConversion"/>
  </si>
  <si>
    <t>多5個，一次滿拿10個小廚師幣。</t>
    <phoneticPr fontId="7" type="noConversion"/>
  </si>
  <si>
    <t>小廚師幣加倍(300分)(免費)</t>
    <phoneticPr fontId="7" type="noConversion"/>
  </si>
  <si>
    <t>小廚師幣加倍(120分)(免費)</t>
    <phoneticPr fontId="7" type="noConversion"/>
  </si>
  <si>
    <t>小廚師幣加倍(60分)(免費)</t>
    <phoneticPr fontId="7" type="noConversion"/>
  </si>
  <si>
    <t>MGI_2_1_30005_0</t>
    <phoneticPr fontId="7" type="noConversion"/>
  </si>
  <si>
    <t>MGI_2_1_12005_0</t>
    <phoneticPr fontId="7" type="noConversion"/>
  </si>
  <si>
    <t>MGI_2_1_6005_0</t>
    <phoneticPr fontId="7" type="noConversion"/>
  </si>
  <si>
    <t>MGI_2_2_302_1</t>
    <phoneticPr fontId="7" type="noConversion"/>
  </si>
  <si>
    <t>MGI_2_2_304_1</t>
    <phoneticPr fontId="7" type="noConversion"/>
  </si>
  <si>
    <t>多1個食材</t>
    <phoneticPr fontId="7" type="noConversion"/>
  </si>
  <si>
    <t>多2個食材</t>
    <phoneticPr fontId="7" type="noConversion"/>
  </si>
  <si>
    <t>多4個食材</t>
    <phoneticPr fontId="7" type="noConversion"/>
  </si>
  <si>
    <t>MGI_2_2_301_0</t>
    <phoneticPr fontId="7" type="noConversion"/>
  </si>
  <si>
    <t>MGI_2_2_302_0</t>
    <phoneticPr fontId="7" type="noConversion"/>
  </si>
  <si>
    <t>MGI_2_2_304_0</t>
    <phoneticPr fontId="7" type="noConversion"/>
  </si>
  <si>
    <t>Wild食材籃(免費)</t>
    <phoneticPr fontId="7" type="noConversion"/>
  </si>
  <si>
    <t>MG_2_2_0</t>
    <phoneticPr fontId="7" type="noConversion"/>
  </si>
  <si>
    <t>骰子加倍(120分)</t>
    <phoneticPr fontId="7" type="noConversion"/>
  </si>
  <si>
    <t>代幣增加；增加1個,持續120分鐘</t>
  </si>
  <si>
    <t>代幣增加；增加1個,持續40分鐘</t>
  </si>
  <si>
    <t>代幣增加；增加1個,持續20分鐘</t>
  </si>
  <si>
    <t>骰子加倍(120分)(免費)</t>
    <phoneticPr fontId="7" type="noConversion"/>
  </si>
  <si>
    <t>MGI_3_1_1201_0</t>
    <phoneticPr fontId="7" type="noConversion"/>
  </si>
  <si>
    <t>建造值增加；增加100%,持續60分鐘</t>
  </si>
  <si>
    <t>建造值增加；增加100%,持續30分鐘</t>
  </si>
  <si>
    <t>建造值增加；增加100%,持續10分鐘</t>
  </si>
  <si>
    <t>大富翁關卡金幣增加(60分)</t>
  </si>
  <si>
    <t>MGI_3_3_601_1</t>
  </si>
  <si>
    <t>大富翁關卡金幣增加(30分)</t>
  </si>
  <si>
    <t>大富翁關卡金幣增加(10分)</t>
  </si>
  <si>
    <t>MGI_3_3_101_1</t>
  </si>
  <si>
    <t>關卡金幣增加；增加1倍,持續60分鐘</t>
  </si>
  <si>
    <t>關卡金幣增加；增加1倍,持續30分鐘</t>
  </si>
  <si>
    <t>關卡金幣增加；增加1倍,持續10分鐘</t>
  </si>
  <si>
    <t>大富翁關卡金幣增加(60分)(免費)</t>
    <phoneticPr fontId="7" type="noConversion"/>
  </si>
  <si>
    <t>大富翁關卡金幣增加(30分)(免費)</t>
    <phoneticPr fontId="7" type="noConversion"/>
  </si>
  <si>
    <t>大富翁關卡金幣增加(10分)(免費)</t>
    <phoneticPr fontId="7" type="noConversion"/>
  </si>
  <si>
    <t>每局免費盤面數字3個,持續60分鐘</t>
  </si>
  <si>
    <t>每局免費盤面數字3個,持續30分鐘</t>
  </si>
  <si>
    <t>100000000邱比特全盤卡(30天非綁定)</t>
    <phoneticPr fontId="7" type="noConversion"/>
  </si>
  <si>
    <t>體力加倍器(20%)</t>
    <phoneticPr fontId="7" type="noConversion"/>
  </si>
  <si>
    <t>MGI_4_2_3020_1</t>
    <phoneticPr fontId="7" type="noConversion"/>
  </si>
  <si>
    <t>骰子加倍(300分)</t>
    <phoneticPr fontId="7" type="noConversion"/>
  </si>
  <si>
    <t>骰子加倍(50分)</t>
    <phoneticPr fontId="7" type="noConversion"/>
  </si>
  <si>
    <t>骰子加倍(300分)(免費)</t>
    <phoneticPr fontId="7" type="noConversion"/>
  </si>
  <si>
    <t>骰子加倍(50分)(免費)</t>
    <phoneticPr fontId="7" type="noConversion"/>
  </si>
  <si>
    <t>MGI_3_1_3001_1</t>
    <phoneticPr fontId="7" type="noConversion"/>
  </si>
  <si>
    <t>MGI_3_1_1201_1</t>
    <phoneticPr fontId="7" type="noConversion"/>
  </si>
  <si>
    <t>MGI_3_1_501_1</t>
    <phoneticPr fontId="7" type="noConversion"/>
  </si>
  <si>
    <t>MGI_3_1_3001_0</t>
    <phoneticPr fontId="7" type="noConversion"/>
  </si>
  <si>
    <t>MGI_3_1_501_0</t>
    <phoneticPr fontId="7" type="noConversion"/>
  </si>
  <si>
    <t>大富翁建造值增加(200%)</t>
  </si>
  <si>
    <t>大富翁建造值增加(100%)</t>
  </si>
  <si>
    <t>大富翁建造值增加(50%)</t>
  </si>
  <si>
    <t>大富翁建造值增加(200%)(免費)</t>
  </si>
  <si>
    <t>大富翁建造值增加(100%)(免費)</t>
  </si>
  <si>
    <t>大富翁建造值增加(50%)(免費)</t>
  </si>
  <si>
    <t>MGI_3_2_30200_1</t>
  </si>
  <si>
    <t>MGI_3_2_3050_1</t>
  </si>
  <si>
    <t>MGI_3_2_30200_0</t>
  </si>
  <si>
    <t>MGI_3_2_30100_0</t>
  </si>
  <si>
    <t>MGI_3_2_3050_0</t>
  </si>
  <si>
    <t>盡量以5個為基準</t>
    <phoneticPr fontId="7" type="noConversion"/>
  </si>
  <si>
    <t>食材籃加倍(1個)</t>
    <phoneticPr fontId="7" type="noConversion"/>
  </si>
  <si>
    <t>食材籃加倍(2個)</t>
    <phoneticPr fontId="7" type="noConversion"/>
  </si>
  <si>
    <t>食材籃加倍(4個)</t>
    <phoneticPr fontId="7" type="noConversion"/>
  </si>
  <si>
    <t>食材籃加倍(1個)(免費)</t>
    <phoneticPr fontId="7" type="noConversion"/>
  </si>
  <si>
    <t>食材籃加倍(2個)(免費)</t>
    <phoneticPr fontId="7" type="noConversion"/>
  </si>
  <si>
    <t>食材籃加倍(4個)(免費)</t>
    <phoneticPr fontId="7" type="noConversion"/>
  </si>
  <si>
    <t>12000000000大紅花百花繚亂卡(30天非綁定)</t>
    <phoneticPr fontId="7" type="noConversion"/>
  </si>
  <si>
    <t>1000000000女神超級多盤卡(30天非綁定)</t>
    <phoneticPr fontId="7" type="noConversion"/>
  </si>
  <si>
    <t>1T金幣</t>
    <phoneticPr fontId="7" type="noConversion"/>
  </si>
  <si>
    <t>N_C_1000000000</t>
    <phoneticPr fontId="7" type="noConversion"/>
  </si>
  <si>
    <t>N_C_1000000000000</t>
    <phoneticPr fontId="7" type="noConversion"/>
  </si>
  <si>
    <t>設定2</t>
  </si>
  <si>
    <t>設定3</t>
  </si>
  <si>
    <t>設定4</t>
  </si>
  <si>
    <t>設定6</t>
  </si>
  <si>
    <t>設定9</t>
  </si>
  <si>
    <t>設定91</t>
  </si>
  <si>
    <t>設定95</t>
  </si>
  <si>
    <t>設定99</t>
  </si>
  <si>
    <t>虛寶卡使用押注</t>
    <phoneticPr fontId="7" type="noConversion"/>
  </si>
  <si>
    <t>R_vg001_fg_5000000000_7</t>
  </si>
  <si>
    <t>R_vg001_fg_10000000000_7</t>
  </si>
  <si>
    <t>R_vg001_fg_5000000000_30_1</t>
  </si>
  <si>
    <t>R_vg001_fg_10000000000_30_1</t>
  </si>
  <si>
    <t>5000000000金獅爺免費卡(7天綁定)</t>
  </si>
  <si>
    <t>10000000000金獅爺免費卡(7天綁定)</t>
  </si>
  <si>
    <t>5000000000金獅爺免費卡(30天非綁定)</t>
  </si>
  <si>
    <t>10000000000金獅爺免費卡(30天非綁定)</t>
  </si>
  <si>
    <t>R_vg002_fg_5000000000_7</t>
  </si>
  <si>
    <t>R_vg002_fg_10000000000_7</t>
  </si>
  <si>
    <t>R_vg002_fg_5000000000_30_1</t>
  </si>
  <si>
    <t>R_vg002_fg_10000000000_30_1</t>
  </si>
  <si>
    <t>5000000000極限猛虎免費卡(7天綁定)</t>
  </si>
  <si>
    <t>10000000000極限猛虎免費卡(7天綁定)</t>
  </si>
  <si>
    <t>5000000000極限猛虎免費卡(30天非綁定)</t>
  </si>
  <si>
    <t>10000000000極限猛虎免費卡(30天非綁定)</t>
  </si>
  <si>
    <t>5000000000皇家野馬免費卡(7天綁定)</t>
  </si>
  <si>
    <t>R_vg003_fg_5000000000_7</t>
  </si>
  <si>
    <t>10000000000皇家野馬免費卡(7天綁定)</t>
  </si>
  <si>
    <t>R_vg003_fg_10000000000_7</t>
  </si>
  <si>
    <t>5000000000皇家野馬免費卡(30天非綁定)</t>
  </si>
  <si>
    <t>R_vg003_fg_5000000000_30_1</t>
  </si>
  <si>
    <t>10000000000皇家野馬免費卡(30天非綁定)</t>
  </si>
  <si>
    <t>R_vg003_fg_10000000000_30_1</t>
  </si>
  <si>
    <t>R_vg005_fg_5000000000_7</t>
  </si>
  <si>
    <t>R_vg005_fg_10000000000_7</t>
  </si>
  <si>
    <t>R_vg005_fg_5000000000_30_1</t>
  </si>
  <si>
    <t>R_vg005_fg_10000000000_30_1</t>
  </si>
  <si>
    <t>R_vg005_super_fg_5000000000_7</t>
  </si>
  <si>
    <t>R_vg005_super_fg_10000000000_7</t>
  </si>
  <si>
    <t>R_vg005_super_fg_5000000000_30_1</t>
  </si>
  <si>
    <t>R_vg005_super_fg_10000000000_30_1</t>
  </si>
  <si>
    <t>5000000000德古拉免費卡(7天綁定)</t>
  </si>
  <si>
    <t>10000000000德古拉免費卡(7天綁定)</t>
  </si>
  <si>
    <t>5000000000德古拉免費卡(30天非綁定)</t>
  </si>
  <si>
    <t>10000000000德古拉免費卡(30天非綁定)</t>
  </si>
  <si>
    <t>5000000000德古拉全爆卡(7天綁定)</t>
  </si>
  <si>
    <t>10000000000德古拉全爆卡(7天綁定)</t>
  </si>
  <si>
    <t>5000000000德古拉全爆卡(30天非綁定)</t>
  </si>
  <si>
    <t>10000000000德古拉全爆卡(30天非綁定)</t>
  </si>
  <si>
    <t>R_g075_fg_500000000_7</t>
    <phoneticPr fontId="7" type="noConversion"/>
  </si>
  <si>
    <t>R_vg006_fg_1000000000_30_1</t>
    <phoneticPr fontId="7" type="noConversion"/>
  </si>
  <si>
    <t>R_vg009_jp_1000000000_30_1</t>
    <phoneticPr fontId="7" type="noConversion"/>
  </si>
  <si>
    <t>R_g081_fg_9000000_7</t>
    <phoneticPr fontId="7" type="noConversion"/>
  </si>
  <si>
    <t>R_g081_fg_1500000000_7</t>
    <phoneticPr fontId="7" type="noConversion"/>
  </si>
  <si>
    <t>R_vg006_fg_500000000_7</t>
    <phoneticPr fontId="7" type="noConversion"/>
  </si>
  <si>
    <t>6000000000彩光馬戲團超級紅利卡(7天綁定)</t>
  </si>
  <si>
    <t>R_vp001_bb_6000000000_7</t>
  </si>
  <si>
    <t>12000000000彩光馬戲團超級紅利卡(7天綁定)</t>
  </si>
  <si>
    <t>R_vp001_bb_12000000000_7</t>
  </si>
  <si>
    <t>6000000000彩光馬戲團超級紅利卡(30天非綁定)</t>
  </si>
  <si>
    <t>R_vp001_bb_6000000000_30_1</t>
  </si>
  <si>
    <t>12000000000彩光馬戲團超級紅利卡(30天非綁定)</t>
  </si>
  <si>
    <t>R_vp001_bb_12000000000_30_1</t>
  </si>
  <si>
    <t>6000000000彩光馬戲團紅利卡(7天綁定)</t>
  </si>
  <si>
    <t>R_vp001_rb_6000000000_7</t>
  </si>
  <si>
    <t>12000000000彩光馬戲團紅利卡(7天綁定)</t>
  </si>
  <si>
    <t>R_vp001_rb_12000000000_7</t>
  </si>
  <si>
    <t>6000000000彩光馬戲團紅利卡(30天非綁定)</t>
  </si>
  <si>
    <t>R_vp001_rb_6000000000_30_1</t>
  </si>
  <si>
    <t>12000000000彩光馬戲團紅利卡(30天非綁定)</t>
  </si>
  <si>
    <t>R_vp001_rb_12000000000_30_1</t>
  </si>
  <si>
    <t>6000000000彩光馬戲團白光卡(7天綁定)</t>
  </si>
  <si>
    <t>R_vp001_sb_6000000000_7</t>
  </si>
  <si>
    <t>12000000000彩光馬戲團白光卡(7天綁定)</t>
  </si>
  <si>
    <t>R_vp001_sb_12000000000_7</t>
  </si>
  <si>
    <t>6000000000彩光馬戲團白光卡(30天非綁定)</t>
  </si>
  <si>
    <t>R_vp001_sb_6000000000_30_1</t>
  </si>
  <si>
    <t>12000000000彩光馬戲團白光卡(30天非綁定)</t>
  </si>
  <si>
    <t>R_vp001_sb_12000000000_30_1</t>
  </si>
  <si>
    <t>6000000000龍虎鬥紅利卡(7天綁定)</t>
  </si>
  <si>
    <t>R_vp002_bb_6000000000_7</t>
  </si>
  <si>
    <t>12000000000龍虎鬥紅利卡(7天綁定)</t>
  </si>
  <si>
    <t>R_vp002_bb_12000000000_7</t>
  </si>
  <si>
    <t>6000000000龍虎鬥紅利卡(30天非綁定)</t>
  </si>
  <si>
    <t>R_vp002_bb_6000000000_30_1</t>
  </si>
  <si>
    <t>12000000000龍虎鬥紅利卡(30天非綁定)</t>
  </si>
  <si>
    <t>R_vp002_bb_12000000000_30_1</t>
  </si>
  <si>
    <t>6000000000龍虎鬥昇龍卡(7天綁定)</t>
  </si>
  <si>
    <t>R_vp002_sb_6000000000_7</t>
  </si>
  <si>
    <t>12000000000龍虎鬥昇龍卡(7天綁定)</t>
  </si>
  <si>
    <t>R_vp002_sb_12000000000_7</t>
  </si>
  <si>
    <t>6000000000龍虎鬥昇龍卡(30天非綁定)</t>
  </si>
  <si>
    <t>R_vp002_sb_6000000000_30_1</t>
  </si>
  <si>
    <t>12000000000龍虎鬥昇龍卡(30天非綁定)</t>
  </si>
  <si>
    <t>R_vp002_sb_12000000000_30_1</t>
  </si>
  <si>
    <t>6000000000龍虎鬥鳳凰卡(7天綁定)</t>
  </si>
  <si>
    <t>R_vp002_sp_6000000000_7</t>
  </si>
  <si>
    <t>12000000000龍虎鬥鳳凰卡(7天綁定)</t>
  </si>
  <si>
    <t>R_vp002_sp_12000000000_7</t>
  </si>
  <si>
    <t>6000000000龍虎鬥鳳凰卡(30天非綁定)</t>
  </si>
  <si>
    <t>R_vp002_sp_6000000000_30_1</t>
  </si>
  <si>
    <t>12000000000龍虎鬥鳳凰卡(30天非綁定)</t>
  </si>
  <si>
    <t>R_vp002_sp_12000000000_30_1</t>
  </si>
  <si>
    <t>6000000000龍虎鬥白虎卡(7天綁定)</t>
  </si>
  <si>
    <t>R_vp002_st_6000000000_7</t>
  </si>
  <si>
    <t>12000000000龍虎鬥白虎卡(7天綁定)</t>
  </si>
  <si>
    <t>R_vp002_st_12000000000_7</t>
  </si>
  <si>
    <t>6000000000龍虎鬥白虎卡(30天非綁定)</t>
  </si>
  <si>
    <t>R_vp002_st_6000000000_30_1</t>
  </si>
  <si>
    <t>12000000000龍虎鬥白虎卡(30天非綁定)</t>
  </si>
  <si>
    <t>R_vp002_st_12000000000_30_1</t>
  </si>
  <si>
    <t>6000000000龍虎鬥神龍卡(7天綁定)</t>
  </si>
  <si>
    <t>R_vp002_ssb_6000000000_7</t>
  </si>
  <si>
    <t>12000000000龍虎鬥神龍卡(7天綁定)</t>
  </si>
  <si>
    <t>R_vp002_ssb_12000000000_7</t>
  </si>
  <si>
    <t>6000000000龍虎鬥神龍卡(30天非綁定)</t>
  </si>
  <si>
    <t>R_vp002_ssb_6000000000_30_1</t>
  </si>
  <si>
    <t>12000000000龍虎鬥神龍卡(30天非綁定)</t>
  </si>
  <si>
    <t>R_vp002_ssb_12000000000_30_1</t>
  </si>
  <si>
    <t>櫻之戀流星雨卡</t>
    <phoneticPr fontId="7" type="noConversion"/>
  </si>
  <si>
    <t>P003</t>
    <phoneticPr fontId="7" type="noConversion"/>
  </si>
  <si>
    <t>p003_ms</t>
    <phoneticPr fontId="7" type="noConversion"/>
  </si>
  <si>
    <t>MS</t>
    <phoneticPr fontId="7" type="noConversion"/>
  </si>
  <si>
    <t>暴富777</t>
    <phoneticPr fontId="7" type="noConversion"/>
  </si>
  <si>
    <t>DoubleSeven</t>
    <phoneticPr fontId="7" type="noConversion"/>
  </si>
  <si>
    <t>G082</t>
    <phoneticPr fontId="7" type="noConversion"/>
  </si>
  <si>
    <t>暴富777 Double卡</t>
    <phoneticPr fontId="7" type="noConversion"/>
  </si>
  <si>
    <t>暴富777 超級Double卡</t>
    <phoneticPr fontId="7" type="noConversion"/>
  </si>
  <si>
    <t>暴富777 7連線卡</t>
    <phoneticPr fontId="7" type="noConversion"/>
  </si>
  <si>
    <t>暴富777 紅7千倍卡</t>
    <phoneticPr fontId="7" type="noConversion"/>
  </si>
  <si>
    <t>g082_double</t>
    <phoneticPr fontId="7" type="noConversion"/>
  </si>
  <si>
    <t>g082_sdouble</t>
    <phoneticPr fontId="7" type="noConversion"/>
  </si>
  <si>
    <t>g082_777</t>
    <phoneticPr fontId="7" type="noConversion"/>
  </si>
  <si>
    <t>g082_sr7</t>
    <phoneticPr fontId="7" type="noConversion"/>
  </si>
  <si>
    <t>DOUBLE</t>
    <phoneticPr fontId="7" type="noConversion"/>
  </si>
  <si>
    <t>SDOUBLE</t>
    <phoneticPr fontId="7" type="noConversion"/>
  </si>
  <si>
    <t>SR7</t>
    <phoneticPr fontId="7" type="noConversion"/>
  </si>
  <si>
    <t>3000櫻之戀流星雨卡(7天綁定)</t>
  </si>
  <si>
    <t>R_p003_ms_3000_7</t>
  </si>
  <si>
    <t>9000櫻之戀流星雨卡(7天綁定)</t>
  </si>
  <si>
    <t>R_p003_ms_9000_7</t>
  </si>
  <si>
    <t>30000櫻之戀流星雨卡(7天綁定)</t>
  </si>
  <si>
    <t>R_p003_ms_30000_7</t>
  </si>
  <si>
    <t>90000櫻之戀流星雨卡(7天綁定)</t>
  </si>
  <si>
    <t>R_p003_ms_90000_7</t>
  </si>
  <si>
    <t>300000櫻之戀流星雨卡(7天綁定)</t>
  </si>
  <si>
    <t>R_p003_ms_300000_7</t>
  </si>
  <si>
    <t>900000櫻之戀流星雨卡(7天綁定)</t>
  </si>
  <si>
    <t>R_p003_ms_900000_7</t>
  </si>
  <si>
    <t>3000000櫻之戀流星雨卡(7天綁定)</t>
  </si>
  <si>
    <t>R_p003_ms_3000000_7</t>
  </si>
  <si>
    <t>6000000櫻之戀流星雨卡(7天綁定)</t>
  </si>
  <si>
    <t>R_p003_ms_6000000_7</t>
  </si>
  <si>
    <t>9000000櫻之戀流星雨卡(7天綁定)</t>
  </si>
  <si>
    <t>R_p003_ms_9000000_7</t>
  </si>
  <si>
    <t>15000000櫻之戀流星雨卡(7天綁定)</t>
  </si>
  <si>
    <t>R_p003_ms_15000000_7</t>
  </si>
  <si>
    <t>30000000櫻之戀流星雨卡(7天綁定)</t>
  </si>
  <si>
    <t>R_p003_ms_30000000_7</t>
  </si>
  <si>
    <t>45000000櫻之戀流星雨卡(7天綁定)</t>
  </si>
  <si>
    <t>R_p003_ms_45000000_7</t>
  </si>
  <si>
    <t>90000000櫻之戀流星雨卡(7天綁定)</t>
  </si>
  <si>
    <t>R_p003_ms_90000000_7</t>
  </si>
  <si>
    <t>150000000櫻之戀流星雨卡(7天綁定)</t>
  </si>
  <si>
    <t>R_p003_ms_150000000_7</t>
  </si>
  <si>
    <t>300000000櫻之戀流星雨卡(7天綁定)</t>
  </si>
  <si>
    <t>R_p003_ms_300000000_7</t>
  </si>
  <si>
    <t>600000000櫻之戀流星雨卡(7天綁定)</t>
  </si>
  <si>
    <t>R_p003_ms_600000000_7</t>
  </si>
  <si>
    <t>1200000000櫻之戀流星雨卡(7天綁定)</t>
  </si>
  <si>
    <t>R_p003_ms_1200000000_7</t>
  </si>
  <si>
    <t>3000000000櫻之戀流星雨卡(7天綁定)</t>
  </si>
  <si>
    <t>R_p003_ms_3000000000_7</t>
  </si>
  <si>
    <t>6000000000櫻之戀流星雨卡(7天綁定)</t>
  </si>
  <si>
    <t>R_p003_ms_6000000000_7</t>
  </si>
  <si>
    <t>R_p003_ms_12000000000_7</t>
  </si>
  <si>
    <t>3000櫻之戀流星雨卡(30天非綁定)</t>
  </si>
  <si>
    <t>R_p003_ms_3000_30_1</t>
  </si>
  <si>
    <t>9000櫻之戀流星雨卡(30天非綁定)</t>
  </si>
  <si>
    <t>R_p003_ms_9000_30_1</t>
  </si>
  <si>
    <t>30000櫻之戀流星雨卡(30天非綁定)</t>
  </si>
  <si>
    <t>R_p003_ms_30000_30_1</t>
  </si>
  <si>
    <t>90000櫻之戀流星雨卡(30天非綁定)</t>
  </si>
  <si>
    <t>R_p003_ms_90000_30_1</t>
  </si>
  <si>
    <t>300000櫻之戀流星雨卡(30天非綁定)</t>
  </si>
  <si>
    <t>R_p003_ms_300000_30_1</t>
  </si>
  <si>
    <t>900000櫻之戀流星雨卡(30天非綁定)</t>
  </si>
  <si>
    <t>R_p003_ms_900000_30_1</t>
  </si>
  <si>
    <t>3000000櫻之戀流星雨卡(30天非綁定)</t>
  </si>
  <si>
    <t>R_p003_ms_3000000_30_1</t>
  </si>
  <si>
    <t>6000000櫻之戀流星雨卡(30天非綁定)</t>
  </si>
  <si>
    <t>R_p003_ms_6000000_30_1</t>
  </si>
  <si>
    <t>9000000櫻之戀流星雨卡(30天非綁定)</t>
  </si>
  <si>
    <t>R_p003_ms_9000000_30_1</t>
  </si>
  <si>
    <t>15000000櫻之戀流星雨卡(30天非綁定)</t>
  </si>
  <si>
    <t>R_p003_ms_15000000_30_1</t>
  </si>
  <si>
    <t>30000000櫻之戀流星雨卡(30天非綁定)</t>
  </si>
  <si>
    <t>R_p003_ms_30000000_30_1</t>
  </si>
  <si>
    <t>45000000櫻之戀流星雨卡(30天非綁定)</t>
  </si>
  <si>
    <t>R_p003_ms_45000000_30_1</t>
  </si>
  <si>
    <t>90000000櫻之戀流星雨卡(30天非綁定)</t>
  </si>
  <si>
    <t>R_p003_ms_90000000_30_1</t>
  </si>
  <si>
    <t>150000000櫻之戀流星雨卡(30天非綁定)</t>
  </si>
  <si>
    <t>R_p003_ms_150000000_30_1</t>
  </si>
  <si>
    <t>300000000櫻之戀流星雨卡(30天非綁定)</t>
  </si>
  <si>
    <t>R_p003_ms_300000000_30_1</t>
  </si>
  <si>
    <t>600000000櫻之戀流星雨卡(30天非綁定)</t>
  </si>
  <si>
    <t>R_p003_ms_600000000_30_1</t>
  </si>
  <si>
    <t>1200000000櫻之戀流星雨卡(30天非綁定)</t>
  </si>
  <si>
    <t>R_p003_ms_1200000000_30_1</t>
  </si>
  <si>
    <t>3000000000櫻之戀流星雨卡(30天非綁定)</t>
  </si>
  <si>
    <t>R_p003_ms_3000000000_30_1</t>
  </si>
  <si>
    <t>6000000000櫻之戀流星雨卡(30天非綁定)</t>
  </si>
  <si>
    <t>R_p003_ms_6000000000_30_1</t>
  </si>
  <si>
    <t>12000000000櫻之戀流星雨卡(30天非綁定)</t>
  </si>
  <si>
    <t>R_p003_ms_12000000000_30_1</t>
  </si>
  <si>
    <t>9000000暴富777 Double卡(7天綁定)</t>
    <phoneticPr fontId="7" type="noConversion"/>
  </si>
  <si>
    <t>R_g082_double_9000000_7</t>
    <phoneticPr fontId="7" type="noConversion"/>
  </si>
  <si>
    <t>18000000暴富777 Double卡(7天綁定)</t>
    <phoneticPr fontId="7" type="noConversion"/>
  </si>
  <si>
    <t>R_g082_double_18000000_7</t>
    <phoneticPr fontId="7" type="noConversion"/>
  </si>
  <si>
    <t>36000000暴富777 Double卡(7天綁定)</t>
    <phoneticPr fontId="7" type="noConversion"/>
  </si>
  <si>
    <t>R_g082_double_36000000_7</t>
    <phoneticPr fontId="7" type="noConversion"/>
  </si>
  <si>
    <t>75000000暴富777 Double卡(7天綁定)</t>
    <phoneticPr fontId="7" type="noConversion"/>
  </si>
  <si>
    <t>R_g082_double_75000000_7</t>
    <phoneticPr fontId="7" type="noConversion"/>
  </si>
  <si>
    <t>150000000暴富777 Double卡(7天綁定)</t>
    <phoneticPr fontId="7" type="noConversion"/>
  </si>
  <si>
    <t>R_g082_double_150000000_7</t>
    <phoneticPr fontId="7" type="noConversion"/>
  </si>
  <si>
    <t>250000000暴富777 Double卡(7天綁定)</t>
    <phoneticPr fontId="7" type="noConversion"/>
  </si>
  <si>
    <t>R_g082_double_250000000_7</t>
    <phoneticPr fontId="7" type="noConversion"/>
  </si>
  <si>
    <t>500000000暴富777 Double卡(7天綁定)</t>
    <phoneticPr fontId="7" type="noConversion"/>
  </si>
  <si>
    <t>R_g082_double_500000000_7</t>
    <phoneticPr fontId="7" type="noConversion"/>
  </si>
  <si>
    <t>1500000000暴富777 Double卡(7天綁定)</t>
    <phoneticPr fontId="7" type="noConversion"/>
  </si>
  <si>
    <t>R_g082_double_1500000000_7</t>
    <phoneticPr fontId="7" type="noConversion"/>
  </si>
  <si>
    <t>5000000000暴富777 Double卡(7天綁定)</t>
    <phoneticPr fontId="7" type="noConversion"/>
  </si>
  <si>
    <t>R_g082_double_5000000000_7</t>
    <phoneticPr fontId="7" type="noConversion"/>
  </si>
  <si>
    <t>10000000000暴富777 Double卡(7天綁定)</t>
    <phoneticPr fontId="7" type="noConversion"/>
  </si>
  <si>
    <t>R_g082_double_10000000000_7</t>
    <phoneticPr fontId="7" type="noConversion"/>
  </si>
  <si>
    <t>9000000暴富777 Double卡(30天非綁定)</t>
    <phoneticPr fontId="7" type="noConversion"/>
  </si>
  <si>
    <t>R_g082_double_9000000_30_1</t>
    <phoneticPr fontId="7" type="noConversion"/>
  </si>
  <si>
    <t>18000000暴富777 Double卡(30天非綁定)</t>
    <phoneticPr fontId="7" type="noConversion"/>
  </si>
  <si>
    <t>R_g082_double_18000000_30_1</t>
    <phoneticPr fontId="7" type="noConversion"/>
  </si>
  <si>
    <t>36000000暴富777 Double卡(30天非綁定)</t>
    <phoneticPr fontId="7" type="noConversion"/>
  </si>
  <si>
    <t>R_g082_double_36000000_30_1</t>
    <phoneticPr fontId="7" type="noConversion"/>
  </si>
  <si>
    <t>75000000暴富777 Double卡(30天非綁定)</t>
    <phoneticPr fontId="7" type="noConversion"/>
  </si>
  <si>
    <t>R_g082_double_75000000_30_1</t>
    <phoneticPr fontId="7" type="noConversion"/>
  </si>
  <si>
    <t>150000000暴富777 Double卡(30天非綁定)</t>
    <phoneticPr fontId="7" type="noConversion"/>
  </si>
  <si>
    <t>R_g082_double_150000000_30_1</t>
    <phoneticPr fontId="7" type="noConversion"/>
  </si>
  <si>
    <t>250000000暴富777 Double卡(30天非綁定)</t>
    <phoneticPr fontId="7" type="noConversion"/>
  </si>
  <si>
    <t>R_g082_double_250000000_30_1</t>
    <phoneticPr fontId="7" type="noConversion"/>
  </si>
  <si>
    <t>500000000暴富777 Double卡(30天非綁定)</t>
    <phoneticPr fontId="7" type="noConversion"/>
  </si>
  <si>
    <t>R_g082_double_500000000_30_1</t>
    <phoneticPr fontId="7" type="noConversion"/>
  </si>
  <si>
    <t>1500000000暴富777 Double卡(30天非綁定)</t>
    <phoneticPr fontId="7" type="noConversion"/>
  </si>
  <si>
    <t>R_g082_double_1500000000_30_1</t>
    <phoneticPr fontId="7" type="noConversion"/>
  </si>
  <si>
    <t>5000000000暴富777 Double卡(30天非綁定)</t>
    <phoneticPr fontId="7" type="noConversion"/>
  </si>
  <si>
    <t>R_g082_double_5000000000_30_1</t>
    <phoneticPr fontId="7" type="noConversion"/>
  </si>
  <si>
    <t>10000000000暴富777 Double卡(30天非綁定)</t>
    <phoneticPr fontId="7" type="noConversion"/>
  </si>
  <si>
    <t>R_g082_double_10000000000_30_1</t>
    <phoneticPr fontId="7" type="noConversion"/>
  </si>
  <si>
    <t>9000000暴富777 超級Double卡(7天綁定)</t>
    <phoneticPr fontId="7" type="noConversion"/>
  </si>
  <si>
    <t>R_g082_sdouble_9000000_7</t>
    <phoneticPr fontId="7" type="noConversion"/>
  </si>
  <si>
    <t>18000000暴富777 超級Double卡(7天綁定)</t>
    <phoneticPr fontId="7" type="noConversion"/>
  </si>
  <si>
    <t>R_g082_sdouble_18000000_7</t>
    <phoneticPr fontId="7" type="noConversion"/>
  </si>
  <si>
    <t>36000000暴富777 超級Double卡(7天綁定)</t>
    <phoneticPr fontId="7" type="noConversion"/>
  </si>
  <si>
    <t>R_g082_sdouble_36000000_7</t>
    <phoneticPr fontId="7" type="noConversion"/>
  </si>
  <si>
    <t>75000000暴富777 超級Double卡(7天綁定)</t>
    <phoneticPr fontId="7" type="noConversion"/>
  </si>
  <si>
    <t>R_g082_sdouble_75000000_7</t>
    <phoneticPr fontId="7" type="noConversion"/>
  </si>
  <si>
    <t>150000000暴富777 超級Double卡(7天綁定)</t>
    <phoneticPr fontId="7" type="noConversion"/>
  </si>
  <si>
    <t>R_g082_sdouble_150000000_7</t>
    <phoneticPr fontId="7" type="noConversion"/>
  </si>
  <si>
    <t>250000000暴富777 超級Double卡(7天綁定)</t>
    <phoneticPr fontId="7" type="noConversion"/>
  </si>
  <si>
    <t>R_g082_sdouble_250000000_7</t>
    <phoneticPr fontId="7" type="noConversion"/>
  </si>
  <si>
    <t>500000000暴富777 超級Double卡(7天綁定)</t>
    <phoneticPr fontId="7" type="noConversion"/>
  </si>
  <si>
    <t>R_g082_sdouble_500000000_7</t>
    <phoneticPr fontId="7" type="noConversion"/>
  </si>
  <si>
    <t>1500000000暴富777 超級Double卡(7天綁定)</t>
    <phoneticPr fontId="7" type="noConversion"/>
  </si>
  <si>
    <t>R_g082_sdouble_1500000000_7</t>
    <phoneticPr fontId="7" type="noConversion"/>
  </si>
  <si>
    <t>5000000000暴富777 超級Double卡(7天綁定)</t>
    <phoneticPr fontId="7" type="noConversion"/>
  </si>
  <si>
    <t>R_g082_sdouble_5000000000_7</t>
    <phoneticPr fontId="7" type="noConversion"/>
  </si>
  <si>
    <t>10000000000暴富777 超級Double卡(7天綁定)</t>
    <phoneticPr fontId="7" type="noConversion"/>
  </si>
  <si>
    <t>R_g082_sdouble_10000000000_7</t>
    <phoneticPr fontId="7" type="noConversion"/>
  </si>
  <si>
    <t>9000000暴富777 超級Double卡(30天非綁定)</t>
    <phoneticPr fontId="7" type="noConversion"/>
  </si>
  <si>
    <t>R_g082_sdouble_9000000_30_1</t>
    <phoneticPr fontId="7" type="noConversion"/>
  </si>
  <si>
    <t>18000000暴富777 超級Double卡(30天非綁定)</t>
    <phoneticPr fontId="7" type="noConversion"/>
  </si>
  <si>
    <t>R_g082_sdouble_18000000_30_1</t>
    <phoneticPr fontId="7" type="noConversion"/>
  </si>
  <si>
    <t>36000000暴富777 超級Double卡(30天非綁定)</t>
    <phoneticPr fontId="7" type="noConversion"/>
  </si>
  <si>
    <t>R_g082_sdouble_36000000_30_1</t>
    <phoneticPr fontId="7" type="noConversion"/>
  </si>
  <si>
    <t>75000000暴富777 超級Double卡(30天非綁定)</t>
    <phoneticPr fontId="7" type="noConversion"/>
  </si>
  <si>
    <t>R_g082_sdouble_75000000_30_1</t>
    <phoneticPr fontId="7" type="noConversion"/>
  </si>
  <si>
    <t>150000000暴富777 超級Double卡(30天非綁定)</t>
    <phoneticPr fontId="7" type="noConversion"/>
  </si>
  <si>
    <t>R_g082_sdouble_150000000_30_1</t>
    <phoneticPr fontId="7" type="noConversion"/>
  </si>
  <si>
    <t>250000000暴富777 超級Double卡(30天非綁定)</t>
    <phoneticPr fontId="7" type="noConversion"/>
  </si>
  <si>
    <t>R_g082_sdouble_250000000_30_1</t>
    <phoneticPr fontId="7" type="noConversion"/>
  </si>
  <si>
    <t>500000000暴富777 超級Double卡(30天非綁定)</t>
    <phoneticPr fontId="7" type="noConversion"/>
  </si>
  <si>
    <t>R_g082_sdouble_500000000_30_1</t>
    <phoneticPr fontId="7" type="noConversion"/>
  </si>
  <si>
    <t>1500000000暴富777 超級Double卡(30天非綁定)</t>
    <phoneticPr fontId="7" type="noConversion"/>
  </si>
  <si>
    <t>R_g082_sdouble_1500000000_30_1</t>
    <phoneticPr fontId="7" type="noConversion"/>
  </si>
  <si>
    <t>5000000000暴富777 超級Double卡(30天非綁定)</t>
    <phoneticPr fontId="7" type="noConversion"/>
  </si>
  <si>
    <t>R_g082_sdouble_5000000000_30_1</t>
    <phoneticPr fontId="7" type="noConversion"/>
  </si>
  <si>
    <t>10000000000暴富777 超級Double卡(30天非綁定)</t>
    <phoneticPr fontId="7" type="noConversion"/>
  </si>
  <si>
    <t>R_g082_sdouble_10000000000_30_1</t>
    <phoneticPr fontId="7" type="noConversion"/>
  </si>
  <si>
    <t>9000000暴富777 7連線卡(7天綁定)</t>
    <phoneticPr fontId="7" type="noConversion"/>
  </si>
  <si>
    <t>R_g082_777_9000000_7</t>
    <phoneticPr fontId="7" type="noConversion"/>
  </si>
  <si>
    <t>18000000暴富777 7連線卡(7天綁定)</t>
    <phoneticPr fontId="7" type="noConversion"/>
  </si>
  <si>
    <t>R_g082_777_18000000_7</t>
    <phoneticPr fontId="7" type="noConversion"/>
  </si>
  <si>
    <t>36000000暴富777 7連線卡(7天綁定)</t>
    <phoneticPr fontId="7" type="noConversion"/>
  </si>
  <si>
    <t>R_g082_777_36000000_7</t>
    <phoneticPr fontId="7" type="noConversion"/>
  </si>
  <si>
    <t>75000000暴富777 7連線卡(7天綁定)</t>
    <phoneticPr fontId="7" type="noConversion"/>
  </si>
  <si>
    <t>R_g082_777_75000000_7</t>
    <phoneticPr fontId="7" type="noConversion"/>
  </si>
  <si>
    <t>150000000暴富777 7連線卡(7天綁定)</t>
    <phoneticPr fontId="7" type="noConversion"/>
  </si>
  <si>
    <t>R_g082_777_150000000_7</t>
    <phoneticPr fontId="7" type="noConversion"/>
  </si>
  <si>
    <t>250000000暴富777 7連線卡(7天綁定)</t>
    <phoneticPr fontId="7" type="noConversion"/>
  </si>
  <si>
    <t>R_g082_777_250000000_7</t>
    <phoneticPr fontId="7" type="noConversion"/>
  </si>
  <si>
    <t>500000000暴富777 7連線卡(7天綁定)</t>
    <phoneticPr fontId="7" type="noConversion"/>
  </si>
  <si>
    <t>R_g082_777_500000000_7</t>
    <phoneticPr fontId="7" type="noConversion"/>
  </si>
  <si>
    <t>1500000000暴富777 7連線卡(7天綁定)</t>
    <phoneticPr fontId="7" type="noConversion"/>
  </si>
  <si>
    <t>R_g082_777_1500000000_7</t>
    <phoneticPr fontId="7" type="noConversion"/>
  </si>
  <si>
    <t>5000000000暴富777 7連線卡(7天綁定)</t>
    <phoneticPr fontId="7" type="noConversion"/>
  </si>
  <si>
    <t>R_g082_777_5000000000_7</t>
    <phoneticPr fontId="7" type="noConversion"/>
  </si>
  <si>
    <t>10000000000暴富777 7連線卡(7天綁定)</t>
    <phoneticPr fontId="7" type="noConversion"/>
  </si>
  <si>
    <t>R_g082_777_10000000000_7</t>
    <phoneticPr fontId="7" type="noConversion"/>
  </si>
  <si>
    <t>9000000暴富777 7連線卡(30天非綁定)</t>
    <phoneticPr fontId="7" type="noConversion"/>
  </si>
  <si>
    <t>R_g082_777_9000000_30_1</t>
    <phoneticPr fontId="7" type="noConversion"/>
  </si>
  <si>
    <t>18000000暴富777 7連線卡(30天非綁定)</t>
    <phoneticPr fontId="7" type="noConversion"/>
  </si>
  <si>
    <t>R_g082_777_18000000_30_1</t>
    <phoneticPr fontId="7" type="noConversion"/>
  </si>
  <si>
    <t>36000000暴富777 7連線卡(30天非綁定)</t>
    <phoneticPr fontId="7" type="noConversion"/>
  </si>
  <si>
    <t>R_g082_777_36000000_30_1</t>
    <phoneticPr fontId="7" type="noConversion"/>
  </si>
  <si>
    <t>75000000暴富777 7連線卡(30天非綁定)</t>
    <phoneticPr fontId="7" type="noConversion"/>
  </si>
  <si>
    <t>R_g082_777_75000000_30_1</t>
    <phoneticPr fontId="7" type="noConversion"/>
  </si>
  <si>
    <t>150000000暴富777 7連線卡(30天非綁定)</t>
    <phoneticPr fontId="7" type="noConversion"/>
  </si>
  <si>
    <t>R_g082_777_150000000_30_1</t>
    <phoneticPr fontId="7" type="noConversion"/>
  </si>
  <si>
    <t>250000000暴富777 7連線卡(30天非綁定)</t>
    <phoneticPr fontId="7" type="noConversion"/>
  </si>
  <si>
    <t>R_g082_777_250000000_30_1</t>
    <phoneticPr fontId="7" type="noConversion"/>
  </si>
  <si>
    <t>500000000暴富777 7連線卡(30天非綁定)</t>
    <phoneticPr fontId="7" type="noConversion"/>
  </si>
  <si>
    <t>R_g082_777_500000000_30_1</t>
    <phoneticPr fontId="7" type="noConversion"/>
  </si>
  <si>
    <t>1500000000暴富777 7連線卡(30天非綁定)</t>
    <phoneticPr fontId="7" type="noConversion"/>
  </si>
  <si>
    <t>R_g082_777_1500000000_30_1</t>
    <phoneticPr fontId="7" type="noConversion"/>
  </si>
  <si>
    <t>5000000000暴富777 7連線卡(30天非綁定)</t>
    <phoneticPr fontId="7" type="noConversion"/>
  </si>
  <si>
    <t>R_g082_777_5000000000_30_1</t>
    <phoneticPr fontId="7" type="noConversion"/>
  </si>
  <si>
    <t>10000000000暴富777 7連線卡(30天非綁定)</t>
    <phoneticPr fontId="7" type="noConversion"/>
  </si>
  <si>
    <t>R_g082_777_10000000000_30_1</t>
    <phoneticPr fontId="7" type="noConversion"/>
  </si>
  <si>
    <t>9000000暴富777 紅7千倍卡(7天綁定)</t>
    <phoneticPr fontId="7" type="noConversion"/>
  </si>
  <si>
    <t>R_g082_sr7_9000000_7</t>
    <phoneticPr fontId="7" type="noConversion"/>
  </si>
  <si>
    <t>18000000暴富777 紅7千倍卡(7天綁定)</t>
    <phoneticPr fontId="7" type="noConversion"/>
  </si>
  <si>
    <t>R_g082_sr7_18000000_7</t>
    <phoneticPr fontId="7" type="noConversion"/>
  </si>
  <si>
    <t>36000000暴富777 紅7千倍卡(7天綁定)</t>
    <phoneticPr fontId="7" type="noConversion"/>
  </si>
  <si>
    <t>R_g082_sr7_36000000_7</t>
    <phoneticPr fontId="7" type="noConversion"/>
  </si>
  <si>
    <t>75000000暴富777 紅7千倍卡(7天綁定)</t>
    <phoneticPr fontId="7" type="noConversion"/>
  </si>
  <si>
    <t>R_g082_sr7_75000000_7</t>
    <phoneticPr fontId="7" type="noConversion"/>
  </si>
  <si>
    <t>150000000暴富777 紅7千倍卡(7天綁定)</t>
    <phoneticPr fontId="7" type="noConversion"/>
  </si>
  <si>
    <t>R_g082_sr7_150000000_7</t>
    <phoneticPr fontId="7" type="noConversion"/>
  </si>
  <si>
    <t>250000000暴富777 紅7千倍卡(7天綁定)</t>
    <phoneticPr fontId="7" type="noConversion"/>
  </si>
  <si>
    <t>R_g082_sr7_250000000_7</t>
    <phoneticPr fontId="7" type="noConversion"/>
  </si>
  <si>
    <t>500000000暴富777 紅7千倍卡(7天綁定)</t>
    <phoneticPr fontId="7" type="noConversion"/>
  </si>
  <si>
    <t>R_g082_sr7_500000000_7</t>
    <phoneticPr fontId="7" type="noConversion"/>
  </si>
  <si>
    <t>1500000000暴富777 紅7千倍卡(7天綁定)</t>
    <phoneticPr fontId="7" type="noConversion"/>
  </si>
  <si>
    <t>R_g082_sr7_1500000000_7</t>
    <phoneticPr fontId="7" type="noConversion"/>
  </si>
  <si>
    <t>5000000000暴富777 紅7千倍卡(7天綁定)</t>
    <phoneticPr fontId="7" type="noConversion"/>
  </si>
  <si>
    <t>R_g082_sr7_5000000000_7</t>
    <phoneticPr fontId="7" type="noConversion"/>
  </si>
  <si>
    <t>10000000000暴富777 紅7千倍卡(7天綁定)</t>
    <phoneticPr fontId="7" type="noConversion"/>
  </si>
  <si>
    <t>R_g082_sr7_10000000000_7</t>
    <phoneticPr fontId="7" type="noConversion"/>
  </si>
  <si>
    <t>9000000暴富777 紅7千倍卡(30天非綁定)</t>
    <phoneticPr fontId="7" type="noConversion"/>
  </si>
  <si>
    <t>R_g082_sr7_9000000_30_1</t>
    <phoneticPr fontId="7" type="noConversion"/>
  </si>
  <si>
    <t>18000000暴富777 紅7千倍卡(30天非綁定)</t>
    <phoneticPr fontId="7" type="noConversion"/>
  </si>
  <si>
    <t>R_g082_sr7_18000000_30_1</t>
    <phoneticPr fontId="7" type="noConversion"/>
  </si>
  <si>
    <t>36000000暴富777 紅7千倍卡(30天非綁定)</t>
    <phoneticPr fontId="7" type="noConversion"/>
  </si>
  <si>
    <t>R_g082_sr7_36000000_30_1</t>
    <phoneticPr fontId="7" type="noConversion"/>
  </si>
  <si>
    <t>75000000暴富777 紅7千倍卡(30天非綁定)</t>
    <phoneticPr fontId="7" type="noConversion"/>
  </si>
  <si>
    <t>R_g082_sr7_75000000_30_1</t>
    <phoneticPr fontId="7" type="noConversion"/>
  </si>
  <si>
    <t>150000000暴富777 紅7千倍卡(30天非綁定)</t>
    <phoneticPr fontId="7" type="noConversion"/>
  </si>
  <si>
    <t>R_g082_sr7_150000000_30_1</t>
    <phoneticPr fontId="7" type="noConversion"/>
  </si>
  <si>
    <t>250000000暴富777 紅7千倍卡(30天非綁定)</t>
    <phoneticPr fontId="7" type="noConversion"/>
  </si>
  <si>
    <t>R_g082_sr7_250000000_30_1</t>
    <phoneticPr fontId="7" type="noConversion"/>
  </si>
  <si>
    <t>500000000暴富777 紅7千倍卡(30天非綁定)</t>
    <phoneticPr fontId="7" type="noConversion"/>
  </si>
  <si>
    <t>R_g082_sr7_500000000_30_1</t>
    <phoneticPr fontId="7" type="noConversion"/>
  </si>
  <si>
    <t>1500000000暴富777 紅7千倍卡(30天非綁定)</t>
    <phoneticPr fontId="7" type="noConversion"/>
  </si>
  <si>
    <t>R_g082_sr7_1500000000_30_1</t>
    <phoneticPr fontId="7" type="noConversion"/>
  </si>
  <si>
    <t>5000000000暴富777 紅7千倍卡(30天非綁定)</t>
    <phoneticPr fontId="7" type="noConversion"/>
  </si>
  <si>
    <t>R_g082_sr7_5000000000_30_1</t>
    <phoneticPr fontId="7" type="noConversion"/>
  </si>
  <si>
    <t>10000000000暴富777 紅7千倍卡(30天非綁定)</t>
    <phoneticPr fontId="7" type="noConversion"/>
  </si>
  <si>
    <t>R_g082_sr7_10000000000_30_1</t>
    <phoneticPr fontId="7" type="noConversion"/>
  </si>
  <si>
    <t>暴富777</t>
    <phoneticPr fontId="7" type="noConversion"/>
  </si>
  <si>
    <t>12000000000櫻之戀流星雨卡(7天綁定)</t>
    <phoneticPr fontId="7" type="noConversion"/>
  </si>
  <si>
    <t>R_p003_bb_300000000_7</t>
  </si>
  <si>
    <t>3000000000櫻之戀超級紅利卡(7天綁定)</t>
  </si>
  <si>
    <t>R_p003_bb_3000000000_7</t>
  </si>
  <si>
    <t>6000000000櫻之戀超級紅利卡(7天綁定)</t>
  </si>
  <si>
    <t>R_p003_bb_6000000000_7</t>
  </si>
  <si>
    <t>12000000000櫻之戀超級紅利卡(7天綁定)</t>
  </si>
  <si>
    <t>R_p003_bb_12000000000_7</t>
  </si>
  <si>
    <t>3000000000櫻之戀超級紅利卡(30天非綁定)</t>
  </si>
  <si>
    <t>R_p003_bb_3000000000_30_1</t>
  </si>
  <si>
    <t>6000000000櫻之戀超級紅利卡(30天非綁定)</t>
  </si>
  <si>
    <t>R_p003_bb_6000000000_30_1</t>
  </si>
  <si>
    <t>12000000000櫻之戀超級紅利卡(30天非綁定)</t>
  </si>
  <si>
    <t>R_p003_bb_12000000000_30_1</t>
  </si>
  <si>
    <t>3000000000櫻之戀紅利卡(7天綁定)</t>
  </si>
  <si>
    <t>R_p003_rb_3000000000_7</t>
  </si>
  <si>
    <t>6000000000櫻之戀紅利卡(7天綁定)</t>
  </si>
  <si>
    <t>R_p003_rb_6000000000_7</t>
  </si>
  <si>
    <t>12000000000櫻之戀紅利卡(7天綁定)</t>
  </si>
  <si>
    <t>R_p003_rb_12000000000_7</t>
  </si>
  <si>
    <t>3000000000櫻之戀紅利卡(30天非綁定)</t>
  </si>
  <si>
    <t>R_p003_rb_3000000000_30_1</t>
  </si>
  <si>
    <t>6000000000櫻之戀紅利卡(30天非綁定)</t>
  </si>
  <si>
    <t>R_p003_rb_6000000000_30_1</t>
  </si>
  <si>
    <t>12000000000櫻之戀紅利卡(30天非綁定)</t>
  </si>
  <si>
    <t>R_p003_rb_12000000000_30_1</t>
  </si>
  <si>
    <t>1B金幣</t>
    <phoneticPr fontId="7" type="noConversion"/>
  </si>
  <si>
    <t>暴富777好運包</t>
    <phoneticPr fontId="7" type="noConversion"/>
  </si>
  <si>
    <t>系列
1=泡泡龍
2=公主與青蛙
3=聖誕節
4=新年
5=泡泡龍再相聚</t>
    <phoneticPr fontId="7" type="noConversion"/>
  </si>
  <si>
    <t>遊戲禮包</t>
  </si>
  <si>
    <t>大紅花好運包</t>
    <phoneticPr fontId="7" type="noConversion"/>
  </si>
  <si>
    <t>5週年禮盒I</t>
  </si>
  <si>
    <t>PFG</t>
    <phoneticPr fontId="7" type="noConversion"/>
  </si>
  <si>
    <t>泡泡龍再相聚</t>
    <phoneticPr fontId="7" type="noConversion"/>
  </si>
  <si>
    <t>BubbleBobbleTwo</t>
    <phoneticPr fontId="7" type="noConversion"/>
  </si>
  <si>
    <t>G083</t>
    <phoneticPr fontId="7" type="noConversion"/>
  </si>
  <si>
    <t>泡泡龍再相聚免費卡</t>
    <phoneticPr fontId="7" type="noConversion"/>
  </si>
  <si>
    <t>g083_fg</t>
    <phoneticPr fontId="7" type="noConversion"/>
  </si>
  <si>
    <t>泡泡龍再相聚超級免費卡</t>
    <phoneticPr fontId="7" type="noConversion"/>
  </si>
  <si>
    <t>g083_sfg</t>
    <phoneticPr fontId="7" type="noConversion"/>
  </si>
  <si>
    <t>泡泡龍再相聚夥伴卡</t>
    <phoneticPr fontId="7" type="noConversion"/>
  </si>
  <si>
    <t>g083_pfg</t>
    <phoneticPr fontId="7" type="noConversion"/>
  </si>
  <si>
    <t>泡泡龍再相聚超級夥伴卡</t>
    <phoneticPr fontId="7" type="noConversion"/>
  </si>
  <si>
    <t>g083_spfg</t>
    <phoneticPr fontId="7" type="noConversion"/>
  </si>
  <si>
    <t>泡泡龍再相聚免費卡</t>
  </si>
  <si>
    <t>泡泡龍再相聚超級免費卡</t>
  </si>
  <si>
    <t>泡泡龍再相聚夥伴卡</t>
  </si>
  <si>
    <t>泡泡龍再相聚超級夥伴卡</t>
  </si>
  <si>
    <t>3000泡泡龍再相聚免費卡(7天綁定)</t>
    <phoneticPr fontId="7" type="noConversion"/>
  </si>
  <si>
    <t>10000泡泡龍再相聚免費卡(7天綁定)</t>
    <phoneticPr fontId="7" type="noConversion"/>
  </si>
  <si>
    <t>30000泡泡龍再相聚免費卡(7天綁定)</t>
    <phoneticPr fontId="7" type="noConversion"/>
  </si>
  <si>
    <t>100000泡泡龍再相聚免費卡(7天綁定)</t>
    <phoneticPr fontId="7" type="noConversion"/>
  </si>
  <si>
    <t>300000泡泡龍再相聚免費卡(7天綁定)</t>
    <phoneticPr fontId="7" type="noConversion"/>
  </si>
  <si>
    <t>1000000泡泡龍再相聚免費卡(7天綁定)</t>
    <phoneticPr fontId="7" type="noConversion"/>
  </si>
  <si>
    <t>3000000泡泡龍再相聚免費卡(7天綁定)</t>
    <phoneticPr fontId="7" type="noConversion"/>
  </si>
  <si>
    <t>6000000泡泡龍再相聚免費卡(7天綁定)</t>
    <phoneticPr fontId="7" type="noConversion"/>
  </si>
  <si>
    <t>9000000泡泡龍再相聚免費卡(7天綁定)</t>
    <phoneticPr fontId="7" type="noConversion"/>
  </si>
  <si>
    <t>10000000泡泡龍再相聚免費卡(7天綁定)</t>
    <phoneticPr fontId="7" type="noConversion"/>
  </si>
  <si>
    <t>15000000泡泡龍再相聚免費卡(7天綁定)</t>
    <phoneticPr fontId="7" type="noConversion"/>
  </si>
  <si>
    <t>30000000泡泡龍再相聚免費卡(7天綁定)</t>
    <phoneticPr fontId="7" type="noConversion"/>
  </si>
  <si>
    <t>50000000泡泡龍再相聚免費卡(7天綁定)</t>
    <phoneticPr fontId="7" type="noConversion"/>
  </si>
  <si>
    <t>100000000泡泡龍再相聚免費卡(7天綁定)</t>
    <phoneticPr fontId="7" type="noConversion"/>
  </si>
  <si>
    <t>200000000泡泡龍再相聚免費卡(7天綁定)</t>
    <phoneticPr fontId="7" type="noConversion"/>
  </si>
  <si>
    <t>300000000泡泡龍再相聚免費卡(7天綁定)</t>
    <phoneticPr fontId="7" type="noConversion"/>
  </si>
  <si>
    <t>500000000泡泡龍再相聚免費卡(7天綁定)</t>
    <phoneticPr fontId="7" type="noConversion"/>
  </si>
  <si>
    <t>1000000000泡泡龍再相聚免費卡(7天綁定)</t>
    <phoneticPr fontId="7" type="noConversion"/>
  </si>
  <si>
    <t>2000000000泡泡龍再相聚免費卡(7天綁定)</t>
    <phoneticPr fontId="7" type="noConversion"/>
  </si>
  <si>
    <t>5000000000泡泡龍再相聚免費卡(7天綁定)</t>
    <phoneticPr fontId="7" type="noConversion"/>
  </si>
  <si>
    <t>10000000000泡泡龍再相聚免費卡(7天綁定)</t>
    <phoneticPr fontId="7" type="noConversion"/>
  </si>
  <si>
    <t>3000泡泡龍再相聚免費卡(30天非綁定)</t>
    <phoneticPr fontId="7" type="noConversion"/>
  </si>
  <si>
    <t>10000泡泡龍再相聚免費卡(30天非綁定)</t>
    <phoneticPr fontId="7" type="noConversion"/>
  </si>
  <si>
    <t>30000泡泡龍再相聚免費卡(30天非綁定)</t>
    <phoneticPr fontId="7" type="noConversion"/>
  </si>
  <si>
    <t>100000泡泡龍再相聚免費卡(30天非綁定)</t>
    <phoneticPr fontId="7" type="noConversion"/>
  </si>
  <si>
    <t>300000泡泡龍再相聚免費卡(30天非綁定)</t>
    <phoneticPr fontId="7" type="noConversion"/>
  </si>
  <si>
    <t>1000000泡泡龍再相聚免費卡(30天非綁定)</t>
    <phoneticPr fontId="7" type="noConversion"/>
  </si>
  <si>
    <t>3000000泡泡龍再相聚免費卡(30天非綁定)</t>
    <phoneticPr fontId="7" type="noConversion"/>
  </si>
  <si>
    <t>6000000泡泡龍再相聚免費卡(30天非綁定)</t>
    <phoneticPr fontId="7" type="noConversion"/>
  </si>
  <si>
    <t>9000000泡泡龍再相聚免費卡(30天非綁定)</t>
    <phoneticPr fontId="7" type="noConversion"/>
  </si>
  <si>
    <t>10000000泡泡龍再相聚免費卡(30天非綁定)</t>
    <phoneticPr fontId="7" type="noConversion"/>
  </si>
  <si>
    <t>15000000泡泡龍再相聚免費卡(30天非綁定)</t>
    <phoneticPr fontId="7" type="noConversion"/>
  </si>
  <si>
    <t>30000000泡泡龍再相聚免費卡(30天非綁定)</t>
    <phoneticPr fontId="7" type="noConversion"/>
  </si>
  <si>
    <t>50000000泡泡龍再相聚免費卡(30天非綁定)</t>
    <phoneticPr fontId="7" type="noConversion"/>
  </si>
  <si>
    <t>100000000泡泡龍再相聚免費卡(30天非綁定)</t>
    <phoneticPr fontId="7" type="noConversion"/>
  </si>
  <si>
    <t>200000000泡泡龍再相聚免費卡(30天非綁定)</t>
    <phoneticPr fontId="7" type="noConversion"/>
  </si>
  <si>
    <t>300000000泡泡龍再相聚免費卡(30天非綁定)</t>
    <phoneticPr fontId="7" type="noConversion"/>
  </si>
  <si>
    <t>500000000泡泡龍再相聚免費卡(30天非綁定)</t>
    <phoneticPr fontId="7" type="noConversion"/>
  </si>
  <si>
    <t>1000000000泡泡龍再相聚免費卡(30天非綁定)</t>
    <phoneticPr fontId="7" type="noConversion"/>
  </si>
  <si>
    <t>2000000000泡泡龍再相聚免費卡(30天非綁定)</t>
    <phoneticPr fontId="7" type="noConversion"/>
  </si>
  <si>
    <t>5000000000泡泡龍再相聚免費卡(30天非綁定)</t>
    <phoneticPr fontId="7" type="noConversion"/>
  </si>
  <si>
    <t>10000000000泡泡龍再相聚免費卡(30天非綁定)</t>
    <phoneticPr fontId="7" type="noConversion"/>
  </si>
  <si>
    <t>3000泡泡龍再相聚超級免費卡(7天綁定)</t>
    <phoneticPr fontId="7" type="noConversion"/>
  </si>
  <si>
    <t>10000泡泡龍再相聚超級免費卡(7天綁定)</t>
    <phoneticPr fontId="7" type="noConversion"/>
  </si>
  <si>
    <t>30000泡泡龍再相聚超級免費卡(7天綁定)</t>
    <phoneticPr fontId="7" type="noConversion"/>
  </si>
  <si>
    <t>100000泡泡龍再相聚超級免費卡(7天綁定)</t>
    <phoneticPr fontId="7" type="noConversion"/>
  </si>
  <si>
    <t>300000泡泡龍再相聚超級免費卡(7天綁定)</t>
    <phoneticPr fontId="7" type="noConversion"/>
  </si>
  <si>
    <t>1000000泡泡龍再相聚超級免費卡(7天綁定)</t>
    <phoneticPr fontId="7" type="noConversion"/>
  </si>
  <si>
    <t>3000000泡泡龍再相聚超級免費卡(7天綁定)</t>
    <phoneticPr fontId="7" type="noConversion"/>
  </si>
  <si>
    <t>6000000泡泡龍再相聚超級免費卡(7天綁定)</t>
    <phoneticPr fontId="7" type="noConversion"/>
  </si>
  <si>
    <t>9000000泡泡龍再相聚超級免費卡(7天綁定)</t>
    <phoneticPr fontId="7" type="noConversion"/>
  </si>
  <si>
    <t>10000000泡泡龍再相聚超級免費卡(7天綁定)</t>
    <phoneticPr fontId="7" type="noConversion"/>
  </si>
  <si>
    <t>15000000泡泡龍再相聚超級免費卡(7天綁定)</t>
    <phoneticPr fontId="7" type="noConversion"/>
  </si>
  <si>
    <t>30000000泡泡龍再相聚超級免費卡(7天綁定)</t>
    <phoneticPr fontId="7" type="noConversion"/>
  </si>
  <si>
    <t>50000000泡泡龍再相聚超級免費卡(7天綁定)</t>
    <phoneticPr fontId="7" type="noConversion"/>
  </si>
  <si>
    <t>100000000泡泡龍再相聚超級免費卡(7天綁定)</t>
    <phoneticPr fontId="7" type="noConversion"/>
  </si>
  <si>
    <t>200000000泡泡龍再相聚超級免費卡(7天綁定)</t>
    <phoneticPr fontId="7" type="noConversion"/>
  </si>
  <si>
    <t>300000000泡泡龍再相聚超級免費卡(7天綁定)</t>
    <phoneticPr fontId="7" type="noConversion"/>
  </si>
  <si>
    <t>500000000泡泡龍再相聚超級免費卡(7天綁定)</t>
    <phoneticPr fontId="7" type="noConversion"/>
  </si>
  <si>
    <t>1000000000泡泡龍再相聚超級免費卡(7天綁定)</t>
    <phoneticPr fontId="7" type="noConversion"/>
  </si>
  <si>
    <t>2000000000泡泡龍再相聚超級免費卡(7天綁定)</t>
    <phoneticPr fontId="7" type="noConversion"/>
  </si>
  <si>
    <t>5000000000泡泡龍再相聚超級免費卡(7天綁定)</t>
    <phoneticPr fontId="7" type="noConversion"/>
  </si>
  <si>
    <t>10000000000泡泡龍再相聚超級免費卡(7天綁定)</t>
    <phoneticPr fontId="7" type="noConversion"/>
  </si>
  <si>
    <t>3000泡泡龍再相聚超級免費卡(30天非綁定)</t>
    <phoneticPr fontId="7" type="noConversion"/>
  </si>
  <si>
    <t>10000泡泡龍再相聚超級免費卡(30天非綁定)</t>
    <phoneticPr fontId="7" type="noConversion"/>
  </si>
  <si>
    <t>30000泡泡龍再相聚超級免費卡(30天非綁定)</t>
    <phoneticPr fontId="7" type="noConversion"/>
  </si>
  <si>
    <t>100000泡泡龍再相聚超級免費卡(30天非綁定)</t>
    <phoneticPr fontId="7" type="noConversion"/>
  </si>
  <si>
    <t>300000泡泡龍再相聚超級免費卡(30天非綁定)</t>
    <phoneticPr fontId="7" type="noConversion"/>
  </si>
  <si>
    <t>1000000泡泡龍再相聚超級免費卡(30天非綁定)</t>
    <phoneticPr fontId="7" type="noConversion"/>
  </si>
  <si>
    <t>3000000泡泡龍再相聚超級免費卡(30天非綁定)</t>
    <phoneticPr fontId="7" type="noConversion"/>
  </si>
  <si>
    <t>6000000泡泡龍再相聚超級免費卡(30天非綁定)</t>
    <phoneticPr fontId="7" type="noConversion"/>
  </si>
  <si>
    <t>9000000泡泡龍再相聚超級免費卡(30天非綁定)</t>
    <phoneticPr fontId="7" type="noConversion"/>
  </si>
  <si>
    <t>10000000泡泡龍再相聚超級免費卡(30天非綁定)</t>
    <phoneticPr fontId="7" type="noConversion"/>
  </si>
  <si>
    <t>15000000泡泡龍再相聚超級免費卡(30天非綁定)</t>
    <phoneticPr fontId="7" type="noConversion"/>
  </si>
  <si>
    <t>30000000泡泡龍再相聚超級免費卡(30天非綁定)</t>
    <phoneticPr fontId="7" type="noConversion"/>
  </si>
  <si>
    <t>50000000泡泡龍再相聚超級免費卡(30天非綁定)</t>
    <phoneticPr fontId="7" type="noConversion"/>
  </si>
  <si>
    <t>100000000泡泡龍再相聚超級免費卡(30天非綁定)</t>
    <phoneticPr fontId="7" type="noConversion"/>
  </si>
  <si>
    <t>200000000泡泡龍再相聚超級免費卡(30天非綁定)</t>
    <phoneticPr fontId="7" type="noConversion"/>
  </si>
  <si>
    <t>300000000泡泡龍再相聚超級免費卡(30天非綁定)</t>
    <phoneticPr fontId="7" type="noConversion"/>
  </si>
  <si>
    <t>500000000泡泡龍再相聚超級免費卡(30天非綁定)</t>
    <phoneticPr fontId="7" type="noConversion"/>
  </si>
  <si>
    <t>1000000000泡泡龍再相聚超級免費卡(30天非綁定)</t>
    <phoneticPr fontId="7" type="noConversion"/>
  </si>
  <si>
    <t>2000000000泡泡龍再相聚超級免費卡(30天非綁定)</t>
    <phoneticPr fontId="7" type="noConversion"/>
  </si>
  <si>
    <t>5000000000泡泡龍再相聚超級免費卡(30天非綁定)</t>
    <phoneticPr fontId="7" type="noConversion"/>
  </si>
  <si>
    <t>10000000000泡泡龍再相聚超級免費卡(30天非綁定)</t>
    <phoneticPr fontId="7" type="noConversion"/>
  </si>
  <si>
    <t>3000泡泡龍再相聚夥伴卡(7天綁定)</t>
    <phoneticPr fontId="7" type="noConversion"/>
  </si>
  <si>
    <t>10000泡泡龍再相聚夥伴卡(7天綁定)</t>
    <phoneticPr fontId="7" type="noConversion"/>
  </si>
  <si>
    <t>30000泡泡龍再相聚夥伴卡(7天綁定)</t>
    <phoneticPr fontId="7" type="noConversion"/>
  </si>
  <si>
    <t>100000泡泡龍再相聚夥伴卡(7天綁定)</t>
    <phoneticPr fontId="7" type="noConversion"/>
  </si>
  <si>
    <t>300000泡泡龍再相聚夥伴卡(7天綁定)</t>
    <phoneticPr fontId="7" type="noConversion"/>
  </si>
  <si>
    <t>1000000泡泡龍再相聚夥伴卡(7天綁定)</t>
    <phoneticPr fontId="7" type="noConversion"/>
  </si>
  <si>
    <t>3000000泡泡龍再相聚夥伴卡(7天綁定)</t>
    <phoneticPr fontId="7" type="noConversion"/>
  </si>
  <si>
    <t>6000000泡泡龍再相聚夥伴卡(7天綁定)</t>
    <phoneticPr fontId="7" type="noConversion"/>
  </si>
  <si>
    <t>9000000泡泡龍再相聚夥伴卡(7天綁定)</t>
    <phoneticPr fontId="7" type="noConversion"/>
  </si>
  <si>
    <t>10000000泡泡龍再相聚夥伴卡(7天綁定)</t>
    <phoneticPr fontId="7" type="noConversion"/>
  </si>
  <si>
    <t>15000000泡泡龍再相聚夥伴卡(7天綁定)</t>
    <phoneticPr fontId="7" type="noConversion"/>
  </si>
  <si>
    <t>30000000泡泡龍再相聚夥伴卡(7天綁定)</t>
    <phoneticPr fontId="7" type="noConversion"/>
  </si>
  <si>
    <t>50000000泡泡龍再相聚夥伴卡(7天綁定)</t>
    <phoneticPr fontId="7" type="noConversion"/>
  </si>
  <si>
    <t>100000000泡泡龍再相聚夥伴卡(7天綁定)</t>
    <phoneticPr fontId="7" type="noConversion"/>
  </si>
  <si>
    <t>200000000泡泡龍再相聚夥伴卡(7天綁定)</t>
    <phoneticPr fontId="7" type="noConversion"/>
  </si>
  <si>
    <t>300000000泡泡龍再相聚夥伴卡(7天綁定)</t>
    <phoneticPr fontId="7" type="noConversion"/>
  </si>
  <si>
    <t>500000000泡泡龍再相聚夥伴卡(7天綁定)</t>
    <phoneticPr fontId="7" type="noConversion"/>
  </si>
  <si>
    <t>1000000000泡泡龍再相聚夥伴卡(7天綁定)</t>
    <phoneticPr fontId="7" type="noConversion"/>
  </si>
  <si>
    <t>2000000000泡泡龍再相聚夥伴卡(7天綁定)</t>
    <phoneticPr fontId="7" type="noConversion"/>
  </si>
  <si>
    <t>5000000000泡泡龍再相聚夥伴卡(7天綁定)</t>
    <phoneticPr fontId="7" type="noConversion"/>
  </si>
  <si>
    <t>10000000000泡泡龍再相聚夥伴卡(7天綁定)</t>
    <phoneticPr fontId="7" type="noConversion"/>
  </si>
  <si>
    <t>3000泡泡龍再相聚夥伴卡(30天非綁定)</t>
    <phoneticPr fontId="7" type="noConversion"/>
  </si>
  <si>
    <t>10000泡泡龍再相聚夥伴卡(30天非綁定)</t>
    <phoneticPr fontId="7" type="noConversion"/>
  </si>
  <si>
    <t>30000泡泡龍再相聚夥伴卡(30天非綁定)</t>
    <phoneticPr fontId="7" type="noConversion"/>
  </si>
  <si>
    <t>100000泡泡龍再相聚夥伴卡(30天非綁定)</t>
    <phoneticPr fontId="7" type="noConversion"/>
  </si>
  <si>
    <t>300000泡泡龍再相聚夥伴卡(30天非綁定)</t>
    <phoneticPr fontId="7" type="noConversion"/>
  </si>
  <si>
    <t>1000000泡泡龍再相聚夥伴卡(30天非綁定)</t>
    <phoneticPr fontId="7" type="noConversion"/>
  </si>
  <si>
    <t>3000000泡泡龍再相聚夥伴卡(30天非綁定)</t>
    <phoneticPr fontId="7" type="noConversion"/>
  </si>
  <si>
    <t>6000000泡泡龍再相聚夥伴卡(30天非綁定)</t>
    <phoneticPr fontId="7" type="noConversion"/>
  </si>
  <si>
    <t>9000000泡泡龍再相聚夥伴卡(30天非綁定)</t>
    <phoneticPr fontId="7" type="noConversion"/>
  </si>
  <si>
    <t>10000000泡泡龍再相聚夥伴卡(30天非綁定)</t>
    <phoneticPr fontId="7" type="noConversion"/>
  </si>
  <si>
    <t>15000000泡泡龍再相聚夥伴卡(30天非綁定)</t>
    <phoneticPr fontId="7" type="noConversion"/>
  </si>
  <si>
    <t>30000000泡泡龍再相聚夥伴卡(30天非綁定)</t>
    <phoneticPr fontId="7" type="noConversion"/>
  </si>
  <si>
    <t>50000000泡泡龍再相聚夥伴卡(30天非綁定)</t>
    <phoneticPr fontId="7" type="noConversion"/>
  </si>
  <si>
    <t>100000000泡泡龍再相聚夥伴卡(30天非綁定)</t>
    <phoneticPr fontId="7" type="noConversion"/>
  </si>
  <si>
    <t>200000000泡泡龍再相聚夥伴卡(30天非綁定)</t>
    <phoneticPr fontId="7" type="noConversion"/>
  </si>
  <si>
    <t>300000000泡泡龍再相聚夥伴卡(30天非綁定)</t>
    <phoneticPr fontId="7" type="noConversion"/>
  </si>
  <si>
    <t>500000000泡泡龍再相聚夥伴卡(30天非綁定)</t>
    <phoneticPr fontId="7" type="noConversion"/>
  </si>
  <si>
    <t>1000000000泡泡龍再相聚夥伴卡(30天非綁定)</t>
    <phoneticPr fontId="7" type="noConversion"/>
  </si>
  <si>
    <t>2000000000泡泡龍再相聚夥伴卡(30天非綁定)</t>
    <phoneticPr fontId="7" type="noConversion"/>
  </si>
  <si>
    <t>5000000000泡泡龍再相聚夥伴卡(30天非綁定)</t>
    <phoneticPr fontId="7" type="noConversion"/>
  </si>
  <si>
    <t>10000000000泡泡龍再相聚夥伴卡(30天非綁定)</t>
    <phoneticPr fontId="7" type="noConversion"/>
  </si>
  <si>
    <t>3000泡泡龍再相聚超級夥伴卡(7天綁定)</t>
    <phoneticPr fontId="7" type="noConversion"/>
  </si>
  <si>
    <t>10000泡泡龍再相聚超級夥伴卡(7天綁定)</t>
    <phoneticPr fontId="7" type="noConversion"/>
  </si>
  <si>
    <t>30000泡泡龍再相聚超級夥伴卡(7天綁定)</t>
    <phoneticPr fontId="7" type="noConversion"/>
  </si>
  <si>
    <t>100000泡泡龍再相聚超級夥伴卡(7天綁定)</t>
    <phoneticPr fontId="7" type="noConversion"/>
  </si>
  <si>
    <t>300000泡泡龍再相聚超級夥伴卡(7天綁定)</t>
    <phoneticPr fontId="7" type="noConversion"/>
  </si>
  <si>
    <t>1000000泡泡龍再相聚超級夥伴卡(7天綁定)</t>
    <phoneticPr fontId="7" type="noConversion"/>
  </si>
  <si>
    <t>3000000泡泡龍再相聚超級夥伴卡(7天綁定)</t>
    <phoneticPr fontId="7" type="noConversion"/>
  </si>
  <si>
    <t>6000000泡泡龍再相聚超級夥伴卡(7天綁定)</t>
    <phoneticPr fontId="7" type="noConversion"/>
  </si>
  <si>
    <t>9000000泡泡龍再相聚超級夥伴卡(7天綁定)</t>
    <phoneticPr fontId="7" type="noConversion"/>
  </si>
  <si>
    <t>10000000泡泡龍再相聚超級夥伴卡(7天綁定)</t>
    <phoneticPr fontId="7" type="noConversion"/>
  </si>
  <si>
    <t>15000000泡泡龍再相聚超級夥伴卡(7天綁定)</t>
    <phoneticPr fontId="7" type="noConversion"/>
  </si>
  <si>
    <t>30000000泡泡龍再相聚超級夥伴卡(7天綁定)</t>
    <phoneticPr fontId="7" type="noConversion"/>
  </si>
  <si>
    <t>50000000泡泡龍再相聚超級夥伴卡(7天綁定)</t>
    <phoneticPr fontId="7" type="noConversion"/>
  </si>
  <si>
    <t>100000000泡泡龍再相聚超級夥伴卡(7天綁定)</t>
    <phoneticPr fontId="7" type="noConversion"/>
  </si>
  <si>
    <t>200000000泡泡龍再相聚超級夥伴卡(7天綁定)</t>
    <phoneticPr fontId="7" type="noConversion"/>
  </si>
  <si>
    <t>300000000泡泡龍再相聚超級夥伴卡(7天綁定)</t>
    <phoneticPr fontId="7" type="noConversion"/>
  </si>
  <si>
    <t>500000000泡泡龍再相聚超級夥伴卡(7天綁定)</t>
    <phoneticPr fontId="7" type="noConversion"/>
  </si>
  <si>
    <t>1000000000泡泡龍再相聚超級夥伴卡(7天綁定)</t>
    <phoneticPr fontId="7" type="noConversion"/>
  </si>
  <si>
    <t>2000000000泡泡龍再相聚超級夥伴卡(7天綁定)</t>
    <phoneticPr fontId="7" type="noConversion"/>
  </si>
  <si>
    <t>5000000000泡泡龍再相聚超級夥伴卡(7天綁定)</t>
    <phoneticPr fontId="7" type="noConversion"/>
  </si>
  <si>
    <t>10000000000泡泡龍再相聚超級夥伴卡(7天綁定)</t>
    <phoneticPr fontId="7" type="noConversion"/>
  </si>
  <si>
    <t>3000泡泡龍再相聚超級夥伴卡(30天非綁定)</t>
    <phoneticPr fontId="7" type="noConversion"/>
  </si>
  <si>
    <t>10000泡泡龍再相聚超級夥伴卡(30天非綁定)</t>
    <phoneticPr fontId="7" type="noConversion"/>
  </si>
  <si>
    <t>30000泡泡龍再相聚超級夥伴卡(30天非綁定)</t>
    <phoneticPr fontId="7" type="noConversion"/>
  </si>
  <si>
    <t>100000泡泡龍再相聚超級夥伴卡(30天非綁定)</t>
    <phoneticPr fontId="7" type="noConversion"/>
  </si>
  <si>
    <t>300000泡泡龍再相聚超級夥伴卡(30天非綁定)</t>
    <phoneticPr fontId="7" type="noConversion"/>
  </si>
  <si>
    <t>1000000泡泡龍再相聚超級夥伴卡(30天非綁定)</t>
    <phoneticPr fontId="7" type="noConversion"/>
  </si>
  <si>
    <t>3000000泡泡龍再相聚超級夥伴卡(30天非綁定)</t>
    <phoneticPr fontId="7" type="noConversion"/>
  </si>
  <si>
    <t>6000000泡泡龍再相聚超級夥伴卡(30天非綁定)</t>
    <phoneticPr fontId="7" type="noConversion"/>
  </si>
  <si>
    <t>9000000泡泡龍再相聚超級夥伴卡(30天非綁定)</t>
    <phoneticPr fontId="7" type="noConversion"/>
  </si>
  <si>
    <t>10000000泡泡龍再相聚超級夥伴卡(30天非綁定)</t>
    <phoneticPr fontId="7" type="noConversion"/>
  </si>
  <si>
    <t>15000000泡泡龍再相聚超級夥伴卡(30天非綁定)</t>
    <phoneticPr fontId="7" type="noConversion"/>
  </si>
  <si>
    <t>30000000泡泡龍再相聚超級夥伴卡(30天非綁定)</t>
    <phoneticPr fontId="7" type="noConversion"/>
  </si>
  <si>
    <t>50000000泡泡龍再相聚超級夥伴卡(30天非綁定)</t>
    <phoneticPr fontId="7" type="noConversion"/>
  </si>
  <si>
    <t>100000000泡泡龍再相聚超級夥伴卡(30天非綁定)</t>
    <phoneticPr fontId="7" type="noConversion"/>
  </si>
  <si>
    <t>200000000泡泡龍再相聚超級夥伴卡(30天非綁定)</t>
    <phoneticPr fontId="7" type="noConversion"/>
  </si>
  <si>
    <t>300000000泡泡龍再相聚超級夥伴卡(30天非綁定)</t>
    <phoneticPr fontId="7" type="noConversion"/>
  </si>
  <si>
    <t>500000000泡泡龍再相聚超級夥伴卡(30天非綁定)</t>
    <phoneticPr fontId="7" type="noConversion"/>
  </si>
  <si>
    <t>1000000000泡泡龍再相聚超級夥伴卡(30天非綁定)</t>
    <phoneticPr fontId="7" type="noConversion"/>
  </si>
  <si>
    <t>2000000000泡泡龍再相聚超級夥伴卡(30天非綁定)</t>
    <phoneticPr fontId="7" type="noConversion"/>
  </si>
  <si>
    <t>5000000000泡泡龍再相聚超級夥伴卡(30天非綁定)</t>
    <phoneticPr fontId="7" type="noConversion"/>
  </si>
  <si>
    <t>10000000000泡泡龍再相聚超級夥伴卡(30天非綁定)</t>
    <phoneticPr fontId="7" type="noConversion"/>
  </si>
  <si>
    <t>泡泡龍再相聚夥伴卡</t>
    <phoneticPr fontId="7" type="noConversion"/>
  </si>
  <si>
    <t>5週年禮盒II</t>
    <phoneticPr fontId="7" type="noConversion"/>
  </si>
  <si>
    <t>酷炫波比</t>
  </si>
  <si>
    <t>酷炫骷髏阿怪</t>
  </si>
  <si>
    <t>A_5_1</t>
  </si>
  <si>
    <t>A_5_2</t>
  </si>
  <si>
    <t>A_5_3</t>
  </si>
  <si>
    <t>酷炫巴比</t>
    <phoneticPr fontId="7" type="noConversion"/>
  </si>
  <si>
    <t>R_g083_fg_3000_7</t>
  </si>
  <si>
    <t>R_g083_fg_10000_7</t>
  </si>
  <si>
    <t>R_g083_fg_30000_7</t>
  </si>
  <si>
    <t>R_g083_fg_100000_7</t>
  </si>
  <si>
    <t>R_g083_fg_300000_7</t>
  </si>
  <si>
    <t>R_g083_fg_1000000_7</t>
  </si>
  <si>
    <t>R_g083_fg_3000000_7</t>
  </si>
  <si>
    <t>R_g083_fg_6000000_7</t>
  </si>
  <si>
    <t>R_g083_fg_9000000_7</t>
  </si>
  <si>
    <t>R_g083_fg_10000000_7</t>
  </si>
  <si>
    <t>R_g083_fg_15000000_7</t>
  </si>
  <si>
    <t>R_g083_fg_30000000_7</t>
  </si>
  <si>
    <t>R_g083_fg_50000000_7</t>
  </si>
  <si>
    <t>R_g083_fg_100000000_7</t>
  </si>
  <si>
    <t>R_g083_fg_200000000_7</t>
  </si>
  <si>
    <t>R_g083_fg_300000000_7</t>
  </si>
  <si>
    <t>R_g083_fg_500000000_7</t>
  </si>
  <si>
    <t>R_g083_fg_1000000000_7</t>
  </si>
  <si>
    <t>R_g083_fg_2000000000_7</t>
  </si>
  <si>
    <t>R_g083_fg_5000000000_7</t>
  </si>
  <si>
    <t>R_g083_fg_10000000000_7</t>
  </si>
  <si>
    <t>R_g083_fg_3000_30_1</t>
  </si>
  <si>
    <t>R_g083_fg_10000_30_1</t>
  </si>
  <si>
    <t>R_g083_fg_30000_30_1</t>
  </si>
  <si>
    <t>R_g083_fg_100000_30_1</t>
  </si>
  <si>
    <t>R_g083_fg_300000_30_1</t>
  </si>
  <si>
    <t>R_g083_fg_1000000_30_1</t>
  </si>
  <si>
    <t>R_g083_fg_3000000_30_1</t>
  </si>
  <si>
    <t>R_g083_fg_6000000_30_1</t>
  </si>
  <si>
    <t>R_g083_fg_9000000_30_1</t>
  </si>
  <si>
    <t>R_g083_fg_10000000_30_1</t>
  </si>
  <si>
    <t>R_g083_fg_15000000_30_1</t>
  </si>
  <si>
    <t>R_g083_fg_30000000_30_1</t>
  </si>
  <si>
    <t>R_g083_fg_50000000_30_1</t>
  </si>
  <si>
    <t>R_g083_fg_100000000_30_1</t>
  </si>
  <si>
    <t>R_g083_fg_200000000_30_1</t>
  </si>
  <si>
    <t>R_g083_fg_300000000_30_1</t>
  </si>
  <si>
    <t>R_g083_fg_500000000_30_1</t>
  </si>
  <si>
    <t>R_g083_fg_1000000000_30_1</t>
  </si>
  <si>
    <t>R_g083_fg_2000000000_30_1</t>
  </si>
  <si>
    <t>R_g083_fg_5000000000_30_1</t>
  </si>
  <si>
    <t>R_g083_fg_10000000000_30_1</t>
  </si>
  <si>
    <t>R_g083_sfg_3000_7</t>
  </si>
  <si>
    <t>R_g083_sfg_10000_7</t>
  </si>
  <si>
    <t>R_g083_sfg_30000_7</t>
  </si>
  <si>
    <t>R_g083_sfg_100000_7</t>
  </si>
  <si>
    <t>R_g083_sfg_300000_7</t>
  </si>
  <si>
    <t>R_g083_sfg_1000000_7</t>
  </si>
  <si>
    <t>R_g083_sfg_3000000_7</t>
  </si>
  <si>
    <t>R_g083_sfg_6000000_7</t>
  </si>
  <si>
    <t>R_g083_sfg_9000000_7</t>
  </si>
  <si>
    <t>R_g083_sfg_10000000_7</t>
  </si>
  <si>
    <t>R_g083_sfg_15000000_7</t>
  </si>
  <si>
    <t>R_g083_sfg_30000000_7</t>
  </si>
  <si>
    <t>R_g083_sfg_50000000_7</t>
  </si>
  <si>
    <t>R_g083_sfg_100000000_7</t>
  </si>
  <si>
    <t>R_g083_sfg_200000000_7</t>
  </si>
  <si>
    <t>R_g083_sfg_300000000_7</t>
  </si>
  <si>
    <t>R_g083_sfg_500000000_7</t>
  </si>
  <si>
    <t>R_g083_sfg_1000000000_7</t>
  </si>
  <si>
    <t>R_g083_sfg_2000000000_7</t>
  </si>
  <si>
    <t>R_g083_sfg_5000000000_7</t>
  </si>
  <si>
    <t>R_g083_sfg_10000000000_7</t>
  </si>
  <si>
    <t>R_g083_sfg_3000_30_1</t>
  </si>
  <si>
    <t>R_g083_sfg_10000_30_1</t>
  </si>
  <si>
    <t>R_g083_sfg_30000_30_1</t>
  </si>
  <si>
    <t>R_g083_sfg_100000_30_1</t>
  </si>
  <si>
    <t>R_g083_sfg_300000_30_1</t>
  </si>
  <si>
    <t>R_g083_sfg_1000000_30_1</t>
  </si>
  <si>
    <t>R_g083_sfg_3000000_30_1</t>
  </si>
  <si>
    <t>R_g083_sfg_6000000_30_1</t>
  </si>
  <si>
    <t>R_g083_sfg_9000000_30_1</t>
  </si>
  <si>
    <t>R_g083_sfg_10000000_30_1</t>
  </si>
  <si>
    <t>R_g083_sfg_15000000_30_1</t>
  </si>
  <si>
    <t>R_g083_sfg_30000000_30_1</t>
  </si>
  <si>
    <t>R_g083_sfg_50000000_30_1</t>
  </si>
  <si>
    <t>R_g083_sfg_100000000_30_1</t>
  </si>
  <si>
    <t>R_g083_sfg_200000000_30_1</t>
  </si>
  <si>
    <t>R_g083_sfg_300000000_30_1</t>
  </si>
  <si>
    <t>R_g083_sfg_500000000_30_1</t>
  </si>
  <si>
    <t>R_g083_sfg_1000000000_30_1</t>
  </si>
  <si>
    <t>R_g083_sfg_2000000000_30_1</t>
  </si>
  <si>
    <t>R_g083_sfg_5000000000_30_1</t>
  </si>
  <si>
    <t>R_g083_sfg_10000000000_30_1</t>
  </si>
  <si>
    <t>R_g083_pfg_3000_7</t>
  </si>
  <si>
    <t>R_g083_pfg_10000_7</t>
  </si>
  <si>
    <t>R_g083_pfg_30000_7</t>
  </si>
  <si>
    <t>R_g083_pfg_100000_7</t>
  </si>
  <si>
    <t>R_g083_pfg_300000_7</t>
  </si>
  <si>
    <t>R_g083_pfg_1000000_7</t>
  </si>
  <si>
    <t>R_g083_pfg_3000000_7</t>
  </si>
  <si>
    <t>R_g083_pfg_6000000_7</t>
  </si>
  <si>
    <t>R_g083_pfg_9000000_7</t>
  </si>
  <si>
    <t>R_g083_pfg_10000000_7</t>
  </si>
  <si>
    <t>R_g083_pfg_15000000_7</t>
  </si>
  <si>
    <t>R_g083_pfg_30000000_7</t>
  </si>
  <si>
    <t>R_g083_pfg_50000000_7</t>
  </si>
  <si>
    <t>R_g083_pfg_100000000_7</t>
  </si>
  <si>
    <t>R_g083_pfg_200000000_7</t>
  </si>
  <si>
    <t>R_g083_pfg_300000000_7</t>
  </si>
  <si>
    <t>R_g083_pfg_500000000_7</t>
  </si>
  <si>
    <t>R_g083_pfg_1000000000_7</t>
  </si>
  <si>
    <t>R_g083_pfg_2000000000_7</t>
  </si>
  <si>
    <t>R_g083_pfg_10000000000_7</t>
  </si>
  <si>
    <t>R_g083_pfg_3000_30_1</t>
  </si>
  <si>
    <t>R_g083_pfg_10000_30_1</t>
  </si>
  <si>
    <t>R_g083_pfg_30000_30_1</t>
  </si>
  <si>
    <t>R_g083_pfg_100000_30_1</t>
  </si>
  <si>
    <t>R_g083_pfg_300000_30_1</t>
  </si>
  <si>
    <t>R_g083_pfg_1000000_30_1</t>
  </si>
  <si>
    <t>R_g083_pfg_3000000_30_1</t>
  </si>
  <si>
    <t>R_g083_pfg_6000000_30_1</t>
  </si>
  <si>
    <t>R_g083_pfg_9000000_30_1</t>
  </si>
  <si>
    <t>R_g083_pfg_10000000_30_1</t>
  </si>
  <si>
    <t>R_g083_pfg_15000000_30_1</t>
  </si>
  <si>
    <t>R_g083_pfg_30000000_30_1</t>
  </si>
  <si>
    <t>R_g083_pfg_50000000_30_1</t>
  </si>
  <si>
    <t>R_g083_pfg_100000000_30_1</t>
  </si>
  <si>
    <t>R_g083_pfg_200000000_30_1</t>
  </si>
  <si>
    <t>R_g083_pfg_300000000_30_1</t>
  </si>
  <si>
    <t>R_g083_pfg_500000000_30_1</t>
  </si>
  <si>
    <t>R_g083_pfg_1000000000_30_1</t>
  </si>
  <si>
    <t>R_g083_pfg_2000000000_30_1</t>
  </si>
  <si>
    <t>R_g083_pfg_5000000000_30_1</t>
  </si>
  <si>
    <t>R_g083_pfg_10000000000_30_1</t>
  </si>
  <si>
    <t>R_g083_spfg_3000_7</t>
  </si>
  <si>
    <t>R_g083_spfg_10000_7</t>
  </si>
  <si>
    <t>R_g083_spfg_30000_7</t>
  </si>
  <si>
    <t>R_g083_spfg_100000_7</t>
  </si>
  <si>
    <t>R_g083_spfg_300000_7</t>
  </si>
  <si>
    <t>R_g083_spfg_1000000_7</t>
  </si>
  <si>
    <t>R_g083_spfg_3000000_7</t>
  </si>
  <si>
    <t>R_g083_spfg_6000000_7</t>
  </si>
  <si>
    <t>R_g083_spfg_9000000_7</t>
  </si>
  <si>
    <t>R_g083_spfg_10000000_7</t>
  </si>
  <si>
    <t>R_g083_spfg_15000000_7</t>
  </si>
  <si>
    <t>R_g083_spfg_30000000_7</t>
  </si>
  <si>
    <t>R_g083_spfg_50000000_7</t>
  </si>
  <si>
    <t>R_g083_spfg_100000000_7</t>
  </si>
  <si>
    <t>R_g083_spfg_200000000_7</t>
  </si>
  <si>
    <t>R_g083_spfg_300000000_7</t>
  </si>
  <si>
    <t>R_g083_spfg_500000000_7</t>
  </si>
  <si>
    <t>R_g083_spfg_1000000000_7</t>
  </si>
  <si>
    <t>R_g083_spfg_2000000000_7</t>
  </si>
  <si>
    <t>R_g083_spfg_5000000000_7</t>
  </si>
  <si>
    <t>R_g083_spfg_10000000000_7</t>
  </si>
  <si>
    <t>R_g083_spfg_3000_30_1</t>
  </si>
  <si>
    <t>R_g083_spfg_10000_30_1</t>
  </si>
  <si>
    <t>R_g083_spfg_30000_30_1</t>
  </si>
  <si>
    <t>R_g083_spfg_100000_30_1</t>
  </si>
  <si>
    <t>R_g083_spfg_300000_30_1</t>
  </si>
  <si>
    <t>R_g083_spfg_1000000_30_1</t>
  </si>
  <si>
    <t>R_g083_spfg_3000000_30_1</t>
  </si>
  <si>
    <t>R_g083_spfg_6000000_30_1</t>
  </si>
  <si>
    <t>R_g083_spfg_9000000_30_1</t>
  </si>
  <si>
    <t>R_g083_spfg_10000000_30_1</t>
  </si>
  <si>
    <t>R_g083_spfg_15000000_30_1</t>
  </si>
  <si>
    <t>R_g083_spfg_30000000_30_1</t>
  </si>
  <si>
    <t>R_g083_spfg_50000000_30_1</t>
  </si>
  <si>
    <t>R_g083_spfg_100000000_30_1</t>
  </si>
  <si>
    <t>R_g083_spfg_200000000_30_1</t>
  </si>
  <si>
    <t>R_g083_spfg_300000000_30_1</t>
  </si>
  <si>
    <t>R_g083_spfg_500000000_30_1</t>
  </si>
  <si>
    <t>R_g083_spfg_1000000000_30_1</t>
  </si>
  <si>
    <t>R_g083_spfg_2000000000_30_1</t>
  </si>
  <si>
    <t>R_g083_spfg_5000000000_30_1</t>
  </si>
  <si>
    <t>R_g083_spfg_10000000000_30_1</t>
  </si>
  <si>
    <t>星星幣</t>
    <phoneticPr fontId="7" type="noConversion"/>
  </si>
  <si>
    <t>Wild超級卡202202季</t>
    <phoneticPr fontId="7" type="noConversion"/>
  </si>
  <si>
    <t>Wild普卡202202季</t>
    <phoneticPr fontId="7" type="noConversion"/>
  </si>
  <si>
    <t>Wild金卡202202季</t>
    <phoneticPr fontId="7" type="noConversion"/>
  </si>
  <si>
    <t>Wild Lucky卡202202季</t>
    <phoneticPr fontId="7" type="noConversion"/>
  </si>
  <si>
    <t>BW_202202_0</t>
    <phoneticPr fontId="7" type="noConversion"/>
  </si>
  <si>
    <t>BW_202202_1</t>
    <phoneticPr fontId="7" type="noConversion"/>
  </si>
  <si>
    <t>BW_202202_2</t>
    <phoneticPr fontId="7" type="noConversion"/>
  </si>
  <si>
    <t>BW_202202_3</t>
    <phoneticPr fontId="7" type="noConversion"/>
  </si>
  <si>
    <t>泡泡龍再相聚好運包</t>
  </si>
  <si>
    <t>R_g083_pfg_5000000000_7</t>
    <phoneticPr fontId="7" type="noConversion"/>
  </si>
  <si>
    <t>3000泡泡龍飛飛卡(7天綁定)</t>
    <phoneticPr fontId="7" type="noConversion"/>
  </si>
  <si>
    <t>R_g080_jp_300000_7</t>
    <phoneticPr fontId="7" type="noConversion"/>
  </si>
  <si>
    <t>R_g080_jp_10000_7</t>
    <phoneticPr fontId="7" type="noConversion"/>
  </si>
  <si>
    <t>9000000暴富輪盤輪盤卡(7天綁定)</t>
    <phoneticPr fontId="7" type="noConversion"/>
  </si>
  <si>
    <t>泡泡龍再相聚卡片包I</t>
    <phoneticPr fontId="7" type="noConversion"/>
  </si>
  <si>
    <t>泡泡龍再相聚卡片包II</t>
    <phoneticPr fontId="7" type="noConversion"/>
  </si>
  <si>
    <t>泡泡龍再相聚卡片包III</t>
    <phoneticPr fontId="7" type="noConversion"/>
  </si>
  <si>
    <t>R_hg001_fg50x_3000_7</t>
  </si>
  <si>
    <t>R_hg001_fg50x_10000_7</t>
  </si>
  <si>
    <t>R_hg001_fg50x_30000_7</t>
  </si>
  <si>
    <t>R_hg001_fg50x_100000_7</t>
  </si>
  <si>
    <t>R_hg001_fg50x_300000_7</t>
  </si>
  <si>
    <t>R_hg001_fg50x_1000000_7</t>
  </si>
  <si>
    <t>R_hg001_fg50x_3000000_7</t>
  </si>
  <si>
    <t>R_hg001_fg50x_6000000_7</t>
  </si>
  <si>
    <t>R_hg001_fg50x_9000000_7</t>
  </si>
  <si>
    <t>R_hg001_fg50x_10000000_7</t>
  </si>
  <si>
    <t>R_hg001_fg50x_15000000_7</t>
  </si>
  <si>
    <t>R_hg001_fg50x_30000000_7</t>
  </si>
  <si>
    <t>R_hg001_fg50x_50000000_7</t>
  </si>
  <si>
    <t>R_hg001_fg50x_100000000_7</t>
  </si>
  <si>
    <t>R_hg001_fg50x_200000000_7</t>
  </si>
  <si>
    <t>R_hg001_fg50x_300000000_7</t>
  </si>
  <si>
    <t>R_hg001_fg50x_500000000_7</t>
  </si>
  <si>
    <t>R_hg001_fg50x_1000000000_7</t>
  </si>
  <si>
    <t>R_hg001_fg50x_2000000000_7</t>
  </si>
  <si>
    <t>R_hg001_fg50x_5000000000_7</t>
  </si>
  <si>
    <t>R_hg001_fg50x_10000000000_7</t>
  </si>
  <si>
    <t>R_hg001_fg50x_3000_30_1</t>
  </si>
  <si>
    <t>R_hg001_fg50x_10000_30_1</t>
  </si>
  <si>
    <t>R_hg001_fg50x_30000_30_1</t>
  </si>
  <si>
    <t>R_hg001_fg50x_100000_30_1</t>
  </si>
  <si>
    <t>R_hg001_fg50x_300000_30_1</t>
  </si>
  <si>
    <t>R_hg001_fg50x_1000000_30_1</t>
  </si>
  <si>
    <t>R_hg001_fg50x_3000000_30_1</t>
  </si>
  <si>
    <t>R_hg001_fg50x_6000000_30_1</t>
  </si>
  <si>
    <t>R_hg001_fg50x_9000000_30_1</t>
  </si>
  <si>
    <t>R_hg001_fg50x_10000000_30_1</t>
  </si>
  <si>
    <t>R_hg001_fg50x_15000000_30_1</t>
  </si>
  <si>
    <t>R_hg001_fg50x_30000000_30_1</t>
  </si>
  <si>
    <t>R_hg001_fg50x_50000000_30_1</t>
  </si>
  <si>
    <t>R_hg001_fg50x_100000000_30_1</t>
  </si>
  <si>
    <t>R_hg001_fg50x_200000000_30_1</t>
  </si>
  <si>
    <t>R_hg001_fg50x_300000000_30_1</t>
  </si>
  <si>
    <t>R_hg001_fg50x_500000000_30_1</t>
  </si>
  <si>
    <t>R_hg001_fg50x_1000000000_30_1</t>
  </si>
  <si>
    <t>R_hg001_fg50x_2000000000_30_1</t>
  </si>
  <si>
    <t>R_hg001_fg50x_5000000000_30_1</t>
  </si>
  <si>
    <t>R_hg001_fg50x_10000000000_30_1</t>
  </si>
  <si>
    <t>R_hg001_fg200x_3000_7</t>
  </si>
  <si>
    <t>R_hg001_fg200x_10000_7</t>
  </si>
  <si>
    <t>R_hg001_fg200x_30000_7</t>
  </si>
  <si>
    <t>R_hg001_fg200x_100000_7</t>
  </si>
  <si>
    <t>R_hg001_fg200x_300000_7</t>
  </si>
  <si>
    <t>R_hg001_fg200x_1000000_7</t>
  </si>
  <si>
    <t>R_hg001_fg200x_3000000_7</t>
  </si>
  <si>
    <t>R_hg001_fg200x_6000000_7</t>
  </si>
  <si>
    <t>R_hg001_fg200x_9000000_7</t>
  </si>
  <si>
    <t>R_hg001_fg200x_10000000_7</t>
  </si>
  <si>
    <t>R_hg001_fg200x_15000000_7</t>
  </si>
  <si>
    <t>R_hg001_fg200x_30000000_7</t>
  </si>
  <si>
    <t>R_hg001_fg200x_50000000_7</t>
  </si>
  <si>
    <t>R_hg001_fg200x_100000000_7</t>
  </si>
  <si>
    <t>R_hg001_fg200x_200000000_7</t>
  </si>
  <si>
    <t>R_hg001_fg200x_300000000_7</t>
  </si>
  <si>
    <t>R_hg001_fg200x_500000000_7</t>
  </si>
  <si>
    <t>R_hg001_fg200x_1000000000_7</t>
  </si>
  <si>
    <t>R_hg001_fg200x_2000000000_7</t>
  </si>
  <si>
    <t>R_hg001_fg200x_5000000000_7</t>
  </si>
  <si>
    <t>R_hg001_fg200x_10000000000_7</t>
  </si>
  <si>
    <t>R_hg001_fg200x_3000_30_1</t>
  </si>
  <si>
    <t>R_hg001_fg200x_10000_30_1</t>
  </si>
  <si>
    <t>R_hg001_fg200x_30000_30_1</t>
  </si>
  <si>
    <t>R_hg001_fg200x_100000_30_1</t>
  </si>
  <si>
    <t>R_hg001_fg200x_300000_30_1</t>
  </si>
  <si>
    <t>R_hg001_fg200x_1000000_30_1</t>
  </si>
  <si>
    <t>R_hg001_fg200x_3000000_30_1</t>
  </si>
  <si>
    <t>R_hg001_fg200x_6000000_30_1</t>
  </si>
  <si>
    <t>R_hg001_fg200x_9000000_30_1</t>
  </si>
  <si>
    <t>R_hg001_fg200x_10000000_30_1</t>
  </si>
  <si>
    <t>R_hg001_fg200x_15000000_30_1</t>
  </si>
  <si>
    <t>R_hg001_fg200x_30000000_30_1</t>
  </si>
  <si>
    <t>R_hg001_fg200x_50000000_30_1</t>
  </si>
  <si>
    <t>R_hg001_fg200x_100000000_30_1</t>
  </si>
  <si>
    <t>R_hg001_fg200x_200000000_30_1</t>
  </si>
  <si>
    <t>R_hg001_fg200x_300000000_30_1</t>
  </si>
  <si>
    <t>R_hg001_fg200x_500000000_30_1</t>
  </si>
  <si>
    <t>R_hg001_fg200x_1000000000_30_1</t>
  </si>
  <si>
    <t>R_hg001_fg200x_2000000000_30_1</t>
  </si>
  <si>
    <t>R_hg001_fg200x_5000000000_30_1</t>
  </si>
  <si>
    <t>R_hg001_fg200x_10000000000_30_1</t>
  </si>
  <si>
    <t>R_hg001_fg500x_3000_7</t>
  </si>
  <si>
    <t>R_hg001_fg500x_10000_7</t>
  </si>
  <si>
    <t>R_hg001_fg500x_30000_7</t>
  </si>
  <si>
    <t>R_hg001_fg500x_100000_7</t>
  </si>
  <si>
    <t>R_hg001_fg500x_300000_7</t>
  </si>
  <si>
    <t>R_hg001_fg500x_1000000_7</t>
  </si>
  <si>
    <t>R_hg001_fg500x_3000000_7</t>
  </si>
  <si>
    <t>R_hg001_fg500x_6000000_7</t>
  </si>
  <si>
    <t>R_hg001_fg500x_9000000_7</t>
  </si>
  <si>
    <t>R_hg001_fg500x_10000000_7</t>
  </si>
  <si>
    <t>R_hg001_fg500x_15000000_7</t>
  </si>
  <si>
    <t>R_hg001_fg500x_30000000_7</t>
  </si>
  <si>
    <t>R_hg001_fg500x_50000000_7</t>
  </si>
  <si>
    <t>R_hg001_fg500x_100000000_7</t>
  </si>
  <si>
    <t>R_hg001_fg500x_200000000_7</t>
  </si>
  <si>
    <t>R_hg001_fg500x_300000000_7</t>
  </si>
  <si>
    <t>R_hg001_fg500x_500000000_7</t>
  </si>
  <si>
    <t>R_hg001_fg500x_1000000000_7</t>
  </si>
  <si>
    <t>R_hg001_fg500x_2000000000_7</t>
  </si>
  <si>
    <t>R_hg001_fg500x_5000000000_7</t>
  </si>
  <si>
    <t>R_hg001_fg500x_10000000000_7</t>
  </si>
  <si>
    <t>R_hg001_fg500x_3000_30_1</t>
  </si>
  <si>
    <t>R_hg001_fg500x_10000_30_1</t>
  </si>
  <si>
    <t>R_hg001_fg500x_30000_30_1</t>
  </si>
  <si>
    <t>R_hg001_fg500x_100000_30_1</t>
  </si>
  <si>
    <t>R_hg001_fg500x_300000_30_1</t>
  </si>
  <si>
    <t>R_hg001_fg500x_1000000_30_1</t>
  </si>
  <si>
    <t>R_hg001_fg500x_3000000_30_1</t>
  </si>
  <si>
    <t>R_hg001_fg500x_6000000_30_1</t>
  </si>
  <si>
    <t>R_hg001_fg500x_9000000_30_1</t>
  </si>
  <si>
    <t>R_hg001_fg500x_10000000_30_1</t>
  </si>
  <si>
    <t>R_hg001_fg500x_15000000_30_1</t>
  </si>
  <si>
    <t>R_hg001_fg500x_30000000_30_1</t>
  </si>
  <si>
    <t>R_hg001_fg500x_50000000_30_1</t>
  </si>
  <si>
    <t>R_hg001_fg500x_100000000_30_1</t>
  </si>
  <si>
    <t>R_hg001_fg500x_200000000_30_1</t>
  </si>
  <si>
    <t>R_hg001_fg500x_300000000_30_1</t>
  </si>
  <si>
    <t>R_hg001_fg500x_500000000_30_1</t>
  </si>
  <si>
    <t>R_hg001_fg500x_1000000000_30_1</t>
  </si>
  <si>
    <t>R_hg001_fg500x_2000000000_30_1</t>
  </si>
  <si>
    <t>R_hg001_fg500x_5000000000_30_1</t>
  </si>
  <si>
    <t>R_hg001_fg500x_10000000000_30_1</t>
  </si>
  <si>
    <t>R_hg001_fg1200x_3000_7</t>
  </si>
  <si>
    <t>R_hg001_fg1200x_10000_7</t>
  </si>
  <si>
    <t>R_hg001_fg1200x_30000_7</t>
  </si>
  <si>
    <t>R_hg001_fg1200x_100000_7</t>
  </si>
  <si>
    <t>R_hg001_fg1200x_300000_7</t>
  </si>
  <si>
    <t>R_hg001_fg1200x_1000000_7</t>
  </si>
  <si>
    <t>R_hg001_fg1200x_3000000_7</t>
  </si>
  <si>
    <t>R_hg001_fg1200x_6000000_7</t>
  </si>
  <si>
    <t>R_hg001_fg1200x_9000000_7</t>
  </si>
  <si>
    <t>R_hg001_fg1200x_10000000_7</t>
  </si>
  <si>
    <t>R_hg001_fg1200x_15000000_7</t>
  </si>
  <si>
    <t>R_hg001_fg1200x_30000000_7</t>
  </si>
  <si>
    <t>R_hg001_fg1200x_50000000_7</t>
  </si>
  <si>
    <t>R_hg001_fg1200x_100000000_7</t>
  </si>
  <si>
    <t>R_hg001_fg1200x_200000000_7</t>
  </si>
  <si>
    <t>R_hg001_fg1200x_300000000_7</t>
  </si>
  <si>
    <t>R_hg001_fg1200x_500000000_7</t>
  </si>
  <si>
    <t>R_hg001_fg1200x_1000000000_7</t>
  </si>
  <si>
    <t>R_hg001_fg1200x_2000000000_7</t>
  </si>
  <si>
    <t>R_hg001_fg1200x_5000000000_7</t>
  </si>
  <si>
    <t>R_hg001_fg1200x_10000000000_7</t>
  </si>
  <si>
    <t>R_hg001_fg1200x_3000_30_1</t>
  </si>
  <si>
    <t>R_hg001_fg1200x_10000_30_1</t>
  </si>
  <si>
    <t>R_hg001_fg1200x_30000_30_1</t>
  </si>
  <si>
    <t>R_hg001_fg1200x_100000_30_1</t>
  </si>
  <si>
    <t>R_hg001_fg1200x_300000_30_1</t>
  </si>
  <si>
    <t>R_hg001_fg1200x_1000000_30_1</t>
  </si>
  <si>
    <t>R_hg001_fg1200x_3000000_30_1</t>
  </si>
  <si>
    <t>R_hg001_fg1200x_6000000_30_1</t>
  </si>
  <si>
    <t>R_hg001_fg1200x_9000000_30_1</t>
  </si>
  <si>
    <t>R_hg001_fg1200x_10000000_30_1</t>
  </si>
  <si>
    <t>R_hg001_fg1200x_15000000_30_1</t>
  </si>
  <si>
    <t>R_hg001_fg1200x_30000000_30_1</t>
  </si>
  <si>
    <t>R_hg001_fg1200x_50000000_30_1</t>
  </si>
  <si>
    <t>R_hg001_fg1200x_100000000_30_1</t>
  </si>
  <si>
    <t>R_hg001_fg1200x_200000000_30_1</t>
  </si>
  <si>
    <t>R_hg001_fg1200x_300000000_30_1</t>
  </si>
  <si>
    <t>R_hg001_fg1200x_500000000_30_1</t>
  </si>
  <si>
    <t>R_hg001_fg1200x_1000000000_30_1</t>
  </si>
  <si>
    <t>R_hg001_fg1200x_2000000000_30_1</t>
  </si>
  <si>
    <t>R_hg001_fg1200x_5000000000_30_1</t>
  </si>
  <si>
    <t>R_hg001_fg1200x_10000000000_30_1</t>
  </si>
  <si>
    <t>辣椒狂歡免費卡</t>
  </si>
  <si>
    <t>辣椒狂歡倍數卡</t>
  </si>
  <si>
    <t>辣椒狂歡連爆卡</t>
  </si>
  <si>
    <t>辣椒狂歡超級連爆卡</t>
  </si>
  <si>
    <t>3000辣椒狂歡免費卡(7天綁定)</t>
    <phoneticPr fontId="7" type="noConversion"/>
  </si>
  <si>
    <t>10000辣椒狂歡免費卡(7天綁定)</t>
    <phoneticPr fontId="7" type="noConversion"/>
  </si>
  <si>
    <t>30000辣椒狂歡免費卡(7天綁定)</t>
    <phoneticPr fontId="7" type="noConversion"/>
  </si>
  <si>
    <t>100000辣椒狂歡免費卡(7天綁定)</t>
    <phoneticPr fontId="7" type="noConversion"/>
  </si>
  <si>
    <t>300000辣椒狂歡免費卡(7天綁定)</t>
    <phoneticPr fontId="7" type="noConversion"/>
  </si>
  <si>
    <t>1000000辣椒狂歡免費卡(7天綁定)</t>
    <phoneticPr fontId="7" type="noConversion"/>
  </si>
  <si>
    <t>3000000辣椒狂歡免費卡(7天綁定)</t>
    <phoneticPr fontId="7" type="noConversion"/>
  </si>
  <si>
    <t>6000000辣椒狂歡免費卡(7天綁定)</t>
    <phoneticPr fontId="7" type="noConversion"/>
  </si>
  <si>
    <t>9000000辣椒狂歡免費卡(7天綁定)</t>
    <phoneticPr fontId="7" type="noConversion"/>
  </si>
  <si>
    <t>10000000辣椒狂歡免費卡(7天綁定)</t>
    <phoneticPr fontId="7" type="noConversion"/>
  </si>
  <si>
    <t>15000000辣椒狂歡免費卡(7天綁定)</t>
    <phoneticPr fontId="7" type="noConversion"/>
  </si>
  <si>
    <t>30000000辣椒狂歡免費卡(7天綁定)</t>
    <phoneticPr fontId="7" type="noConversion"/>
  </si>
  <si>
    <t>50000000辣椒狂歡免費卡(7天綁定)</t>
    <phoneticPr fontId="7" type="noConversion"/>
  </si>
  <si>
    <t>100000000辣椒狂歡免費卡(7天綁定)</t>
    <phoneticPr fontId="7" type="noConversion"/>
  </si>
  <si>
    <t>200000000辣椒狂歡免費卡(7天綁定)</t>
    <phoneticPr fontId="7" type="noConversion"/>
  </si>
  <si>
    <t>300000000辣椒狂歡免費卡(7天綁定)</t>
    <phoneticPr fontId="7" type="noConversion"/>
  </si>
  <si>
    <t>500000000辣椒狂歡免費卡(7天綁定)</t>
    <phoneticPr fontId="7" type="noConversion"/>
  </si>
  <si>
    <t>1000000000辣椒狂歡免費卡(7天綁定)</t>
    <phoneticPr fontId="7" type="noConversion"/>
  </si>
  <si>
    <t>2000000000辣椒狂歡免費卡(7天綁定)</t>
    <phoneticPr fontId="7" type="noConversion"/>
  </si>
  <si>
    <t>5000000000辣椒狂歡免費卡(7天綁定)</t>
    <phoneticPr fontId="7" type="noConversion"/>
  </si>
  <si>
    <t>10000000000辣椒狂歡免費卡(7天綁定)</t>
    <phoneticPr fontId="7" type="noConversion"/>
  </si>
  <si>
    <t>3000辣椒狂歡免費卡(30天非綁定)</t>
    <phoneticPr fontId="7" type="noConversion"/>
  </si>
  <si>
    <t>10000辣椒狂歡免費卡(30天非綁定)</t>
    <phoneticPr fontId="7" type="noConversion"/>
  </si>
  <si>
    <t>30000辣椒狂歡免費卡(30天非綁定)</t>
    <phoneticPr fontId="7" type="noConversion"/>
  </si>
  <si>
    <t>100000辣椒狂歡免費卡(30天非綁定)</t>
    <phoneticPr fontId="7" type="noConversion"/>
  </si>
  <si>
    <t>300000辣椒狂歡免費卡(30天非綁定)</t>
    <phoneticPr fontId="7" type="noConversion"/>
  </si>
  <si>
    <t>1000000辣椒狂歡免費卡(30天非綁定)</t>
    <phoneticPr fontId="7" type="noConversion"/>
  </si>
  <si>
    <t>3000000辣椒狂歡免費卡(30天非綁定)</t>
    <phoneticPr fontId="7" type="noConversion"/>
  </si>
  <si>
    <t>6000000辣椒狂歡免費卡(30天非綁定)</t>
    <phoneticPr fontId="7" type="noConversion"/>
  </si>
  <si>
    <t>9000000辣椒狂歡免費卡(30天非綁定)</t>
    <phoneticPr fontId="7" type="noConversion"/>
  </si>
  <si>
    <t>10000000辣椒狂歡免費卡(30天非綁定)</t>
    <phoneticPr fontId="7" type="noConversion"/>
  </si>
  <si>
    <t>15000000辣椒狂歡免費卡(30天非綁定)</t>
    <phoneticPr fontId="7" type="noConversion"/>
  </si>
  <si>
    <t>30000000辣椒狂歡免費卡(30天非綁定)</t>
    <phoneticPr fontId="7" type="noConversion"/>
  </si>
  <si>
    <t>50000000辣椒狂歡免費卡(30天非綁定)</t>
    <phoneticPr fontId="7" type="noConversion"/>
  </si>
  <si>
    <t>100000000辣椒狂歡免費卡(30天非綁定)</t>
    <phoneticPr fontId="7" type="noConversion"/>
  </si>
  <si>
    <t>200000000辣椒狂歡免費卡(30天非綁定)</t>
    <phoneticPr fontId="7" type="noConversion"/>
  </si>
  <si>
    <t>300000000辣椒狂歡免費卡(30天非綁定)</t>
    <phoneticPr fontId="7" type="noConversion"/>
  </si>
  <si>
    <t>500000000辣椒狂歡免費卡(30天非綁定)</t>
    <phoneticPr fontId="7" type="noConversion"/>
  </si>
  <si>
    <t>1000000000辣椒狂歡免費卡(30天非綁定)</t>
    <phoneticPr fontId="7" type="noConversion"/>
  </si>
  <si>
    <t>2000000000辣椒狂歡免費卡(30天非綁定)</t>
    <phoneticPr fontId="7" type="noConversion"/>
  </si>
  <si>
    <t>5000000000辣椒狂歡免費卡(30天非綁定)</t>
    <phoneticPr fontId="7" type="noConversion"/>
  </si>
  <si>
    <t>10000000000辣椒狂歡免費卡(30天非綁定)</t>
    <phoneticPr fontId="7" type="noConversion"/>
  </si>
  <si>
    <t>3000辣椒狂歡倍數卡(7天綁定)</t>
    <phoneticPr fontId="7" type="noConversion"/>
  </si>
  <si>
    <t>10000辣椒狂歡倍數卡(7天綁定)</t>
    <phoneticPr fontId="7" type="noConversion"/>
  </si>
  <si>
    <t>30000辣椒狂歡倍數卡(7天綁定)</t>
    <phoneticPr fontId="7" type="noConversion"/>
  </si>
  <si>
    <t>100000辣椒狂歡倍數卡(7天綁定)</t>
    <phoneticPr fontId="7" type="noConversion"/>
  </si>
  <si>
    <t>300000辣椒狂歡倍數卡(7天綁定)</t>
    <phoneticPr fontId="7" type="noConversion"/>
  </si>
  <si>
    <t>1000000辣椒狂歡倍數卡(7天綁定)</t>
    <phoneticPr fontId="7" type="noConversion"/>
  </si>
  <si>
    <t>3000000辣椒狂歡倍數卡(7天綁定)</t>
    <phoneticPr fontId="7" type="noConversion"/>
  </si>
  <si>
    <t>6000000辣椒狂歡倍數卡(7天綁定)</t>
    <phoneticPr fontId="7" type="noConversion"/>
  </si>
  <si>
    <t>9000000辣椒狂歡倍數卡(7天綁定)</t>
    <phoneticPr fontId="7" type="noConversion"/>
  </si>
  <si>
    <t>10000000辣椒狂歡倍數卡(7天綁定)</t>
    <phoneticPr fontId="7" type="noConversion"/>
  </si>
  <si>
    <t>15000000辣椒狂歡倍數卡(7天綁定)</t>
    <phoneticPr fontId="7" type="noConversion"/>
  </si>
  <si>
    <t>30000000辣椒狂歡倍數卡(7天綁定)</t>
    <phoneticPr fontId="7" type="noConversion"/>
  </si>
  <si>
    <t>50000000辣椒狂歡倍數卡(7天綁定)</t>
    <phoneticPr fontId="7" type="noConversion"/>
  </si>
  <si>
    <t>100000000辣椒狂歡倍數卡(7天綁定)</t>
    <phoneticPr fontId="7" type="noConversion"/>
  </si>
  <si>
    <t>200000000辣椒狂歡倍數卡(7天綁定)</t>
    <phoneticPr fontId="7" type="noConversion"/>
  </si>
  <si>
    <t>300000000辣椒狂歡倍數卡(7天綁定)</t>
    <phoneticPr fontId="7" type="noConversion"/>
  </si>
  <si>
    <t>500000000辣椒狂歡倍數卡(7天綁定)</t>
    <phoneticPr fontId="7" type="noConversion"/>
  </si>
  <si>
    <t>1000000000辣椒狂歡倍數卡(7天綁定)</t>
    <phoneticPr fontId="7" type="noConversion"/>
  </si>
  <si>
    <t>2000000000辣椒狂歡倍數卡(7天綁定)</t>
    <phoneticPr fontId="7" type="noConversion"/>
  </si>
  <si>
    <t>5000000000辣椒狂歡倍數卡(7天綁定)</t>
    <phoneticPr fontId="7" type="noConversion"/>
  </si>
  <si>
    <t>10000000000辣椒狂歡倍數卡(7天綁定)</t>
    <phoneticPr fontId="7" type="noConversion"/>
  </si>
  <si>
    <t>3000辣椒狂歡倍數卡(30天非綁定)</t>
    <phoneticPr fontId="7" type="noConversion"/>
  </si>
  <si>
    <t>10000辣椒狂歡倍數卡(30天非綁定)</t>
    <phoneticPr fontId="7" type="noConversion"/>
  </si>
  <si>
    <t>30000辣椒狂歡倍數卡(30天非綁定)</t>
    <phoneticPr fontId="7" type="noConversion"/>
  </si>
  <si>
    <t>100000辣椒狂歡倍數卡(30天非綁定)</t>
    <phoneticPr fontId="7" type="noConversion"/>
  </si>
  <si>
    <t>300000辣椒狂歡倍數卡(30天非綁定)</t>
    <phoneticPr fontId="7" type="noConversion"/>
  </si>
  <si>
    <t>1000000辣椒狂歡倍數卡(30天非綁定)</t>
    <phoneticPr fontId="7" type="noConversion"/>
  </si>
  <si>
    <t>3000000辣椒狂歡倍數卡(30天非綁定)</t>
    <phoneticPr fontId="7" type="noConversion"/>
  </si>
  <si>
    <t>6000000辣椒狂歡倍數卡(30天非綁定)</t>
    <phoneticPr fontId="7" type="noConversion"/>
  </si>
  <si>
    <t>9000000辣椒狂歡倍數卡(30天非綁定)</t>
    <phoneticPr fontId="7" type="noConversion"/>
  </si>
  <si>
    <t>10000000辣椒狂歡倍數卡(30天非綁定)</t>
    <phoneticPr fontId="7" type="noConversion"/>
  </si>
  <si>
    <t>15000000辣椒狂歡倍數卡(30天非綁定)</t>
    <phoneticPr fontId="7" type="noConversion"/>
  </si>
  <si>
    <t>30000000辣椒狂歡倍數卡(30天非綁定)</t>
    <phoneticPr fontId="7" type="noConversion"/>
  </si>
  <si>
    <t>50000000辣椒狂歡倍數卡(30天非綁定)</t>
    <phoneticPr fontId="7" type="noConversion"/>
  </si>
  <si>
    <t>100000000辣椒狂歡倍數卡(30天非綁定)</t>
    <phoneticPr fontId="7" type="noConversion"/>
  </si>
  <si>
    <t>200000000辣椒狂歡倍數卡(30天非綁定)</t>
    <phoneticPr fontId="7" type="noConversion"/>
  </si>
  <si>
    <t>300000000辣椒狂歡倍數卡(30天非綁定)</t>
    <phoneticPr fontId="7" type="noConversion"/>
  </si>
  <si>
    <t>500000000辣椒狂歡倍數卡(30天非綁定)</t>
    <phoneticPr fontId="7" type="noConversion"/>
  </si>
  <si>
    <t>1000000000辣椒狂歡倍數卡(30天非綁定)</t>
    <phoneticPr fontId="7" type="noConversion"/>
  </si>
  <si>
    <t>2000000000辣椒狂歡倍數卡(30天非綁定)</t>
    <phoneticPr fontId="7" type="noConversion"/>
  </si>
  <si>
    <t>5000000000辣椒狂歡倍數卡(30天非綁定)</t>
    <phoneticPr fontId="7" type="noConversion"/>
  </si>
  <si>
    <t>10000000000辣椒狂歡倍數卡(30天非綁定)</t>
    <phoneticPr fontId="7" type="noConversion"/>
  </si>
  <si>
    <t>3000辣椒狂歡連爆卡(7天綁定)</t>
    <phoneticPr fontId="7" type="noConversion"/>
  </si>
  <si>
    <t>10000辣椒狂歡連爆卡(7天綁定)</t>
    <phoneticPr fontId="7" type="noConversion"/>
  </si>
  <si>
    <t>30000辣椒狂歡連爆卡(7天綁定)</t>
    <phoneticPr fontId="7" type="noConversion"/>
  </si>
  <si>
    <t>100000辣椒狂歡連爆卡(7天綁定)</t>
    <phoneticPr fontId="7" type="noConversion"/>
  </si>
  <si>
    <t>300000辣椒狂歡連爆卡(7天綁定)</t>
    <phoneticPr fontId="7" type="noConversion"/>
  </si>
  <si>
    <t>1000000辣椒狂歡連爆卡(7天綁定)</t>
    <phoneticPr fontId="7" type="noConversion"/>
  </si>
  <si>
    <t>3000000辣椒狂歡連爆卡(7天綁定)</t>
    <phoneticPr fontId="7" type="noConversion"/>
  </si>
  <si>
    <t>6000000辣椒狂歡連爆卡(7天綁定)</t>
    <phoneticPr fontId="7" type="noConversion"/>
  </si>
  <si>
    <t>9000000辣椒狂歡連爆卡(7天綁定)</t>
    <phoneticPr fontId="7" type="noConversion"/>
  </si>
  <si>
    <t>10000000辣椒狂歡連爆卡(7天綁定)</t>
    <phoneticPr fontId="7" type="noConversion"/>
  </si>
  <si>
    <t>15000000辣椒狂歡連爆卡(7天綁定)</t>
    <phoneticPr fontId="7" type="noConversion"/>
  </si>
  <si>
    <t>30000000辣椒狂歡連爆卡(7天綁定)</t>
    <phoneticPr fontId="7" type="noConversion"/>
  </si>
  <si>
    <t>50000000辣椒狂歡連爆卡(7天綁定)</t>
    <phoneticPr fontId="7" type="noConversion"/>
  </si>
  <si>
    <t>100000000辣椒狂歡連爆卡(7天綁定)</t>
    <phoneticPr fontId="7" type="noConversion"/>
  </si>
  <si>
    <t>200000000辣椒狂歡連爆卡(7天綁定)</t>
    <phoneticPr fontId="7" type="noConversion"/>
  </si>
  <si>
    <t>300000000辣椒狂歡連爆卡(7天綁定)</t>
    <phoneticPr fontId="7" type="noConversion"/>
  </si>
  <si>
    <t>500000000辣椒狂歡連爆卡(7天綁定)</t>
    <phoneticPr fontId="7" type="noConversion"/>
  </si>
  <si>
    <t>1000000000辣椒狂歡連爆卡(7天綁定)</t>
    <phoneticPr fontId="7" type="noConversion"/>
  </si>
  <si>
    <t>2000000000辣椒狂歡連爆卡(7天綁定)</t>
    <phoneticPr fontId="7" type="noConversion"/>
  </si>
  <si>
    <t>5000000000辣椒狂歡連爆卡(7天綁定)</t>
    <phoneticPr fontId="7" type="noConversion"/>
  </si>
  <si>
    <t>10000000000辣椒狂歡連爆卡(7天綁定)</t>
    <phoneticPr fontId="7" type="noConversion"/>
  </si>
  <si>
    <t>3000辣椒狂歡連爆卡(30天非綁定)</t>
    <phoneticPr fontId="7" type="noConversion"/>
  </si>
  <si>
    <t>10000辣椒狂歡連爆卡(30天非綁定)</t>
    <phoneticPr fontId="7" type="noConversion"/>
  </si>
  <si>
    <t>30000辣椒狂歡連爆卡(30天非綁定)</t>
    <phoneticPr fontId="7" type="noConversion"/>
  </si>
  <si>
    <t>100000辣椒狂歡連爆卡(30天非綁定)</t>
    <phoneticPr fontId="7" type="noConversion"/>
  </si>
  <si>
    <t>300000辣椒狂歡連爆卡(30天非綁定)</t>
    <phoneticPr fontId="7" type="noConversion"/>
  </si>
  <si>
    <t>1000000辣椒狂歡連爆卡(30天非綁定)</t>
    <phoneticPr fontId="7" type="noConversion"/>
  </si>
  <si>
    <t>3000000辣椒狂歡連爆卡(30天非綁定)</t>
    <phoneticPr fontId="7" type="noConversion"/>
  </si>
  <si>
    <t>6000000辣椒狂歡連爆卡(30天非綁定)</t>
    <phoneticPr fontId="7" type="noConversion"/>
  </si>
  <si>
    <t>9000000辣椒狂歡連爆卡(30天非綁定)</t>
    <phoneticPr fontId="7" type="noConversion"/>
  </si>
  <si>
    <t>10000000辣椒狂歡連爆卡(30天非綁定)</t>
    <phoneticPr fontId="7" type="noConversion"/>
  </si>
  <si>
    <t>15000000辣椒狂歡連爆卡(30天非綁定)</t>
    <phoneticPr fontId="7" type="noConversion"/>
  </si>
  <si>
    <t>30000000辣椒狂歡連爆卡(30天非綁定)</t>
    <phoneticPr fontId="7" type="noConversion"/>
  </si>
  <si>
    <t>50000000辣椒狂歡連爆卡(30天非綁定)</t>
    <phoneticPr fontId="7" type="noConversion"/>
  </si>
  <si>
    <t>100000000辣椒狂歡連爆卡(30天非綁定)</t>
    <phoneticPr fontId="7" type="noConversion"/>
  </si>
  <si>
    <t>200000000辣椒狂歡連爆卡(30天非綁定)</t>
    <phoneticPr fontId="7" type="noConversion"/>
  </si>
  <si>
    <t>300000000辣椒狂歡連爆卡(30天非綁定)</t>
    <phoneticPr fontId="7" type="noConversion"/>
  </si>
  <si>
    <t>500000000辣椒狂歡連爆卡(30天非綁定)</t>
    <phoneticPr fontId="7" type="noConversion"/>
  </si>
  <si>
    <t>1000000000辣椒狂歡連爆卡(30天非綁定)</t>
    <phoneticPr fontId="7" type="noConversion"/>
  </si>
  <si>
    <t>2000000000辣椒狂歡連爆卡(30天非綁定)</t>
    <phoneticPr fontId="7" type="noConversion"/>
  </si>
  <si>
    <t>5000000000辣椒狂歡連爆卡(30天非綁定)</t>
    <phoneticPr fontId="7" type="noConversion"/>
  </si>
  <si>
    <t>10000000000辣椒狂歡連爆卡(30天非綁定)</t>
    <phoneticPr fontId="7" type="noConversion"/>
  </si>
  <si>
    <t>3000辣椒狂歡超級連爆卡(7天綁定)</t>
    <phoneticPr fontId="7" type="noConversion"/>
  </si>
  <si>
    <t>10000辣椒狂歡超級連爆卡(7天綁定)</t>
    <phoneticPr fontId="7" type="noConversion"/>
  </si>
  <si>
    <t>30000辣椒狂歡超級連爆卡(7天綁定)</t>
    <phoneticPr fontId="7" type="noConversion"/>
  </si>
  <si>
    <t>100000辣椒狂歡超級連爆卡(7天綁定)</t>
    <phoneticPr fontId="7" type="noConversion"/>
  </si>
  <si>
    <t>300000辣椒狂歡超級連爆卡(7天綁定)</t>
    <phoneticPr fontId="7" type="noConversion"/>
  </si>
  <si>
    <t>1000000辣椒狂歡超級連爆卡(7天綁定)</t>
    <phoneticPr fontId="7" type="noConversion"/>
  </si>
  <si>
    <t>3000000辣椒狂歡超級連爆卡(7天綁定)</t>
    <phoneticPr fontId="7" type="noConversion"/>
  </si>
  <si>
    <t>6000000辣椒狂歡超級連爆卡(7天綁定)</t>
    <phoneticPr fontId="7" type="noConversion"/>
  </si>
  <si>
    <t>9000000辣椒狂歡超級連爆卡(7天綁定)</t>
    <phoneticPr fontId="7" type="noConversion"/>
  </si>
  <si>
    <t>10000000辣椒狂歡超級連爆卡(7天綁定)</t>
    <phoneticPr fontId="7" type="noConversion"/>
  </si>
  <si>
    <t>15000000辣椒狂歡超級連爆卡(7天綁定)</t>
    <phoneticPr fontId="7" type="noConversion"/>
  </si>
  <si>
    <t>30000000辣椒狂歡超級連爆卡(7天綁定)</t>
    <phoneticPr fontId="7" type="noConversion"/>
  </si>
  <si>
    <t>50000000辣椒狂歡超級連爆卡(7天綁定)</t>
    <phoneticPr fontId="7" type="noConversion"/>
  </si>
  <si>
    <t>100000000辣椒狂歡超級連爆卡(7天綁定)</t>
    <phoneticPr fontId="7" type="noConversion"/>
  </si>
  <si>
    <t>200000000辣椒狂歡超級連爆卡(7天綁定)</t>
    <phoneticPr fontId="7" type="noConversion"/>
  </si>
  <si>
    <t>300000000辣椒狂歡超級連爆卡(7天綁定)</t>
    <phoneticPr fontId="7" type="noConversion"/>
  </si>
  <si>
    <t>500000000辣椒狂歡超級連爆卡(7天綁定)</t>
    <phoneticPr fontId="7" type="noConversion"/>
  </si>
  <si>
    <t>1000000000辣椒狂歡超級連爆卡(7天綁定)</t>
    <phoneticPr fontId="7" type="noConversion"/>
  </si>
  <si>
    <t>2000000000辣椒狂歡超級連爆卡(7天綁定)</t>
    <phoneticPr fontId="7" type="noConversion"/>
  </si>
  <si>
    <t>5000000000辣椒狂歡超級連爆卡(7天綁定)</t>
    <phoneticPr fontId="7" type="noConversion"/>
  </si>
  <si>
    <t>10000000000辣椒狂歡超級連爆卡(7天綁定)</t>
    <phoneticPr fontId="7" type="noConversion"/>
  </si>
  <si>
    <t>3000辣椒狂歡超級連爆卡(30天非綁定)</t>
    <phoneticPr fontId="7" type="noConversion"/>
  </si>
  <si>
    <t>10000辣椒狂歡超級連爆卡(30天非綁定)</t>
    <phoneticPr fontId="7" type="noConversion"/>
  </si>
  <si>
    <t>30000辣椒狂歡超級連爆卡(30天非綁定)</t>
    <phoneticPr fontId="7" type="noConversion"/>
  </si>
  <si>
    <t>100000辣椒狂歡超級連爆卡(30天非綁定)</t>
    <phoneticPr fontId="7" type="noConversion"/>
  </si>
  <si>
    <t>300000辣椒狂歡超級連爆卡(30天非綁定)</t>
    <phoneticPr fontId="7" type="noConversion"/>
  </si>
  <si>
    <t>1000000辣椒狂歡超級連爆卡(30天非綁定)</t>
    <phoneticPr fontId="7" type="noConversion"/>
  </si>
  <si>
    <t>3000000辣椒狂歡超級連爆卡(30天非綁定)</t>
    <phoneticPr fontId="7" type="noConversion"/>
  </si>
  <si>
    <t>6000000辣椒狂歡超級連爆卡(30天非綁定)</t>
    <phoneticPr fontId="7" type="noConversion"/>
  </si>
  <si>
    <t>9000000辣椒狂歡超級連爆卡(30天非綁定)</t>
    <phoneticPr fontId="7" type="noConversion"/>
  </si>
  <si>
    <t>10000000辣椒狂歡超級連爆卡(30天非綁定)</t>
    <phoneticPr fontId="7" type="noConversion"/>
  </si>
  <si>
    <t>15000000辣椒狂歡超級連爆卡(30天非綁定)</t>
    <phoneticPr fontId="7" type="noConversion"/>
  </si>
  <si>
    <t>30000000辣椒狂歡超級連爆卡(30天非綁定)</t>
    <phoneticPr fontId="7" type="noConversion"/>
  </si>
  <si>
    <t>50000000辣椒狂歡超級連爆卡(30天非綁定)</t>
    <phoneticPr fontId="7" type="noConversion"/>
  </si>
  <si>
    <t>100000000辣椒狂歡超級連爆卡(30天非綁定)</t>
    <phoneticPr fontId="7" type="noConversion"/>
  </si>
  <si>
    <t>200000000辣椒狂歡超級連爆卡(30天非綁定)</t>
    <phoneticPr fontId="7" type="noConversion"/>
  </si>
  <si>
    <t>300000000辣椒狂歡超級連爆卡(30天非綁定)</t>
    <phoneticPr fontId="7" type="noConversion"/>
  </si>
  <si>
    <t>500000000辣椒狂歡超級連爆卡(30天非綁定)</t>
    <phoneticPr fontId="7" type="noConversion"/>
  </si>
  <si>
    <t>1000000000辣椒狂歡超級連爆卡(30天非綁定)</t>
    <phoneticPr fontId="7" type="noConversion"/>
  </si>
  <si>
    <t>2000000000辣椒狂歡超級連爆卡(30天非綁定)</t>
    <phoneticPr fontId="7" type="noConversion"/>
  </si>
  <si>
    <t>5000000000辣椒狂歡超級連爆卡(30天非綁定)</t>
    <phoneticPr fontId="7" type="noConversion"/>
  </si>
  <si>
    <t>10000000000辣椒狂歡超級連爆卡(30天非綁定)</t>
    <phoneticPr fontId="7" type="noConversion"/>
  </si>
  <si>
    <t>辣椒狂歡</t>
    <phoneticPr fontId="7" type="noConversion"/>
  </si>
  <si>
    <t>Jalapeno</t>
    <phoneticPr fontId="7" type="noConversion"/>
  </si>
  <si>
    <t>HG001</t>
    <phoneticPr fontId="7" type="noConversion"/>
  </si>
  <si>
    <t>辣椒狂歡免費卡</t>
    <phoneticPr fontId="7" type="noConversion"/>
  </si>
  <si>
    <t>辣椒狂歡倍數卡</t>
    <phoneticPr fontId="7" type="noConversion"/>
  </si>
  <si>
    <t>辣椒狂歡連爆卡</t>
    <phoneticPr fontId="7" type="noConversion"/>
  </si>
  <si>
    <t>辣椒狂歡超級連爆卡</t>
    <phoneticPr fontId="7" type="noConversion"/>
  </si>
  <si>
    <t>hg001_fg50x</t>
    <phoneticPr fontId="7" type="noConversion"/>
  </si>
  <si>
    <t>hg001_fg200x</t>
    <phoneticPr fontId="7" type="noConversion"/>
  </si>
  <si>
    <t>hg001_fg500x</t>
    <phoneticPr fontId="7" type="noConversion"/>
  </si>
  <si>
    <t>hg001_fg1200x</t>
    <phoneticPr fontId="7" type="noConversion"/>
  </si>
  <si>
    <t>FG50X</t>
    <phoneticPr fontId="7" type="noConversion"/>
  </si>
  <si>
    <t>FG200X</t>
    <phoneticPr fontId="7" type="noConversion"/>
  </si>
  <si>
    <t>FG500X</t>
    <phoneticPr fontId="7" type="noConversion"/>
  </si>
  <si>
    <t>FG1200X</t>
    <phoneticPr fontId="7" type="noConversion"/>
  </si>
  <si>
    <t>Double卡</t>
    <phoneticPr fontId="8" type="noConversion"/>
  </si>
  <si>
    <t>俠女連爆卡</t>
    <phoneticPr fontId="7" type="noConversion"/>
  </si>
  <si>
    <t>辣椒狂歡好運包</t>
    <phoneticPr fontId="7" type="noConversion"/>
  </si>
  <si>
    <t>黃金禮包</t>
    <phoneticPr fontId="7" type="noConversion"/>
  </si>
  <si>
    <t>蒙面俠蘇洛</t>
    <phoneticPr fontId="7" type="noConversion"/>
  </si>
  <si>
    <t>hg002_fg50x</t>
  </si>
  <si>
    <t>hg002_fg1200x</t>
  </si>
  <si>
    <t>Zorro</t>
  </si>
  <si>
    <t>HG002</t>
    <phoneticPr fontId="7" type="noConversion"/>
  </si>
  <si>
    <t>蒙面俠蘇洛紅利卡</t>
  </si>
  <si>
    <t>蒙面俠蘇洛免費卡</t>
  </si>
  <si>
    <t>蒙面俠蘇洛超級免費卡</t>
  </si>
  <si>
    <t>蒙面俠蘇洛超級全盤卡</t>
  </si>
  <si>
    <t>hg002_fg200x</t>
    <phoneticPr fontId="7" type="noConversion"/>
  </si>
  <si>
    <t>hg002_fg500x</t>
    <phoneticPr fontId="7" type="noConversion"/>
  </si>
  <si>
    <t>R_hg002_fg50x_3000_7</t>
  </si>
  <si>
    <t>R_hg002_fg50x_10000_7</t>
  </si>
  <si>
    <t>R_hg002_fg50x_30000_7</t>
  </si>
  <si>
    <t>R_hg002_fg50x_100000_7</t>
  </si>
  <si>
    <t>R_hg002_fg50x_300000_7</t>
  </si>
  <si>
    <t>R_hg002_fg50x_1000000_7</t>
  </si>
  <si>
    <t>R_hg002_fg50x_3000000_7</t>
  </si>
  <si>
    <t>R_hg002_fg50x_6000000_7</t>
  </si>
  <si>
    <t>R_hg002_fg50x_9000000_7</t>
  </si>
  <si>
    <t>R_hg002_fg50x_10000000_7</t>
  </si>
  <si>
    <t>R_hg002_fg50x_15000000_7</t>
  </si>
  <si>
    <t>R_hg002_fg50x_30000000_7</t>
  </si>
  <si>
    <t>R_hg002_fg50x_50000000_7</t>
  </si>
  <si>
    <t>R_hg002_fg50x_100000000_7</t>
  </si>
  <si>
    <t>R_hg002_fg50x_200000000_7</t>
  </si>
  <si>
    <t>R_hg002_fg50x_300000000_7</t>
  </si>
  <si>
    <t>R_hg002_fg50x_500000000_7</t>
  </si>
  <si>
    <t>R_hg002_fg50x_1000000000_7</t>
  </si>
  <si>
    <t>R_hg002_fg50x_2000000000_7</t>
  </si>
  <si>
    <t>R_hg002_fg50x_5000000000_7</t>
  </si>
  <si>
    <t>R_hg002_fg50x_10000000000_7</t>
  </si>
  <si>
    <t>R_hg002_fg50x_3000_30_1</t>
  </si>
  <si>
    <t>R_hg002_fg50x_10000_30_1</t>
  </si>
  <si>
    <t>R_hg002_fg50x_30000_30_1</t>
  </si>
  <si>
    <t>R_hg002_fg50x_100000_30_1</t>
  </si>
  <si>
    <t>R_hg002_fg50x_300000_30_1</t>
  </si>
  <si>
    <t>R_hg002_fg50x_1000000_30_1</t>
  </si>
  <si>
    <t>R_hg002_fg50x_3000000_30_1</t>
  </si>
  <si>
    <t>R_hg002_fg50x_6000000_30_1</t>
  </si>
  <si>
    <t>R_hg002_fg50x_9000000_30_1</t>
  </si>
  <si>
    <t>R_hg002_fg50x_10000000_30_1</t>
  </si>
  <si>
    <t>R_hg002_fg50x_15000000_30_1</t>
  </si>
  <si>
    <t>R_hg002_fg50x_30000000_30_1</t>
  </si>
  <si>
    <t>R_hg002_fg50x_50000000_30_1</t>
  </si>
  <si>
    <t>R_hg002_fg50x_100000000_30_1</t>
  </si>
  <si>
    <t>R_hg002_fg50x_200000000_30_1</t>
  </si>
  <si>
    <t>R_hg002_fg50x_300000000_30_1</t>
  </si>
  <si>
    <t>R_hg002_fg50x_500000000_30_1</t>
  </si>
  <si>
    <t>R_hg002_fg50x_1000000000_30_1</t>
  </si>
  <si>
    <t>R_hg002_fg50x_2000000000_30_1</t>
  </si>
  <si>
    <t>R_hg002_fg50x_5000000000_30_1</t>
  </si>
  <si>
    <t>R_hg002_fg50x_10000000000_30_1</t>
  </si>
  <si>
    <t>R_hg002_fg200x_3000_7</t>
  </si>
  <si>
    <t>R_hg002_fg200x_10000_7</t>
  </si>
  <si>
    <t>R_hg002_fg200x_30000_7</t>
  </si>
  <si>
    <t>R_hg002_fg200x_100000_7</t>
  </si>
  <si>
    <t>R_hg002_fg200x_300000_7</t>
  </si>
  <si>
    <t>R_hg002_fg200x_1000000_7</t>
  </si>
  <si>
    <t>R_hg002_fg200x_3000000_7</t>
  </si>
  <si>
    <t>R_hg002_fg200x_6000000_7</t>
  </si>
  <si>
    <t>R_hg002_fg200x_9000000_7</t>
  </si>
  <si>
    <t>R_hg002_fg200x_10000000_7</t>
  </si>
  <si>
    <t>R_hg002_fg200x_15000000_7</t>
  </si>
  <si>
    <t>R_hg002_fg200x_30000000_7</t>
  </si>
  <si>
    <t>R_hg002_fg200x_50000000_7</t>
  </si>
  <si>
    <t>R_hg002_fg200x_100000000_7</t>
  </si>
  <si>
    <t>R_hg002_fg200x_200000000_7</t>
  </si>
  <si>
    <t>R_hg002_fg200x_300000000_7</t>
  </si>
  <si>
    <t>R_hg002_fg200x_500000000_7</t>
  </si>
  <si>
    <t>R_hg002_fg200x_1000000000_7</t>
  </si>
  <si>
    <t>R_hg002_fg200x_2000000000_7</t>
  </si>
  <si>
    <t>R_hg002_fg200x_5000000000_7</t>
  </si>
  <si>
    <t>R_hg002_fg200x_10000000000_7</t>
  </si>
  <si>
    <t>R_hg002_fg200x_3000_30_1</t>
  </si>
  <si>
    <t>R_hg002_fg200x_10000_30_1</t>
  </si>
  <si>
    <t>R_hg002_fg200x_30000_30_1</t>
  </si>
  <si>
    <t>R_hg002_fg200x_100000_30_1</t>
  </si>
  <si>
    <t>R_hg002_fg200x_300000_30_1</t>
  </si>
  <si>
    <t>R_hg002_fg200x_1000000_30_1</t>
  </si>
  <si>
    <t>R_hg002_fg200x_3000000_30_1</t>
  </si>
  <si>
    <t>R_hg002_fg200x_6000000_30_1</t>
  </si>
  <si>
    <t>R_hg002_fg200x_9000000_30_1</t>
  </si>
  <si>
    <t>R_hg002_fg200x_10000000_30_1</t>
  </si>
  <si>
    <t>R_hg002_fg200x_15000000_30_1</t>
  </si>
  <si>
    <t>R_hg002_fg200x_30000000_30_1</t>
  </si>
  <si>
    <t>R_hg002_fg200x_50000000_30_1</t>
  </si>
  <si>
    <t>R_hg002_fg200x_100000000_30_1</t>
  </si>
  <si>
    <t>R_hg002_fg200x_200000000_30_1</t>
  </si>
  <si>
    <t>R_hg002_fg200x_300000000_30_1</t>
  </si>
  <si>
    <t>R_hg002_fg200x_500000000_30_1</t>
  </si>
  <si>
    <t>R_hg002_fg200x_1000000000_30_1</t>
  </si>
  <si>
    <t>R_hg002_fg200x_2000000000_30_1</t>
  </si>
  <si>
    <t>R_hg002_fg200x_5000000000_30_1</t>
  </si>
  <si>
    <t>R_hg002_fg200x_10000000000_30_1</t>
  </si>
  <si>
    <t>R_hg002_fg500x_3000_7</t>
  </si>
  <si>
    <t>R_hg002_fg500x_10000_7</t>
  </si>
  <si>
    <t>R_hg002_fg500x_30000_7</t>
  </si>
  <si>
    <t>R_hg002_fg500x_100000_7</t>
  </si>
  <si>
    <t>R_hg002_fg500x_300000_7</t>
  </si>
  <si>
    <t>R_hg002_fg500x_1000000_7</t>
  </si>
  <si>
    <t>R_hg002_fg500x_3000000_7</t>
  </si>
  <si>
    <t>R_hg002_fg500x_6000000_7</t>
  </si>
  <si>
    <t>R_hg002_fg500x_9000000_7</t>
  </si>
  <si>
    <t>R_hg002_fg500x_10000000_7</t>
  </si>
  <si>
    <t>R_hg002_fg500x_15000000_7</t>
  </si>
  <si>
    <t>R_hg002_fg500x_30000000_7</t>
  </si>
  <si>
    <t>R_hg002_fg500x_50000000_7</t>
  </si>
  <si>
    <t>R_hg002_fg500x_100000000_7</t>
  </si>
  <si>
    <t>R_hg002_fg500x_200000000_7</t>
  </si>
  <si>
    <t>R_hg002_fg500x_300000000_7</t>
  </si>
  <si>
    <t>R_hg002_fg500x_500000000_7</t>
  </si>
  <si>
    <t>R_hg002_fg500x_1000000000_7</t>
  </si>
  <si>
    <t>R_hg002_fg500x_2000000000_7</t>
  </si>
  <si>
    <t>R_hg002_fg500x_5000000000_7</t>
  </si>
  <si>
    <t>R_hg002_fg500x_10000000000_7</t>
  </si>
  <si>
    <t>R_hg002_fg500x_3000_30_1</t>
  </si>
  <si>
    <t>R_hg002_fg500x_10000_30_1</t>
  </si>
  <si>
    <t>R_hg002_fg500x_30000_30_1</t>
  </si>
  <si>
    <t>R_hg002_fg500x_100000_30_1</t>
  </si>
  <si>
    <t>R_hg002_fg500x_300000_30_1</t>
  </si>
  <si>
    <t>R_hg002_fg500x_1000000_30_1</t>
  </si>
  <si>
    <t>R_hg002_fg500x_3000000_30_1</t>
  </si>
  <si>
    <t>R_hg002_fg500x_6000000_30_1</t>
  </si>
  <si>
    <t>R_hg002_fg500x_9000000_30_1</t>
  </si>
  <si>
    <t>R_hg002_fg500x_10000000_30_1</t>
  </si>
  <si>
    <t>R_hg002_fg500x_15000000_30_1</t>
  </si>
  <si>
    <t>R_hg002_fg500x_30000000_30_1</t>
  </si>
  <si>
    <t>R_hg002_fg500x_50000000_30_1</t>
  </si>
  <si>
    <t>R_hg002_fg500x_100000000_30_1</t>
  </si>
  <si>
    <t>R_hg002_fg500x_200000000_30_1</t>
  </si>
  <si>
    <t>R_hg002_fg500x_300000000_30_1</t>
  </si>
  <si>
    <t>R_hg002_fg500x_500000000_30_1</t>
  </si>
  <si>
    <t>R_hg002_fg500x_1000000000_30_1</t>
  </si>
  <si>
    <t>R_hg002_fg500x_2000000000_30_1</t>
  </si>
  <si>
    <t>R_hg002_fg500x_5000000000_30_1</t>
  </si>
  <si>
    <t>R_hg002_fg500x_10000000000_30_1</t>
  </si>
  <si>
    <t>R_hg002_fg1200x_3000_7</t>
  </si>
  <si>
    <t>R_hg002_fg1200x_10000_7</t>
  </si>
  <si>
    <t>R_hg002_fg1200x_30000_7</t>
  </si>
  <si>
    <t>R_hg002_fg1200x_100000_7</t>
  </si>
  <si>
    <t>R_hg002_fg1200x_300000_7</t>
  </si>
  <si>
    <t>R_hg002_fg1200x_1000000_7</t>
  </si>
  <si>
    <t>R_hg002_fg1200x_3000000_7</t>
  </si>
  <si>
    <t>R_hg002_fg1200x_6000000_7</t>
  </si>
  <si>
    <t>R_hg002_fg1200x_9000000_7</t>
  </si>
  <si>
    <t>R_hg002_fg1200x_10000000_7</t>
  </si>
  <si>
    <t>R_hg002_fg1200x_15000000_7</t>
  </si>
  <si>
    <t>R_hg002_fg1200x_30000000_7</t>
  </si>
  <si>
    <t>R_hg002_fg1200x_50000000_7</t>
  </si>
  <si>
    <t>R_hg002_fg1200x_100000000_7</t>
  </si>
  <si>
    <t>R_hg002_fg1200x_200000000_7</t>
  </si>
  <si>
    <t>R_hg002_fg1200x_300000000_7</t>
  </si>
  <si>
    <t>R_hg002_fg1200x_500000000_7</t>
  </si>
  <si>
    <t>R_hg002_fg1200x_1000000000_7</t>
  </si>
  <si>
    <t>R_hg002_fg1200x_2000000000_7</t>
  </si>
  <si>
    <t>R_hg002_fg1200x_5000000000_7</t>
  </si>
  <si>
    <t>R_hg002_fg1200x_10000000000_7</t>
  </si>
  <si>
    <t>R_hg002_fg1200x_3000_30_1</t>
  </si>
  <si>
    <t>R_hg002_fg1200x_10000_30_1</t>
  </si>
  <si>
    <t>R_hg002_fg1200x_30000_30_1</t>
  </si>
  <si>
    <t>R_hg002_fg1200x_100000_30_1</t>
  </si>
  <si>
    <t>R_hg002_fg1200x_300000_30_1</t>
  </si>
  <si>
    <t>R_hg002_fg1200x_1000000_30_1</t>
  </si>
  <si>
    <t>R_hg002_fg1200x_3000000_30_1</t>
  </si>
  <si>
    <t>R_hg002_fg1200x_6000000_30_1</t>
  </si>
  <si>
    <t>R_hg002_fg1200x_9000000_30_1</t>
  </si>
  <si>
    <t>R_hg002_fg1200x_10000000_30_1</t>
  </si>
  <si>
    <t>R_hg002_fg1200x_15000000_30_1</t>
  </si>
  <si>
    <t>R_hg002_fg1200x_30000000_30_1</t>
  </si>
  <si>
    <t>R_hg002_fg1200x_50000000_30_1</t>
  </si>
  <si>
    <t>R_hg002_fg1200x_100000000_30_1</t>
  </si>
  <si>
    <t>R_hg002_fg1200x_200000000_30_1</t>
  </si>
  <si>
    <t>R_hg002_fg1200x_300000000_30_1</t>
  </si>
  <si>
    <t>R_hg002_fg1200x_500000000_30_1</t>
  </si>
  <si>
    <t>R_hg002_fg1200x_1000000000_30_1</t>
  </si>
  <si>
    <t>R_hg002_fg1200x_2000000000_30_1</t>
  </si>
  <si>
    <t>R_hg002_fg1200x_5000000000_30_1</t>
  </si>
  <si>
    <t>R_hg002_fg1200x_10000000000_30_1</t>
  </si>
  <si>
    <t>3000蒙面俠蘇洛紅利卡(7天綁定)</t>
    <phoneticPr fontId="7" type="noConversion"/>
  </si>
  <si>
    <t>10000蒙面俠蘇洛紅利卡(7天綁定)</t>
    <phoneticPr fontId="7" type="noConversion"/>
  </si>
  <si>
    <t>30000蒙面俠蘇洛紅利卡(7天綁定)</t>
    <phoneticPr fontId="7" type="noConversion"/>
  </si>
  <si>
    <t>100000蒙面俠蘇洛紅利卡(7天綁定)</t>
    <phoneticPr fontId="7" type="noConversion"/>
  </si>
  <si>
    <t>300000蒙面俠蘇洛紅利卡(7天綁定)</t>
    <phoneticPr fontId="7" type="noConversion"/>
  </si>
  <si>
    <t>1000000蒙面俠蘇洛紅利卡(7天綁定)</t>
    <phoneticPr fontId="7" type="noConversion"/>
  </si>
  <si>
    <t>3000000蒙面俠蘇洛紅利卡(7天綁定)</t>
    <phoneticPr fontId="7" type="noConversion"/>
  </si>
  <si>
    <t>6000000蒙面俠蘇洛紅利卡(7天綁定)</t>
    <phoneticPr fontId="7" type="noConversion"/>
  </si>
  <si>
    <t>9000000蒙面俠蘇洛紅利卡(7天綁定)</t>
    <phoneticPr fontId="7" type="noConversion"/>
  </si>
  <si>
    <t>10000000蒙面俠蘇洛紅利卡(7天綁定)</t>
    <phoneticPr fontId="7" type="noConversion"/>
  </si>
  <si>
    <t>15000000蒙面俠蘇洛紅利卡(7天綁定)</t>
    <phoneticPr fontId="7" type="noConversion"/>
  </si>
  <si>
    <t>30000000蒙面俠蘇洛紅利卡(7天綁定)</t>
    <phoneticPr fontId="7" type="noConversion"/>
  </si>
  <si>
    <t>50000000蒙面俠蘇洛紅利卡(7天綁定)</t>
    <phoneticPr fontId="7" type="noConversion"/>
  </si>
  <si>
    <t>100000000蒙面俠蘇洛紅利卡(7天綁定)</t>
    <phoneticPr fontId="7" type="noConversion"/>
  </si>
  <si>
    <t>200000000蒙面俠蘇洛紅利卡(7天綁定)</t>
    <phoneticPr fontId="7" type="noConversion"/>
  </si>
  <si>
    <t>300000000蒙面俠蘇洛紅利卡(7天綁定)</t>
    <phoneticPr fontId="7" type="noConversion"/>
  </si>
  <si>
    <t>500000000蒙面俠蘇洛紅利卡(7天綁定)</t>
    <phoneticPr fontId="7" type="noConversion"/>
  </si>
  <si>
    <t>1000000000蒙面俠蘇洛紅利卡(7天綁定)</t>
    <phoneticPr fontId="7" type="noConversion"/>
  </si>
  <si>
    <t>2000000000蒙面俠蘇洛紅利卡(7天綁定)</t>
    <phoneticPr fontId="7" type="noConversion"/>
  </si>
  <si>
    <t>5000000000蒙面俠蘇洛紅利卡(7天綁定)</t>
    <phoneticPr fontId="7" type="noConversion"/>
  </si>
  <si>
    <t>10000000000蒙面俠蘇洛紅利卡(7天綁定)</t>
    <phoneticPr fontId="7" type="noConversion"/>
  </si>
  <si>
    <t>3000蒙面俠蘇洛紅利卡(30天非綁定)</t>
    <phoneticPr fontId="7" type="noConversion"/>
  </si>
  <si>
    <t>10000蒙面俠蘇洛紅利卡(30天非綁定)</t>
    <phoneticPr fontId="7" type="noConversion"/>
  </si>
  <si>
    <t>30000蒙面俠蘇洛紅利卡(30天非綁定)</t>
    <phoneticPr fontId="7" type="noConversion"/>
  </si>
  <si>
    <t>100000蒙面俠蘇洛紅利卡(30天非綁定)</t>
    <phoneticPr fontId="7" type="noConversion"/>
  </si>
  <si>
    <t>300000蒙面俠蘇洛紅利卡(30天非綁定)</t>
    <phoneticPr fontId="7" type="noConversion"/>
  </si>
  <si>
    <t>1000000蒙面俠蘇洛紅利卡(30天非綁定)</t>
    <phoneticPr fontId="7" type="noConversion"/>
  </si>
  <si>
    <t>3000000蒙面俠蘇洛紅利卡(30天非綁定)</t>
    <phoneticPr fontId="7" type="noConversion"/>
  </si>
  <si>
    <t>6000000蒙面俠蘇洛紅利卡(30天非綁定)</t>
    <phoneticPr fontId="7" type="noConversion"/>
  </si>
  <si>
    <t>9000000蒙面俠蘇洛紅利卡(30天非綁定)</t>
    <phoneticPr fontId="7" type="noConversion"/>
  </si>
  <si>
    <t>10000000蒙面俠蘇洛紅利卡(30天非綁定)</t>
    <phoneticPr fontId="7" type="noConversion"/>
  </si>
  <si>
    <t>15000000蒙面俠蘇洛紅利卡(30天非綁定)</t>
    <phoneticPr fontId="7" type="noConversion"/>
  </si>
  <si>
    <t>30000000蒙面俠蘇洛紅利卡(30天非綁定)</t>
    <phoneticPr fontId="7" type="noConversion"/>
  </si>
  <si>
    <t>50000000蒙面俠蘇洛紅利卡(30天非綁定)</t>
    <phoneticPr fontId="7" type="noConversion"/>
  </si>
  <si>
    <t>100000000蒙面俠蘇洛紅利卡(30天非綁定)</t>
    <phoneticPr fontId="7" type="noConversion"/>
  </si>
  <si>
    <t>200000000蒙面俠蘇洛紅利卡(30天非綁定)</t>
    <phoneticPr fontId="7" type="noConversion"/>
  </si>
  <si>
    <t>300000000蒙面俠蘇洛紅利卡(30天非綁定)</t>
    <phoneticPr fontId="7" type="noConversion"/>
  </si>
  <si>
    <t>500000000蒙面俠蘇洛紅利卡(30天非綁定)</t>
    <phoneticPr fontId="7" type="noConversion"/>
  </si>
  <si>
    <t>1000000000蒙面俠蘇洛紅利卡(30天非綁定)</t>
    <phoneticPr fontId="7" type="noConversion"/>
  </si>
  <si>
    <t>2000000000蒙面俠蘇洛紅利卡(30天非綁定)</t>
    <phoneticPr fontId="7" type="noConversion"/>
  </si>
  <si>
    <t>5000000000蒙面俠蘇洛紅利卡(30天非綁定)</t>
    <phoneticPr fontId="7" type="noConversion"/>
  </si>
  <si>
    <t>10000000000蒙面俠蘇洛紅利卡(30天非綁定)</t>
    <phoneticPr fontId="7" type="noConversion"/>
  </si>
  <si>
    <t>3000蒙面俠蘇洛免費卡(7天綁定)</t>
    <phoneticPr fontId="7" type="noConversion"/>
  </si>
  <si>
    <t>10000蒙面俠蘇洛免費卡(7天綁定)</t>
    <phoneticPr fontId="7" type="noConversion"/>
  </si>
  <si>
    <t>30000蒙面俠蘇洛免費卡(7天綁定)</t>
    <phoneticPr fontId="7" type="noConversion"/>
  </si>
  <si>
    <t>100000蒙面俠蘇洛免費卡(7天綁定)</t>
    <phoneticPr fontId="7" type="noConversion"/>
  </si>
  <si>
    <t>300000蒙面俠蘇洛免費卡(7天綁定)</t>
    <phoneticPr fontId="7" type="noConversion"/>
  </si>
  <si>
    <t>1000000蒙面俠蘇洛免費卡(7天綁定)</t>
    <phoneticPr fontId="7" type="noConversion"/>
  </si>
  <si>
    <t>3000000蒙面俠蘇洛免費卡(7天綁定)</t>
    <phoneticPr fontId="7" type="noConversion"/>
  </si>
  <si>
    <t>6000000蒙面俠蘇洛免費卡(7天綁定)</t>
    <phoneticPr fontId="7" type="noConversion"/>
  </si>
  <si>
    <t>9000000蒙面俠蘇洛免費卡(7天綁定)</t>
    <phoneticPr fontId="7" type="noConversion"/>
  </si>
  <si>
    <t>10000000蒙面俠蘇洛免費卡(7天綁定)</t>
    <phoneticPr fontId="7" type="noConversion"/>
  </si>
  <si>
    <t>15000000蒙面俠蘇洛免費卡(7天綁定)</t>
    <phoneticPr fontId="7" type="noConversion"/>
  </si>
  <si>
    <t>30000000蒙面俠蘇洛免費卡(7天綁定)</t>
    <phoneticPr fontId="7" type="noConversion"/>
  </si>
  <si>
    <t>50000000蒙面俠蘇洛免費卡(7天綁定)</t>
    <phoneticPr fontId="7" type="noConversion"/>
  </si>
  <si>
    <t>100000000蒙面俠蘇洛免費卡(7天綁定)</t>
    <phoneticPr fontId="7" type="noConversion"/>
  </si>
  <si>
    <t>200000000蒙面俠蘇洛免費卡(7天綁定)</t>
    <phoneticPr fontId="7" type="noConversion"/>
  </si>
  <si>
    <t>300000000蒙面俠蘇洛免費卡(7天綁定)</t>
    <phoneticPr fontId="7" type="noConversion"/>
  </si>
  <si>
    <t>500000000蒙面俠蘇洛免費卡(7天綁定)</t>
    <phoneticPr fontId="7" type="noConversion"/>
  </si>
  <si>
    <t>1000000000蒙面俠蘇洛免費卡(7天綁定)</t>
    <phoneticPr fontId="7" type="noConversion"/>
  </si>
  <si>
    <t>2000000000蒙面俠蘇洛免費卡(7天綁定)</t>
    <phoneticPr fontId="7" type="noConversion"/>
  </si>
  <si>
    <t>5000000000蒙面俠蘇洛免費卡(7天綁定)</t>
    <phoneticPr fontId="7" type="noConversion"/>
  </si>
  <si>
    <t>10000000000蒙面俠蘇洛免費卡(7天綁定)</t>
    <phoneticPr fontId="7" type="noConversion"/>
  </si>
  <si>
    <t>3000蒙面俠蘇洛免費卡(30天非綁定)</t>
    <phoneticPr fontId="7" type="noConversion"/>
  </si>
  <si>
    <t>10000蒙面俠蘇洛免費卡(30天非綁定)</t>
    <phoneticPr fontId="7" type="noConversion"/>
  </si>
  <si>
    <t>30000蒙面俠蘇洛免費卡(30天非綁定)</t>
    <phoneticPr fontId="7" type="noConversion"/>
  </si>
  <si>
    <t>100000蒙面俠蘇洛免費卡(30天非綁定)</t>
    <phoneticPr fontId="7" type="noConversion"/>
  </si>
  <si>
    <t>300000蒙面俠蘇洛免費卡(30天非綁定)</t>
    <phoneticPr fontId="7" type="noConversion"/>
  </si>
  <si>
    <t>1000000蒙面俠蘇洛免費卡(30天非綁定)</t>
    <phoneticPr fontId="7" type="noConversion"/>
  </si>
  <si>
    <t>3000000蒙面俠蘇洛免費卡(30天非綁定)</t>
    <phoneticPr fontId="7" type="noConversion"/>
  </si>
  <si>
    <t>6000000蒙面俠蘇洛免費卡(30天非綁定)</t>
    <phoneticPr fontId="7" type="noConversion"/>
  </si>
  <si>
    <t>9000000蒙面俠蘇洛免費卡(30天非綁定)</t>
    <phoneticPr fontId="7" type="noConversion"/>
  </si>
  <si>
    <t>10000000蒙面俠蘇洛免費卡(30天非綁定)</t>
    <phoneticPr fontId="7" type="noConversion"/>
  </si>
  <si>
    <t>15000000蒙面俠蘇洛免費卡(30天非綁定)</t>
    <phoneticPr fontId="7" type="noConversion"/>
  </si>
  <si>
    <t>30000000蒙面俠蘇洛免費卡(30天非綁定)</t>
    <phoneticPr fontId="7" type="noConversion"/>
  </si>
  <si>
    <t>50000000蒙面俠蘇洛免費卡(30天非綁定)</t>
    <phoneticPr fontId="7" type="noConversion"/>
  </si>
  <si>
    <t>100000000蒙面俠蘇洛免費卡(30天非綁定)</t>
    <phoneticPr fontId="7" type="noConversion"/>
  </si>
  <si>
    <t>200000000蒙面俠蘇洛免費卡(30天非綁定)</t>
    <phoneticPr fontId="7" type="noConversion"/>
  </si>
  <si>
    <t>300000000蒙面俠蘇洛免費卡(30天非綁定)</t>
    <phoneticPr fontId="7" type="noConversion"/>
  </si>
  <si>
    <t>500000000蒙面俠蘇洛免費卡(30天非綁定)</t>
    <phoneticPr fontId="7" type="noConversion"/>
  </si>
  <si>
    <t>1000000000蒙面俠蘇洛免費卡(30天非綁定)</t>
    <phoneticPr fontId="7" type="noConversion"/>
  </si>
  <si>
    <t>2000000000蒙面俠蘇洛免費卡(30天非綁定)</t>
    <phoneticPr fontId="7" type="noConversion"/>
  </si>
  <si>
    <t>5000000000蒙面俠蘇洛免費卡(30天非綁定)</t>
    <phoneticPr fontId="7" type="noConversion"/>
  </si>
  <si>
    <t>10000000000蒙面俠蘇洛免費卡(30天非綁定)</t>
    <phoneticPr fontId="7" type="noConversion"/>
  </si>
  <si>
    <t>3000蒙面俠蘇洛超級免費卡(7天綁定)</t>
    <phoneticPr fontId="7" type="noConversion"/>
  </si>
  <si>
    <t>10000蒙面俠蘇洛超級免費卡(7天綁定)</t>
    <phoneticPr fontId="7" type="noConversion"/>
  </si>
  <si>
    <t>30000蒙面俠蘇洛超級免費卡(7天綁定)</t>
    <phoneticPr fontId="7" type="noConversion"/>
  </si>
  <si>
    <t>100000蒙面俠蘇洛超級免費卡(7天綁定)</t>
    <phoneticPr fontId="7" type="noConversion"/>
  </si>
  <si>
    <t>300000蒙面俠蘇洛超級免費卡(7天綁定)</t>
    <phoneticPr fontId="7" type="noConversion"/>
  </si>
  <si>
    <t>1000000蒙面俠蘇洛超級免費卡(7天綁定)</t>
    <phoneticPr fontId="7" type="noConversion"/>
  </si>
  <si>
    <t>3000000蒙面俠蘇洛超級免費卡(7天綁定)</t>
    <phoneticPr fontId="7" type="noConversion"/>
  </si>
  <si>
    <t>6000000蒙面俠蘇洛超級免費卡(7天綁定)</t>
    <phoneticPr fontId="7" type="noConversion"/>
  </si>
  <si>
    <t>9000000蒙面俠蘇洛超級免費卡(7天綁定)</t>
    <phoneticPr fontId="7" type="noConversion"/>
  </si>
  <si>
    <t>10000000蒙面俠蘇洛超級免費卡(7天綁定)</t>
    <phoneticPr fontId="7" type="noConversion"/>
  </si>
  <si>
    <t>15000000蒙面俠蘇洛超級免費卡(7天綁定)</t>
    <phoneticPr fontId="7" type="noConversion"/>
  </si>
  <si>
    <t>30000000蒙面俠蘇洛超級免費卡(7天綁定)</t>
    <phoneticPr fontId="7" type="noConversion"/>
  </si>
  <si>
    <t>50000000蒙面俠蘇洛超級免費卡(7天綁定)</t>
    <phoneticPr fontId="7" type="noConversion"/>
  </si>
  <si>
    <t>100000000蒙面俠蘇洛超級免費卡(7天綁定)</t>
    <phoneticPr fontId="7" type="noConversion"/>
  </si>
  <si>
    <t>200000000蒙面俠蘇洛超級免費卡(7天綁定)</t>
    <phoneticPr fontId="7" type="noConversion"/>
  </si>
  <si>
    <t>300000000蒙面俠蘇洛超級免費卡(7天綁定)</t>
    <phoneticPr fontId="7" type="noConversion"/>
  </si>
  <si>
    <t>500000000蒙面俠蘇洛超級免費卡(7天綁定)</t>
    <phoneticPr fontId="7" type="noConversion"/>
  </si>
  <si>
    <t>1000000000蒙面俠蘇洛超級免費卡(7天綁定)</t>
    <phoneticPr fontId="7" type="noConversion"/>
  </si>
  <si>
    <t>2000000000蒙面俠蘇洛超級免費卡(7天綁定)</t>
    <phoneticPr fontId="7" type="noConversion"/>
  </si>
  <si>
    <t>5000000000蒙面俠蘇洛超級免費卡(7天綁定)</t>
    <phoneticPr fontId="7" type="noConversion"/>
  </si>
  <si>
    <t>10000000000蒙面俠蘇洛超級免費卡(7天綁定)</t>
    <phoneticPr fontId="7" type="noConversion"/>
  </si>
  <si>
    <t>3000蒙面俠蘇洛超級免費卡(30天非綁定)</t>
    <phoneticPr fontId="7" type="noConversion"/>
  </si>
  <si>
    <t>10000蒙面俠蘇洛超級免費卡(30天非綁定)</t>
    <phoneticPr fontId="7" type="noConversion"/>
  </si>
  <si>
    <t>30000蒙面俠蘇洛超級免費卡(30天非綁定)</t>
    <phoneticPr fontId="7" type="noConversion"/>
  </si>
  <si>
    <t>100000蒙面俠蘇洛超級免費卡(30天非綁定)</t>
    <phoneticPr fontId="7" type="noConversion"/>
  </si>
  <si>
    <t>300000蒙面俠蘇洛超級免費卡(30天非綁定)</t>
    <phoneticPr fontId="7" type="noConversion"/>
  </si>
  <si>
    <t>1000000蒙面俠蘇洛超級免費卡(30天非綁定)</t>
    <phoneticPr fontId="7" type="noConversion"/>
  </si>
  <si>
    <t>3000000蒙面俠蘇洛超級免費卡(30天非綁定)</t>
    <phoneticPr fontId="7" type="noConversion"/>
  </si>
  <si>
    <t>6000000蒙面俠蘇洛超級免費卡(30天非綁定)</t>
    <phoneticPr fontId="7" type="noConversion"/>
  </si>
  <si>
    <t>9000000蒙面俠蘇洛超級免費卡(30天非綁定)</t>
    <phoneticPr fontId="7" type="noConversion"/>
  </si>
  <si>
    <t>10000000蒙面俠蘇洛超級免費卡(30天非綁定)</t>
    <phoneticPr fontId="7" type="noConversion"/>
  </si>
  <si>
    <t>15000000蒙面俠蘇洛超級免費卡(30天非綁定)</t>
    <phoneticPr fontId="7" type="noConversion"/>
  </si>
  <si>
    <t>30000000蒙面俠蘇洛超級免費卡(30天非綁定)</t>
    <phoneticPr fontId="7" type="noConversion"/>
  </si>
  <si>
    <t>50000000蒙面俠蘇洛超級免費卡(30天非綁定)</t>
    <phoneticPr fontId="7" type="noConversion"/>
  </si>
  <si>
    <t>100000000蒙面俠蘇洛超級免費卡(30天非綁定)</t>
    <phoneticPr fontId="7" type="noConversion"/>
  </si>
  <si>
    <t>200000000蒙面俠蘇洛超級免費卡(30天非綁定)</t>
    <phoneticPr fontId="7" type="noConversion"/>
  </si>
  <si>
    <t>300000000蒙面俠蘇洛超級免費卡(30天非綁定)</t>
    <phoneticPr fontId="7" type="noConversion"/>
  </si>
  <si>
    <t>500000000蒙面俠蘇洛超級免費卡(30天非綁定)</t>
    <phoneticPr fontId="7" type="noConversion"/>
  </si>
  <si>
    <t>1000000000蒙面俠蘇洛超級免費卡(30天非綁定)</t>
    <phoneticPr fontId="7" type="noConversion"/>
  </si>
  <si>
    <t>2000000000蒙面俠蘇洛超級免費卡(30天非綁定)</t>
    <phoneticPr fontId="7" type="noConversion"/>
  </si>
  <si>
    <t>5000000000蒙面俠蘇洛超級免費卡(30天非綁定)</t>
    <phoneticPr fontId="7" type="noConversion"/>
  </si>
  <si>
    <t>10000000000蒙面俠蘇洛超級免費卡(30天非綁定)</t>
    <phoneticPr fontId="7" type="noConversion"/>
  </si>
  <si>
    <t>3000蒙面俠蘇洛超級全盤卡(7天綁定)</t>
    <phoneticPr fontId="7" type="noConversion"/>
  </si>
  <si>
    <t>10000蒙面俠蘇洛超級全盤卡(7天綁定)</t>
    <phoneticPr fontId="7" type="noConversion"/>
  </si>
  <si>
    <t>30000蒙面俠蘇洛超級全盤卡(7天綁定)</t>
    <phoneticPr fontId="7" type="noConversion"/>
  </si>
  <si>
    <t>100000蒙面俠蘇洛超級全盤卡(7天綁定)</t>
    <phoneticPr fontId="7" type="noConversion"/>
  </si>
  <si>
    <t>300000蒙面俠蘇洛超級全盤卡(7天綁定)</t>
    <phoneticPr fontId="7" type="noConversion"/>
  </si>
  <si>
    <t>1000000蒙面俠蘇洛超級全盤卡(7天綁定)</t>
    <phoneticPr fontId="7" type="noConversion"/>
  </si>
  <si>
    <t>3000000蒙面俠蘇洛超級全盤卡(7天綁定)</t>
    <phoneticPr fontId="7" type="noConversion"/>
  </si>
  <si>
    <t>6000000蒙面俠蘇洛超級全盤卡(7天綁定)</t>
    <phoneticPr fontId="7" type="noConversion"/>
  </si>
  <si>
    <t>9000000蒙面俠蘇洛超級全盤卡(7天綁定)</t>
    <phoneticPr fontId="7" type="noConversion"/>
  </si>
  <si>
    <t>10000000蒙面俠蘇洛超級全盤卡(7天綁定)</t>
    <phoneticPr fontId="7" type="noConversion"/>
  </si>
  <si>
    <t>15000000蒙面俠蘇洛超級全盤卡(7天綁定)</t>
    <phoneticPr fontId="7" type="noConversion"/>
  </si>
  <si>
    <t>30000000蒙面俠蘇洛超級全盤卡(7天綁定)</t>
    <phoneticPr fontId="7" type="noConversion"/>
  </si>
  <si>
    <t>50000000蒙面俠蘇洛超級全盤卡(7天綁定)</t>
    <phoneticPr fontId="7" type="noConversion"/>
  </si>
  <si>
    <t>100000000蒙面俠蘇洛超級全盤卡(7天綁定)</t>
    <phoneticPr fontId="7" type="noConversion"/>
  </si>
  <si>
    <t>200000000蒙面俠蘇洛超級全盤卡(7天綁定)</t>
    <phoneticPr fontId="7" type="noConversion"/>
  </si>
  <si>
    <t>300000000蒙面俠蘇洛超級全盤卡(7天綁定)</t>
    <phoneticPr fontId="7" type="noConversion"/>
  </si>
  <si>
    <t>500000000蒙面俠蘇洛超級全盤卡(7天綁定)</t>
    <phoneticPr fontId="7" type="noConversion"/>
  </si>
  <si>
    <t>1000000000蒙面俠蘇洛超級全盤卡(7天綁定)</t>
    <phoneticPr fontId="7" type="noConversion"/>
  </si>
  <si>
    <t>2000000000蒙面俠蘇洛超級全盤卡(7天綁定)</t>
    <phoneticPr fontId="7" type="noConversion"/>
  </si>
  <si>
    <t>5000000000蒙面俠蘇洛超級全盤卡(7天綁定)</t>
    <phoneticPr fontId="7" type="noConversion"/>
  </si>
  <si>
    <t>10000000000蒙面俠蘇洛超級全盤卡(7天綁定)</t>
    <phoneticPr fontId="7" type="noConversion"/>
  </si>
  <si>
    <t>3000蒙面俠蘇洛超級全盤卡(30天非綁定)</t>
    <phoneticPr fontId="7" type="noConversion"/>
  </si>
  <si>
    <t>10000蒙面俠蘇洛超級全盤卡(30天非綁定)</t>
    <phoneticPr fontId="7" type="noConversion"/>
  </si>
  <si>
    <t>30000蒙面俠蘇洛超級全盤卡(30天非綁定)</t>
    <phoneticPr fontId="7" type="noConversion"/>
  </si>
  <si>
    <t>100000蒙面俠蘇洛超級全盤卡(30天非綁定)</t>
    <phoneticPr fontId="7" type="noConversion"/>
  </si>
  <si>
    <t>300000蒙面俠蘇洛超級全盤卡(30天非綁定)</t>
    <phoneticPr fontId="7" type="noConversion"/>
  </si>
  <si>
    <t>1000000蒙面俠蘇洛超級全盤卡(30天非綁定)</t>
    <phoneticPr fontId="7" type="noConversion"/>
  </si>
  <si>
    <t>3000000蒙面俠蘇洛超級全盤卡(30天非綁定)</t>
    <phoneticPr fontId="7" type="noConversion"/>
  </si>
  <si>
    <t>6000000蒙面俠蘇洛超級全盤卡(30天非綁定)</t>
    <phoneticPr fontId="7" type="noConversion"/>
  </si>
  <si>
    <t>9000000蒙面俠蘇洛超級全盤卡(30天非綁定)</t>
    <phoneticPr fontId="7" type="noConversion"/>
  </si>
  <si>
    <t>10000000蒙面俠蘇洛超級全盤卡(30天非綁定)</t>
    <phoneticPr fontId="7" type="noConversion"/>
  </si>
  <si>
    <t>15000000蒙面俠蘇洛超級全盤卡(30天非綁定)</t>
    <phoneticPr fontId="7" type="noConversion"/>
  </si>
  <si>
    <t>30000000蒙面俠蘇洛超級全盤卡(30天非綁定)</t>
    <phoneticPr fontId="7" type="noConversion"/>
  </si>
  <si>
    <t>50000000蒙面俠蘇洛超級全盤卡(30天非綁定)</t>
    <phoneticPr fontId="7" type="noConversion"/>
  </si>
  <si>
    <t>100000000蒙面俠蘇洛超級全盤卡(30天非綁定)</t>
    <phoneticPr fontId="7" type="noConversion"/>
  </si>
  <si>
    <t>200000000蒙面俠蘇洛超級全盤卡(30天非綁定)</t>
    <phoneticPr fontId="7" type="noConversion"/>
  </si>
  <si>
    <t>300000000蒙面俠蘇洛超級全盤卡(30天非綁定)</t>
    <phoneticPr fontId="7" type="noConversion"/>
  </si>
  <si>
    <t>500000000蒙面俠蘇洛超級全盤卡(30天非綁定)</t>
    <phoneticPr fontId="7" type="noConversion"/>
  </si>
  <si>
    <t>1000000000蒙面俠蘇洛超級全盤卡(30天非綁定)</t>
    <phoneticPr fontId="7" type="noConversion"/>
  </si>
  <si>
    <t>2000000000蒙面俠蘇洛超級全盤卡(30天非綁定)</t>
    <phoneticPr fontId="7" type="noConversion"/>
  </si>
  <si>
    <t>5000000000蒙面俠蘇洛超級全盤卡(30天非綁定)</t>
    <phoneticPr fontId="7" type="noConversion"/>
  </si>
  <si>
    <t>10000000000蒙面俠蘇洛超級全盤卡(30天非綁定)</t>
    <phoneticPr fontId="7" type="noConversion"/>
  </si>
  <si>
    <t>蒙面俠蘇洛好運包</t>
    <phoneticPr fontId="7" type="noConversion"/>
  </si>
  <si>
    <t>3000豔后彩金卡(30天非綁定)</t>
    <phoneticPr fontId="7" type="noConversion"/>
  </si>
  <si>
    <t>10000豔后彩金卡(30天非綁定)</t>
    <phoneticPr fontId="7" type="noConversion"/>
  </si>
  <si>
    <t>30000豔后彩金卡(30天非綁定)</t>
  </si>
  <si>
    <t>100000豔后彩金卡(30天非綁定)</t>
  </si>
  <si>
    <t>300000豔后彩金卡(30天非綁定)</t>
  </si>
  <si>
    <t>1000000豔后彩金卡(30天非綁定)</t>
  </si>
  <si>
    <t>3000000豔后彩金卡(30天非綁定)</t>
  </si>
  <si>
    <t>6000000豔后彩金卡(30天非綁定)</t>
  </si>
  <si>
    <t>9000000豔后彩金卡(30天非綁定)</t>
  </si>
  <si>
    <t>10000000豔后彩金卡(30天非綁定)</t>
  </si>
  <si>
    <t>15000000豔后彩金卡(30天非綁定)</t>
  </si>
  <si>
    <t>30000000豔后彩金卡(30天非綁定)</t>
  </si>
  <si>
    <t>50000000豔后彩金卡(30天非綁定)</t>
  </si>
  <si>
    <t>100000000豔后彩金卡(30天非綁定)</t>
  </si>
  <si>
    <t>200000000豔后彩金卡(30天非綁定)</t>
  </si>
  <si>
    <t>300000000豔后彩金卡(30天非綁定)</t>
  </si>
  <si>
    <t>500000000豔后彩金卡(30天非綁定)</t>
  </si>
  <si>
    <t>1000000000豔后彩金卡(30天非綁定)</t>
  </si>
  <si>
    <t>2000000000豔后彩金卡(31天非綁定)</t>
    <phoneticPr fontId="7" type="noConversion"/>
  </si>
  <si>
    <t>5000000000豔后彩金卡(32天非綁定)</t>
    <phoneticPr fontId="7" type="noConversion"/>
  </si>
  <si>
    <t>10000000000豔后彩金卡(33天非綁定)</t>
    <phoneticPr fontId="7" type="noConversion"/>
  </si>
  <si>
    <t>R_g037_njp_3000_30_1</t>
  </si>
  <si>
    <t>R_g037_njp_10000_30_1</t>
  </si>
  <si>
    <t>R_g037_njp_30000_30_1</t>
  </si>
  <si>
    <t>R_g037_njp_100000_30_1</t>
  </si>
  <si>
    <t>R_g037_njp_300000_30_1</t>
  </si>
  <si>
    <t>R_g037_njp_1000000_30_1</t>
  </si>
  <si>
    <t>R_g037_njp_3000000_30_1</t>
  </si>
  <si>
    <t>R_g037_njp_6000000_30_1</t>
  </si>
  <si>
    <t>R_g037_njp_9000000_30_1</t>
  </si>
  <si>
    <t>R_g037_njp_10000000_30_1</t>
  </si>
  <si>
    <t>R_g037_njp_15000000_30_1</t>
  </si>
  <si>
    <t>R_g037_njp_30000000_30_1</t>
  </si>
  <si>
    <t>R_g037_njp_50000000_30_1</t>
  </si>
  <si>
    <t>R_g037_njp_100000000_30_1</t>
  </si>
  <si>
    <t>R_g037_njp_200000000_30_1</t>
  </si>
  <si>
    <t>R_g037_njp_300000000_30_1</t>
  </si>
  <si>
    <t>R_g037_njp_500000000_30_1</t>
  </si>
  <si>
    <t>R_g037_njp_1000000000_30_1</t>
  </si>
  <si>
    <t>R_g037_njp_2000000000_30_1</t>
  </si>
  <si>
    <t>R_g037_njp_5000000000_30_1</t>
  </si>
  <si>
    <t>R_g037_njp_10000000000_30_1</t>
  </si>
  <si>
    <t>3000豔后超級免費卡(30天非綁定)</t>
  </si>
  <si>
    <t>10000豔后超級免費卡(30天非綁定)</t>
  </si>
  <si>
    <t>30000豔后超級免費卡(30天非綁定)</t>
  </si>
  <si>
    <t>100000豔后超級免費卡(30天非綁定)</t>
  </si>
  <si>
    <t>300000豔后超級免費卡(30天非綁定)</t>
  </si>
  <si>
    <t>1000000豔后超級免費卡(30天非綁定)</t>
  </si>
  <si>
    <t>3000000豔后超級免費卡(30天非綁定)</t>
  </si>
  <si>
    <t>6000000豔后超級免費卡(30天非綁定)</t>
  </si>
  <si>
    <t>9000000豔后超級免費卡(30天非綁定)</t>
  </si>
  <si>
    <t>10000000豔后超級免費卡(30天非綁定)</t>
  </si>
  <si>
    <t>15000000豔后超級免費卡(30天非綁定)</t>
  </si>
  <si>
    <t>30000000豔后超級免費卡(30天非綁定)</t>
  </si>
  <si>
    <t>50000000豔后超級免費卡(30天非綁定)</t>
  </si>
  <si>
    <t>100000000豔后超級免費卡(30天非綁定)</t>
  </si>
  <si>
    <t>200000000豔后超級免費卡(30天非綁定)</t>
  </si>
  <si>
    <t>300000000豔后超級免費卡(30天非綁定)</t>
  </si>
  <si>
    <t>500000000豔后超級免費卡(30天非綁定)</t>
  </si>
  <si>
    <t>1000000000豔后超級免費卡(30天非綁定)</t>
  </si>
  <si>
    <t>R_g037_sfg_3000_30_1</t>
  </si>
  <si>
    <t>R_g037_sfg_10000_30_1</t>
  </si>
  <si>
    <t>R_g037_sfg_30000_30_1</t>
  </si>
  <si>
    <t>R_g037_sfg_100000_30_1</t>
  </si>
  <si>
    <t>R_g037_sfg_300000_30_1</t>
  </si>
  <si>
    <t>R_g037_sfg_1000000_30_1</t>
  </si>
  <si>
    <t>R_g037_sfg_3000000_30_1</t>
  </si>
  <si>
    <t>R_g037_sfg_6000000_30_1</t>
  </si>
  <si>
    <t>R_g037_sfg_9000000_30_1</t>
  </si>
  <si>
    <t>R_g037_sfg_10000000_30_1</t>
  </si>
  <si>
    <t>R_g037_sfg_15000000_30_1</t>
  </si>
  <si>
    <t>R_g037_sfg_30000000_30_1</t>
  </si>
  <si>
    <t>R_g037_sfg_50000000_30_1</t>
  </si>
  <si>
    <t>R_g037_sfg_100000000_30_1</t>
  </si>
  <si>
    <t>R_g037_sfg_200000000_30_1</t>
  </si>
  <si>
    <t>R_g037_sfg_300000000_30_1</t>
  </si>
  <si>
    <t>R_g037_sfg_500000000_30_1</t>
  </si>
  <si>
    <t>R_g037_sfg_1000000000_30_1</t>
  </si>
  <si>
    <t>R_g037_sfg_2000000000_30_1</t>
  </si>
  <si>
    <t>R_g037_sfg_5000000000_30_1</t>
  </si>
  <si>
    <t>R_g037_sfg_10000000000_30_1</t>
  </si>
  <si>
    <t>3000豔后超級彩金卡(30天非綁定)</t>
  </si>
  <si>
    <t>10000豔后超級彩金卡(30天非綁定)</t>
  </si>
  <si>
    <t>30000豔后超級彩金卡(30天非綁定)</t>
  </si>
  <si>
    <t>100000豔后超級彩金卡(30天非綁定)</t>
  </si>
  <si>
    <t>300000豔后超級彩金卡(30天非綁定)</t>
  </si>
  <si>
    <t>1000000豔后超級彩金卡(30天非綁定)</t>
  </si>
  <si>
    <t>3000000豔后超級彩金卡(30天非綁定)</t>
  </si>
  <si>
    <t>6000000豔后超級彩金卡(30天非綁定)</t>
  </si>
  <si>
    <t>9000000豔后超級彩金卡(30天非綁定)</t>
  </si>
  <si>
    <t>10000000豔后超級彩金卡(30天非綁定)</t>
  </si>
  <si>
    <t>15000000豔后超級彩金卡(30天非綁定)</t>
  </si>
  <si>
    <t>30000000豔后超級彩金卡(30天非綁定)</t>
  </si>
  <si>
    <t>50000000豔后超級彩金卡(30天非綁定)</t>
  </si>
  <si>
    <t>100000000豔后超級彩金卡(30天非綁定)</t>
  </si>
  <si>
    <t>200000000豔后超級彩金卡(30天非綁定)</t>
  </si>
  <si>
    <t>300000000豔后超級彩金卡(30天非綁定)</t>
  </si>
  <si>
    <t>R_g037_jp_3000_30_1</t>
  </si>
  <si>
    <t>R_g037_jp_10000_30_1</t>
  </si>
  <si>
    <t>R_g037_jp_30000_30_1</t>
  </si>
  <si>
    <t>R_g037_jp_100000_30_1</t>
  </si>
  <si>
    <t>R_g037_jp_300000_30_1</t>
  </si>
  <si>
    <t>R_g037_jp_1000000_30_1</t>
  </si>
  <si>
    <t>R_g037_jp_3000000_30_1</t>
  </si>
  <si>
    <t>R_g037_jp_6000000_30_1</t>
  </si>
  <si>
    <t>R_g037_jp_9000000_30_1</t>
  </si>
  <si>
    <t>R_g037_jp_10000000_30_1</t>
  </si>
  <si>
    <t>R_g037_jp_15000000_30_1</t>
  </si>
  <si>
    <t>R_g037_jp_30000000_30_1</t>
  </si>
  <si>
    <t>R_g037_jp_50000000_30_1</t>
  </si>
  <si>
    <t>R_g037_jp_100000000_30_1</t>
  </si>
  <si>
    <t>R_g037_jp_200000000_30_1</t>
  </si>
  <si>
    <t>R_g037_jp_300000000_30_1</t>
  </si>
  <si>
    <t>R_g037_jp_500000000_30_1</t>
  </si>
  <si>
    <t>R_g037_jp_1000000000_30_1</t>
  </si>
  <si>
    <t>R_g037_jp_2000000000_30_1</t>
  </si>
  <si>
    <t>R_g037_jp_5000000000_30_1</t>
  </si>
  <si>
    <t>R_g037_jp_10000000000_30_1</t>
  </si>
  <si>
    <t>3000武則天彩金卡(30天非綁定)</t>
  </si>
  <si>
    <t>10000武則天彩金卡(30天非綁定)</t>
  </si>
  <si>
    <t>30000武則天彩金卡(30天非綁定)</t>
  </si>
  <si>
    <t>100000武則天彩金卡(30天非綁定)</t>
  </si>
  <si>
    <t>300000武則天彩金卡(30天非綁定)</t>
  </si>
  <si>
    <t>1000000武則天彩金卡(30天非綁定)</t>
  </si>
  <si>
    <t>3000000武則天彩金卡(30天非綁定)</t>
  </si>
  <si>
    <t>6000000武則天彩金卡(30天非綁定)</t>
  </si>
  <si>
    <t>9000000武則天彩金卡(30天非綁定)</t>
  </si>
  <si>
    <t>10000000武則天彩金卡(30天非綁定)</t>
  </si>
  <si>
    <t>15000000武則天彩金卡(30天非綁定)</t>
  </si>
  <si>
    <t>30000000武則天彩金卡(30天非綁定)</t>
  </si>
  <si>
    <t>50000000武則天彩金卡(30天非綁定)</t>
  </si>
  <si>
    <t>100000000武則天彩金卡(30天非綁定)</t>
  </si>
  <si>
    <t>200000000武則天彩金卡(30天非綁定)</t>
  </si>
  <si>
    <t>300000000武則天彩金卡(30天非綁定)</t>
  </si>
  <si>
    <t>500000000武則天彩金卡(30天非綁定)</t>
  </si>
  <si>
    <t>1000000000武則天彩金卡(30天非綁定)</t>
  </si>
  <si>
    <t>R_g051_njp_3000_30_1</t>
  </si>
  <si>
    <t>R_g051_njp_10000_30_1</t>
  </si>
  <si>
    <t>R_g051_njp_30000_30_1</t>
  </si>
  <si>
    <t>R_g051_njp_100000_30_1</t>
  </si>
  <si>
    <t>R_g051_njp_300000_30_1</t>
  </si>
  <si>
    <t>R_g051_njp_1000000_30_1</t>
  </si>
  <si>
    <t>R_g051_njp_3000000_30_1</t>
  </si>
  <si>
    <t>R_g051_njp_6000000_30_1</t>
  </si>
  <si>
    <t>R_g051_njp_9000000_30_1</t>
  </si>
  <si>
    <t>R_g051_njp_10000000_30_1</t>
  </si>
  <si>
    <t>R_g051_njp_15000000_30_1</t>
  </si>
  <si>
    <t>R_g051_njp_30000000_30_1</t>
  </si>
  <si>
    <t>R_g051_njp_50000000_30_1</t>
  </si>
  <si>
    <t>R_g051_njp_100000000_30_1</t>
  </si>
  <si>
    <t>R_g051_njp_200000000_30_1</t>
  </si>
  <si>
    <t>R_g051_njp_300000000_30_1</t>
  </si>
  <si>
    <t>R_g051_njp_500000000_30_1</t>
  </si>
  <si>
    <t>R_g051_njp_1000000000_30_1</t>
  </si>
  <si>
    <t>R_g051_njp_2000000000_30_1</t>
  </si>
  <si>
    <t>R_g051_njp_5000000000_30_1</t>
  </si>
  <si>
    <t>R_g051_njp_10000000000_30_1</t>
  </si>
  <si>
    <t>2000000000武則天彩金卡(31天非綁定)</t>
    <phoneticPr fontId="7" type="noConversion"/>
  </si>
  <si>
    <t>5000000000武則天彩金卡(32天非綁定)</t>
    <phoneticPr fontId="7" type="noConversion"/>
  </si>
  <si>
    <t>10000000000武則天彩金卡(33天非綁定)</t>
    <phoneticPr fontId="7" type="noConversion"/>
  </si>
  <si>
    <t>3000武則天超級免費卡(30天非綁定)</t>
  </si>
  <si>
    <t>10000武則天超級免費卡(30天非綁定)</t>
  </si>
  <si>
    <t>30000武則天超級免費卡(30天非綁定)</t>
  </si>
  <si>
    <t>100000武則天超級免費卡(30天非綁定)</t>
  </si>
  <si>
    <t>300000武則天超級免費卡(30天非綁定)</t>
  </si>
  <si>
    <t>1000000武則天超級免費卡(30天非綁定)</t>
  </si>
  <si>
    <t>3000000武則天超級免費卡(30天非綁定)</t>
  </si>
  <si>
    <t>6000000武則天超級免費卡(30天非綁定)</t>
  </si>
  <si>
    <t>9000000武則天超級免費卡(30天非綁定)</t>
  </si>
  <si>
    <t>10000000武則天超級免費卡(30天非綁定)</t>
  </si>
  <si>
    <t>15000000武則天超級免費卡(30天非綁定)</t>
  </si>
  <si>
    <t>30000000武則天超級免費卡(30天非綁定)</t>
  </si>
  <si>
    <t>50000000武則天超級免費卡(30天非綁定)</t>
  </si>
  <si>
    <t>100000000武則天超級免費卡(30天非綁定)</t>
  </si>
  <si>
    <t>200000000武則天超級免費卡(30天非綁定)</t>
  </si>
  <si>
    <t>300000000武則天超級免費卡(30天非綁定)</t>
  </si>
  <si>
    <t>500000000武則天超級免費卡(30天非綁定)</t>
  </si>
  <si>
    <t>1000000000武則天超級免費卡(30天非綁定)</t>
  </si>
  <si>
    <t>2000000000武則天超級免費卡(31天非綁定)</t>
  </si>
  <si>
    <t>5000000000武則天超級免費卡(32天非綁定)</t>
  </si>
  <si>
    <t>10000000000武則天超級免費卡(33天非綁定)</t>
  </si>
  <si>
    <t>R_g051_sfg_3000_30_1</t>
  </si>
  <si>
    <t>R_g051_sfg_10000_30_1</t>
  </si>
  <si>
    <t>R_g051_sfg_30000_30_1</t>
  </si>
  <si>
    <t>R_g051_sfg_100000_30_1</t>
  </si>
  <si>
    <t>R_g051_sfg_300000_30_1</t>
  </si>
  <si>
    <t>R_g051_sfg_1000000_30_1</t>
  </si>
  <si>
    <t>R_g051_sfg_3000000_30_1</t>
  </si>
  <si>
    <t>R_g051_sfg_6000000_30_1</t>
  </si>
  <si>
    <t>R_g051_sfg_9000000_30_1</t>
  </si>
  <si>
    <t>R_g051_sfg_10000000_30_1</t>
  </si>
  <si>
    <t>R_g051_sfg_15000000_30_1</t>
  </si>
  <si>
    <t>R_g051_sfg_30000000_30_1</t>
  </si>
  <si>
    <t>R_g051_sfg_50000000_30_1</t>
  </si>
  <si>
    <t>R_g051_sfg_100000000_30_1</t>
  </si>
  <si>
    <t>R_g051_sfg_200000000_30_1</t>
  </si>
  <si>
    <t>R_g051_sfg_300000000_30_1</t>
  </si>
  <si>
    <t>R_g051_sfg_500000000_30_1</t>
  </si>
  <si>
    <t>R_g051_sfg_1000000000_30_1</t>
  </si>
  <si>
    <t>R_g051_sfg_2000000000_30_1</t>
  </si>
  <si>
    <t>R_g051_sfg_5000000000_30_1</t>
  </si>
  <si>
    <t>R_g051_sfg_10000000000_30_1</t>
  </si>
  <si>
    <t>3000武則天超級彩金卡(30天非綁定)</t>
  </si>
  <si>
    <t>10000武則天超級彩金卡(30天非綁定)</t>
  </si>
  <si>
    <t>30000武則天超級彩金卡(30天非綁定)</t>
  </si>
  <si>
    <t>100000武則天超級彩金卡(30天非綁定)</t>
  </si>
  <si>
    <t>300000武則天超級彩金卡(30天非綁定)</t>
  </si>
  <si>
    <t>1000000武則天超級彩金卡(30天非綁定)</t>
  </si>
  <si>
    <t>3000000武則天超級彩金卡(30天非綁定)</t>
  </si>
  <si>
    <t>6000000武則天超級彩金卡(30天非綁定)</t>
  </si>
  <si>
    <t>9000000武則天超級彩金卡(30天非綁定)</t>
  </si>
  <si>
    <t>10000000武則天超級彩金卡(30天非綁定)</t>
  </si>
  <si>
    <t>15000000武則天超級彩金卡(30天非綁定)</t>
  </si>
  <si>
    <t>30000000武則天超級彩金卡(30天非綁定)</t>
  </si>
  <si>
    <t>50000000武則天超級彩金卡(30天非綁定)</t>
  </si>
  <si>
    <t>100000000武則天超級彩金卡(30天非綁定)</t>
  </si>
  <si>
    <t>200000000武則天超級彩金卡(30天非綁定)</t>
  </si>
  <si>
    <t>300000000武則天超級彩金卡(30天非綁定)</t>
  </si>
  <si>
    <t>500000000武則天超級彩金卡(30天非綁定)</t>
  </si>
  <si>
    <t>R_g051_jp_3000_30_1</t>
  </si>
  <si>
    <t>R_g051_jp_10000_30_1</t>
  </si>
  <si>
    <t>R_g051_jp_30000_30_1</t>
  </si>
  <si>
    <t>R_g051_jp_100000_30_1</t>
  </si>
  <si>
    <t>R_g051_jp_300000_30_1</t>
  </si>
  <si>
    <t>R_g051_jp_1000000_30_1</t>
  </si>
  <si>
    <t>R_g051_jp_3000000_30_1</t>
  </si>
  <si>
    <t>R_g051_jp_6000000_30_1</t>
  </si>
  <si>
    <t>R_g051_jp_9000000_30_1</t>
  </si>
  <si>
    <t>R_g051_jp_10000000_30_1</t>
  </si>
  <si>
    <t>R_g051_jp_15000000_30_1</t>
  </si>
  <si>
    <t>R_g051_jp_30000000_30_1</t>
  </si>
  <si>
    <t>R_g051_jp_50000000_30_1</t>
  </si>
  <si>
    <t>R_g051_jp_100000000_30_1</t>
  </si>
  <si>
    <t>R_g051_jp_200000000_30_1</t>
  </si>
  <si>
    <t>R_g051_jp_300000000_30_1</t>
  </si>
  <si>
    <t>R_g051_jp_500000000_30_1</t>
  </si>
  <si>
    <t>R_g051_jp_1000000000_30_1</t>
  </si>
  <si>
    <t>R_g051_jp_2000000000_30_1</t>
  </si>
  <si>
    <t>R_g051_jp_5000000000_30_1</t>
  </si>
  <si>
    <t>R_g051_jp_10000000000_30_1</t>
  </si>
  <si>
    <t>3000彌勒佛彩金卡(30天非綁定)</t>
  </si>
  <si>
    <t>10000彌勒佛彩金卡(30天非綁定)</t>
  </si>
  <si>
    <t>30000彌勒佛彩金卡(30天非綁定)</t>
  </si>
  <si>
    <t>100000彌勒佛彩金卡(30天非綁定)</t>
  </si>
  <si>
    <t>300000彌勒佛彩金卡(30天非綁定)</t>
  </si>
  <si>
    <t>1000000彌勒佛彩金卡(30天非綁定)</t>
  </si>
  <si>
    <t>3000000彌勒佛彩金卡(30天非綁定)</t>
  </si>
  <si>
    <t>6000000彌勒佛彩金卡(30天非綁定)</t>
  </si>
  <si>
    <t>9000000彌勒佛彩金卡(30天非綁定)</t>
  </si>
  <si>
    <t>10000000彌勒佛彩金卡(30天非綁定)</t>
  </si>
  <si>
    <t>15000000彌勒佛彩金卡(30天非綁定)</t>
  </si>
  <si>
    <t>30000000彌勒佛彩金卡(30天非綁定)</t>
  </si>
  <si>
    <t>50000000彌勒佛彩金卡(30天非綁定)</t>
  </si>
  <si>
    <t>100000000彌勒佛彩金卡(30天非綁定)</t>
  </si>
  <si>
    <t>200000000彌勒佛彩金卡(30天非綁定)</t>
  </si>
  <si>
    <t>300000000彌勒佛彩金卡(30天非綁定)</t>
  </si>
  <si>
    <t>500000000彌勒佛彩金卡(30天非綁定)</t>
  </si>
  <si>
    <t>1000000000彌勒佛彩金卡(30天非綁定)</t>
  </si>
  <si>
    <t>R_g039_njp_3000_30_1</t>
  </si>
  <si>
    <t>R_g039_njp_10000_30_1</t>
  </si>
  <si>
    <t>R_g039_njp_30000_30_1</t>
  </si>
  <si>
    <t>R_g039_njp_100000_30_1</t>
  </si>
  <si>
    <t>R_g039_njp_300000_30_1</t>
  </si>
  <si>
    <t>R_g039_njp_1000000_30_1</t>
  </si>
  <si>
    <t>R_g039_njp_3000000_30_1</t>
  </si>
  <si>
    <t>R_g039_njp_6000000_30_1</t>
  </si>
  <si>
    <t>R_g039_njp_9000000_30_1</t>
  </si>
  <si>
    <t>R_g039_njp_10000000_30_1</t>
  </si>
  <si>
    <t>R_g039_njp_15000000_30_1</t>
  </si>
  <si>
    <t>R_g039_njp_30000000_30_1</t>
  </si>
  <si>
    <t>R_g039_njp_50000000_30_1</t>
  </si>
  <si>
    <t>R_g039_njp_100000000_30_1</t>
  </si>
  <si>
    <t>R_g039_njp_200000000_30_1</t>
  </si>
  <si>
    <t>R_g039_njp_300000000_30_1</t>
  </si>
  <si>
    <t>R_g039_njp_500000000_30_1</t>
  </si>
  <si>
    <t>R_g039_njp_1000000000_30_1</t>
  </si>
  <si>
    <t>R_g039_njp_2000000000_30_1</t>
  </si>
  <si>
    <t>R_g039_njp_5000000000_30_1</t>
  </si>
  <si>
    <t>R_g039_njp_10000000000_30_1</t>
  </si>
  <si>
    <t>2000000000彌勒佛彩金卡(30天非綁定)</t>
    <phoneticPr fontId="7" type="noConversion"/>
  </si>
  <si>
    <t>5000000000彌勒佛彩金卡(30天非綁定)</t>
    <phoneticPr fontId="7" type="noConversion"/>
  </si>
  <si>
    <t>10000000000彌勒佛彩金卡(30天非綁定)</t>
    <phoneticPr fontId="7" type="noConversion"/>
  </si>
  <si>
    <t>3000彌勒佛超級免費卡(30天非綁定)</t>
  </si>
  <si>
    <t>10000彌勒佛超級免費卡(30天非綁定)</t>
  </si>
  <si>
    <t>30000彌勒佛超級免費卡(30天非綁定)</t>
  </si>
  <si>
    <t>100000彌勒佛超級免費卡(30天非綁定)</t>
  </si>
  <si>
    <t>300000彌勒佛超級免費卡(30天非綁定)</t>
  </si>
  <si>
    <t>1000000彌勒佛超級免費卡(30天非綁定)</t>
  </si>
  <si>
    <t>3000000彌勒佛超級免費卡(30天非綁定)</t>
  </si>
  <si>
    <t>6000000彌勒佛超級免費卡(30天非綁定)</t>
  </si>
  <si>
    <t>9000000彌勒佛超級免費卡(30天非綁定)</t>
  </si>
  <si>
    <t>10000000彌勒佛超級免費卡(30天非綁定)</t>
  </si>
  <si>
    <t>15000000彌勒佛超級免費卡(30天非綁定)</t>
  </si>
  <si>
    <t>30000000彌勒佛超級免費卡(30天非綁定)</t>
  </si>
  <si>
    <t>50000000彌勒佛超級免費卡(30天非綁定)</t>
  </si>
  <si>
    <t>100000000彌勒佛超級免費卡(30天非綁定)</t>
  </si>
  <si>
    <t>200000000彌勒佛超級免費卡(30天非綁定)</t>
  </si>
  <si>
    <t>300000000彌勒佛超級免費卡(30天非綁定)</t>
  </si>
  <si>
    <t>500000000彌勒佛超級免費卡(30天非綁定)</t>
  </si>
  <si>
    <t>1000000000彌勒佛超級免費卡(30天非綁定)</t>
  </si>
  <si>
    <t>2000000000彌勒佛超級免費卡(30天非綁定)</t>
  </si>
  <si>
    <t>5000000000彌勒佛超級免費卡(30天非綁定)</t>
  </si>
  <si>
    <t>10000000000彌勒佛超級免費卡(30天非綁定)</t>
  </si>
  <si>
    <t>R_g039_sfg_3000_30_1</t>
  </si>
  <si>
    <t>R_g039_sfg_10000_30_1</t>
  </si>
  <si>
    <t>R_g039_sfg_30000_30_1</t>
  </si>
  <si>
    <t>R_g039_sfg_100000_30_1</t>
  </si>
  <si>
    <t>R_g039_sfg_300000_30_1</t>
  </si>
  <si>
    <t>R_g039_sfg_1000000_30_1</t>
  </si>
  <si>
    <t>R_g039_sfg_3000000_30_1</t>
  </si>
  <si>
    <t>R_g039_sfg_6000000_30_1</t>
  </si>
  <si>
    <t>R_g039_sfg_9000000_30_1</t>
  </si>
  <si>
    <t>R_g039_sfg_10000000_30_1</t>
  </si>
  <si>
    <t>R_g039_sfg_15000000_30_1</t>
  </si>
  <si>
    <t>R_g039_sfg_30000000_30_1</t>
  </si>
  <si>
    <t>R_g039_sfg_50000000_30_1</t>
  </si>
  <si>
    <t>R_g039_sfg_100000000_30_1</t>
  </si>
  <si>
    <t>R_g039_sfg_200000000_30_1</t>
  </si>
  <si>
    <t>R_g039_sfg_300000000_30_1</t>
  </si>
  <si>
    <t>R_g039_sfg_500000000_30_1</t>
  </si>
  <si>
    <t>R_g039_sfg_1000000000_30_1</t>
  </si>
  <si>
    <t>R_g039_sfg_2000000000_30_1</t>
  </si>
  <si>
    <t>R_g039_sfg_5000000000_30_1</t>
  </si>
  <si>
    <t>R_g039_sfg_10000000000_30_1</t>
  </si>
  <si>
    <t>3000彌勒佛超級彩金卡(30天非綁定)</t>
  </si>
  <si>
    <t>10000彌勒佛超級彩金卡(30天非綁定)</t>
  </si>
  <si>
    <t>30000彌勒佛超級彩金卡(30天非綁定)</t>
  </si>
  <si>
    <t>100000彌勒佛超級彩金卡(30天非綁定)</t>
  </si>
  <si>
    <t>300000彌勒佛超級彩金卡(30天非綁定)</t>
  </si>
  <si>
    <t>1000000彌勒佛超級彩金卡(30天非綁定)</t>
  </si>
  <si>
    <t>3000000彌勒佛超級彩金卡(30天非綁定)</t>
  </si>
  <si>
    <t>6000000彌勒佛超級彩金卡(30天非綁定)</t>
  </si>
  <si>
    <t>9000000彌勒佛超級彩金卡(30天非綁定)</t>
  </si>
  <si>
    <t>10000000彌勒佛超級彩金卡(30天非綁定)</t>
  </si>
  <si>
    <t>15000000彌勒佛超級彩金卡(30天非綁定)</t>
  </si>
  <si>
    <t>30000000彌勒佛超級彩金卡(30天非綁定)</t>
  </si>
  <si>
    <t>50000000彌勒佛超級彩金卡(30天非綁定)</t>
  </si>
  <si>
    <t>100000000彌勒佛超級彩金卡(30天非綁定)</t>
  </si>
  <si>
    <t>200000000彌勒佛超級彩金卡(30天非綁定)</t>
  </si>
  <si>
    <t>300000000彌勒佛超級彩金卡(30天非綁定)</t>
  </si>
  <si>
    <t>500000000彌勒佛超級彩金卡(30天非綁定)</t>
  </si>
  <si>
    <t>1000000000彌勒佛超級彩金卡(30天非綁定)</t>
  </si>
  <si>
    <t>2000000000彌勒佛超級彩金卡(30天非綁定)</t>
  </si>
  <si>
    <t>5000000000彌勒佛超級彩金卡(30天非綁定)</t>
  </si>
  <si>
    <t>10000000000彌勒佛超級彩金卡(30天非綁定)</t>
  </si>
  <si>
    <t>R_g039_jp_3000_30_1</t>
  </si>
  <si>
    <t>R_g039_jp_10000_30_1</t>
  </si>
  <si>
    <t>R_g039_jp_30000_30_1</t>
  </si>
  <si>
    <t>R_g039_jp_100000_30_1</t>
  </si>
  <si>
    <t>R_g039_jp_300000_30_1</t>
  </si>
  <si>
    <t>R_g039_jp_1000000_30_1</t>
  </si>
  <si>
    <t>R_g039_jp_3000000_30_1</t>
  </si>
  <si>
    <t>R_g039_jp_6000000_30_1</t>
  </si>
  <si>
    <t>R_g039_jp_9000000_30_1</t>
  </si>
  <si>
    <t>R_g039_jp_10000000_30_1</t>
  </si>
  <si>
    <t>R_g039_jp_15000000_30_1</t>
  </si>
  <si>
    <t>R_g039_jp_30000000_30_1</t>
  </si>
  <si>
    <t>R_g039_jp_50000000_30_1</t>
  </si>
  <si>
    <t>R_g039_jp_100000000_30_1</t>
  </si>
  <si>
    <t>R_g039_jp_200000000_30_1</t>
  </si>
  <si>
    <t>R_g039_jp_300000000_30_1</t>
  </si>
  <si>
    <t>R_g039_jp_500000000_30_1</t>
  </si>
  <si>
    <t>R_g039_jp_1000000000_30_1</t>
  </si>
  <si>
    <t>R_g039_jp_2000000000_30_1</t>
  </si>
  <si>
    <t>R_g039_jp_5000000000_30_1</t>
  </si>
  <si>
    <t>R_g039_jp_10000000000_30_1</t>
  </si>
  <si>
    <t>3000福娃彩金卡(30天非綁定)</t>
  </si>
  <si>
    <t>10000福娃彩金卡(30天非綁定)</t>
  </si>
  <si>
    <t>30000福娃彩金卡(30天非綁定)</t>
  </si>
  <si>
    <t>100000福娃彩金卡(30天非綁定)</t>
  </si>
  <si>
    <t>300000福娃彩金卡(30天非綁定)</t>
  </si>
  <si>
    <t>1000000福娃彩金卡(30天非綁定)</t>
  </si>
  <si>
    <t>3000000福娃彩金卡(30天非綁定)</t>
  </si>
  <si>
    <t>6000000福娃彩金卡(30天非綁定)</t>
  </si>
  <si>
    <t>9000000福娃彩金卡(30天非綁定)</t>
  </si>
  <si>
    <t>10000000福娃彩金卡(30天非綁定)</t>
  </si>
  <si>
    <t>15000000福娃彩金卡(30天非綁定)</t>
  </si>
  <si>
    <t>30000000福娃彩金卡(30天非綁定)</t>
  </si>
  <si>
    <t>50000000福娃彩金卡(30天非綁定)</t>
  </si>
  <si>
    <t>100000000福娃彩金卡(30天非綁定)</t>
  </si>
  <si>
    <t>200000000福娃彩金卡(30天非綁定)</t>
  </si>
  <si>
    <t>300000000福娃彩金卡(30天非綁定)</t>
  </si>
  <si>
    <t>500000000福娃彩金卡(30天非綁定)</t>
  </si>
  <si>
    <t>1000000000福娃彩金卡(30天非綁定)</t>
  </si>
  <si>
    <t>R_g025_njp_3000_30_1</t>
  </si>
  <si>
    <t>R_g025_njp_10000_30_1</t>
  </si>
  <si>
    <t>R_g025_njp_30000_30_1</t>
  </si>
  <si>
    <t>R_g025_njp_100000_30_1</t>
  </si>
  <si>
    <t>R_g025_njp_300000_30_1</t>
  </si>
  <si>
    <t>R_g025_njp_1000000_30_1</t>
  </si>
  <si>
    <t>R_g025_njp_3000000_30_1</t>
  </si>
  <si>
    <t>R_g025_njp_6000000_30_1</t>
  </si>
  <si>
    <t>R_g025_njp_9000000_30_1</t>
  </si>
  <si>
    <t>R_g025_njp_10000000_30_1</t>
  </si>
  <si>
    <t>R_g025_njp_15000000_30_1</t>
  </si>
  <si>
    <t>R_g025_njp_30000000_30_1</t>
  </si>
  <si>
    <t>R_g025_njp_50000000_30_1</t>
  </si>
  <si>
    <t>R_g025_njp_100000000_30_1</t>
  </si>
  <si>
    <t>R_g025_njp_200000000_30_1</t>
  </si>
  <si>
    <t>R_g025_njp_300000000_30_1</t>
  </si>
  <si>
    <t>R_g025_njp_500000000_30_1</t>
  </si>
  <si>
    <t>R_g025_njp_1000000000_30_1</t>
  </si>
  <si>
    <t>R_g025_njp_2000000000_30_1</t>
  </si>
  <si>
    <t>R_g025_njp_5000000000_30_1</t>
  </si>
  <si>
    <t>R_g025_njp_10000000000_30_1</t>
  </si>
  <si>
    <t>2000000000福娃彩金卡(30天非綁定)</t>
    <phoneticPr fontId="7" type="noConversion"/>
  </si>
  <si>
    <t>5000000000福娃彩金卡(30天非綁定)</t>
    <phoneticPr fontId="7" type="noConversion"/>
  </si>
  <si>
    <t>10000000000福娃彩金卡(30天非綁定)</t>
    <phoneticPr fontId="7" type="noConversion"/>
  </si>
  <si>
    <t>3000福娃超級免費卡(30天非綁定)</t>
  </si>
  <si>
    <t>10000福娃超級免費卡(30天非綁定)</t>
  </si>
  <si>
    <t>30000福娃超級免費卡(30天非綁定)</t>
  </si>
  <si>
    <t>100000福娃超級免費卡(30天非綁定)</t>
  </si>
  <si>
    <t>300000福娃超級免費卡(30天非綁定)</t>
  </si>
  <si>
    <t>1000000福娃超級免費卡(30天非綁定)</t>
  </si>
  <si>
    <t>3000000福娃超級免費卡(30天非綁定)</t>
  </si>
  <si>
    <t>6000000福娃超級免費卡(30天非綁定)</t>
  </si>
  <si>
    <t>9000000福娃超級免費卡(30天非綁定)</t>
  </si>
  <si>
    <t>10000000福娃超級免費卡(30天非綁定)</t>
  </si>
  <si>
    <t>15000000福娃超級免費卡(30天非綁定)</t>
  </si>
  <si>
    <t>30000000福娃超級免費卡(30天非綁定)</t>
  </si>
  <si>
    <t>50000000福娃超級免費卡(30天非綁定)</t>
  </si>
  <si>
    <t>100000000福娃超級免費卡(30天非綁定)</t>
  </si>
  <si>
    <t>200000000福娃超級免費卡(30天非綁定)</t>
  </si>
  <si>
    <t>300000000福娃超級免費卡(30天非綁定)</t>
  </si>
  <si>
    <t>500000000福娃超級免費卡(30天非綁定)</t>
  </si>
  <si>
    <t>1000000000福娃超級免費卡(30天非綁定)</t>
  </si>
  <si>
    <t>2000000000福娃超級免費卡(30天非綁定)</t>
  </si>
  <si>
    <t>5000000000福娃超級免費卡(30天非綁定)</t>
  </si>
  <si>
    <t>10000000000福娃超級免費卡(30天非綁定)</t>
  </si>
  <si>
    <t>R_g025_sfg_3000_30_1</t>
  </si>
  <si>
    <t>R_g025_sfg_10000_30_1</t>
  </si>
  <si>
    <t>R_g025_sfg_30000_30_1</t>
  </si>
  <si>
    <t>R_g025_sfg_100000_30_1</t>
  </si>
  <si>
    <t>R_g025_sfg_300000_30_1</t>
  </si>
  <si>
    <t>R_g025_sfg_1000000_30_1</t>
  </si>
  <si>
    <t>R_g025_sfg_3000000_30_1</t>
  </si>
  <si>
    <t>R_g025_sfg_6000000_30_1</t>
  </si>
  <si>
    <t>R_g025_sfg_9000000_30_1</t>
  </si>
  <si>
    <t>R_g025_sfg_10000000_30_1</t>
  </si>
  <si>
    <t>R_g025_sfg_15000000_30_1</t>
  </si>
  <si>
    <t>R_g025_sfg_30000000_30_1</t>
  </si>
  <si>
    <t>R_g025_sfg_50000000_30_1</t>
  </si>
  <si>
    <t>R_g025_sfg_100000000_30_1</t>
  </si>
  <si>
    <t>R_g025_sfg_200000000_30_1</t>
  </si>
  <si>
    <t>R_g025_sfg_300000000_30_1</t>
  </si>
  <si>
    <t>R_g025_sfg_500000000_30_1</t>
  </si>
  <si>
    <t>R_g025_sfg_1000000000_30_1</t>
  </si>
  <si>
    <t>R_g025_sfg_2000000000_30_1</t>
  </si>
  <si>
    <t>R_g025_sfg_5000000000_30_1</t>
  </si>
  <si>
    <t>R_g025_sfg_10000000000_30_1</t>
  </si>
  <si>
    <t>3000福娃超級彩金卡(30天非綁定)</t>
  </si>
  <si>
    <t>10000福娃超級彩金卡(30天非綁定)</t>
  </si>
  <si>
    <t>30000福娃超級彩金卡(30天非綁定)</t>
  </si>
  <si>
    <t>100000福娃超級彩金卡(30天非綁定)</t>
  </si>
  <si>
    <t>300000福娃超級彩金卡(30天非綁定)</t>
  </si>
  <si>
    <t>1000000福娃超級彩金卡(30天非綁定)</t>
  </si>
  <si>
    <t>3000000福娃超級彩金卡(30天非綁定)</t>
  </si>
  <si>
    <t>6000000福娃超級彩金卡(30天非綁定)</t>
  </si>
  <si>
    <t>9000000福娃超級彩金卡(30天非綁定)</t>
  </si>
  <si>
    <t>10000000福娃超級彩金卡(30天非綁定)</t>
  </si>
  <si>
    <t>15000000福娃超級彩金卡(30天非綁定)</t>
  </si>
  <si>
    <t>30000000福娃超級彩金卡(30天非綁定)</t>
  </si>
  <si>
    <t>50000000福娃超級彩金卡(30天非綁定)</t>
  </si>
  <si>
    <t>100000000福娃超級彩金卡(30天非綁定)</t>
  </si>
  <si>
    <t>200000000福娃超級彩金卡(30天非綁定)</t>
  </si>
  <si>
    <t>300000000福娃超級彩金卡(30天非綁定)</t>
  </si>
  <si>
    <t>500000000福娃超級彩金卡(30天非綁定)</t>
  </si>
  <si>
    <t>1000000000福娃超級彩金卡(30天非綁定)</t>
  </si>
  <si>
    <t>2000000000福娃超級彩金卡(30天非綁定)</t>
  </si>
  <si>
    <t>5000000000福娃超級彩金卡(30天非綁定)</t>
  </si>
  <si>
    <t>10000000000福娃超級彩金卡(30天非綁定)</t>
  </si>
  <si>
    <t>R_g025_jp_3000_30_1</t>
  </si>
  <si>
    <t>R_g025_jp_10000_30_1</t>
  </si>
  <si>
    <t>R_g025_jp_30000_30_1</t>
  </si>
  <si>
    <t>R_g025_jp_100000_30_1</t>
  </si>
  <si>
    <t>R_g025_jp_300000_30_1</t>
  </si>
  <si>
    <t>R_g025_jp_1000000_30_1</t>
  </si>
  <si>
    <t>R_g025_jp_3000000_30_1</t>
  </si>
  <si>
    <t>R_g025_jp_6000000_30_1</t>
  </si>
  <si>
    <t>R_g025_jp_9000000_30_1</t>
  </si>
  <si>
    <t>R_g025_jp_10000000_30_1</t>
  </si>
  <si>
    <t>R_g025_jp_15000000_30_1</t>
  </si>
  <si>
    <t>R_g025_jp_30000000_30_1</t>
  </si>
  <si>
    <t>R_g025_jp_50000000_30_1</t>
  </si>
  <si>
    <t>R_g025_jp_100000000_30_1</t>
  </si>
  <si>
    <t>R_g025_jp_200000000_30_1</t>
  </si>
  <si>
    <t>R_g025_jp_300000000_30_1</t>
  </si>
  <si>
    <t>R_g025_jp_500000000_30_1</t>
  </si>
  <si>
    <t>R_g025_jp_1000000000_30_1</t>
  </si>
  <si>
    <t>R_g025_jp_2000000000_30_1</t>
  </si>
  <si>
    <t>R_g025_jp_5000000000_30_1</t>
  </si>
  <si>
    <t>R_g025_jp_10000000000_30_1</t>
  </si>
  <si>
    <t>2000000000公主與青蛙超級免費卡(30天非綁定)</t>
    <phoneticPr fontId="7" type="noConversion"/>
  </si>
  <si>
    <t>R_g080_sfg_2000000000_30_1</t>
    <phoneticPr fontId="7" type="noConversion"/>
  </si>
  <si>
    <t>2000000000泡泡龍超級邦納卡(30天非綁定)</t>
    <phoneticPr fontId="7" type="noConversion"/>
  </si>
  <si>
    <t>R_g078_sbnfg_2000000000_30_1</t>
    <phoneticPr fontId="7" type="noConversion"/>
  </si>
  <si>
    <t>1000000000武則天超級彩金卡(30天非綁定)</t>
    <phoneticPr fontId="7" type="noConversion"/>
  </si>
  <si>
    <t>2000000000武則天超級彩金卡(30天非綁定)</t>
    <phoneticPr fontId="7" type="noConversion"/>
  </si>
  <si>
    <t>5000000000武則天超級彩金卡(30天非綁定)</t>
    <phoneticPr fontId="7" type="noConversion"/>
  </si>
  <si>
    <t>10000000000武則天超級彩金卡(30天非綁定)</t>
    <phoneticPr fontId="7" type="noConversion"/>
  </si>
  <si>
    <t>500000000豔后超級彩金卡(30天非綁定)</t>
    <phoneticPr fontId="7" type="noConversion"/>
  </si>
  <si>
    <t>1000000000豔后超級彩金卡(30天非綁定)</t>
    <phoneticPr fontId="7" type="noConversion"/>
  </si>
  <si>
    <t>2000000000豔后超級彩金卡(30天非綁定)</t>
    <phoneticPr fontId="7" type="noConversion"/>
  </si>
  <si>
    <t>5000000000豔后超級彩金卡(30天非綁定)</t>
    <phoneticPr fontId="7" type="noConversion"/>
  </si>
  <si>
    <t>10000000000豔后超級彩金卡(30天非綁定)</t>
    <phoneticPr fontId="7" type="noConversion"/>
  </si>
  <si>
    <t>Three Kings</t>
    <phoneticPr fontId="7" type="noConversion"/>
  </si>
  <si>
    <t>龍王爭霸免費卡</t>
  </si>
  <si>
    <t>龍王爭霸冰龍卡</t>
  </si>
  <si>
    <t>龍王爭霸火龍卡</t>
  </si>
  <si>
    <t>hg003_fg50x</t>
    <phoneticPr fontId="7" type="noConversion"/>
  </si>
  <si>
    <t>hg003_fg1200x</t>
    <phoneticPr fontId="7" type="noConversion"/>
  </si>
  <si>
    <t>設定3</t>
    <phoneticPr fontId="7" type="noConversion"/>
  </si>
  <si>
    <t>龍王爭霸</t>
    <phoneticPr fontId="7" type="noConversion"/>
  </si>
  <si>
    <t>HG003</t>
    <phoneticPr fontId="7" type="noConversion"/>
  </si>
  <si>
    <t>hg003_fg200x</t>
    <phoneticPr fontId="7" type="noConversion"/>
  </si>
  <si>
    <t>hg003_fg500x</t>
    <phoneticPr fontId="7" type="noConversion"/>
  </si>
  <si>
    <t>R_hg003_fg50x_3000_7</t>
  </si>
  <si>
    <t>R_hg003_fg50x_9960_7</t>
  </si>
  <si>
    <t>R_hg003_fg50x_30000_7</t>
  </si>
  <si>
    <t>R_hg003_fg50x_96000_7</t>
  </si>
  <si>
    <t>R_hg003_fg50x_300000_7</t>
  </si>
  <si>
    <t>R_hg003_fg50x_996000_7</t>
  </si>
  <si>
    <t>R_hg003_fg50x_3000000_7</t>
  </si>
  <si>
    <t>R_hg003_fg50x_6000000_7</t>
  </si>
  <si>
    <t>R_hg003_fg50x_9000000_7</t>
  </si>
  <si>
    <t>R_hg003_fg50x_9960000_7</t>
  </si>
  <si>
    <t>R_hg003_fg50x_15000000_7</t>
  </si>
  <si>
    <t>R_hg003_fg50x_30000000_7</t>
  </si>
  <si>
    <t>R_hg003_fg50x_49860000_7</t>
  </si>
  <si>
    <t>R_hg003_fg50x_99600000_7</t>
  </si>
  <si>
    <t>R_hg003_fg50x_198000000_7</t>
  </si>
  <si>
    <t>R_hg003_fg50x_300000000_7</t>
  </si>
  <si>
    <t>R_hg003_fg50x_498000000_7</t>
  </si>
  <si>
    <t>R_hg003_fg50x_996000000_7</t>
  </si>
  <si>
    <t>R_hg003_fg50x_1980000000_7</t>
  </si>
  <si>
    <t>R_hg003_fg50x_4980000000_7</t>
  </si>
  <si>
    <t>R_hg003_fg50x_9960000000_7</t>
  </si>
  <si>
    <t>R_hg003_fg50x_3000_30_1</t>
  </si>
  <si>
    <t>R_hg003_fg50x_9960_30_1</t>
  </si>
  <si>
    <t>R_hg003_fg50x_30000_30_1</t>
  </si>
  <si>
    <t>R_hg003_fg50x_96000_30_1</t>
  </si>
  <si>
    <t>R_hg003_fg50x_300000_30_1</t>
  </si>
  <si>
    <t>R_hg003_fg50x_996000_30_1</t>
  </si>
  <si>
    <t>R_hg003_fg50x_3000000_30_1</t>
  </si>
  <si>
    <t>R_hg003_fg50x_6000000_30_1</t>
  </si>
  <si>
    <t>R_hg003_fg50x_9000000_30_1</t>
  </si>
  <si>
    <t>R_hg003_fg50x_9960000_30_1</t>
  </si>
  <si>
    <t>R_hg003_fg50x_15000000_30_1</t>
  </si>
  <si>
    <t>R_hg003_fg50x_30000000_30_1</t>
  </si>
  <si>
    <t>R_hg003_fg50x_49860000_30_1</t>
  </si>
  <si>
    <t>R_hg003_fg50x_99600000_30_1</t>
  </si>
  <si>
    <t>R_hg003_fg50x_198000000_30_1</t>
  </si>
  <si>
    <t>R_hg003_fg50x_300000000_30_1</t>
  </si>
  <si>
    <t>R_hg003_fg50x_498000000_30_1</t>
  </si>
  <si>
    <t>R_hg003_fg50x_996000000_30_1</t>
  </si>
  <si>
    <t>R_hg003_fg50x_1980000000_30_1</t>
  </si>
  <si>
    <t>R_hg003_fg50x_4980000000_30_1</t>
  </si>
  <si>
    <t>R_hg003_fg50x_9960000000_30_1</t>
  </si>
  <si>
    <t>R_hg003_fg200x_3000_7</t>
  </si>
  <si>
    <t>R_hg003_fg200x_9960_7</t>
  </si>
  <si>
    <t>R_hg003_fg200x_30000_7</t>
  </si>
  <si>
    <t>R_hg003_fg200x_96000_7</t>
  </si>
  <si>
    <t>R_hg003_fg200x_300000_7</t>
  </si>
  <si>
    <t>R_hg003_fg200x_996000_7</t>
  </si>
  <si>
    <t>R_hg003_fg200x_3000000_7</t>
  </si>
  <si>
    <t>R_hg003_fg200x_6000000_7</t>
  </si>
  <si>
    <t>R_hg003_fg200x_9000000_7</t>
  </si>
  <si>
    <t>R_hg003_fg200x_9960000_7</t>
  </si>
  <si>
    <t>R_hg003_fg200x_15000000_7</t>
  </si>
  <si>
    <t>R_hg003_fg200x_30000000_7</t>
  </si>
  <si>
    <t>R_hg003_fg200x_49860000_7</t>
  </si>
  <si>
    <t>R_hg003_fg200x_99600000_7</t>
  </si>
  <si>
    <t>R_hg003_fg200x_198000000_7</t>
  </si>
  <si>
    <t>R_hg003_fg200x_300000000_7</t>
  </si>
  <si>
    <t>R_hg003_fg200x_498000000_7</t>
  </si>
  <si>
    <t>R_hg003_fg200x_996000000_7</t>
  </si>
  <si>
    <t>R_hg003_fg200x_1980000000_7</t>
  </si>
  <si>
    <t>R_hg003_fg200x_4980000000_7</t>
  </si>
  <si>
    <t>R_hg003_fg200x_9960000000_7</t>
  </si>
  <si>
    <t>R_hg003_fg200x_3000_30_1</t>
  </si>
  <si>
    <t>R_hg003_fg200x_9960_30_1</t>
  </si>
  <si>
    <t>R_hg003_fg200x_30000_30_1</t>
  </si>
  <si>
    <t>R_hg003_fg200x_96000_30_1</t>
  </si>
  <si>
    <t>R_hg003_fg200x_300000_30_1</t>
  </si>
  <si>
    <t>R_hg003_fg200x_996000_30_1</t>
  </si>
  <si>
    <t>R_hg003_fg200x_3000000_30_1</t>
  </si>
  <si>
    <t>R_hg003_fg200x_6000000_30_1</t>
  </si>
  <si>
    <t>R_hg003_fg200x_9000000_30_1</t>
  </si>
  <si>
    <t>R_hg003_fg200x_9960000_30_1</t>
  </si>
  <si>
    <t>R_hg003_fg200x_15000000_30_1</t>
  </si>
  <si>
    <t>R_hg003_fg200x_30000000_30_1</t>
  </si>
  <si>
    <t>R_hg003_fg200x_49860000_30_1</t>
  </si>
  <si>
    <t>R_hg003_fg200x_99600000_30_1</t>
  </si>
  <si>
    <t>R_hg003_fg200x_198000000_30_1</t>
  </si>
  <si>
    <t>R_hg003_fg200x_300000000_30_1</t>
  </si>
  <si>
    <t>R_hg003_fg200x_498000000_30_1</t>
  </si>
  <si>
    <t>R_hg003_fg200x_996000000_30_1</t>
  </si>
  <si>
    <t>R_hg003_fg200x_1980000000_30_1</t>
  </si>
  <si>
    <t>R_hg003_fg200x_4980000000_30_1</t>
  </si>
  <si>
    <t>R_hg003_fg200x_9960000000_30_1</t>
  </si>
  <si>
    <t>R_hg003_fg500x_3000_7</t>
  </si>
  <si>
    <t>R_hg003_fg500x_9960_7</t>
  </si>
  <si>
    <t>R_hg003_fg500x_30000_7</t>
  </si>
  <si>
    <t>R_hg003_fg500x_96000_7</t>
  </si>
  <si>
    <t>R_hg003_fg500x_300000_7</t>
  </si>
  <si>
    <t>R_hg003_fg500x_996000_7</t>
  </si>
  <si>
    <t>R_hg003_fg500x_3000000_7</t>
  </si>
  <si>
    <t>R_hg003_fg500x_6000000_7</t>
  </si>
  <si>
    <t>R_hg003_fg500x_9000000_7</t>
  </si>
  <si>
    <t>R_hg003_fg500x_9960000_7</t>
  </si>
  <si>
    <t>R_hg003_fg500x_15000000_7</t>
  </si>
  <si>
    <t>R_hg003_fg500x_30000000_7</t>
  </si>
  <si>
    <t>R_hg003_fg500x_49860000_7</t>
  </si>
  <si>
    <t>R_hg003_fg500x_99600000_7</t>
  </si>
  <si>
    <t>R_hg003_fg500x_198000000_7</t>
  </si>
  <si>
    <t>R_hg003_fg500x_300000000_7</t>
  </si>
  <si>
    <t>R_hg003_fg500x_498000000_7</t>
  </si>
  <si>
    <t>R_hg003_fg500x_1980000000_7</t>
  </si>
  <si>
    <t>R_hg003_fg500x_4980000000_7</t>
  </si>
  <si>
    <t>R_hg003_fg500x_9960000000_7</t>
  </si>
  <si>
    <t>R_hg003_fg500x_3000_30_1</t>
  </si>
  <si>
    <t>R_hg003_fg500x_9960_30_1</t>
  </si>
  <si>
    <t>R_hg003_fg500x_30000_30_1</t>
  </si>
  <si>
    <t>R_hg003_fg500x_96000_30_1</t>
  </si>
  <si>
    <t>R_hg003_fg500x_300000_30_1</t>
  </si>
  <si>
    <t>R_hg003_fg500x_996000_30_1</t>
  </si>
  <si>
    <t>R_hg003_fg500x_3000000_30_1</t>
  </si>
  <si>
    <t>R_hg003_fg500x_6000000_30_1</t>
  </si>
  <si>
    <t>R_hg003_fg500x_9000000_30_1</t>
  </si>
  <si>
    <t>R_hg003_fg500x_9960000_30_1</t>
  </si>
  <si>
    <t>R_hg003_fg500x_15000000_30_1</t>
  </si>
  <si>
    <t>R_hg003_fg500x_30000000_30_1</t>
  </si>
  <si>
    <t>R_hg003_fg500x_49860000_30_1</t>
  </si>
  <si>
    <t>R_hg003_fg500x_99600000_30_1</t>
  </si>
  <si>
    <t>R_hg003_fg500x_198000000_30_1</t>
  </si>
  <si>
    <t>R_hg003_fg500x_300000000_30_1</t>
  </si>
  <si>
    <t>R_hg003_fg500x_498000000_30_1</t>
  </si>
  <si>
    <t>R_hg003_fg500x_996000000_30_1</t>
  </si>
  <si>
    <t>R_hg003_fg500x_1980000000_30_1</t>
  </si>
  <si>
    <t>R_hg003_fg500x_4980000000_30_1</t>
  </si>
  <si>
    <t>R_hg003_fg500x_9960000000_30_1</t>
  </si>
  <si>
    <t>R_hg003_fg1200x_3000_7</t>
  </si>
  <si>
    <t>R_hg003_fg1200x_9960_7</t>
  </si>
  <si>
    <t>R_hg003_fg1200x_30000_7</t>
  </si>
  <si>
    <t>R_hg003_fg1200x_96000_7</t>
  </si>
  <si>
    <t>R_hg003_fg1200x_300000_7</t>
  </si>
  <si>
    <t>R_hg003_fg1200x_996000_7</t>
  </si>
  <si>
    <t>R_hg003_fg1200x_3000000_7</t>
  </si>
  <si>
    <t>R_hg003_fg1200x_6000000_7</t>
  </si>
  <si>
    <t>R_hg003_fg1200x_9000000_7</t>
  </si>
  <si>
    <t>R_hg003_fg1200x_9960000_7</t>
  </si>
  <si>
    <t>R_hg003_fg1200x_15000000_7</t>
  </si>
  <si>
    <t>R_hg003_fg1200x_30000000_7</t>
  </si>
  <si>
    <t>R_hg003_fg1200x_49860000_7</t>
  </si>
  <si>
    <t>R_hg003_fg1200x_99600000_7</t>
  </si>
  <si>
    <t>R_hg003_fg1200x_198000000_7</t>
  </si>
  <si>
    <t>R_hg003_fg1200x_300000000_7</t>
  </si>
  <si>
    <t>R_hg003_fg1200x_498000000_7</t>
  </si>
  <si>
    <t>R_hg003_fg1200x_996000000_7</t>
  </si>
  <si>
    <t>R_hg003_fg1200x_1980000000_7</t>
  </si>
  <si>
    <t>R_hg003_fg1200x_4980000000_7</t>
  </si>
  <si>
    <t>R_hg003_fg1200x_9960000000_7</t>
  </si>
  <si>
    <t>R_hg003_fg1200x_3000_30_1</t>
  </si>
  <si>
    <t>R_hg003_fg1200x_9960_30_1</t>
  </si>
  <si>
    <t>R_hg003_fg1200x_30000_30_1</t>
  </si>
  <si>
    <t>R_hg003_fg1200x_96000_30_1</t>
  </si>
  <si>
    <t>R_hg003_fg1200x_300000_30_1</t>
  </si>
  <si>
    <t>R_hg003_fg1200x_996000_30_1</t>
  </si>
  <si>
    <t>R_hg003_fg1200x_3000000_30_1</t>
  </si>
  <si>
    <t>R_hg003_fg1200x_6000000_30_1</t>
  </si>
  <si>
    <t>R_hg003_fg1200x_9000000_30_1</t>
  </si>
  <si>
    <t>R_hg003_fg1200x_9960000_30_1</t>
  </si>
  <si>
    <t>R_hg003_fg1200x_15000000_30_1</t>
  </si>
  <si>
    <t>R_hg003_fg1200x_30000000_30_1</t>
  </si>
  <si>
    <t>R_hg003_fg1200x_49860000_30_1</t>
  </si>
  <si>
    <t>R_hg003_fg1200x_99600000_30_1</t>
  </si>
  <si>
    <t>R_hg003_fg1200x_198000000_30_1</t>
  </si>
  <si>
    <t>R_hg003_fg1200x_300000000_30_1</t>
  </si>
  <si>
    <t>R_hg003_fg1200x_498000000_30_1</t>
  </si>
  <si>
    <t>R_hg003_fg1200x_996000000_30_1</t>
  </si>
  <si>
    <t>R_hg003_fg1200x_1980000000_30_1</t>
  </si>
  <si>
    <t>R_hg003_fg1200x_4980000000_30_1</t>
  </si>
  <si>
    <t>R_hg003_fg1200x_9960000000_30_1</t>
  </si>
  <si>
    <t>龍王爭霸金龍全盤卡</t>
  </si>
  <si>
    <t>3000龍王爭霸免費卡(7天綁定)</t>
  </si>
  <si>
    <t>9960龍王爭霸免費卡(7天綁定)</t>
  </si>
  <si>
    <t>30000龍王爭霸免費卡(7天綁定)</t>
  </si>
  <si>
    <t>96000龍王爭霸免費卡(7天綁定)</t>
  </si>
  <si>
    <t>300000龍王爭霸免費卡(7天綁定)</t>
  </si>
  <si>
    <t>996000龍王爭霸免費卡(7天綁定)</t>
  </si>
  <si>
    <t>3000000龍王爭霸免費卡(7天綁定)</t>
  </si>
  <si>
    <t>6000000龍王爭霸免費卡(7天綁定)</t>
  </si>
  <si>
    <t>9000000龍王爭霸免費卡(7天綁定)</t>
  </si>
  <si>
    <t>9960000龍王爭霸免費卡(7天綁定)</t>
  </si>
  <si>
    <t>15000000龍王爭霸免費卡(7天綁定)</t>
  </si>
  <si>
    <t>30000000龍王爭霸免費卡(7天綁定)</t>
  </si>
  <si>
    <t>49860000龍王爭霸免費卡(7天綁定)</t>
  </si>
  <si>
    <t>99600000龍王爭霸免費卡(7天綁定)</t>
  </si>
  <si>
    <t>198000000龍王爭霸免費卡(7天綁定)</t>
  </si>
  <si>
    <t>300000000龍王爭霸免費卡(7天綁定)</t>
  </si>
  <si>
    <t>498000000龍王爭霸免費卡(7天綁定)</t>
  </si>
  <si>
    <t>996000000龍王爭霸免費卡(7天綁定)</t>
  </si>
  <si>
    <t>1980000000龍王爭霸免費卡(7天綁定)</t>
  </si>
  <si>
    <t>4980000000龍王爭霸免費卡(7天綁定)</t>
  </si>
  <si>
    <t>9960000000龍王爭霸免費卡(7天綁定)</t>
  </si>
  <si>
    <t>3000龍王爭霸免費卡(30天非綁定)</t>
  </si>
  <si>
    <t>9960龍王爭霸免費卡(30天非綁定)</t>
  </si>
  <si>
    <t>30000龍王爭霸免費卡(30天非綁定)</t>
  </si>
  <si>
    <t>96000龍王爭霸免費卡(30天非綁定)</t>
  </si>
  <si>
    <t>300000龍王爭霸免費卡(30天非綁定)</t>
  </si>
  <si>
    <t>996000龍王爭霸免費卡(30天非綁定)</t>
  </si>
  <si>
    <t>3000000龍王爭霸免費卡(30天非綁定)</t>
  </si>
  <si>
    <t>6000000龍王爭霸免費卡(30天非綁定)</t>
  </si>
  <si>
    <t>9000000龍王爭霸免費卡(30天非綁定)</t>
  </si>
  <si>
    <t>9960000龍王爭霸免費卡(30天非綁定)</t>
  </si>
  <si>
    <t>15000000龍王爭霸免費卡(30天非綁定)</t>
  </si>
  <si>
    <t>30000000龍王爭霸免費卡(30天非綁定)</t>
  </si>
  <si>
    <t>49860000龍王爭霸免費卡(30天非綁定)</t>
  </si>
  <si>
    <t>99600000龍王爭霸免費卡(30天非綁定)</t>
  </si>
  <si>
    <t>198000000龍王爭霸免費卡(30天非綁定)</t>
  </si>
  <si>
    <t>300000000龍王爭霸免費卡(30天非綁定)</t>
  </si>
  <si>
    <t>498000000龍王爭霸免費卡(30天非綁定)</t>
  </si>
  <si>
    <t>996000000龍王爭霸免費卡(30天非綁定)</t>
  </si>
  <si>
    <t>1980000000龍王爭霸免費卡(30天非綁定)</t>
  </si>
  <si>
    <t>4980000000龍王爭霸免費卡(30天非綁定)</t>
  </si>
  <si>
    <t>9960000000龍王爭霸免費卡(30天非綁定)</t>
  </si>
  <si>
    <t>3000龍王爭霸冰龍卡(7天綁定)</t>
  </si>
  <si>
    <t>9960龍王爭霸冰龍卡(7天綁定)</t>
  </si>
  <si>
    <t>30000龍王爭霸冰龍卡(7天綁定)</t>
  </si>
  <si>
    <t>96000龍王爭霸冰龍卡(7天綁定)</t>
  </si>
  <si>
    <t>300000龍王爭霸冰龍卡(7天綁定)</t>
  </si>
  <si>
    <t>996000龍王爭霸冰龍卡(7天綁定)</t>
  </si>
  <si>
    <t>3000000龍王爭霸冰龍卡(7天綁定)</t>
  </si>
  <si>
    <t>6000000龍王爭霸冰龍卡(7天綁定)</t>
  </si>
  <si>
    <t>9000000龍王爭霸冰龍卡(7天綁定)</t>
  </si>
  <si>
    <t>9960000龍王爭霸冰龍卡(7天綁定)</t>
  </si>
  <si>
    <t>15000000龍王爭霸冰龍卡(7天綁定)</t>
  </si>
  <si>
    <t>30000000龍王爭霸冰龍卡(7天綁定)</t>
  </si>
  <si>
    <t>49860000龍王爭霸冰龍卡(7天綁定)</t>
  </si>
  <si>
    <t>99600000龍王爭霸冰龍卡(7天綁定)</t>
  </si>
  <si>
    <t>198000000龍王爭霸冰龍卡(7天綁定)</t>
  </si>
  <si>
    <t>300000000龍王爭霸冰龍卡(7天綁定)</t>
  </si>
  <si>
    <t>498000000龍王爭霸冰龍卡(7天綁定)</t>
  </si>
  <si>
    <t>996000000龍王爭霸冰龍卡(7天綁定)</t>
  </si>
  <si>
    <t>1980000000龍王爭霸冰龍卡(7天綁定)</t>
  </si>
  <si>
    <t>4980000000龍王爭霸冰龍卡(7天綁定)</t>
  </si>
  <si>
    <t>9960000000龍王爭霸冰龍卡(7天綁定)</t>
  </si>
  <si>
    <t>3000龍王爭霸火龍卡(30天非綁定)</t>
  </si>
  <si>
    <t>9960龍王爭霸火龍卡(30天非綁定)</t>
  </si>
  <si>
    <t>30000龍王爭霸火龍卡(30天非綁定)</t>
  </si>
  <si>
    <t>96000龍王爭霸火龍卡(30天非綁定)</t>
  </si>
  <si>
    <t>300000龍王爭霸火龍卡(30天非綁定)</t>
  </si>
  <si>
    <t>996000龍王爭霸火龍卡(30天非綁定)</t>
  </si>
  <si>
    <t>3000000龍王爭霸火龍卡(30天非綁定)</t>
  </si>
  <si>
    <t>6000000龍王爭霸火龍卡(30天非綁定)</t>
  </si>
  <si>
    <t>9000000龍王爭霸火龍卡(30天非綁定)</t>
  </si>
  <si>
    <t>9960000龍王爭霸火龍卡(30天非綁定)</t>
  </si>
  <si>
    <t>15000000龍王爭霸火龍卡(30天非綁定)</t>
  </si>
  <si>
    <t>30000000龍王爭霸火龍卡(30天非綁定)</t>
  </si>
  <si>
    <t>49860000龍王爭霸火龍卡(30天非綁定)</t>
  </si>
  <si>
    <t>99600000龍王爭霸火龍卡(30天非綁定)</t>
  </si>
  <si>
    <t>198000000龍王爭霸火龍卡(30天非綁定)</t>
  </si>
  <si>
    <t>300000000龍王爭霸火龍卡(30天非綁定)</t>
  </si>
  <si>
    <t>498000000龍王爭霸火龍卡(30天非綁定)</t>
  </si>
  <si>
    <t>996000000龍王爭霸火龍卡(30天非綁定)</t>
  </si>
  <si>
    <t>1980000000龍王爭霸火龍卡(30天非綁定)</t>
  </si>
  <si>
    <t>4980000000龍王爭霸火龍卡(30天非綁定)</t>
  </si>
  <si>
    <t>9960000000龍王爭霸火龍卡(30天非綁定)</t>
  </si>
  <si>
    <t>3000龍王爭霸金龍全盤卡(7天綁定)</t>
  </si>
  <si>
    <t>9960龍王爭霸金龍全盤卡(7天綁定)</t>
  </si>
  <si>
    <t>30000龍王爭霸金龍全盤卡(7天綁定)</t>
  </si>
  <si>
    <t>96000龍王爭霸金龍全盤卡(7天綁定)</t>
  </si>
  <si>
    <t>300000龍王爭霸金龍全盤卡(7天綁定)</t>
  </si>
  <si>
    <t>996000龍王爭霸金龍全盤卡(7天綁定)</t>
  </si>
  <si>
    <t>3000000龍王爭霸金龍全盤卡(7天綁定)</t>
  </si>
  <si>
    <t>6000000龍王爭霸金龍全盤卡(7天綁定)</t>
  </si>
  <si>
    <t>9000000龍王爭霸金龍全盤卡(7天綁定)</t>
  </si>
  <si>
    <t>9960000龍王爭霸金龍全盤卡(7天綁定)</t>
  </si>
  <si>
    <t>15000000龍王爭霸金龍全盤卡(7天綁定)</t>
  </si>
  <si>
    <t>30000000龍王爭霸金龍全盤卡(7天綁定)</t>
  </si>
  <si>
    <t>49860000龍王爭霸金龍全盤卡(7天綁定)</t>
  </si>
  <si>
    <t>99600000龍王爭霸金龍全盤卡(7天綁定)</t>
  </si>
  <si>
    <t>198000000龍王爭霸金龍全盤卡(7天綁定)</t>
  </si>
  <si>
    <t>300000000龍王爭霸金龍全盤卡(7天綁定)</t>
  </si>
  <si>
    <t>498000000龍王爭霸金龍全盤卡(7天綁定)</t>
  </si>
  <si>
    <t>996000000龍王爭霸金龍全盤卡(7天綁定)</t>
  </si>
  <si>
    <t>1980000000龍王爭霸金龍全盤卡(7天綁定)</t>
  </si>
  <si>
    <t>4980000000龍王爭霸金龍全盤卡(7天綁定)</t>
  </si>
  <si>
    <t>9960000000龍王爭霸金龍全盤卡(7天綁定)</t>
  </si>
  <si>
    <t>3000龍王爭霸金龍全盤卡(30天非綁定)</t>
  </si>
  <si>
    <t>9960龍王爭霸金龍全盤卡(30天非綁定)</t>
  </si>
  <si>
    <t>30000龍王爭霸金龍全盤卡(30天非綁定)</t>
  </si>
  <si>
    <t>96000龍王爭霸金龍全盤卡(30天非綁定)</t>
  </si>
  <si>
    <t>300000龍王爭霸金龍全盤卡(30天非綁定)</t>
  </si>
  <si>
    <t>996000龍王爭霸金龍全盤卡(30天非綁定)</t>
  </si>
  <si>
    <t>3000000龍王爭霸金龍全盤卡(30天非綁定)</t>
  </si>
  <si>
    <t>6000000龍王爭霸金龍全盤卡(30天非綁定)</t>
  </si>
  <si>
    <t>9000000龍王爭霸金龍全盤卡(30天非綁定)</t>
  </si>
  <si>
    <t>9960000龍王爭霸金龍全盤卡(30天非綁定)</t>
  </si>
  <si>
    <t>15000000龍王爭霸金龍全盤卡(30天非綁定)</t>
  </si>
  <si>
    <t>30000000龍王爭霸金龍全盤卡(30天非綁定)</t>
  </si>
  <si>
    <t>49860000龍王爭霸金龍全盤卡(30天非綁定)</t>
  </si>
  <si>
    <t>99600000龍王爭霸金龍全盤卡(30天非綁定)</t>
  </si>
  <si>
    <t>198000000龍王爭霸金龍全盤卡(30天非綁定)</t>
  </si>
  <si>
    <t>300000000龍王爭霸金龍全盤卡(30天非綁定)</t>
  </si>
  <si>
    <t>498000000龍王爭霸金龍全盤卡(30天非綁定)</t>
  </si>
  <si>
    <t>996000000龍王爭霸金龍全盤卡(30天非綁定)</t>
  </si>
  <si>
    <t>1980000000龍王爭霸金龍全盤卡(30天非綁定)</t>
  </si>
  <si>
    <t>4980000000龍王爭霸金龍全盤卡(30天非綁定)</t>
  </si>
  <si>
    <t>9960000000龍王爭霸金龍全盤卡(30天非綁定)</t>
  </si>
  <si>
    <t>3000龍王爭霸冰龍卡(30天非綁定)</t>
  </si>
  <si>
    <t>9960龍王爭霸冰龍卡(30天非綁定)</t>
  </si>
  <si>
    <t>30000龍王爭霸冰龍卡(30天非綁定)</t>
  </si>
  <si>
    <t>96000龍王爭霸冰龍卡(30天非綁定)</t>
  </si>
  <si>
    <t>300000龍王爭霸冰龍卡(30天非綁定)</t>
  </si>
  <si>
    <t>996000龍王爭霸冰龍卡(30天非綁定)</t>
  </si>
  <si>
    <t>3000000龍王爭霸冰龍卡(30天非綁定)</t>
  </si>
  <si>
    <t>6000000龍王爭霸冰龍卡(30天非綁定)</t>
  </si>
  <si>
    <t>9000000龍王爭霸冰龍卡(30天非綁定)</t>
  </si>
  <si>
    <t>9960000龍王爭霸冰龍卡(30天非綁定)</t>
  </si>
  <si>
    <t>15000000龍王爭霸冰龍卡(30天非綁定)</t>
  </si>
  <si>
    <t>30000000龍王爭霸冰龍卡(30天非綁定)</t>
  </si>
  <si>
    <t>49860000龍王爭霸冰龍卡(30天非綁定)</t>
  </si>
  <si>
    <t>99600000龍王爭霸冰龍卡(30天非綁定)</t>
  </si>
  <si>
    <t>198000000龍王爭霸冰龍卡(30天非綁定)</t>
  </si>
  <si>
    <t>300000000龍王爭霸冰龍卡(30天非綁定)</t>
  </si>
  <si>
    <t>498000000龍王爭霸冰龍卡(30天非綁定)</t>
  </si>
  <si>
    <t>996000000龍王爭霸冰龍卡(30天非綁定)</t>
  </si>
  <si>
    <t>1980000000龍王爭霸冰龍卡(30天非綁定)</t>
  </si>
  <si>
    <t>4980000000龍王爭霸冰龍卡(30天非綁定)</t>
  </si>
  <si>
    <t>9960000000龍王爭霸冰龍卡(30天非綁定)</t>
  </si>
  <si>
    <t>3000龍王爭霸火龍卡(7天綁定)</t>
  </si>
  <si>
    <t>9960龍王爭霸火龍卡(7天綁定)</t>
  </si>
  <si>
    <t>30000龍王爭霸火龍卡(7天綁定)</t>
  </si>
  <si>
    <t>96000龍王爭霸火龍卡(7天綁定)</t>
  </si>
  <si>
    <t>300000龍王爭霸火龍卡(7天綁定)</t>
  </si>
  <si>
    <t>996000龍王爭霸火龍卡(7天綁定)</t>
  </si>
  <si>
    <t>3000000龍王爭霸火龍卡(7天綁定)</t>
  </si>
  <si>
    <t>6000000龍王爭霸火龍卡(7天綁定)</t>
  </si>
  <si>
    <t>9000000龍王爭霸火龍卡(7天綁定)</t>
  </si>
  <si>
    <t>9960000龍王爭霸火龍卡(7天綁定)</t>
  </si>
  <si>
    <t>15000000龍王爭霸火龍卡(7天綁定)</t>
  </si>
  <si>
    <t>30000000龍王爭霸火龍卡(7天綁定)</t>
  </si>
  <si>
    <t>49860000龍王爭霸火龍卡(7天綁定)</t>
  </si>
  <si>
    <t>99600000龍王爭霸火龍卡(7天綁定)</t>
  </si>
  <si>
    <t>198000000龍王爭霸火龍卡(7天綁定)</t>
  </si>
  <si>
    <t>300000000龍王爭霸火龍卡(7天綁定)</t>
  </si>
  <si>
    <t>498000000龍王爭霸火龍卡(7天綁定)</t>
  </si>
  <si>
    <t>996000000龍王爭霸火龍卡(7天綁定)</t>
  </si>
  <si>
    <t>1980000000龍王爭霸火龍卡(7天綁定)</t>
  </si>
  <si>
    <t>4980000000龍王爭霸火龍卡(7天綁定)</t>
  </si>
  <si>
    <t>9960000000龍王爭霸火龍卡(7天綁定)</t>
  </si>
  <si>
    <t>R_hg003_fg500x_996000000_7</t>
    <phoneticPr fontId="7" type="noConversion"/>
  </si>
  <si>
    <t>紅包</t>
  </si>
  <si>
    <t>3%返利紅包(240分)</t>
    <phoneticPr fontId="7" type="noConversion"/>
  </si>
  <si>
    <t>O_CB_3_240</t>
    <phoneticPr fontId="7" type="noConversion"/>
  </si>
  <si>
    <t>搖錢樹禮包</t>
    <phoneticPr fontId="7" type="noConversion"/>
  </si>
  <si>
    <t>蘇洛至尊包</t>
    <phoneticPr fontId="7" type="noConversion"/>
  </si>
  <si>
    <t>辣椒狂歡好旺包</t>
    <phoneticPr fontId="7" type="noConversion"/>
  </si>
  <si>
    <t>調整</t>
    <phoneticPr fontId="7" type="noConversion"/>
  </si>
  <si>
    <t>不使用，原因是這張卡90%機率都是不昇龍，結果跟紅利卡一模一樣</t>
    <phoneticPr fontId="7" type="noConversion"/>
  </si>
  <si>
    <t>傳說建材</t>
    <phoneticPr fontId="7" type="noConversion"/>
  </si>
  <si>
    <t>5星軟鎖卡卡包</t>
    <phoneticPr fontId="7" type="noConversion"/>
  </si>
  <si>
    <t>300000000龍王超級昇龍卡(7天綁定)</t>
    <phoneticPr fontId="7" type="noConversion"/>
  </si>
  <si>
    <t>龍王爭霸金龍全盤卡</t>
    <phoneticPr fontId="7" type="noConversion"/>
  </si>
  <si>
    <t>9421240</t>
  </si>
  <si>
    <t>冰龍</t>
  </si>
  <si>
    <t>火龍</t>
  </si>
  <si>
    <t>金龍</t>
  </si>
  <si>
    <t>A_6_1</t>
  </si>
  <si>
    <t>A_6_2</t>
  </si>
  <si>
    <t>A_6_3</t>
  </si>
  <si>
    <t>付費(大R)</t>
    <phoneticPr fontId="7" type="noConversion"/>
  </si>
  <si>
    <t>免費贈品</t>
    <phoneticPr fontId="7" type="noConversion"/>
  </si>
  <si>
    <t>粽子禮盒</t>
    <phoneticPr fontId="7" type="noConversion"/>
  </si>
  <si>
    <t>付費(小R)</t>
  </si>
  <si>
    <t>龍王爭霸免費卡</t>
    <phoneticPr fontId="7" type="noConversion"/>
  </si>
  <si>
    <t>大紅花百花繚亂卡</t>
    <phoneticPr fontId="7" type="noConversion"/>
  </si>
  <si>
    <t>公主與青蛙超級免費卡</t>
    <phoneticPr fontId="7" type="noConversion"/>
  </si>
  <si>
    <t>幸運星禮包</t>
    <phoneticPr fontId="7" type="noConversion"/>
  </si>
  <si>
    <t>共玩卡豪華禮盒</t>
  </si>
  <si>
    <t>龍王爭霸好運包</t>
    <phoneticPr fontId="7" type="noConversion"/>
  </si>
  <si>
    <t>龍王爭霸卡片包I</t>
    <phoneticPr fontId="7" type="noConversion"/>
  </si>
  <si>
    <t>龍王爭霸卡片包II</t>
    <phoneticPr fontId="7" type="noConversion"/>
  </si>
  <si>
    <t>龍王爭霸卡片包III</t>
  </si>
  <si>
    <t>蒙面俠蘇洛卡片包I</t>
  </si>
  <si>
    <t>蒙面俠蘇洛卡片包II</t>
  </si>
  <si>
    <t>蒙面俠蘇洛卡片包III</t>
  </si>
  <si>
    <t>P點次數包</t>
    <phoneticPr fontId="7" type="noConversion"/>
  </si>
  <si>
    <t>龍王爭霸強力包</t>
    <phoneticPr fontId="7" type="noConversion"/>
  </si>
  <si>
    <t>3000國士無雙免費卡(7天綁定)</t>
  </si>
  <si>
    <t>10000國士無雙免費卡(7天綁定)</t>
  </si>
  <si>
    <t>30000國士無雙免費卡(7天綁定)</t>
  </si>
  <si>
    <t>100000國士無雙免費卡(7天綁定)</t>
  </si>
  <si>
    <t>300000國士無雙免費卡(7天綁定)</t>
  </si>
  <si>
    <t>1000000國士無雙免費卡(7天綁定)</t>
  </si>
  <si>
    <t>3000000國士無雙免費卡(7天綁定)</t>
  </si>
  <si>
    <t>6000000國士無雙免費卡(7天綁定)</t>
  </si>
  <si>
    <t>9000000國士無雙免費卡(7天綁定)</t>
  </si>
  <si>
    <t>10000000國士無雙免費卡(7天綁定)</t>
  </si>
  <si>
    <t>15000000國士無雙免費卡(7天綁定)</t>
  </si>
  <si>
    <t>30000000國士無雙免費卡(7天綁定)</t>
  </si>
  <si>
    <t>50000000國士無雙免費卡(7天綁定)</t>
  </si>
  <si>
    <t>100000000國士無雙免費卡(7天綁定)</t>
  </si>
  <si>
    <t>200000000國士無雙免費卡(7天綁定)</t>
  </si>
  <si>
    <t>300000000國士無雙免費卡(7天綁定)</t>
  </si>
  <si>
    <t>500000000國士無雙免費卡(7天綁定)</t>
  </si>
  <si>
    <t>1000000000國士無雙免費卡(7天綁定)</t>
  </si>
  <si>
    <t>2000000000國士無雙免費卡(7天綁定)</t>
  </si>
  <si>
    <t>5000000000國士無雙免費卡(7天綁定)</t>
  </si>
  <si>
    <t>10000000000國士無雙免費卡(7天綁定)</t>
  </si>
  <si>
    <t>3000國士無雙免費卡(30天非綁定)</t>
  </si>
  <si>
    <t>10000國士無雙免費卡(30天非綁定)</t>
  </si>
  <si>
    <t>30000國士無雙免費卡(30天非綁定)</t>
  </si>
  <si>
    <t>100000國士無雙免費卡(30天非綁定)</t>
  </si>
  <si>
    <t>300000國士無雙免費卡(30天非綁定)</t>
  </si>
  <si>
    <t>1000000國士無雙免費卡(30天非綁定)</t>
  </si>
  <si>
    <t>3000000國士無雙免費卡(30天非綁定)</t>
  </si>
  <si>
    <t>6000000國士無雙免費卡(30天非綁定)</t>
  </si>
  <si>
    <t>9000000國士無雙免費卡(30天非綁定)</t>
  </si>
  <si>
    <t>10000000國士無雙免費卡(30天非綁定)</t>
  </si>
  <si>
    <t>15000000國士無雙免費卡(30天非綁定)</t>
  </si>
  <si>
    <t>30000000國士無雙免費卡(30天非綁定)</t>
  </si>
  <si>
    <t>50000000國士無雙免費卡(30天非綁定)</t>
  </si>
  <si>
    <t>100000000國士無雙免費卡(30天非綁定)</t>
  </si>
  <si>
    <t>200000000國士無雙免費卡(30天非綁定)</t>
  </si>
  <si>
    <t>300000000國士無雙免費卡(30天非綁定)</t>
  </si>
  <si>
    <t>500000000國士無雙免費卡(30天非綁定)</t>
  </si>
  <si>
    <t>1000000000國士無雙免費卡(30天非綁定)</t>
  </si>
  <si>
    <t>2000000000國士無雙免費卡(30天非綁定)</t>
  </si>
  <si>
    <t>5000000000國士無雙免費卡(30天非綁定)</t>
  </si>
  <si>
    <t>10000000000國士無雙免費卡(30天非綁定)</t>
  </si>
  <si>
    <t>3000國士無雙黃金免費卡(7天綁定)</t>
  </si>
  <si>
    <t>10000國士無雙黃金免費卡(7天綁定)</t>
  </si>
  <si>
    <t>30000國士無雙黃金免費卡(7天綁定)</t>
  </si>
  <si>
    <t>100000國士無雙黃金免費卡(7天綁定)</t>
  </si>
  <si>
    <t>300000國士無雙黃金免費卡(7天綁定)</t>
  </si>
  <si>
    <t>1000000國士無雙黃金免費卡(7天綁定)</t>
  </si>
  <si>
    <t>3000000國士無雙黃金免費卡(7天綁定)</t>
  </si>
  <si>
    <t>6000000國士無雙黃金免費卡(7天綁定)</t>
  </si>
  <si>
    <t>9000000國士無雙黃金免費卡(7天綁定)</t>
  </si>
  <si>
    <t>10000000國士無雙黃金免費卡(7天綁定)</t>
  </si>
  <si>
    <t>15000000國士無雙黃金免費卡(7天綁定)</t>
  </si>
  <si>
    <t>30000000國士無雙黃金免費卡(7天綁定)</t>
  </si>
  <si>
    <t>50000000國士無雙黃金免費卡(7天綁定)</t>
  </si>
  <si>
    <t>100000000國士無雙黃金免費卡(7天綁定)</t>
  </si>
  <si>
    <t>200000000國士無雙黃金免費卡(7天綁定)</t>
  </si>
  <si>
    <t>300000000國士無雙黃金免費卡(7天綁定)</t>
  </si>
  <si>
    <t>500000000國士無雙黃金免費卡(7天綁定)</t>
  </si>
  <si>
    <t>1000000000國士無雙黃金免費卡(7天綁定)</t>
  </si>
  <si>
    <t>2000000000國士無雙黃金免費卡(7天綁定)</t>
  </si>
  <si>
    <t>5000000000國士無雙黃金免費卡(7天綁定)</t>
  </si>
  <si>
    <t>10000000000國士無雙黃金免費卡(7天綁定)</t>
  </si>
  <si>
    <t>3000國士無雙黃金免費卡(30天非綁定)</t>
  </si>
  <si>
    <t>10000國士無雙黃金免費卡(30天非綁定)</t>
  </si>
  <si>
    <t>30000國士無雙黃金免費卡(30天非綁定)</t>
  </si>
  <si>
    <t>100000國士無雙黃金免費卡(30天非綁定)</t>
  </si>
  <si>
    <t>300000國士無雙黃金免費卡(30天非綁定)</t>
  </si>
  <si>
    <t>1000000國士無雙黃金免費卡(30天非綁定)</t>
  </si>
  <si>
    <t>3000000國士無雙黃金免費卡(30天非綁定)</t>
  </si>
  <si>
    <t>6000000國士無雙黃金免費卡(30天非綁定)</t>
  </si>
  <si>
    <t>9000000國士無雙黃金免費卡(30天非綁定)</t>
  </si>
  <si>
    <t>10000000國士無雙黃金免費卡(30天非綁定)</t>
  </si>
  <si>
    <t>15000000國士無雙黃金免費卡(30天非綁定)</t>
  </si>
  <si>
    <t>30000000國士無雙黃金免費卡(30天非綁定)</t>
  </si>
  <si>
    <t>50000000國士無雙黃金免費卡(30天非綁定)</t>
  </si>
  <si>
    <t>100000000國士無雙黃金免費卡(30天非綁定)</t>
  </si>
  <si>
    <t>200000000國士無雙黃金免費卡(30天非綁定)</t>
  </si>
  <si>
    <t>300000000國士無雙黃金免費卡(30天非綁定)</t>
  </si>
  <si>
    <t>500000000國士無雙黃金免費卡(30天非綁定)</t>
  </si>
  <si>
    <t>1000000000國士無雙黃金免費卡(30天非綁定)</t>
  </si>
  <si>
    <t>2000000000國士無雙黃金免費卡(30天非綁定)</t>
  </si>
  <si>
    <t>5000000000國士無雙黃金免費卡(30天非綁定)</t>
  </si>
  <si>
    <t>10000000000國士無雙黃金免費卡(30天非綁定)</t>
  </si>
  <si>
    <t>3000國士無雙64倍發財卡(7天綁定)</t>
  </si>
  <si>
    <t>10000國士無雙64倍發財卡(7天綁定)</t>
  </si>
  <si>
    <t>30000國士無雙64倍發財卡(7天綁定)</t>
  </si>
  <si>
    <t>100000國士無雙64倍發財卡(7天綁定)</t>
  </si>
  <si>
    <t>300000國士無雙64倍發財卡(7天綁定)</t>
  </si>
  <si>
    <t>1000000國士無雙64倍發財卡(7天綁定)</t>
  </si>
  <si>
    <t>3000000國士無雙64倍發財卡(7天綁定)</t>
  </si>
  <si>
    <t>6000000國士無雙64倍發財卡(7天綁定)</t>
  </si>
  <si>
    <t>9000000國士無雙64倍發財卡(7天綁定)</t>
  </si>
  <si>
    <t>10000000國士無雙64倍發財卡(7天綁定)</t>
  </si>
  <si>
    <t>15000000國士無雙64倍發財卡(7天綁定)</t>
  </si>
  <si>
    <t>30000000國士無雙64倍發財卡(7天綁定)</t>
  </si>
  <si>
    <t>50000000國士無雙64倍發財卡(7天綁定)</t>
  </si>
  <si>
    <t>200000000國士無雙64倍發財卡(7天綁定)</t>
  </si>
  <si>
    <t>300000000國士無雙64倍發財卡(7天綁定)</t>
  </si>
  <si>
    <t>500000000國士無雙64倍發財卡(7天綁定)</t>
  </si>
  <si>
    <t>2000000000國士無雙64倍發財卡(7天綁定)</t>
  </si>
  <si>
    <t>5000000000國士無雙64倍發財卡(7天綁定)</t>
  </si>
  <si>
    <t>10000000000國士無雙64倍發財卡(7天綁定)</t>
  </si>
  <si>
    <t>3000國士無雙64倍發財卡(30天非綁定)</t>
  </si>
  <si>
    <t>10000國士無雙64倍發財卡(30天非綁定)</t>
  </si>
  <si>
    <t>30000國士無雙64倍發財卡(30天非綁定)</t>
  </si>
  <si>
    <t>100000國士無雙64倍發財卡(30天非綁定)</t>
  </si>
  <si>
    <t>300000國士無雙64倍發財卡(30天非綁定)</t>
  </si>
  <si>
    <t>1000000國士無雙64倍發財卡(30天非綁定)</t>
  </si>
  <si>
    <t>3000000國士無雙64倍發財卡(30天非綁定)</t>
  </si>
  <si>
    <t>6000000國士無雙64倍發財卡(30天非綁定)</t>
  </si>
  <si>
    <t>9000000國士無雙64倍發財卡(30天非綁定)</t>
  </si>
  <si>
    <t>10000000國士無雙64倍發財卡(30天非綁定)</t>
  </si>
  <si>
    <t>15000000國士無雙64倍發財卡(30天非綁定)</t>
  </si>
  <si>
    <t>30000000國士無雙64倍發財卡(30天非綁定)</t>
  </si>
  <si>
    <t>50000000國士無雙64倍發財卡(30天非綁定)</t>
  </si>
  <si>
    <t>100000000國士無雙64倍發財卡(30天非綁定)</t>
  </si>
  <si>
    <t>200000000國士無雙64倍發財卡(30天非綁定)</t>
  </si>
  <si>
    <t>300000000國士無雙64倍發財卡(30天非綁定)</t>
  </si>
  <si>
    <t>500000000國士無雙64倍發財卡(30天非綁定)</t>
  </si>
  <si>
    <t>1000000000國士無雙64倍發財卡(30天非綁定)</t>
  </si>
  <si>
    <t>2000000000國士無雙64倍發財卡(30天非綁定)</t>
  </si>
  <si>
    <t>5000000000國士無雙64倍發財卡(30天非綁定)</t>
  </si>
  <si>
    <t>10000000000國士無雙64倍發財卡(30天非綁定)</t>
  </si>
  <si>
    <t>3000國士無雙81倍黃金卡(7天綁定)</t>
  </si>
  <si>
    <t>10000國士無雙81倍黃金卡(7天綁定)</t>
  </si>
  <si>
    <t>30000國士無雙81倍黃金卡(7天綁定)</t>
  </si>
  <si>
    <t>100000國士無雙81倍黃金卡(7天綁定)</t>
  </si>
  <si>
    <t>300000國士無雙81倍黃金卡(7天綁定)</t>
  </si>
  <si>
    <t>1000000國士無雙81倍黃金卡(7天綁定)</t>
  </si>
  <si>
    <t>3000000國士無雙81倍黃金卡(7天綁定)</t>
  </si>
  <si>
    <t>6000000國士無雙81倍黃金卡(7天綁定)</t>
  </si>
  <si>
    <t>9000000國士無雙81倍黃金卡(7天綁定)</t>
  </si>
  <si>
    <t>10000000國士無雙81倍黃金卡(7天綁定)</t>
  </si>
  <si>
    <t>15000000國士無雙81倍黃金卡(7天綁定)</t>
  </si>
  <si>
    <t>30000000國士無雙81倍黃金卡(7天綁定)</t>
  </si>
  <si>
    <t>50000000國士無雙81倍黃金卡(7天綁定)</t>
  </si>
  <si>
    <t>100000000國士無雙81倍黃金卡(7天綁定)</t>
  </si>
  <si>
    <t>200000000國士無雙81倍黃金卡(7天綁定)</t>
  </si>
  <si>
    <t>300000000國士無雙81倍黃金卡(7天綁定)</t>
  </si>
  <si>
    <t>500000000國士無雙81倍黃金卡(7天綁定)</t>
  </si>
  <si>
    <t>1000000000國士無雙81倍黃金卡(7天綁定)</t>
  </si>
  <si>
    <t>2000000000國士無雙81倍黃金卡(7天綁定)</t>
  </si>
  <si>
    <t>5000000000國士無雙81倍黃金卡(7天綁定)</t>
  </si>
  <si>
    <t>10000000000國士無雙81倍黃金卡(7天綁定)</t>
  </si>
  <si>
    <t>3000國士無雙81倍黃金卡(30天非綁定)</t>
  </si>
  <si>
    <t>10000國士無雙81倍黃金卡(30天非綁定)</t>
  </si>
  <si>
    <t>30000國士無雙81倍黃金卡(30天非綁定)</t>
  </si>
  <si>
    <t>100000國士無雙81倍黃金卡(30天非綁定)</t>
  </si>
  <si>
    <t>300000國士無雙81倍黃金卡(30天非綁定)</t>
  </si>
  <si>
    <t>1000000國士無雙81倍黃金卡(30天非綁定)</t>
  </si>
  <si>
    <t>3000000國士無雙81倍黃金卡(30天非綁定)</t>
  </si>
  <si>
    <t>6000000國士無雙81倍黃金卡(30天非綁定)</t>
  </si>
  <si>
    <t>9000000國士無雙81倍黃金卡(30天非綁定)</t>
  </si>
  <si>
    <t>10000000國士無雙81倍黃金卡(30天非綁定)</t>
  </si>
  <si>
    <t>15000000國士無雙81倍黃金卡(30天非綁定)</t>
  </si>
  <si>
    <t>30000000國士無雙81倍黃金卡(30天非綁定)</t>
  </si>
  <si>
    <t>50000000國士無雙81倍黃金卡(30天非綁定)</t>
  </si>
  <si>
    <t>100000000國士無雙81倍黃金卡(30天非綁定)</t>
  </si>
  <si>
    <t>200000000國士無雙81倍黃金卡(30天非綁定)</t>
  </si>
  <si>
    <t>300000000國士無雙81倍黃金卡(30天非綁定)</t>
  </si>
  <si>
    <t>500000000國士無雙81倍黃金卡(30天非綁定)</t>
  </si>
  <si>
    <t>1000000000國士無雙81倍黃金卡(30天非綁定)</t>
  </si>
  <si>
    <t>2000000000國士無雙81倍黃金卡(30天非綁定)</t>
  </si>
  <si>
    <t>5000000000國士無雙81倍黃金卡(30天非綁定)</t>
  </si>
  <si>
    <t>10000000000國士無雙81倍黃金卡(30天非綁定)</t>
  </si>
  <si>
    <t>R_hg004_fg50x_3000_7</t>
  </si>
  <si>
    <t>R_hg004_fg50x_10000_7</t>
  </si>
  <si>
    <t>R_hg004_fg50x_30000_7</t>
  </si>
  <si>
    <t>R_hg004_fg50x_100000_7</t>
  </si>
  <si>
    <t>R_hg004_fg50x_300000_7</t>
  </si>
  <si>
    <t>R_hg004_fg50x_1000000_7</t>
  </si>
  <si>
    <t>R_hg004_fg50x_3000000_7</t>
  </si>
  <si>
    <t>R_hg004_fg50x_6000000_7</t>
  </si>
  <si>
    <t>R_hg004_fg50x_9000000_7</t>
  </si>
  <si>
    <t>R_hg004_fg50x_10000000_7</t>
  </si>
  <si>
    <t>R_hg004_fg50x_15000000_7</t>
  </si>
  <si>
    <t>R_hg004_fg50x_30000000_7</t>
  </si>
  <si>
    <t>R_hg004_fg50x_50000000_7</t>
  </si>
  <si>
    <t>R_hg004_fg50x_100000000_7</t>
  </si>
  <si>
    <t>R_hg004_fg50x_200000000_7</t>
  </si>
  <si>
    <t>R_hg004_fg50x_300000000_7</t>
  </si>
  <si>
    <t>R_hg004_fg50x_500000000_7</t>
  </si>
  <si>
    <t>R_hg004_fg50x_1000000000_7</t>
  </si>
  <si>
    <t>R_hg004_fg50x_2000000000_7</t>
  </si>
  <si>
    <t>R_hg004_fg50x_5000000000_7</t>
  </si>
  <si>
    <t>R_hg004_fg50x_10000000000_7</t>
  </si>
  <si>
    <t>R_hg004_fg50x_3000_30_1</t>
  </si>
  <si>
    <t>R_hg004_fg50x_10000_30_1</t>
  </si>
  <si>
    <t>R_hg004_fg50x_30000_30_1</t>
  </si>
  <si>
    <t>R_hg004_fg50x_100000_30_1</t>
  </si>
  <si>
    <t>R_hg004_fg50x_300000_30_1</t>
  </si>
  <si>
    <t>R_hg004_fg50x_1000000_30_1</t>
  </si>
  <si>
    <t>R_hg004_fg50x_3000000_30_1</t>
  </si>
  <si>
    <t>R_hg004_fg50x_6000000_30_1</t>
  </si>
  <si>
    <t>R_hg004_fg50x_9000000_30_1</t>
  </si>
  <si>
    <t>R_hg004_fg50x_10000000_30_1</t>
  </si>
  <si>
    <t>R_hg004_fg50x_15000000_30_1</t>
  </si>
  <si>
    <t>R_hg004_fg50x_30000000_30_1</t>
  </si>
  <si>
    <t>R_hg004_fg50x_50000000_30_1</t>
  </si>
  <si>
    <t>R_hg004_fg50x_100000000_30_1</t>
  </si>
  <si>
    <t>R_hg004_fg50x_200000000_30_1</t>
  </si>
  <si>
    <t>R_hg004_fg50x_300000000_30_1</t>
  </si>
  <si>
    <t>R_hg004_fg50x_500000000_30_1</t>
  </si>
  <si>
    <t>R_hg004_fg50x_1000000000_30_1</t>
  </si>
  <si>
    <t>R_hg004_fg50x_2000000000_30_1</t>
  </si>
  <si>
    <t>R_hg004_fg50x_5000000000_30_1</t>
  </si>
  <si>
    <t>R_hg004_fg50x_10000000000_30_1</t>
  </si>
  <si>
    <t>R_hg004_fg500x_3000_7</t>
  </si>
  <si>
    <t>R_hg004_fg500x_10000_7</t>
  </si>
  <si>
    <t>R_hg004_fg500x_30000_7</t>
  </si>
  <si>
    <t>R_hg004_fg500x_100000_7</t>
  </si>
  <si>
    <t>R_hg004_fg500x_300000_7</t>
  </si>
  <si>
    <t>R_hg004_fg500x_1000000_7</t>
  </si>
  <si>
    <t>R_hg004_fg500x_3000000_7</t>
  </si>
  <si>
    <t>R_hg004_fg500x_6000000_7</t>
  </si>
  <si>
    <t>R_hg004_fg500x_9000000_7</t>
  </si>
  <si>
    <t>R_hg004_fg500x_10000000_7</t>
  </si>
  <si>
    <t>R_hg004_fg500x_15000000_7</t>
  </si>
  <si>
    <t>R_hg004_fg500x_30000000_7</t>
  </si>
  <si>
    <t>R_hg004_fg500x_50000000_7</t>
  </si>
  <si>
    <t>R_hg004_fg500x_100000000_7</t>
  </si>
  <si>
    <t>R_hg004_fg500x_200000000_7</t>
  </si>
  <si>
    <t>R_hg004_fg500x_300000000_7</t>
  </si>
  <si>
    <t>R_hg004_fg500x_500000000_7</t>
  </si>
  <si>
    <t>R_hg004_fg500x_1000000000_7</t>
  </si>
  <si>
    <t>R_hg004_fg500x_2000000000_7</t>
  </si>
  <si>
    <t>R_hg004_fg500x_5000000000_7</t>
  </si>
  <si>
    <t>R_hg004_fg500x_10000000000_7</t>
  </si>
  <si>
    <t>R_hg004_fg500x_3000_30_1</t>
  </si>
  <si>
    <t>R_hg004_fg500x_10000_30_1</t>
  </si>
  <si>
    <t>R_hg004_fg500x_30000_30_1</t>
  </si>
  <si>
    <t>R_hg004_fg500x_100000_30_1</t>
  </si>
  <si>
    <t>R_hg004_fg500x_300000_30_1</t>
  </si>
  <si>
    <t>R_hg004_fg500x_1000000_30_1</t>
  </si>
  <si>
    <t>R_hg004_fg500x_3000000_30_1</t>
  </si>
  <si>
    <t>R_hg004_fg500x_6000000_30_1</t>
  </si>
  <si>
    <t>R_hg004_fg500x_9000000_30_1</t>
  </si>
  <si>
    <t>R_hg004_fg500x_10000000_30_1</t>
  </si>
  <si>
    <t>R_hg004_fg500x_15000000_30_1</t>
  </si>
  <si>
    <t>R_hg004_fg500x_30000000_30_1</t>
  </si>
  <si>
    <t>R_hg004_fg500x_50000000_30_1</t>
  </si>
  <si>
    <t>R_hg004_fg500x_100000000_30_1</t>
  </si>
  <si>
    <t>R_hg004_fg500x_200000000_30_1</t>
  </si>
  <si>
    <t>R_hg004_fg500x_300000000_30_1</t>
  </si>
  <si>
    <t>R_hg004_fg500x_500000000_30_1</t>
  </si>
  <si>
    <t>R_hg004_fg500x_1000000000_30_1</t>
  </si>
  <si>
    <t>R_hg004_fg500x_2000000000_30_1</t>
  </si>
  <si>
    <t>R_hg004_fg500x_5000000000_30_1</t>
  </si>
  <si>
    <t>R_hg004_fg500x_10000000000_30_1</t>
  </si>
  <si>
    <t>R_hg004_fg200x_3000_7</t>
  </si>
  <si>
    <t>R_hg004_fg200x_10000_7</t>
  </si>
  <si>
    <t>R_hg004_fg200x_30000_7</t>
  </si>
  <si>
    <t>R_hg004_fg200x_100000_7</t>
  </si>
  <si>
    <t>R_hg004_fg200x_300000_7</t>
  </si>
  <si>
    <t>R_hg004_fg200x_1000000_7</t>
  </si>
  <si>
    <t>R_hg004_fg200x_3000000_7</t>
  </si>
  <si>
    <t>R_hg004_fg200x_6000000_7</t>
  </si>
  <si>
    <t>R_hg004_fg200x_9000000_7</t>
  </si>
  <si>
    <t>R_hg004_fg200x_10000000_7</t>
  </si>
  <si>
    <t>R_hg004_fg200x_15000000_7</t>
  </si>
  <si>
    <t>R_hg004_fg200x_30000000_7</t>
  </si>
  <si>
    <t>R_hg004_fg200x_50000000_7</t>
  </si>
  <si>
    <t>R_hg004_fg200x_100000000_7</t>
  </si>
  <si>
    <t>R_hg004_fg200x_200000000_7</t>
  </si>
  <si>
    <t>R_hg004_fg200x_300000000_7</t>
  </si>
  <si>
    <t>R_hg004_fg200x_500000000_7</t>
  </si>
  <si>
    <t>R_hg004_fg200x_1000000000_7</t>
  </si>
  <si>
    <t>R_hg004_fg200x_2000000000_7</t>
  </si>
  <si>
    <t>R_hg004_fg200x_5000000000_7</t>
  </si>
  <si>
    <t>R_hg004_fg200x_10000000000_7</t>
  </si>
  <si>
    <t>R_hg004_fg200x_3000_30_1</t>
  </si>
  <si>
    <t>R_hg004_fg200x_10000_30_1</t>
  </si>
  <si>
    <t>R_hg004_fg200x_30000_30_1</t>
  </si>
  <si>
    <t>R_hg004_fg200x_100000_30_1</t>
  </si>
  <si>
    <t>R_hg004_fg200x_300000_30_1</t>
  </si>
  <si>
    <t>R_hg004_fg200x_1000000_30_1</t>
  </si>
  <si>
    <t>R_hg004_fg200x_3000000_30_1</t>
  </si>
  <si>
    <t>R_hg004_fg200x_6000000_30_1</t>
  </si>
  <si>
    <t>R_hg004_fg200x_9000000_30_1</t>
  </si>
  <si>
    <t>R_hg004_fg200x_10000000_30_1</t>
  </si>
  <si>
    <t>R_hg004_fg200x_15000000_30_1</t>
  </si>
  <si>
    <t>R_hg004_fg200x_30000000_30_1</t>
  </si>
  <si>
    <t>R_hg004_fg200x_50000000_30_1</t>
  </si>
  <si>
    <t>R_hg004_fg200x_100000000_30_1</t>
  </si>
  <si>
    <t>R_hg004_fg200x_200000000_30_1</t>
  </si>
  <si>
    <t>R_hg004_fg200x_300000000_30_1</t>
  </si>
  <si>
    <t>R_hg004_fg200x_500000000_30_1</t>
  </si>
  <si>
    <t>R_hg004_fg200x_1000000000_30_1</t>
  </si>
  <si>
    <t>R_hg004_fg200x_2000000000_30_1</t>
  </si>
  <si>
    <t>R_hg004_fg200x_5000000000_30_1</t>
  </si>
  <si>
    <t>R_hg004_fg200x_10000000000_30_1</t>
  </si>
  <si>
    <t>R_hg004_fg1800x_3000_7</t>
  </si>
  <si>
    <t>R_hg004_fg1800x_10000_7</t>
  </si>
  <si>
    <t>R_hg004_fg1800x_30000_7</t>
  </si>
  <si>
    <t>R_hg004_fg1800x_100000_7</t>
  </si>
  <si>
    <t>R_hg004_fg1800x_300000_7</t>
  </si>
  <si>
    <t>R_hg004_fg1800x_1000000_7</t>
  </si>
  <si>
    <t>R_hg004_fg1800x_3000000_7</t>
  </si>
  <si>
    <t>R_hg004_fg1800x_6000000_7</t>
  </si>
  <si>
    <t>R_hg004_fg1800x_9000000_7</t>
  </si>
  <si>
    <t>R_hg004_fg1800x_10000000_7</t>
  </si>
  <si>
    <t>R_hg004_fg1800x_15000000_7</t>
  </si>
  <si>
    <t>R_hg004_fg1800x_30000000_7</t>
  </si>
  <si>
    <t>R_hg004_fg1800x_50000000_7</t>
  </si>
  <si>
    <t>R_hg004_fg1800x_100000000_7</t>
  </si>
  <si>
    <t>R_hg004_fg1800x_200000000_7</t>
  </si>
  <si>
    <t>R_hg004_fg1800x_300000000_7</t>
  </si>
  <si>
    <t>R_hg004_fg1800x_500000000_7</t>
  </si>
  <si>
    <t>R_hg004_fg1800x_1000000000_7</t>
  </si>
  <si>
    <t>R_hg004_fg1800x_2000000000_7</t>
  </si>
  <si>
    <t>R_hg004_fg1800x_5000000000_7</t>
  </si>
  <si>
    <t>R_hg004_fg1800x_10000000000_7</t>
  </si>
  <si>
    <t>R_hg004_fg1800x_3000_30_1</t>
  </si>
  <si>
    <t>R_hg004_fg1800x_10000_30_1</t>
  </si>
  <si>
    <t>R_hg004_fg1800x_30000_30_1</t>
  </si>
  <si>
    <t>R_hg004_fg1800x_100000_30_1</t>
  </si>
  <si>
    <t>R_hg004_fg1800x_300000_30_1</t>
  </si>
  <si>
    <t>R_hg004_fg1800x_1000000_30_1</t>
  </si>
  <si>
    <t>R_hg004_fg1800x_3000000_30_1</t>
  </si>
  <si>
    <t>R_hg004_fg1800x_6000000_30_1</t>
  </si>
  <si>
    <t>R_hg004_fg1800x_9000000_30_1</t>
  </si>
  <si>
    <t>R_hg004_fg1800x_10000000_30_1</t>
  </si>
  <si>
    <t>R_hg004_fg1800x_15000000_30_1</t>
  </si>
  <si>
    <t>R_hg004_fg1800x_30000000_30_1</t>
  </si>
  <si>
    <t>R_hg004_fg1800x_50000000_30_1</t>
  </si>
  <si>
    <t>R_hg004_fg1800x_100000000_30_1</t>
  </si>
  <si>
    <t>R_hg004_fg1800x_200000000_30_1</t>
  </si>
  <si>
    <t>R_hg004_fg1800x_300000000_30_1</t>
  </si>
  <si>
    <t>R_hg004_fg1800x_500000000_30_1</t>
  </si>
  <si>
    <t>R_hg004_fg1800x_1000000000_30_1</t>
  </si>
  <si>
    <t>R_hg004_fg1800x_2000000000_30_1</t>
  </si>
  <si>
    <t>R_hg004_fg1800x_5000000000_30_1</t>
  </si>
  <si>
    <t>R_hg004_fg1800x_10000000000_30_1</t>
  </si>
  <si>
    <t>國士無雙免費卡</t>
  </si>
  <si>
    <t>國士無雙黃金免費卡</t>
  </si>
  <si>
    <t>國士無雙64倍發財卡</t>
  </si>
  <si>
    <t>國士無雙</t>
    <phoneticPr fontId="7" type="noConversion"/>
  </si>
  <si>
    <t>KokuShiMuSou</t>
  </si>
  <si>
    <t>HG004</t>
  </si>
  <si>
    <t>國士無雙81倍黃金卡</t>
  </si>
  <si>
    <t>hg004_fg50x</t>
  </si>
  <si>
    <t>hg004_fg200x</t>
  </si>
  <si>
    <t>hg004_fg500x</t>
  </si>
  <si>
    <t>hg004_fg1800x</t>
  </si>
  <si>
    <t>FG50X</t>
  </si>
  <si>
    <t>FG200X</t>
  </si>
  <si>
    <t>FG500X</t>
    <phoneticPr fontId="7" type="noConversion"/>
  </si>
  <si>
    <t>FG1800X</t>
    <phoneticPr fontId="7" type="noConversion"/>
  </si>
  <si>
    <t>2000000000豔后超級免費卡(30天非綁定)</t>
    <phoneticPr fontId="7" type="noConversion"/>
  </si>
  <si>
    <t>5000000000豔后超級免費卡(30天非綁定)</t>
    <phoneticPr fontId="7" type="noConversion"/>
  </si>
  <si>
    <t>10000000000豔后超級免費卡(30天非綁定)</t>
    <phoneticPr fontId="7" type="noConversion"/>
  </si>
  <si>
    <t>國士無雙81倍黃金卡</t>
    <phoneticPr fontId="7" type="noConversion"/>
  </si>
  <si>
    <t>國士無雙64倍發財卡</t>
    <phoneticPr fontId="7" type="noConversion"/>
  </si>
  <si>
    <t>國士無雙黃金免費卡</t>
    <phoneticPr fontId="7" type="noConversion"/>
  </si>
  <si>
    <t>國士無雙免費卡</t>
    <phoneticPr fontId="7" type="noConversion"/>
  </si>
  <si>
    <t>國士無雙好運包</t>
    <phoneticPr fontId="7" type="noConversion"/>
  </si>
  <si>
    <t>9121136</t>
  </si>
  <si>
    <t>國士無雙至尊包</t>
    <phoneticPr fontId="7" type="noConversion"/>
  </si>
  <si>
    <t>100000000國士無雙64倍發財卡(7天綁定)</t>
    <phoneticPr fontId="7" type="noConversion"/>
  </si>
  <si>
    <t>1000000000國士無雙64倍發財卡(7天綁定)</t>
    <phoneticPr fontId="7" type="noConversion"/>
  </si>
  <si>
    <t>3000富貴招財免費卡(7天綁定)</t>
  </si>
  <si>
    <t>R_hg005_fg50x_3000_7</t>
  </si>
  <si>
    <t>10000富貴招財免費卡(7天綁定)</t>
  </si>
  <si>
    <t>R_hg005_fg50x_10000_7</t>
  </si>
  <si>
    <t>30000富貴招財免費卡(7天綁定)</t>
  </si>
  <si>
    <t>R_hg005_fg50x_30000_7</t>
  </si>
  <si>
    <t>100000富貴招財免費卡(7天綁定)</t>
  </si>
  <si>
    <t>R_hg005_fg50x_100000_7</t>
  </si>
  <si>
    <t>300000富貴招財免費卡(7天綁定)</t>
  </si>
  <si>
    <t>R_hg005_fg50x_300000_7</t>
  </si>
  <si>
    <t>1000000富貴招財免費卡(7天綁定)</t>
  </si>
  <si>
    <t>R_hg005_fg50x_1000000_7</t>
  </si>
  <si>
    <t>R_hg005_fg50x_3000000_7</t>
  </si>
  <si>
    <t>6000000富貴招財免費卡(7天綁定)</t>
  </si>
  <si>
    <t>R_hg005_fg50x_6000000_7</t>
  </si>
  <si>
    <t>9000000富貴招財免費卡(7天綁定)</t>
  </si>
  <si>
    <t>R_hg005_fg50x_9000000_7</t>
  </si>
  <si>
    <t>10000000富貴招財免費卡(7天綁定)</t>
  </si>
  <si>
    <t>R_hg005_fg50x_10000000_7</t>
  </si>
  <si>
    <t>15000000富貴招財免費卡(7天綁定)</t>
  </si>
  <si>
    <t>R_hg005_fg50x_15000000_7</t>
  </si>
  <si>
    <t>30000000富貴招財免費卡(7天綁定)</t>
  </si>
  <si>
    <t>R_hg005_fg50x_30000000_7</t>
  </si>
  <si>
    <t>50000000富貴招財免費卡(7天綁定)</t>
  </si>
  <si>
    <t>R_hg005_fg50x_50000000_7</t>
  </si>
  <si>
    <t>100000000富貴招財免費卡(7天綁定)</t>
  </si>
  <si>
    <t>R_hg005_fg50x_100000000_7</t>
  </si>
  <si>
    <t>200000000富貴招財免費卡(7天綁定)</t>
  </si>
  <si>
    <t>R_hg005_fg50x_200000000_7</t>
  </si>
  <si>
    <t>300000000富貴招財免費卡(7天綁定)</t>
  </si>
  <si>
    <t>R_hg005_fg50x_300000000_7</t>
  </si>
  <si>
    <t>500000000富貴招財免費卡(7天綁定)</t>
  </si>
  <si>
    <t>R_hg005_fg50x_500000000_7</t>
  </si>
  <si>
    <t>1000000000富貴招財免費卡(7天綁定)</t>
  </si>
  <si>
    <t>R_hg005_fg50x_1000000000_7</t>
  </si>
  <si>
    <t>2000000000富貴招財免費卡(7天綁定)</t>
  </si>
  <si>
    <t>R_hg005_fg50x_2000000000_7</t>
  </si>
  <si>
    <t>5000000000富貴招財免費卡(7天綁定)</t>
  </si>
  <si>
    <t>R_hg005_fg50x_5000000000_7</t>
  </si>
  <si>
    <t>10000000000富貴招財免費卡(7天綁定)</t>
  </si>
  <si>
    <t>R_hg005_fg50x_10000000000_7</t>
  </si>
  <si>
    <t>3000富貴招財免費卡(30天非綁定)</t>
  </si>
  <si>
    <t>R_hg005_fg50x_3000_30_1</t>
  </si>
  <si>
    <t>10000富貴招財免費卡(30天非綁定)</t>
  </si>
  <si>
    <t>R_hg005_fg50x_10000_30_1</t>
  </si>
  <si>
    <t>30000富貴招財免費卡(30天非綁定)</t>
  </si>
  <si>
    <t>R_hg005_fg50x_30000_30_1</t>
  </si>
  <si>
    <t>100000富貴招財免費卡(30天非綁定)</t>
  </si>
  <si>
    <t>R_hg005_fg50x_100000_30_1</t>
  </si>
  <si>
    <t>300000富貴招財免費卡(30天非綁定)</t>
  </si>
  <si>
    <t>R_hg005_fg50x_300000_30_1</t>
  </si>
  <si>
    <t>1000000富貴招財免費卡(30天非綁定)</t>
  </si>
  <si>
    <t>R_hg005_fg50x_1000000_30_1</t>
  </si>
  <si>
    <t>3000000富貴招財免費卡(30天非綁定)</t>
  </si>
  <si>
    <t>R_hg005_fg50x_3000000_30_1</t>
  </si>
  <si>
    <t>6000000富貴招財免費卡(30天非綁定)</t>
  </si>
  <si>
    <t>R_hg005_fg50x_6000000_30_1</t>
  </si>
  <si>
    <t>9000000富貴招財免費卡(30天非綁定)</t>
  </si>
  <si>
    <t>R_hg005_fg50x_9000000_30_1</t>
  </si>
  <si>
    <t>10000000富貴招財免費卡(30天非綁定)</t>
  </si>
  <si>
    <t>R_hg005_fg50x_10000000_30_1</t>
  </si>
  <si>
    <t>15000000富貴招財免費卡(30天非綁定)</t>
  </si>
  <si>
    <t>R_hg005_fg50x_15000000_30_1</t>
  </si>
  <si>
    <t>30000000富貴招財免費卡(30天非綁定)</t>
  </si>
  <si>
    <t>R_hg005_fg50x_30000000_30_1</t>
  </si>
  <si>
    <t>50000000富貴招財免費卡(30天非綁定)</t>
  </si>
  <si>
    <t>R_hg005_fg50x_50000000_30_1</t>
  </si>
  <si>
    <t>100000000富貴招財免費卡(30天非綁定)</t>
  </si>
  <si>
    <t>R_hg005_fg50x_100000000_30_1</t>
  </si>
  <si>
    <t>200000000富貴招財免費卡(30天非綁定)</t>
  </si>
  <si>
    <t>R_hg005_fg50x_200000000_30_1</t>
  </si>
  <si>
    <t>300000000富貴招財免費卡(30天非綁定)</t>
  </si>
  <si>
    <t>R_hg005_fg50x_300000000_30_1</t>
  </si>
  <si>
    <t>500000000富貴招財免費卡(30天非綁定)</t>
  </si>
  <si>
    <t>R_hg005_fg50x_500000000_30_1</t>
  </si>
  <si>
    <t>1000000000富貴招財免費卡(30天非綁定)</t>
  </si>
  <si>
    <t>R_hg005_fg50x_1000000000_30_1</t>
  </si>
  <si>
    <t>2000000000富貴招財免費卡(30天非綁定)</t>
  </si>
  <si>
    <t>R_hg005_fg50x_2000000000_30_1</t>
  </si>
  <si>
    <t>5000000000富貴招財免費卡(30天非綁定)</t>
  </si>
  <si>
    <t>R_hg005_fg50x_5000000000_30_1</t>
  </si>
  <si>
    <t>10000000000富貴招財免費卡(30天非綁定)</t>
  </si>
  <si>
    <t>R_hg005_fg50x_10000000000_30_1</t>
  </si>
  <si>
    <t>3000富貴招財金貓卡(7天綁定)</t>
  </si>
  <si>
    <t>R_hg005_fg200x_3000_7</t>
  </si>
  <si>
    <t>10000富貴招財金貓卡(7天綁定)</t>
  </si>
  <si>
    <t>R_hg005_fg200x_10000_7</t>
  </si>
  <si>
    <t>30000富貴招財金貓卡(7天綁定)</t>
  </si>
  <si>
    <t>R_hg005_fg200x_30000_7</t>
  </si>
  <si>
    <t>100000富貴招財金貓卡(7天綁定)</t>
  </si>
  <si>
    <t>R_hg005_fg200x_100000_7</t>
  </si>
  <si>
    <t>300000富貴招財金貓卡(7天綁定)</t>
  </si>
  <si>
    <t>R_hg005_fg200x_300000_7</t>
  </si>
  <si>
    <t>1000000富貴招財金貓卡(7天綁定)</t>
  </si>
  <si>
    <t>R_hg005_fg200x_1000000_7</t>
  </si>
  <si>
    <t>3000000富貴招財金貓卡(7天綁定)</t>
  </si>
  <si>
    <t>R_hg005_fg200x_3000000_7</t>
  </si>
  <si>
    <t>6000000富貴招財金貓卡(7天綁定)</t>
  </si>
  <si>
    <t>R_hg005_fg200x_6000000_7</t>
  </si>
  <si>
    <t>9000000富貴招財金貓卡(7天綁定)</t>
  </si>
  <si>
    <t>R_hg005_fg200x_9000000_7</t>
  </si>
  <si>
    <t>10000000富貴招財金貓卡(7天綁定)</t>
  </si>
  <si>
    <t>R_hg005_fg200x_10000000_7</t>
  </si>
  <si>
    <t>15000000富貴招財金貓卡(7天綁定)</t>
  </si>
  <si>
    <t>R_hg005_fg200x_15000000_7</t>
  </si>
  <si>
    <t>30000000富貴招財金貓卡(7天綁定)</t>
  </si>
  <si>
    <t>R_hg005_fg200x_30000000_7</t>
  </si>
  <si>
    <t>50000000富貴招財金貓卡(7天綁定)</t>
  </si>
  <si>
    <t>R_hg005_fg200x_50000000_7</t>
  </si>
  <si>
    <t>100000000富貴招財金貓卡(7天綁定)</t>
  </si>
  <si>
    <t>R_hg005_fg200x_100000000_7</t>
  </si>
  <si>
    <t>200000000富貴招財金貓卡(7天綁定)</t>
  </si>
  <si>
    <t>R_hg005_fg200x_200000000_7</t>
  </si>
  <si>
    <t>300000000富貴招財金貓卡(7天綁定)</t>
  </si>
  <si>
    <t>R_hg005_fg200x_300000000_7</t>
  </si>
  <si>
    <t>500000000富貴招財金貓卡(7天綁定)</t>
  </si>
  <si>
    <t>R_hg005_fg200x_500000000_7</t>
  </si>
  <si>
    <t>1000000000富貴招財金貓卡(7天綁定)</t>
  </si>
  <si>
    <t>R_hg005_fg200x_1000000000_7</t>
  </si>
  <si>
    <t>2000000000富貴招財金貓卡(7天綁定)</t>
  </si>
  <si>
    <t>R_hg005_fg200x_2000000000_7</t>
  </si>
  <si>
    <t>5000000000富貴招財金貓卡(7天綁定)</t>
  </si>
  <si>
    <t>R_hg005_fg200x_5000000000_7</t>
  </si>
  <si>
    <t>10000000000富貴招財金貓卡(7天綁定)</t>
  </si>
  <si>
    <t>R_hg005_fg200x_10000000000_7</t>
  </si>
  <si>
    <t>3000富貴招財金貓卡(30天非綁定)</t>
  </si>
  <si>
    <t>R_hg005_fg200x_3000_30_1</t>
  </si>
  <si>
    <t>10000富貴招財金貓卡(30天非綁定)</t>
  </si>
  <si>
    <t>R_hg005_fg200x_10000_30_1</t>
  </si>
  <si>
    <t>30000富貴招財金貓卡(30天非綁定)</t>
  </si>
  <si>
    <t>R_hg005_fg200x_30000_30_1</t>
  </si>
  <si>
    <t>100000富貴招財金貓卡(30天非綁定)</t>
  </si>
  <si>
    <t>R_hg005_fg200x_100000_30_1</t>
  </si>
  <si>
    <t>300000富貴招財金貓卡(30天非綁定)</t>
  </si>
  <si>
    <t>R_hg005_fg200x_300000_30_1</t>
  </si>
  <si>
    <t>1000000富貴招財金貓卡(30天非綁定)</t>
  </si>
  <si>
    <t>R_hg005_fg200x_1000000_30_1</t>
  </si>
  <si>
    <t>3000000富貴招財金貓卡(30天非綁定)</t>
  </si>
  <si>
    <t>R_hg005_fg200x_3000000_30_1</t>
  </si>
  <si>
    <t>6000000富貴招財金貓卡(30天非綁定)</t>
  </si>
  <si>
    <t>R_hg005_fg200x_6000000_30_1</t>
  </si>
  <si>
    <t>9000000富貴招財金貓卡(30天非綁定)</t>
  </si>
  <si>
    <t>R_hg005_fg200x_9000000_30_1</t>
  </si>
  <si>
    <t>10000000富貴招財金貓卡(30天非綁定)</t>
  </si>
  <si>
    <t>R_hg005_fg200x_10000000_30_1</t>
  </si>
  <si>
    <t>15000000富貴招財金貓卡(30天非綁定)</t>
  </si>
  <si>
    <t>R_hg005_fg200x_15000000_30_1</t>
  </si>
  <si>
    <t>30000000富貴招財金貓卡(30天非綁定)</t>
  </si>
  <si>
    <t>R_hg005_fg200x_30000000_30_1</t>
  </si>
  <si>
    <t>50000000富貴招財金貓卡(30天非綁定)</t>
  </si>
  <si>
    <t>R_hg005_fg200x_50000000_30_1</t>
  </si>
  <si>
    <t>100000000富貴招財金貓卡(30天非綁定)</t>
  </si>
  <si>
    <t>R_hg005_fg200x_100000000_30_1</t>
  </si>
  <si>
    <t>200000000富貴招財金貓卡(30天非綁定)</t>
  </si>
  <si>
    <t>R_hg005_fg200x_200000000_30_1</t>
  </si>
  <si>
    <t>300000000富貴招財金貓卡(30天非綁定)</t>
  </si>
  <si>
    <t>R_hg005_fg200x_300000000_30_1</t>
  </si>
  <si>
    <t>500000000富貴招財金貓卡(30天非綁定)</t>
  </si>
  <si>
    <t>R_hg005_fg200x_500000000_30_1</t>
  </si>
  <si>
    <t>1000000000富貴招財金貓卡(30天非綁定)</t>
  </si>
  <si>
    <t>R_hg005_fg200x_1000000000_30_1</t>
  </si>
  <si>
    <t>2000000000富貴招財金貓卡(30天非綁定)</t>
  </si>
  <si>
    <t>R_hg005_fg200x_2000000000_30_1</t>
  </si>
  <si>
    <t>5000000000富貴招財金貓卡(30天非綁定)</t>
  </si>
  <si>
    <t>R_hg005_fg200x_5000000000_30_1</t>
  </si>
  <si>
    <t>10000000000富貴招財金貓卡(30天非綁定)</t>
  </si>
  <si>
    <t>R_hg005_fg200x_10000000000_30_1</t>
  </si>
  <si>
    <t>3000富貴招財Wild卡(7天綁定)</t>
  </si>
  <si>
    <t>R_hg005_fg500x_3000_7</t>
  </si>
  <si>
    <t>10000富貴招財Wild卡(7天綁定)</t>
  </si>
  <si>
    <t>R_hg005_fg500x_10000_7</t>
  </si>
  <si>
    <t>30000富貴招財Wild卡(7天綁定)</t>
  </si>
  <si>
    <t>R_hg005_fg500x_30000_7</t>
  </si>
  <si>
    <t>100000富貴招財Wild卡(7天綁定)</t>
  </si>
  <si>
    <t>R_hg005_fg500x_100000_7</t>
  </si>
  <si>
    <t>300000富貴招財Wild卡(7天綁定)</t>
  </si>
  <si>
    <t>R_hg005_fg500x_300000_7</t>
  </si>
  <si>
    <t>1000000富貴招財Wild卡(7天綁定)</t>
  </si>
  <si>
    <t>R_hg005_fg500x_1000000_7</t>
  </si>
  <si>
    <t>3000000富貴招財Wild卡(7天綁定)</t>
  </si>
  <si>
    <t>R_hg005_fg500x_3000000_7</t>
  </si>
  <si>
    <t>6000000富貴招財Wild卡(7天綁定)</t>
  </si>
  <si>
    <t>R_hg005_fg500x_6000000_7</t>
  </si>
  <si>
    <t>9000000富貴招財Wild卡(7天綁定)</t>
  </si>
  <si>
    <t>R_hg005_fg500x_9000000_7</t>
  </si>
  <si>
    <t>10000000富貴招財Wild卡(7天綁定)</t>
  </si>
  <si>
    <t>R_hg005_fg500x_10000000_7</t>
  </si>
  <si>
    <t>15000000富貴招財Wild卡(7天綁定)</t>
  </si>
  <si>
    <t>R_hg005_fg500x_15000000_7</t>
  </si>
  <si>
    <t>30000000富貴招財Wild卡(7天綁定)</t>
  </si>
  <si>
    <t>R_hg005_fg500x_30000000_7</t>
  </si>
  <si>
    <t>50000000富貴招財Wild卡(7天綁定)</t>
  </si>
  <si>
    <t>R_hg005_fg500x_50000000_7</t>
  </si>
  <si>
    <t>100000000富貴招財Wild卡(7天綁定)</t>
  </si>
  <si>
    <t>R_hg005_fg500x_100000000_7</t>
  </si>
  <si>
    <t>200000000富貴招財Wild卡(7天綁定)</t>
  </si>
  <si>
    <t>R_hg005_fg500x_200000000_7</t>
  </si>
  <si>
    <t>300000000富貴招財Wild卡(7天綁定)</t>
  </si>
  <si>
    <t>500000000富貴招財Wild卡(7天綁定)</t>
  </si>
  <si>
    <t>R_hg005_fg500x_500000000_7</t>
  </si>
  <si>
    <t>1000000000富貴招財Wild卡(7天綁定)</t>
  </si>
  <si>
    <t>R_hg005_fg500x_1000000000_7</t>
  </si>
  <si>
    <t>2000000000富貴招財Wild卡(7天綁定)</t>
  </si>
  <si>
    <t>R_hg005_fg500x_2000000000_7</t>
  </si>
  <si>
    <t>5000000000富貴招財Wild卡(7天綁定)</t>
  </si>
  <si>
    <t>R_hg005_fg500x_5000000000_7</t>
  </si>
  <si>
    <t>10000000000富貴招財Wild卡(7天綁定)</t>
  </si>
  <si>
    <t>R_hg005_fg500x_10000000000_7</t>
  </si>
  <si>
    <t>3000富貴招財Wild卡(30天非綁定)</t>
  </si>
  <si>
    <t>R_hg005_fg500x_3000_30_1</t>
  </si>
  <si>
    <t>10000富貴招財Wild卡(30天非綁定)</t>
  </si>
  <si>
    <t>R_hg005_fg500x_10000_30_1</t>
  </si>
  <si>
    <t>30000富貴招財Wild卡(30天非綁定)</t>
  </si>
  <si>
    <t>R_hg005_fg500x_30000_30_1</t>
  </si>
  <si>
    <t>100000富貴招財Wild卡(30天非綁定)</t>
  </si>
  <si>
    <t>R_hg005_fg500x_100000_30_1</t>
  </si>
  <si>
    <t>300000富貴招財Wild卡(30天非綁定)</t>
  </si>
  <si>
    <t>R_hg005_fg500x_300000_30_1</t>
  </si>
  <si>
    <t>1000000富貴招財Wild卡(30天非綁定)</t>
  </si>
  <si>
    <t>R_hg005_fg500x_1000000_30_1</t>
  </si>
  <si>
    <t>3000000富貴招財Wild卡(30天非綁定)</t>
  </si>
  <si>
    <t>R_hg005_fg500x_3000000_30_1</t>
  </si>
  <si>
    <t>6000000富貴招財Wild卡(30天非綁定)</t>
  </si>
  <si>
    <t>R_hg005_fg500x_6000000_30_1</t>
  </si>
  <si>
    <t>9000000富貴招財Wild卡(30天非綁定)</t>
  </si>
  <si>
    <t>R_hg005_fg500x_9000000_30_1</t>
  </si>
  <si>
    <t>10000000富貴招財Wild卡(30天非綁定)</t>
  </si>
  <si>
    <t>R_hg005_fg500x_10000000_30_1</t>
  </si>
  <si>
    <t>15000000富貴招財Wild卡(30天非綁定)</t>
  </si>
  <si>
    <t>R_hg005_fg500x_15000000_30_1</t>
  </si>
  <si>
    <t>30000000富貴招財Wild卡(30天非綁定)</t>
  </si>
  <si>
    <t>R_hg005_fg500x_30000000_30_1</t>
  </si>
  <si>
    <t>50000000富貴招財Wild卡(30天非綁定)</t>
  </si>
  <si>
    <t>R_hg005_fg500x_50000000_30_1</t>
  </si>
  <si>
    <t>100000000富貴招財Wild卡(30天非綁定)</t>
  </si>
  <si>
    <t>R_hg005_fg500x_100000000_30_1</t>
  </si>
  <si>
    <t>200000000富貴招財Wild卡(30天非綁定)</t>
  </si>
  <si>
    <t>R_hg005_fg500x_200000000_30_1</t>
  </si>
  <si>
    <t>300000000富貴招財Wild卡(30天非綁定)</t>
  </si>
  <si>
    <t>R_hg005_fg500x_300000000_30_1</t>
  </si>
  <si>
    <t>500000000富貴招財Wild卡(30天非綁定)</t>
  </si>
  <si>
    <t>R_hg005_fg500x_500000000_30_1</t>
  </si>
  <si>
    <t>1000000000富貴招財Wild卡(30天非綁定)</t>
  </si>
  <si>
    <t>R_hg005_fg500x_1000000000_30_1</t>
  </si>
  <si>
    <t>2000000000富貴招財Wild卡(30天非綁定)</t>
  </si>
  <si>
    <t>R_hg005_fg500x_2000000000_30_1</t>
  </si>
  <si>
    <t>5000000000富貴招財Wild卡(30天非綁定)</t>
  </si>
  <si>
    <t>R_hg005_fg500x_5000000000_30_1</t>
  </si>
  <si>
    <t>10000000000富貴招財Wild卡(30天非綁定)</t>
  </si>
  <si>
    <t>R_hg005_fg500x_10000000000_30_1</t>
  </si>
  <si>
    <t>3000富貴招財超級Wild卡(7天綁定)</t>
  </si>
  <si>
    <t>R_hg005_fg1500x_3000_7</t>
  </si>
  <si>
    <t>10000富貴招財超級Wild卡(7天綁定)</t>
  </si>
  <si>
    <t>R_hg005_fg1500x_10000_7</t>
  </si>
  <si>
    <t>30000富貴招財超級Wild卡(7天綁定)</t>
  </si>
  <si>
    <t>R_hg005_fg1500x_30000_7</t>
  </si>
  <si>
    <t>100000富貴招財超級Wild卡(7天綁定)</t>
  </si>
  <si>
    <t>R_hg005_fg1500x_100000_7</t>
  </si>
  <si>
    <t>300000富貴招財超級Wild卡(7天綁定)</t>
  </si>
  <si>
    <t>R_hg005_fg1500x_300000_7</t>
  </si>
  <si>
    <t>1000000富貴招財超級Wild卡(7天綁定)</t>
  </si>
  <si>
    <t>R_hg005_fg1500x_1000000_7</t>
  </si>
  <si>
    <t>3000000富貴招財超級Wild卡(7天綁定)</t>
  </si>
  <si>
    <t>R_hg005_fg1500x_3000000_7</t>
  </si>
  <si>
    <t>6000000富貴招財超級Wild卡(7天綁定)</t>
  </si>
  <si>
    <t>R_hg005_fg1500x_6000000_7</t>
  </si>
  <si>
    <t>9000000富貴招財超級Wild卡(7天綁定)</t>
  </si>
  <si>
    <t>R_hg005_fg1500x_9000000_7</t>
  </si>
  <si>
    <t>10000000富貴招財超級Wild卡(7天綁定)</t>
  </si>
  <si>
    <t>R_hg005_fg1500x_10000000_7</t>
  </si>
  <si>
    <t>15000000富貴招財超級Wild卡(7天綁定)</t>
  </si>
  <si>
    <t>R_hg005_fg1500x_15000000_7</t>
  </si>
  <si>
    <t>30000000富貴招財超級Wild卡(7天綁定)</t>
  </si>
  <si>
    <t>R_hg005_fg1500x_30000000_7</t>
  </si>
  <si>
    <t>50000000富貴招財超級Wild卡(7天綁定)</t>
  </si>
  <si>
    <t>R_hg005_fg1500x_50000000_7</t>
  </si>
  <si>
    <t>100000000富貴招財超級Wild卡(7天綁定)</t>
  </si>
  <si>
    <t>R_hg005_fg1500x_100000000_7</t>
  </si>
  <si>
    <t>200000000富貴招財超級Wild卡(7天綁定)</t>
  </si>
  <si>
    <t>R_hg005_fg1500x_200000000_7</t>
  </si>
  <si>
    <t>300000000富貴招財超級Wild卡(7天綁定)</t>
  </si>
  <si>
    <t>R_hg005_fg1500x_300000000_7</t>
  </si>
  <si>
    <t>500000000富貴招財超級Wild卡(7天綁定)</t>
  </si>
  <si>
    <t>R_hg005_fg1500x_500000000_7</t>
  </si>
  <si>
    <t>1000000000富貴招財超級Wild卡(7天綁定)</t>
  </si>
  <si>
    <t>R_hg005_fg1500x_1000000000_7</t>
  </si>
  <si>
    <t>2000000000富貴招財超級Wild卡(7天綁定)</t>
  </si>
  <si>
    <t>R_hg005_fg1500x_2000000000_7</t>
  </si>
  <si>
    <t>5000000000富貴招財超級Wild卡(7天綁定)</t>
  </si>
  <si>
    <t>R_hg005_fg1500x_5000000000_7</t>
  </si>
  <si>
    <t>10000000000富貴招財超級Wild卡(7天綁定)</t>
  </si>
  <si>
    <t>R_hg005_fg1500x_10000000000_7</t>
  </si>
  <si>
    <t>3000富貴招財超級Wild卡(30天非綁定)</t>
  </si>
  <si>
    <t>R_hg005_fg1500x_3000_30_1</t>
  </si>
  <si>
    <t>10000富貴招財超級Wild卡(30天非綁定)</t>
  </si>
  <si>
    <t>R_hg005_fg1500x_10000_30_1</t>
  </si>
  <si>
    <t>30000富貴招財超級Wild卡(30天非綁定)</t>
  </si>
  <si>
    <t>R_hg005_fg1500x_30000_30_1</t>
  </si>
  <si>
    <t>100000富貴招財超級Wild卡(30天非綁定)</t>
  </si>
  <si>
    <t>R_hg005_fg1500x_100000_30_1</t>
  </si>
  <si>
    <t>300000富貴招財超級Wild卡(30天非綁定)</t>
  </si>
  <si>
    <t>R_hg005_fg1500x_300000_30_1</t>
  </si>
  <si>
    <t>1000000富貴招財超級Wild卡(30天非綁定)</t>
  </si>
  <si>
    <t>R_hg005_fg1500x_1000000_30_1</t>
  </si>
  <si>
    <t>3000000富貴招財超級Wild卡(30天非綁定)</t>
  </si>
  <si>
    <t>R_hg005_fg1500x_3000000_30_1</t>
  </si>
  <si>
    <t>6000000富貴招財超級Wild卡(30天非綁定)</t>
  </si>
  <si>
    <t>R_hg005_fg1500x_6000000_30_1</t>
  </si>
  <si>
    <t>9000000富貴招財超級Wild卡(30天非綁定)</t>
  </si>
  <si>
    <t>R_hg005_fg1500x_9000000_30_1</t>
  </si>
  <si>
    <t>10000000富貴招財超級Wild卡(30天非綁定)</t>
  </si>
  <si>
    <t>R_hg005_fg1500x_10000000_30_1</t>
  </si>
  <si>
    <t>15000000富貴招財超級Wild卡(30天非綁定)</t>
  </si>
  <si>
    <t>R_hg005_fg1500x_15000000_30_1</t>
  </si>
  <si>
    <t>30000000富貴招財超級Wild卡(30天非綁定)</t>
  </si>
  <si>
    <t>R_hg005_fg1500x_30000000_30_1</t>
  </si>
  <si>
    <t>50000000富貴招財超級Wild卡(30天非綁定)</t>
  </si>
  <si>
    <t>R_hg005_fg1500x_50000000_30_1</t>
  </si>
  <si>
    <t>100000000富貴招財超級Wild卡(30天非綁定)</t>
  </si>
  <si>
    <t>R_hg005_fg1500x_100000000_30_1</t>
  </si>
  <si>
    <t>200000000富貴招財超級Wild卡(30天非綁定)</t>
  </si>
  <si>
    <t>R_hg005_fg1500x_200000000_30_1</t>
  </si>
  <si>
    <t>300000000富貴招財超級Wild卡(30天非綁定)</t>
  </si>
  <si>
    <t>R_hg005_fg1500x_300000000_30_1</t>
  </si>
  <si>
    <t>500000000富貴招財超級Wild卡(30天非綁定)</t>
  </si>
  <si>
    <t>R_hg005_fg1500x_500000000_30_1</t>
  </si>
  <si>
    <t>1000000000富貴招財超級Wild卡(30天非綁定)</t>
  </si>
  <si>
    <t>R_hg005_fg1500x_1000000000_30_1</t>
  </si>
  <si>
    <t>2000000000富貴招財超級Wild卡(30天非綁定)</t>
  </si>
  <si>
    <t>R_hg005_fg1500x_2000000000_30_1</t>
  </si>
  <si>
    <t>5000000000富貴招財超級Wild卡(30天非綁定)</t>
  </si>
  <si>
    <t>R_hg005_fg1500x_5000000000_30_1</t>
  </si>
  <si>
    <t>10000000000富貴招財超級Wild卡(30天非綁定)</t>
  </si>
  <si>
    <t>R_hg005_fg1500x_10000000000_30_1</t>
  </si>
  <si>
    <t>富貴招財免費卡</t>
  </si>
  <si>
    <t>富貴招財金貓卡</t>
  </si>
  <si>
    <t>富貴招財Wild卡</t>
  </si>
  <si>
    <t>富貴招財超級Wild卡</t>
  </si>
  <si>
    <t>FortuneCat</t>
    <phoneticPr fontId="7" type="noConversion"/>
  </si>
  <si>
    <t>富貴招財</t>
    <phoneticPr fontId="7" type="noConversion"/>
  </si>
  <si>
    <t>HG005</t>
  </si>
  <si>
    <t>HG005</t>
    <phoneticPr fontId="7" type="noConversion"/>
  </si>
  <si>
    <t>hg005_fg50x</t>
  </si>
  <si>
    <t>hg005_fg200x</t>
  </si>
  <si>
    <t>hg005_fg500x</t>
  </si>
  <si>
    <t>hg005_fg1500x</t>
  </si>
  <si>
    <t>FG500X</t>
  </si>
  <si>
    <t>FG1500X</t>
    <phoneticPr fontId="7" type="noConversion"/>
  </si>
  <si>
    <t>3000000富貴招財免費卡(7天綁定)</t>
    <phoneticPr fontId="7" type="noConversion"/>
  </si>
  <si>
    <t>Wild超級卡202203季</t>
    <phoneticPr fontId="7" type="noConversion"/>
  </si>
  <si>
    <t>Wild普卡202203季</t>
    <phoneticPr fontId="7" type="noConversion"/>
  </si>
  <si>
    <t>Wild金卡202203季</t>
    <phoneticPr fontId="7" type="noConversion"/>
  </si>
  <si>
    <t>Wild Lucky卡202203季</t>
    <phoneticPr fontId="7" type="noConversion"/>
  </si>
  <si>
    <t>BW_202203_0</t>
    <phoneticPr fontId="7" type="noConversion"/>
  </si>
  <si>
    <t>BW_202203_1</t>
    <phoneticPr fontId="7" type="noConversion"/>
  </si>
  <si>
    <t>BW_202203_2</t>
    <phoneticPr fontId="7" type="noConversion"/>
  </si>
  <si>
    <t>BW_202203_3</t>
    <phoneticPr fontId="7" type="noConversion"/>
  </si>
  <si>
    <t>富貴招財金貓卡</t>
    <phoneticPr fontId="7" type="noConversion"/>
  </si>
  <si>
    <t>富貴招財免費卡</t>
    <phoneticPr fontId="7" type="noConversion"/>
  </si>
  <si>
    <t>富貴招財Wild卡</t>
    <phoneticPr fontId="7" type="noConversion"/>
  </si>
  <si>
    <t>富貴招財超級Wild卡</t>
    <phoneticPr fontId="7" type="noConversion"/>
  </si>
  <si>
    <t>R_hg005_fg500x_300000000_7</t>
    <phoneticPr fontId="7" type="noConversion"/>
  </si>
  <si>
    <t>富貴招財好運包</t>
    <phoneticPr fontId="7" type="noConversion"/>
  </si>
  <si>
    <t>富貴招財至尊包</t>
    <phoneticPr fontId="7" type="noConversion"/>
  </si>
  <si>
    <t>9421251</t>
  </si>
  <si>
    <t>太空漫遊卡片包I</t>
    <phoneticPr fontId="7" type="noConversion"/>
  </si>
  <si>
    <t>太空漫遊卡片包II</t>
    <phoneticPr fontId="7" type="noConversion"/>
  </si>
  <si>
    <t>太空漫遊卡片包III</t>
    <phoneticPr fontId="7" type="noConversion"/>
  </si>
  <si>
    <t>GodofWealth</t>
    <phoneticPr fontId="7" type="noConversion"/>
  </si>
  <si>
    <t>HG006</t>
    <phoneticPr fontId="7" type="noConversion"/>
  </si>
  <si>
    <t>鴻運財神</t>
    <phoneticPr fontId="7" type="noConversion"/>
  </si>
  <si>
    <t>鴻運財神紅利卡</t>
  </si>
  <si>
    <t>鴻運財神金3倍元寶卡</t>
  </si>
  <si>
    <t>鴻運財神金2倍元寶卡</t>
  </si>
  <si>
    <t>鴻運財神金超級元寶卡</t>
  </si>
  <si>
    <t>3000鴻運財神紅利卡(7天綁定)</t>
  </si>
  <si>
    <t>10000鴻運財神紅利卡(7天綁定)</t>
  </si>
  <si>
    <t>30000鴻運財神紅利卡(7天綁定)</t>
  </si>
  <si>
    <t>100000鴻運財神紅利卡(7天綁定)</t>
  </si>
  <si>
    <t>300000鴻運財神紅利卡(7天綁定)</t>
  </si>
  <si>
    <t>1000000鴻運財神紅利卡(7天綁定)</t>
  </si>
  <si>
    <t>3000000鴻運財神紅利卡(7天綁定)</t>
  </si>
  <si>
    <t>6000000鴻運財神紅利卡(7天綁定)</t>
  </si>
  <si>
    <t>9000000鴻運財神紅利卡(7天綁定)</t>
  </si>
  <si>
    <t>15000000鴻運財神紅利卡(7天綁定)</t>
  </si>
  <si>
    <t>30000000鴻運財神紅利卡(7天綁定)</t>
  </si>
  <si>
    <t>50000000鴻運財神紅利卡(7天綁定)</t>
  </si>
  <si>
    <t>100000000鴻運財神紅利卡(7天綁定)</t>
  </si>
  <si>
    <t>200000000鴻運財神紅利卡(7天綁定)</t>
  </si>
  <si>
    <t>300000000鴻運財神紅利卡(7天綁定)</t>
  </si>
  <si>
    <t>500000000鴻運財神紅利卡(7天綁定)</t>
  </si>
  <si>
    <t>1000000000鴻運財神紅利卡(7天綁定)</t>
  </si>
  <si>
    <t>2000000000鴻運財神紅利卡(7天綁定)</t>
  </si>
  <si>
    <t>5000000000鴻運財神紅利卡(7天綁定)</t>
  </si>
  <si>
    <t>10000000000鴻運財神紅利卡(7天綁定)</t>
  </si>
  <si>
    <t>3000鴻運財神紅利卡(30天非綁定)</t>
  </si>
  <si>
    <t>10000鴻運財神紅利卡(30天非綁定)</t>
  </si>
  <si>
    <t>30000鴻運財神紅利卡(30天非綁定)</t>
  </si>
  <si>
    <t>100000鴻運財神紅利卡(30天非綁定)</t>
  </si>
  <si>
    <t>300000鴻運財神紅利卡(30天非綁定)</t>
  </si>
  <si>
    <t>1000000鴻運財神紅利卡(30天非綁定)</t>
  </si>
  <si>
    <t>3000000鴻運財神紅利卡(30天非綁定)</t>
  </si>
  <si>
    <t>6000000鴻運財神紅利卡(30天非綁定)</t>
  </si>
  <si>
    <t>9000000鴻運財神紅利卡(30天非綁定)</t>
  </si>
  <si>
    <t>15000000鴻運財神紅利卡(30天非綁定)</t>
  </si>
  <si>
    <t>30000000鴻運財神紅利卡(30天非綁定)</t>
  </si>
  <si>
    <t>50000000鴻運財神紅利卡(30天非綁定)</t>
  </si>
  <si>
    <t>100000000鴻運財神紅利卡(30天非綁定)</t>
  </si>
  <si>
    <t>200000000鴻運財神紅利卡(30天非綁定)</t>
  </si>
  <si>
    <t>300000000鴻運財神紅利卡(30天非綁定)</t>
  </si>
  <si>
    <t>500000000鴻運財神紅利卡(30天非綁定)</t>
  </si>
  <si>
    <t>1000000000鴻運財神紅利卡(30天非綁定)</t>
  </si>
  <si>
    <t>2000000000鴻運財神紅利卡(30天非綁定)</t>
  </si>
  <si>
    <t>5000000000鴻運財神紅利卡(30天非綁定)</t>
  </si>
  <si>
    <t>10000000000鴻運財神紅利卡(30天非綁定)</t>
  </si>
  <si>
    <t>3000鴻運財神金2倍元寶卡(7天綁定)</t>
  </si>
  <si>
    <t>10000鴻運財神金2倍元寶卡(7天綁定)</t>
  </si>
  <si>
    <t>30000鴻運財神金2倍元寶卡(7天綁定)</t>
  </si>
  <si>
    <t>100000鴻運財神金2倍元寶卡(7天綁定)</t>
  </si>
  <si>
    <t>300000鴻運財神金2倍元寶卡(7天綁定)</t>
  </si>
  <si>
    <t>1000000鴻運財神金2倍元寶卡(7天綁定)</t>
  </si>
  <si>
    <t>3000000鴻運財神金2倍元寶卡(7天綁定)</t>
  </si>
  <si>
    <t>6000000鴻運財神金2倍元寶卡(7天綁定)</t>
  </si>
  <si>
    <t>9000000鴻運財神金2倍元寶卡(7天綁定)</t>
  </si>
  <si>
    <t>10000000鴻運財神金2倍元寶卡(7天綁定)</t>
  </si>
  <si>
    <t>15000000鴻運財神金2倍元寶卡(7天綁定)</t>
  </si>
  <si>
    <t>30000000鴻運財神金2倍元寶卡(7天綁定)</t>
  </si>
  <si>
    <t>50000000鴻運財神金2倍元寶卡(7天綁定)</t>
  </si>
  <si>
    <t>100000000鴻運財神金2倍元寶卡(7天綁定)</t>
  </si>
  <si>
    <t>200000000鴻運財神金2倍元寶卡(7天綁定)</t>
  </si>
  <si>
    <t>300000000鴻運財神金2倍元寶卡(7天綁定)</t>
  </si>
  <si>
    <t>500000000鴻運財神金2倍元寶卡(7天綁定)</t>
  </si>
  <si>
    <t>1000000000鴻運財神金2倍元寶卡(7天綁定)</t>
  </si>
  <si>
    <t>2000000000鴻運財神金2倍元寶卡(7天綁定)</t>
  </si>
  <si>
    <t>5000000000鴻運財神金2倍元寶卡(7天綁定)</t>
  </si>
  <si>
    <t>10000000000鴻運財神金2倍元寶卡(7天綁定)</t>
  </si>
  <si>
    <t>3000鴻運財神金2倍元寶卡(30天非綁定)</t>
  </si>
  <si>
    <t>10000鴻運財神金2倍元寶卡(30天非綁定)</t>
  </si>
  <si>
    <t>30000鴻運財神金2倍元寶卡(30天非綁定)</t>
  </si>
  <si>
    <t>100000鴻運財神金2倍元寶卡(30天非綁定)</t>
  </si>
  <si>
    <t>300000鴻運財神金2倍元寶卡(30天非綁定)</t>
  </si>
  <si>
    <t>1000000鴻運財神金2倍元寶卡(30天非綁定)</t>
  </si>
  <si>
    <t>3000000鴻運財神金2倍元寶卡(30天非綁定)</t>
  </si>
  <si>
    <t>6000000鴻運財神金2倍元寶卡(30天非綁定)</t>
  </si>
  <si>
    <t>9000000鴻運財神金2倍元寶卡(30天非綁定)</t>
  </si>
  <si>
    <t>10000000鴻運財神金2倍元寶卡(30天非綁定)</t>
  </si>
  <si>
    <t>15000000鴻運財神金2倍元寶卡(30天非綁定)</t>
  </si>
  <si>
    <t>30000000鴻運財神金2倍元寶卡(30天非綁定)</t>
  </si>
  <si>
    <t>50000000鴻運財神金2倍元寶卡(30天非綁定)</t>
  </si>
  <si>
    <t>100000000鴻運財神金2倍元寶卡(30天非綁定)</t>
  </si>
  <si>
    <t>200000000鴻運財神金2倍元寶卡(30天非綁定)</t>
  </si>
  <si>
    <t>300000000鴻運財神金2倍元寶卡(30天非綁定)</t>
  </si>
  <si>
    <t>500000000鴻運財神金2倍元寶卡(30天非綁定)</t>
  </si>
  <si>
    <t>1000000000鴻運財神金2倍元寶卡(30天非綁定)</t>
  </si>
  <si>
    <t>2000000000鴻運財神金2倍元寶卡(30天非綁定)</t>
  </si>
  <si>
    <t>5000000000鴻運財神金2倍元寶卡(30天非綁定)</t>
  </si>
  <si>
    <t>10000000000鴻運財神金2倍元寶卡(30天非綁定)</t>
  </si>
  <si>
    <t>3000鴻運財神金3倍元寶卡(7天綁定)</t>
  </si>
  <si>
    <t>10000鴻運財神金3倍元寶卡(7天綁定)</t>
  </si>
  <si>
    <t>30000鴻運財神金3倍元寶卡(7天綁定)</t>
  </si>
  <si>
    <t>100000鴻運財神金3倍元寶卡(7天綁定)</t>
  </si>
  <si>
    <t>300000鴻運財神金3倍元寶卡(7天綁定)</t>
  </si>
  <si>
    <t>1000000鴻運財神金3倍元寶卡(7天綁定)</t>
  </si>
  <si>
    <t>3000000鴻運財神金3倍元寶卡(7天綁定)</t>
  </si>
  <si>
    <t>6000000鴻運財神金3倍元寶卡(7天綁定)</t>
  </si>
  <si>
    <t>9000000鴻運財神金3倍元寶卡(7天綁定)</t>
  </si>
  <si>
    <t>10000000鴻運財神金3倍元寶卡(7天綁定)</t>
  </si>
  <si>
    <t>15000000鴻運財神金3倍元寶卡(7天綁定)</t>
  </si>
  <si>
    <t>30000000鴻運財神金3倍元寶卡(7天綁定)</t>
  </si>
  <si>
    <t>50000000鴻運財神金3倍元寶卡(7天綁定)</t>
  </si>
  <si>
    <t>100000000鴻運財神金3倍元寶卡(7天綁定)</t>
  </si>
  <si>
    <t>200000000鴻運財神金3倍元寶卡(7天綁定)</t>
  </si>
  <si>
    <t>300000000鴻運財神金3倍元寶卡(7天綁定)</t>
  </si>
  <si>
    <t>500000000鴻運財神金3倍元寶卡(7天綁定)</t>
  </si>
  <si>
    <t>1000000000鴻運財神金3倍元寶卡(7天綁定)</t>
  </si>
  <si>
    <t>2000000000鴻運財神金3倍元寶卡(7天綁定)</t>
  </si>
  <si>
    <t>5000000000鴻運財神金3倍元寶卡(7天綁定)</t>
  </si>
  <si>
    <t>10000000000鴻運財神金3倍元寶卡(7天綁定)</t>
  </si>
  <si>
    <t>3000鴻運財神金3倍元寶卡(30天非綁定)</t>
  </si>
  <si>
    <t>10000鴻運財神金3倍元寶卡(30天非綁定)</t>
  </si>
  <si>
    <t>30000鴻運財神金3倍元寶卡(30天非綁定)</t>
  </si>
  <si>
    <t>100000鴻運財神金3倍元寶卡(30天非綁定)</t>
  </si>
  <si>
    <t>300000鴻運財神金3倍元寶卡(30天非綁定)</t>
  </si>
  <si>
    <t>1000000鴻運財神金3倍元寶卡(30天非綁定)</t>
  </si>
  <si>
    <t>3000000鴻運財神金3倍元寶卡(30天非綁定)</t>
  </si>
  <si>
    <t>6000000鴻運財神金3倍元寶卡(30天非綁定)</t>
  </si>
  <si>
    <t>9000000鴻運財神金3倍元寶卡(30天非綁定)</t>
  </si>
  <si>
    <t>10000000鴻運財神金3倍元寶卡(30天非綁定)</t>
  </si>
  <si>
    <t>15000000鴻運財神金3倍元寶卡(30天非綁定)</t>
  </si>
  <si>
    <t>30000000鴻運財神金3倍元寶卡(30天非綁定)</t>
  </si>
  <si>
    <t>50000000鴻運財神金3倍元寶卡(30天非綁定)</t>
  </si>
  <si>
    <t>100000000鴻運財神金3倍元寶卡(30天非綁定)</t>
  </si>
  <si>
    <t>200000000鴻運財神金3倍元寶卡(30天非綁定)</t>
  </si>
  <si>
    <t>300000000鴻運財神金3倍元寶卡(30天非綁定)</t>
  </si>
  <si>
    <t>500000000鴻運財神金3倍元寶卡(30天非綁定)</t>
  </si>
  <si>
    <t>1000000000鴻運財神金3倍元寶卡(30天非綁定)</t>
  </si>
  <si>
    <t>2000000000鴻運財神金3倍元寶卡(30天非綁定)</t>
  </si>
  <si>
    <t>5000000000鴻運財神金3倍元寶卡(30天非綁定)</t>
  </si>
  <si>
    <t>10000000000鴻運財神金3倍元寶卡(30天非綁定)</t>
  </si>
  <si>
    <t>3000鴻運財神金超級元寶卡(7天綁定)</t>
  </si>
  <si>
    <t>10000鴻運財神金超級元寶卡(7天綁定)</t>
  </si>
  <si>
    <t>30000鴻運財神金超級元寶卡(7天綁定)</t>
  </si>
  <si>
    <t>100000鴻運財神金超級元寶卡(7天綁定)</t>
  </si>
  <si>
    <t>300000鴻運財神金超級元寶卡(7天綁定)</t>
  </si>
  <si>
    <t>1000000鴻運財神金超級元寶卡(7天綁定)</t>
  </si>
  <si>
    <t>3000000鴻運財神金超級元寶卡(7天綁定)</t>
  </si>
  <si>
    <t>6000000鴻運財神金超級元寶卡(7天綁定)</t>
  </si>
  <si>
    <t>9000000鴻運財神金超級元寶卡(7天綁定)</t>
  </si>
  <si>
    <t>10000000鴻運財神金超級元寶卡(7天綁定)</t>
  </si>
  <si>
    <t>15000000鴻運財神金超級元寶卡(7天綁定)</t>
  </si>
  <si>
    <t>30000000鴻運財神金超級元寶卡(7天綁定)</t>
  </si>
  <si>
    <t>50000000鴻運財神金超級元寶卡(7天綁定)</t>
  </si>
  <si>
    <t>100000000鴻運財神金超級元寶卡(7天綁定)</t>
  </si>
  <si>
    <t>200000000鴻運財神金超級元寶卡(7天綁定)</t>
  </si>
  <si>
    <t>300000000鴻運財神金超級元寶卡(7天綁定)</t>
  </si>
  <si>
    <t>500000000鴻運財神金超級元寶卡(7天綁定)</t>
  </si>
  <si>
    <t>1000000000鴻運財神金超級元寶卡(7天綁定)</t>
  </si>
  <si>
    <t>2000000000鴻運財神金超級元寶卡(7天綁定)</t>
  </si>
  <si>
    <t>5000000000鴻運財神金超級元寶卡(7天綁定)</t>
  </si>
  <si>
    <t>10000000000鴻運財神金超級元寶卡(7天綁定)</t>
  </si>
  <si>
    <t>3000鴻運財神金超級元寶卡(30天非綁定)</t>
  </si>
  <si>
    <t>10000鴻運財神金超級元寶卡(30天非綁定)</t>
  </si>
  <si>
    <t>30000鴻運財神金超級元寶卡(30天非綁定)</t>
  </si>
  <si>
    <t>100000鴻運財神金超級元寶卡(30天非綁定)</t>
  </si>
  <si>
    <t>300000鴻運財神金超級元寶卡(30天非綁定)</t>
  </si>
  <si>
    <t>1000000鴻運財神金超級元寶卡(30天非綁定)</t>
  </si>
  <si>
    <t>3000000鴻運財神金超級元寶卡(30天非綁定)</t>
  </si>
  <si>
    <t>6000000鴻運財神金超級元寶卡(30天非綁定)</t>
  </si>
  <si>
    <t>9000000鴻運財神金超級元寶卡(30天非綁定)</t>
  </si>
  <si>
    <t>10000000鴻運財神金超級元寶卡(30天非綁定)</t>
  </si>
  <si>
    <t>15000000鴻運財神金超級元寶卡(30天非綁定)</t>
  </si>
  <si>
    <t>30000000鴻運財神金超級元寶卡(30天非綁定)</t>
  </si>
  <si>
    <t>50000000鴻運財神金超級元寶卡(30天非綁定)</t>
  </si>
  <si>
    <t>100000000鴻運財神金超級元寶卡(30天非綁定)</t>
  </si>
  <si>
    <t>200000000鴻運財神金超級元寶卡(30天非綁定)</t>
  </si>
  <si>
    <t>300000000鴻運財神金超級元寶卡(30天非綁定)</t>
  </si>
  <si>
    <t>500000000鴻運財神金超級元寶卡(30天非綁定)</t>
  </si>
  <si>
    <t>1000000000鴻運財神金超級元寶卡(30天非綁定)</t>
  </si>
  <si>
    <t>2000000000鴻運財神金超級元寶卡(30天非綁定)</t>
  </si>
  <si>
    <t>5000000000鴻運財神金超級元寶卡(30天非綁定)</t>
  </si>
  <si>
    <t>10000000000鴻運財神金超級元寶卡(30天非綁定)</t>
  </si>
  <si>
    <t>10000000鴻運財神紅利卡(7天綁定)</t>
    <phoneticPr fontId="7" type="noConversion"/>
  </si>
  <si>
    <t>10000000鴻運財神紅利卡(30天非綁定)</t>
    <phoneticPr fontId="7" type="noConversion"/>
  </si>
  <si>
    <t>hg006_bg50x</t>
    <phoneticPr fontId="7" type="noConversion"/>
  </si>
  <si>
    <t>hg006_bg200x</t>
    <phoneticPr fontId="7" type="noConversion"/>
  </si>
  <si>
    <t>hg006_bg500x</t>
    <phoneticPr fontId="7" type="noConversion"/>
  </si>
  <si>
    <t>hg006_bg1800x</t>
    <phoneticPr fontId="7" type="noConversion"/>
  </si>
  <si>
    <t>BG50X</t>
    <phoneticPr fontId="7" type="noConversion"/>
  </si>
  <si>
    <t>BG200X</t>
    <phoneticPr fontId="7" type="noConversion"/>
  </si>
  <si>
    <t>BG500X</t>
    <phoneticPr fontId="7" type="noConversion"/>
  </si>
  <si>
    <t>BG1800X</t>
    <phoneticPr fontId="7" type="noConversion"/>
  </si>
  <si>
    <t>R_hg006_bg50x_3000_7</t>
  </si>
  <si>
    <t>R_hg006_bg50x_10000_7</t>
  </si>
  <si>
    <t>R_hg006_bg50x_30000_7</t>
  </si>
  <si>
    <t>R_hg006_bg50x_100000_7</t>
  </si>
  <si>
    <t>R_hg006_bg50x_300000_7</t>
  </si>
  <si>
    <t>R_hg006_bg50x_1000000_7</t>
  </si>
  <si>
    <t>R_hg006_bg50x_3000000_7</t>
  </si>
  <si>
    <t>R_hg006_bg50x_6000000_7</t>
  </si>
  <si>
    <t>R_hg006_bg50x_9000000_7</t>
  </si>
  <si>
    <t>R_hg006_bg50x_10000000_7</t>
  </si>
  <si>
    <t>R_hg006_bg50x_15000000_7</t>
  </si>
  <si>
    <t>R_hg006_bg50x_30000000_7</t>
  </si>
  <si>
    <t>R_hg006_bg50x_50000000_7</t>
  </si>
  <si>
    <t>R_hg006_bg50x_100000000_7</t>
  </si>
  <si>
    <t>R_hg006_bg50x_200000000_7</t>
  </si>
  <si>
    <t>R_hg006_bg50x_300000000_7</t>
  </si>
  <si>
    <t>R_hg006_bg50x_500000000_7</t>
  </si>
  <si>
    <t>R_hg006_bg50x_1000000000_7</t>
  </si>
  <si>
    <t>R_hg006_bg50x_2000000000_7</t>
  </si>
  <si>
    <t>R_hg006_bg50x_5000000000_7</t>
  </si>
  <si>
    <t>R_hg006_bg50x_10000000000_7</t>
  </si>
  <si>
    <t>R_hg006_bg50x_3000_30_1</t>
  </si>
  <si>
    <t>R_hg006_bg50x_10000_30_1</t>
  </si>
  <si>
    <t>R_hg006_bg50x_30000_30_1</t>
  </si>
  <si>
    <t>R_hg006_bg50x_100000_30_1</t>
  </si>
  <si>
    <t>R_hg006_bg50x_300000_30_1</t>
  </si>
  <si>
    <t>R_hg006_bg50x_1000000_30_1</t>
  </si>
  <si>
    <t>R_hg006_bg50x_3000000_30_1</t>
  </si>
  <si>
    <t>R_hg006_bg50x_6000000_30_1</t>
  </si>
  <si>
    <t>R_hg006_bg50x_9000000_30_1</t>
  </si>
  <si>
    <t>R_hg006_bg50x_10000000_30_1</t>
  </si>
  <si>
    <t>R_hg006_bg50x_15000000_30_1</t>
  </si>
  <si>
    <t>R_hg006_bg50x_30000000_30_1</t>
  </si>
  <si>
    <t>R_hg006_bg50x_50000000_30_1</t>
  </si>
  <si>
    <t>R_hg006_bg50x_100000000_30_1</t>
  </si>
  <si>
    <t>R_hg006_bg50x_200000000_30_1</t>
  </si>
  <si>
    <t>R_hg006_bg50x_300000000_30_1</t>
  </si>
  <si>
    <t>R_hg006_bg50x_500000000_30_1</t>
  </si>
  <si>
    <t>R_hg006_bg50x_1000000000_30_1</t>
  </si>
  <si>
    <t>R_hg006_bg50x_2000000000_30_1</t>
  </si>
  <si>
    <t>R_hg006_bg50x_5000000000_30_1</t>
  </si>
  <si>
    <t>R_hg006_bg50x_10000000000_30_1</t>
  </si>
  <si>
    <t>R_hg006_bg200x_3000_7</t>
  </si>
  <si>
    <t>R_hg006_bg200x_10000_7</t>
  </si>
  <si>
    <t>R_hg006_bg200x_30000_7</t>
  </si>
  <si>
    <t>R_hg006_bg200x_100000_7</t>
  </si>
  <si>
    <t>R_hg006_bg200x_300000_7</t>
  </si>
  <si>
    <t>R_hg006_bg200x_1000000_7</t>
  </si>
  <si>
    <t>R_hg006_bg200x_3000000_7</t>
  </si>
  <si>
    <t>R_hg006_bg200x_6000000_7</t>
  </si>
  <si>
    <t>R_hg006_bg200x_9000000_7</t>
  </si>
  <si>
    <t>R_hg006_bg200x_10000000_7</t>
  </si>
  <si>
    <t>R_hg006_bg200x_15000000_7</t>
  </si>
  <si>
    <t>R_hg006_bg200x_30000000_7</t>
  </si>
  <si>
    <t>R_hg006_bg200x_50000000_7</t>
  </si>
  <si>
    <t>R_hg006_bg200x_100000000_7</t>
  </si>
  <si>
    <t>R_hg006_bg200x_200000000_7</t>
  </si>
  <si>
    <t>R_hg006_bg200x_300000000_7</t>
  </si>
  <si>
    <t>R_hg006_bg200x_500000000_7</t>
  </si>
  <si>
    <t>R_hg006_bg200x_1000000000_7</t>
  </si>
  <si>
    <t>R_hg006_bg200x_2000000000_7</t>
  </si>
  <si>
    <t>R_hg006_bg200x_5000000000_7</t>
  </si>
  <si>
    <t>R_hg006_bg200x_10000000000_7</t>
  </si>
  <si>
    <t>R_hg006_bg200x_3000_30_1</t>
  </si>
  <si>
    <t>R_hg006_bg200x_10000_30_1</t>
  </si>
  <si>
    <t>R_hg006_bg200x_30000_30_1</t>
  </si>
  <si>
    <t>R_hg006_bg200x_100000_30_1</t>
  </si>
  <si>
    <t>R_hg006_bg200x_300000_30_1</t>
  </si>
  <si>
    <t>R_hg006_bg200x_1000000_30_1</t>
  </si>
  <si>
    <t>R_hg006_bg200x_3000000_30_1</t>
  </si>
  <si>
    <t>R_hg006_bg200x_6000000_30_1</t>
  </si>
  <si>
    <t>R_hg006_bg200x_9000000_30_1</t>
  </si>
  <si>
    <t>R_hg006_bg200x_10000000_30_1</t>
  </si>
  <si>
    <t>R_hg006_bg200x_15000000_30_1</t>
  </si>
  <si>
    <t>R_hg006_bg200x_30000000_30_1</t>
  </si>
  <si>
    <t>R_hg006_bg200x_50000000_30_1</t>
  </si>
  <si>
    <t>R_hg006_bg200x_100000000_30_1</t>
  </si>
  <si>
    <t>R_hg006_bg200x_200000000_30_1</t>
  </si>
  <si>
    <t>R_hg006_bg200x_300000000_30_1</t>
  </si>
  <si>
    <t>R_hg006_bg200x_500000000_30_1</t>
  </si>
  <si>
    <t>R_hg006_bg200x_1000000000_30_1</t>
  </si>
  <si>
    <t>R_hg006_bg200x_2000000000_30_1</t>
  </si>
  <si>
    <t>R_hg006_bg200x_5000000000_30_1</t>
  </si>
  <si>
    <t>R_hg006_bg200x_10000000000_30_1</t>
  </si>
  <si>
    <t>R_hg006_bg500x_3000_7</t>
  </si>
  <si>
    <t>R_hg006_bg500x_10000_7</t>
  </si>
  <si>
    <t>R_hg006_bg500x_30000_7</t>
  </si>
  <si>
    <t>R_hg006_bg500x_100000_7</t>
  </si>
  <si>
    <t>R_hg006_bg500x_300000_7</t>
  </si>
  <si>
    <t>R_hg006_bg500x_1000000_7</t>
  </si>
  <si>
    <t>R_hg006_bg500x_3000000_7</t>
  </si>
  <si>
    <t>R_hg006_bg500x_6000000_7</t>
  </si>
  <si>
    <t>R_hg006_bg500x_9000000_7</t>
  </si>
  <si>
    <t>R_hg006_bg500x_10000000_7</t>
  </si>
  <si>
    <t>R_hg006_bg500x_15000000_7</t>
  </si>
  <si>
    <t>R_hg006_bg500x_30000000_7</t>
  </si>
  <si>
    <t>R_hg006_bg500x_50000000_7</t>
  </si>
  <si>
    <t>R_hg006_bg500x_100000000_7</t>
  </si>
  <si>
    <t>R_hg006_bg500x_200000000_7</t>
  </si>
  <si>
    <t>R_hg006_bg500x_300000000_7</t>
  </si>
  <si>
    <t>R_hg006_bg500x_500000000_7</t>
  </si>
  <si>
    <t>R_hg006_bg500x_1000000000_7</t>
  </si>
  <si>
    <t>R_hg006_bg500x_2000000000_7</t>
  </si>
  <si>
    <t>R_hg006_bg500x_5000000000_7</t>
  </si>
  <si>
    <t>R_hg006_bg500x_10000000000_7</t>
  </si>
  <si>
    <t>R_hg006_bg500x_3000_30_1</t>
  </si>
  <si>
    <t>R_hg006_bg500x_10000_30_1</t>
  </si>
  <si>
    <t>R_hg006_bg500x_30000_30_1</t>
  </si>
  <si>
    <t>R_hg006_bg500x_100000_30_1</t>
  </si>
  <si>
    <t>R_hg006_bg500x_300000_30_1</t>
  </si>
  <si>
    <t>R_hg006_bg500x_1000000_30_1</t>
  </si>
  <si>
    <t>R_hg006_bg500x_3000000_30_1</t>
  </si>
  <si>
    <t>R_hg006_bg500x_6000000_30_1</t>
  </si>
  <si>
    <t>R_hg006_bg500x_9000000_30_1</t>
  </si>
  <si>
    <t>R_hg006_bg500x_10000000_30_1</t>
  </si>
  <si>
    <t>R_hg006_bg500x_15000000_30_1</t>
  </si>
  <si>
    <t>R_hg006_bg500x_30000000_30_1</t>
  </si>
  <si>
    <t>R_hg006_bg500x_50000000_30_1</t>
  </si>
  <si>
    <t>R_hg006_bg500x_100000000_30_1</t>
  </si>
  <si>
    <t>R_hg006_bg500x_200000000_30_1</t>
  </si>
  <si>
    <t>R_hg006_bg500x_300000000_30_1</t>
  </si>
  <si>
    <t>R_hg006_bg500x_500000000_30_1</t>
  </si>
  <si>
    <t>R_hg006_bg500x_1000000000_30_1</t>
  </si>
  <si>
    <t>R_hg006_bg500x_2000000000_30_1</t>
  </si>
  <si>
    <t>R_hg006_bg500x_5000000000_30_1</t>
  </si>
  <si>
    <t>R_hg006_bg500x_10000000000_30_1</t>
  </si>
  <si>
    <t>R_hg006_bg1800x_3000_7</t>
  </si>
  <si>
    <t>R_hg006_bg1800x_10000_7</t>
  </si>
  <si>
    <t>R_hg006_bg1800x_30000_7</t>
  </si>
  <si>
    <t>R_hg006_bg1800x_100000_7</t>
  </si>
  <si>
    <t>R_hg006_bg1800x_300000_7</t>
  </si>
  <si>
    <t>R_hg006_bg1800x_1000000_7</t>
  </si>
  <si>
    <t>R_hg006_bg1800x_3000000_7</t>
  </si>
  <si>
    <t>R_hg006_bg1800x_6000000_7</t>
  </si>
  <si>
    <t>R_hg006_bg1800x_9000000_7</t>
  </si>
  <si>
    <t>R_hg006_bg1800x_10000000_7</t>
  </si>
  <si>
    <t>R_hg006_bg1800x_15000000_7</t>
  </si>
  <si>
    <t>R_hg006_bg1800x_30000000_7</t>
  </si>
  <si>
    <t>R_hg006_bg1800x_50000000_7</t>
  </si>
  <si>
    <t>R_hg006_bg1800x_100000000_7</t>
  </si>
  <si>
    <t>R_hg006_bg1800x_200000000_7</t>
  </si>
  <si>
    <t>R_hg006_bg1800x_300000000_7</t>
  </si>
  <si>
    <t>R_hg006_bg1800x_500000000_7</t>
  </si>
  <si>
    <t>R_hg006_bg1800x_1000000000_7</t>
  </si>
  <si>
    <t>R_hg006_bg1800x_2000000000_7</t>
  </si>
  <si>
    <t>R_hg006_bg1800x_5000000000_7</t>
  </si>
  <si>
    <t>R_hg006_bg1800x_10000000000_7</t>
  </si>
  <si>
    <t>R_hg006_bg1800x_3000_30_1</t>
  </si>
  <si>
    <t>R_hg006_bg1800x_10000_30_1</t>
  </si>
  <si>
    <t>R_hg006_bg1800x_30000_30_1</t>
  </si>
  <si>
    <t>R_hg006_bg1800x_100000_30_1</t>
  </si>
  <si>
    <t>R_hg006_bg1800x_300000_30_1</t>
  </si>
  <si>
    <t>R_hg006_bg1800x_1000000_30_1</t>
  </si>
  <si>
    <t>R_hg006_bg1800x_3000000_30_1</t>
  </si>
  <si>
    <t>R_hg006_bg1800x_6000000_30_1</t>
  </si>
  <si>
    <t>R_hg006_bg1800x_9000000_30_1</t>
  </si>
  <si>
    <t>R_hg006_bg1800x_10000000_30_1</t>
  </si>
  <si>
    <t>R_hg006_bg1800x_15000000_30_1</t>
  </si>
  <si>
    <t>R_hg006_bg1800x_30000000_30_1</t>
  </si>
  <si>
    <t>R_hg006_bg1800x_50000000_30_1</t>
  </si>
  <si>
    <t>R_hg006_bg1800x_100000000_30_1</t>
  </si>
  <si>
    <t>R_hg006_bg1800x_200000000_30_1</t>
  </si>
  <si>
    <t>R_hg006_bg1800x_300000000_30_1</t>
  </si>
  <si>
    <t>R_hg006_bg1800x_500000000_30_1</t>
  </si>
  <si>
    <t>R_hg006_bg1800x_1000000000_30_1</t>
  </si>
  <si>
    <t>R_hg006_bg1800x_2000000000_30_1</t>
  </si>
  <si>
    <t>R_hg006_bg1800x_5000000000_30_1</t>
  </si>
  <si>
    <t>R_hg006_bg1800x_10000000000_30_1</t>
  </si>
  <si>
    <t>鴻運財神紅利卡</t>
    <phoneticPr fontId="7" type="noConversion"/>
  </si>
  <si>
    <t>鴻運財神金2倍元寶卡</t>
    <phoneticPr fontId="7" type="noConversion"/>
  </si>
  <si>
    <t>鴻運財神好運包</t>
    <phoneticPr fontId="7" type="noConversion"/>
  </si>
  <si>
    <t>黑帝斯至尊包</t>
    <phoneticPr fontId="7" type="noConversion"/>
  </si>
  <si>
    <t>9121138</t>
  </si>
  <si>
    <t>共玩卡福氣包</t>
    <phoneticPr fontId="7" type="noConversion"/>
  </si>
  <si>
    <t>調整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</si>
</sst>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  <numFmt numFmtId="177" formatCode="_-* #,##0.0_-;\-* #,##0.0_-;_-* &quot;-&quot;??_-;_-@_-"/>
    <numFmt numFmtId="178" formatCode="&quot;$&quot;#,##0.00_);[Red]\(&quot;$&quot;#,##0.00\)"/>
    <numFmt numFmtId="179" formatCode="#,##0_);[Red]\(#,##0\)"/>
    <numFmt numFmtId="180" formatCode="#,##0.00_);[Red]\(#,##0.00\)"/>
    <numFmt numFmtId="181" formatCode="0.0%"/>
    <numFmt numFmtId="182" formatCode="#,##0_ "/>
    <numFmt numFmtId="183" formatCode="0_);[Red]\(0\)"/>
    <numFmt numFmtId="184" formatCode="#,##0_ ;[Red]\-#,##0\ "/>
  </numFmts>
  <fonts count="3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  <font>
      <b/>
      <sz val="10"/>
      <color theme="1"/>
      <name val="微軟正黑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3"/>
      <color theme="1"/>
      <name val="微軟正黑體"/>
      <family val="2"/>
      <charset val="136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細明體"/>
      <family val="3"/>
      <charset val="136"/>
    </font>
    <font>
      <sz val="12"/>
      <name val="Arial"/>
      <family val="2"/>
    </font>
    <font>
      <sz val="11"/>
      <color rgb="FFFF0000"/>
      <name val="新細明體"/>
      <family val="2"/>
      <scheme val="minor"/>
    </font>
    <font>
      <sz val="12"/>
      <color rgb="FFFF0000"/>
      <name val="Arial"/>
      <family val="2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新細明體"/>
      <family val="1"/>
      <charset val="136"/>
      <scheme val="minor"/>
    </font>
    <font>
      <sz val="10"/>
      <name val="微軟正黑體"/>
      <family val="2"/>
      <charset val="136"/>
    </font>
    <font>
      <sz val="11"/>
      <name val="新細明體"/>
      <family val="2"/>
      <scheme val="minor"/>
    </font>
    <font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sz val="12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sz val="10"/>
      <color rgb="FF0000FF"/>
      <name val="Calibri"/>
      <family val="2"/>
    </font>
    <font>
      <sz val="10"/>
      <name val="Calibri"/>
      <family val="2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6">
    <xf numFmtId="0" fontId="0" fillId="0" borderId="0"/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9" fillId="0" borderId="0"/>
    <xf numFmtId="43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98">
    <xf numFmtId="0" fontId="0" fillId="0" borderId="0" xfId="0"/>
    <xf numFmtId="0" fontId="6" fillId="0" borderId="0" xfId="1" applyAlignment="1"/>
    <xf numFmtId="0" fontId="6" fillId="0" borderId="0" xfId="1" applyFont="1" applyAlignment="1"/>
    <xf numFmtId="0" fontId="6" fillId="0" borderId="0" xfId="1" applyFont="1" applyFill="1" applyBorder="1" applyAlignment="1"/>
    <xf numFmtId="176" fontId="0" fillId="0" borderId="0" xfId="2" applyNumberFormat="1" applyFont="1" applyAlignment="1"/>
    <xf numFmtId="177" fontId="0" fillId="0" borderId="0" xfId="2" applyNumberFormat="1" applyFont="1" applyAlignment="1"/>
    <xf numFmtId="176" fontId="9" fillId="0" borderId="0" xfId="2" applyNumberFormat="1" applyFont="1" applyFill="1" applyBorder="1" applyAlignment="1"/>
    <xf numFmtId="178" fontId="10" fillId="4" borderId="1" xfId="1" applyNumberFormat="1" applyFont="1" applyFill="1" applyBorder="1" applyAlignment="1">
      <alignment horizontal="center" vertical="center"/>
    </xf>
    <xf numFmtId="0" fontId="11" fillId="4" borderId="1" xfId="1" applyFont="1" applyFill="1" applyBorder="1" applyAlignment="1">
      <alignment horizontal="center" vertical="center" wrapText="1" readingOrder="1"/>
    </xf>
    <xf numFmtId="0" fontId="10" fillId="0" borderId="0" xfId="1" applyFont="1" applyFill="1" applyBorder="1" applyAlignment="1">
      <alignment horizontal="center" vertical="center" wrapText="1" readingOrder="1"/>
    </xf>
    <xf numFmtId="179" fontId="12" fillId="2" borderId="1" xfId="3" applyNumberFormat="1" applyFont="1" applyFill="1" applyBorder="1" applyAlignment="1">
      <alignment horizontal="center" vertical="center"/>
    </xf>
    <xf numFmtId="180" fontId="12" fillId="2" borderId="1" xfId="3" applyNumberFormat="1" applyFont="1" applyFill="1" applyBorder="1" applyAlignment="1">
      <alignment horizontal="center" vertical="center"/>
    </xf>
    <xf numFmtId="176" fontId="11" fillId="2" borderId="1" xfId="4" applyNumberFormat="1" applyFont="1" applyFill="1" applyBorder="1" applyAlignment="1">
      <alignment horizontal="center" vertical="center" wrapText="1" readingOrder="1"/>
    </xf>
    <xf numFmtId="176" fontId="10" fillId="0" borderId="0" xfId="4" applyNumberFormat="1" applyFont="1" applyFill="1" applyBorder="1" applyAlignment="1">
      <alignment horizontal="center" vertical="center" wrapText="1" readingOrder="1"/>
    </xf>
    <xf numFmtId="181" fontId="0" fillId="0" borderId="1" xfId="5" applyNumberFormat="1" applyFont="1" applyBorder="1" applyAlignment="1"/>
    <xf numFmtId="180" fontId="12" fillId="5" borderId="1" xfId="3" applyNumberFormat="1" applyFont="1" applyFill="1" applyBorder="1" applyAlignment="1">
      <alignment horizontal="center" vertical="center"/>
    </xf>
    <xf numFmtId="176" fontId="11" fillId="5" borderId="1" xfId="4" applyNumberFormat="1" applyFont="1" applyFill="1" applyBorder="1" applyAlignment="1">
      <alignment horizontal="center" vertical="center" wrapText="1" readingOrder="1"/>
    </xf>
    <xf numFmtId="179" fontId="12" fillId="6" borderId="1" xfId="3" applyNumberFormat="1" applyFont="1" applyFill="1" applyBorder="1" applyAlignment="1">
      <alignment horizontal="center" vertical="center"/>
    </xf>
    <xf numFmtId="182" fontId="12" fillId="6" borderId="1" xfId="1" applyNumberFormat="1" applyFont="1" applyFill="1" applyBorder="1" applyAlignment="1">
      <alignment horizontal="right" vertical="center"/>
    </xf>
    <xf numFmtId="182" fontId="12" fillId="0" borderId="0" xfId="1" applyNumberFormat="1" applyFont="1" applyFill="1" applyBorder="1" applyAlignment="1">
      <alignment horizontal="right" vertical="center"/>
    </xf>
    <xf numFmtId="181" fontId="0" fillId="0" borderId="0" xfId="5" applyNumberFormat="1" applyFont="1" applyAlignment="1"/>
    <xf numFmtId="1" fontId="6" fillId="0" borderId="0" xfId="1" applyNumberFormat="1" applyAlignment="1"/>
    <xf numFmtId="182" fontId="12" fillId="5" borderId="1" xfId="1" applyNumberFormat="1" applyFont="1" applyFill="1" applyBorder="1" applyAlignment="1">
      <alignment horizontal="right" vertical="center"/>
    </xf>
    <xf numFmtId="2" fontId="6" fillId="0" borderId="0" xfId="1" applyNumberFormat="1" applyAlignment="1"/>
    <xf numFmtId="179" fontId="12" fillId="4" borderId="1" xfId="3" applyNumberFormat="1" applyFont="1" applyFill="1" applyBorder="1" applyAlignment="1">
      <alignment horizontal="center" vertical="center"/>
    </xf>
    <xf numFmtId="180" fontId="12" fillId="4" borderId="1" xfId="3" applyNumberFormat="1" applyFont="1" applyFill="1" applyBorder="1" applyAlignment="1">
      <alignment horizontal="center" vertical="center"/>
    </xf>
    <xf numFmtId="182" fontId="12" fillId="4" borderId="1" xfId="1" applyNumberFormat="1" applyFont="1" applyFill="1" applyBorder="1" applyAlignment="1">
      <alignment horizontal="right" vertical="center"/>
    </xf>
    <xf numFmtId="182" fontId="12" fillId="4" borderId="1" xfId="1" applyNumberFormat="1" applyFont="1" applyFill="1" applyBorder="1" applyAlignment="1">
      <alignment vertical="center"/>
    </xf>
    <xf numFmtId="182" fontId="12" fillId="5" borderId="1" xfId="1" applyNumberFormat="1" applyFont="1" applyFill="1" applyBorder="1" applyAlignment="1">
      <alignment vertical="center"/>
    </xf>
    <xf numFmtId="179" fontId="12" fillId="6" borderId="1" xfId="3" applyNumberFormat="1" applyFont="1" applyFill="1" applyBorder="1" applyAlignment="1">
      <alignment vertical="center"/>
    </xf>
    <xf numFmtId="182" fontId="12" fillId="6" borderId="1" xfId="1" applyNumberFormat="1" applyFont="1" applyFill="1" applyBorder="1" applyAlignment="1">
      <alignment vertical="center"/>
    </xf>
    <xf numFmtId="182" fontId="6" fillId="0" borderId="0" xfId="1" applyNumberFormat="1" applyAlignment="1"/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center"/>
    </xf>
    <xf numFmtId="0" fontId="13" fillId="7" borderId="1" xfId="7" applyFont="1" applyFill="1" applyBorder="1" applyAlignment="1">
      <alignment horizontal="center" vertical="top" wrapText="1"/>
    </xf>
    <xf numFmtId="183" fontId="13" fillId="0" borderId="1" xfId="7" applyNumberFormat="1" applyFont="1" applyBorder="1" applyAlignment="1">
      <alignment horizontal="center"/>
    </xf>
    <xf numFmtId="184" fontId="13" fillId="0" borderId="1" xfId="7" applyNumberFormat="1" applyFont="1" applyBorder="1" applyAlignment="1">
      <alignment horizontal="center"/>
    </xf>
    <xf numFmtId="0" fontId="13" fillId="0" borderId="0" xfId="7" applyFont="1" applyAlignment="1">
      <alignment horizontal="center"/>
    </xf>
    <xf numFmtId="0" fontId="14" fillId="0" borderId="1" xfId="7" applyFont="1" applyBorder="1" applyAlignment="1">
      <alignment horizontal="center" vertical="center"/>
    </xf>
    <xf numFmtId="0" fontId="14" fillId="7" borderId="1" xfId="7" applyFont="1" applyFill="1" applyBorder="1" applyAlignment="1">
      <alignment horizontal="center" vertical="top" wrapText="1"/>
    </xf>
    <xf numFmtId="183" fontId="14" fillId="0" borderId="1" xfId="7" applyNumberFormat="1" applyFont="1" applyBorder="1" applyAlignment="1">
      <alignment horizontal="center"/>
    </xf>
    <xf numFmtId="184" fontId="14" fillId="0" borderId="1" xfId="7" applyNumberFormat="1" applyFont="1" applyBorder="1" applyAlignment="1">
      <alignment horizontal="center"/>
    </xf>
    <xf numFmtId="0" fontId="14" fillId="0" borderId="0" xfId="7" applyFont="1" applyAlignment="1">
      <alignment horizontal="center"/>
    </xf>
    <xf numFmtId="0" fontId="14" fillId="0" borderId="0" xfId="7" applyFont="1" applyAlignment="1">
      <alignment horizontal="left"/>
    </xf>
    <xf numFmtId="0" fontId="14" fillId="0" borderId="1" xfId="7" applyFont="1" applyBorder="1" applyAlignment="1">
      <alignment horizontal="center"/>
    </xf>
    <xf numFmtId="0" fontId="15" fillId="0" borderId="1" xfId="7" applyFont="1" applyFill="1" applyBorder="1" applyAlignment="1">
      <alignment horizontal="center" vertical="center" wrapText="1"/>
    </xf>
    <xf numFmtId="0" fontId="14" fillId="8" borderId="1" xfId="7" applyFont="1" applyFill="1" applyBorder="1" applyAlignment="1">
      <alignment horizontal="center" vertical="center" wrapText="1"/>
    </xf>
    <xf numFmtId="0" fontId="14" fillId="8" borderId="1" xfId="7" applyFont="1" applyFill="1" applyBorder="1" applyAlignment="1">
      <alignment horizontal="center" vertical="top" wrapText="1"/>
    </xf>
    <xf numFmtId="183" fontId="14" fillId="8" borderId="1" xfId="7" applyNumberFormat="1" applyFont="1" applyFill="1" applyBorder="1" applyAlignment="1">
      <alignment horizontal="center"/>
    </xf>
    <xf numFmtId="0" fontId="15" fillId="0" borderId="1" xfId="7" applyFont="1" applyFill="1" applyBorder="1" applyAlignment="1">
      <alignment horizontal="center" vertical="center"/>
    </xf>
    <xf numFmtId="183" fontId="14" fillId="0" borderId="1" xfId="7" applyNumberFormat="1" applyFont="1" applyBorder="1" applyAlignment="1">
      <alignment horizontal="center" vertical="center"/>
    </xf>
    <xf numFmtId="0" fontId="14" fillId="0" borderId="0" xfId="7" applyFont="1" applyAlignment="1">
      <alignment horizontal="center" vertical="center"/>
    </xf>
    <xf numFmtId="0" fontId="14" fillId="0" borderId="1" xfId="7" applyFont="1" applyFill="1" applyBorder="1" applyAlignment="1">
      <alignment horizontal="center" vertical="center"/>
    </xf>
    <xf numFmtId="0" fontId="14" fillId="0" borderId="1" xfId="7" applyFont="1" applyFill="1" applyBorder="1" applyAlignment="1">
      <alignment horizontal="center"/>
    </xf>
    <xf numFmtId="0" fontId="14" fillId="0" borderId="1" xfId="7" applyFont="1" applyFill="1" applyBorder="1" applyAlignment="1">
      <alignment horizontal="center" vertical="top" wrapText="1"/>
    </xf>
    <xf numFmtId="183" fontId="14" fillId="0" borderId="1" xfId="7" applyNumberFormat="1" applyFont="1" applyFill="1" applyBorder="1" applyAlignment="1">
      <alignment horizontal="center"/>
    </xf>
    <xf numFmtId="0" fontId="9" fillId="0" borderId="0" xfId="7"/>
    <xf numFmtId="0" fontId="17" fillId="0" borderId="1" xfId="7" applyFont="1" applyBorder="1" applyAlignment="1">
      <alignment horizontal="center" wrapText="1"/>
    </xf>
    <xf numFmtId="0" fontId="17" fillId="10" borderId="1" xfId="7" applyFont="1" applyFill="1" applyBorder="1" applyAlignment="1">
      <alignment horizontal="center" wrapText="1"/>
    </xf>
    <xf numFmtId="0" fontId="17" fillId="11" borderId="1" xfId="7" applyFont="1" applyFill="1" applyBorder="1" applyAlignment="1">
      <alignment horizontal="center" wrapText="1"/>
    </xf>
    <xf numFmtId="0" fontId="9" fillId="0" borderId="0" xfId="7" applyBorder="1"/>
    <xf numFmtId="0" fontId="16" fillId="0" borderId="0" xfId="7" applyFont="1" applyBorder="1" applyAlignment="1">
      <alignment wrapText="1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7" borderId="1" xfId="7" applyFont="1" applyFill="1" applyBorder="1" applyAlignment="1">
      <alignment horizontal="center" vertical="center" wrapText="1"/>
    </xf>
    <xf numFmtId="0" fontId="21" fillId="7" borderId="1" xfId="7" applyFont="1" applyFill="1" applyBorder="1" applyAlignment="1">
      <alignment horizontal="center" vertical="center" wrapText="1"/>
    </xf>
    <xf numFmtId="0" fontId="18" fillId="9" borderId="1" xfId="7" applyFont="1" applyFill="1" applyBorder="1" applyAlignment="1">
      <alignment horizontal="center" vertical="center" wrapText="1"/>
    </xf>
    <xf numFmtId="0" fontId="23" fillId="0" borderId="0" xfId="7" applyFont="1" applyBorder="1"/>
    <xf numFmtId="9" fontId="0" fillId="0" borderId="0" xfId="9" applyFont="1" applyAlignment="1"/>
    <xf numFmtId="176" fontId="0" fillId="0" borderId="0" xfId="8" applyNumberFormat="1" applyFont="1" applyAlignment="1"/>
    <xf numFmtId="0" fontId="0" fillId="0" borderId="0" xfId="0" applyAlignment="1">
      <alignment vertical="center"/>
    </xf>
    <xf numFmtId="179" fontId="12" fillId="0" borderId="1" xfId="3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0" fillId="14" borderId="1" xfId="0" applyFill="1" applyBorder="1" applyAlignment="1">
      <alignment horizontal="left" vertical="center"/>
    </xf>
    <xf numFmtId="0" fontId="0" fillId="14" borderId="1" xfId="0" applyFill="1" applyBorder="1" applyAlignment="1">
      <alignment horizontal="left"/>
    </xf>
    <xf numFmtId="179" fontId="26" fillId="4" borderId="1" xfId="3" applyNumberFormat="1" applyFont="1" applyFill="1" applyBorder="1" applyAlignment="1">
      <alignment horizontal="center" vertic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20" fillId="14" borderId="1" xfId="0" applyFont="1" applyFill="1" applyBorder="1"/>
    <xf numFmtId="0" fontId="0" fillId="14" borderId="1" xfId="0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 wrapText="1"/>
    </xf>
    <xf numFmtId="9" fontId="0" fillId="0" borderId="0" xfId="0" applyNumberFormat="1"/>
    <xf numFmtId="176" fontId="0" fillId="0" borderId="0" xfId="0" applyNumberFormat="1"/>
    <xf numFmtId="1" fontId="0" fillId="0" borderId="0" xfId="0" applyNumberFormat="1"/>
    <xf numFmtId="0" fontId="20" fillId="0" borderId="0" xfId="0" applyFont="1"/>
    <xf numFmtId="180" fontId="12" fillId="6" borderId="1" xfId="3" applyNumberFormat="1" applyFont="1" applyFill="1" applyBorder="1" applyAlignment="1">
      <alignment horizontal="center" vertical="center"/>
    </xf>
    <xf numFmtId="179" fontId="12" fillId="5" borderId="1" xfId="3" applyNumberFormat="1" applyFont="1" applyFill="1" applyBorder="1" applyAlignment="1">
      <alignment horizontal="center" vertical="center"/>
    </xf>
    <xf numFmtId="180" fontId="12" fillId="4" borderId="13" xfId="3" applyNumberFormat="1" applyFont="1" applyFill="1" applyBorder="1" applyAlignment="1">
      <alignment horizontal="center" vertical="center"/>
    </xf>
    <xf numFmtId="182" fontId="12" fillId="4" borderId="13" xfId="1" applyNumberFormat="1" applyFont="1" applyFill="1" applyBorder="1" applyAlignment="1">
      <alignment horizontal="right" vertical="center"/>
    </xf>
    <xf numFmtId="180" fontId="12" fillId="4" borderId="6" xfId="3" applyNumberFormat="1" applyFont="1" applyFill="1" applyBorder="1" applyAlignment="1">
      <alignment horizontal="center" vertical="center"/>
    </xf>
    <xf numFmtId="182" fontId="12" fillId="4" borderId="6" xfId="1" applyNumberFormat="1" applyFont="1" applyFill="1" applyBorder="1" applyAlignment="1">
      <alignment vertical="center"/>
    </xf>
    <xf numFmtId="182" fontId="12" fillId="4" borderId="5" xfId="1" applyNumberFormat="1" applyFont="1" applyFill="1" applyBorder="1" applyAlignment="1">
      <alignment vertical="center"/>
    </xf>
    <xf numFmtId="182" fontId="12" fillId="5" borderId="8" xfId="1" applyNumberFormat="1" applyFont="1" applyFill="1" applyBorder="1" applyAlignment="1">
      <alignment vertical="center"/>
    </xf>
    <xf numFmtId="180" fontId="12" fillId="4" borderId="11" xfId="3" applyNumberFormat="1" applyFont="1" applyFill="1" applyBorder="1" applyAlignment="1">
      <alignment horizontal="center" vertical="center"/>
    </xf>
    <xf numFmtId="179" fontId="12" fillId="4" borderId="13" xfId="3" applyNumberFormat="1" applyFont="1" applyFill="1" applyBorder="1" applyAlignment="1">
      <alignment horizontal="center" vertical="center"/>
    </xf>
    <xf numFmtId="179" fontId="26" fillId="4" borderId="4" xfId="3" applyNumberFormat="1" applyFont="1" applyFill="1" applyBorder="1" applyAlignment="1">
      <alignment horizontal="center" vertical="center"/>
    </xf>
    <xf numFmtId="179" fontId="12" fillId="5" borderId="7" xfId="3" applyNumberFormat="1" applyFont="1" applyFill="1" applyBorder="1" applyAlignment="1">
      <alignment horizontal="center" vertical="center"/>
    </xf>
    <xf numFmtId="179" fontId="12" fillId="4" borderId="7" xfId="3" applyNumberFormat="1" applyFont="1" applyFill="1" applyBorder="1" applyAlignment="1">
      <alignment horizontal="center" vertical="center"/>
    </xf>
    <xf numFmtId="182" fontId="12" fillId="4" borderId="8" xfId="1" applyNumberFormat="1" applyFont="1" applyFill="1" applyBorder="1" applyAlignment="1">
      <alignment horizontal="right" vertical="center"/>
    </xf>
    <xf numFmtId="179" fontId="12" fillId="4" borderId="9" xfId="3" applyNumberFormat="1" applyFont="1" applyFill="1" applyBorder="1" applyAlignment="1">
      <alignment horizontal="center" vertical="center"/>
    </xf>
    <xf numFmtId="182" fontId="12" fillId="4" borderId="11" xfId="1" applyNumberFormat="1" applyFont="1" applyFill="1" applyBorder="1" applyAlignment="1">
      <alignment horizontal="right" vertical="center"/>
    </xf>
    <xf numFmtId="182" fontId="12" fillId="4" borderId="10" xfId="1" applyNumberFormat="1" applyFont="1" applyFill="1" applyBorder="1" applyAlignment="1">
      <alignment horizontal="right" vertical="center"/>
    </xf>
    <xf numFmtId="180" fontId="12" fillId="5" borderId="6" xfId="3" applyNumberFormat="1" applyFont="1" applyFill="1" applyBorder="1" applyAlignment="1">
      <alignment horizontal="center" vertical="center"/>
    </xf>
    <xf numFmtId="182" fontId="12" fillId="5" borderId="6" xfId="1" applyNumberFormat="1" applyFont="1" applyFill="1" applyBorder="1" applyAlignment="1">
      <alignment vertical="center"/>
    </xf>
    <xf numFmtId="182" fontId="12" fillId="5" borderId="5" xfId="1" applyNumberFormat="1" applyFont="1" applyFill="1" applyBorder="1" applyAlignment="1">
      <alignment vertical="center"/>
    </xf>
    <xf numFmtId="182" fontId="12" fillId="4" borderId="8" xfId="1" applyNumberFormat="1" applyFont="1" applyFill="1" applyBorder="1" applyAlignment="1">
      <alignment vertical="center"/>
    </xf>
    <xf numFmtId="179" fontId="12" fillId="5" borderId="4" xfId="3" applyNumberFormat="1" applyFont="1" applyFill="1" applyBorder="1" applyAlignment="1">
      <alignment horizontal="center" vertical="center"/>
    </xf>
    <xf numFmtId="180" fontId="12" fillId="6" borderId="6" xfId="3" applyNumberFormat="1" applyFont="1" applyFill="1" applyBorder="1" applyAlignment="1">
      <alignment horizontal="center" vertical="center"/>
    </xf>
    <xf numFmtId="182" fontId="12" fillId="6" borderId="6" xfId="1" applyNumberFormat="1" applyFont="1" applyFill="1" applyBorder="1" applyAlignment="1">
      <alignment vertical="center"/>
    </xf>
    <xf numFmtId="182" fontId="12" fillId="6" borderId="5" xfId="1" applyNumberFormat="1" applyFont="1" applyFill="1" applyBorder="1" applyAlignment="1">
      <alignment vertical="center"/>
    </xf>
    <xf numFmtId="179" fontId="12" fillId="6" borderId="7" xfId="3" applyNumberFormat="1" applyFont="1" applyFill="1" applyBorder="1" applyAlignment="1">
      <alignment horizontal="center" vertical="center"/>
    </xf>
    <xf numFmtId="182" fontId="12" fillId="6" borderId="8" xfId="1" applyNumberFormat="1" applyFont="1" applyFill="1" applyBorder="1" applyAlignment="1">
      <alignment vertical="center"/>
    </xf>
    <xf numFmtId="176" fontId="0" fillId="14" borderId="1" xfId="8" applyNumberFormat="1" applyFon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/>
    </xf>
    <xf numFmtId="0" fontId="0" fillId="12" borderId="1" xfId="0" applyFill="1" applyBorder="1"/>
    <xf numFmtId="0" fontId="0" fillId="5" borderId="0" xfId="0" applyFill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76" fontId="14" fillId="0" borderId="0" xfId="8" applyNumberFormat="1" applyFont="1" applyAlignment="1">
      <alignment horizont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12" borderId="1" xfId="0" applyNumberFormat="1" applyFill="1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14" borderId="1" xfId="0" applyFill="1" applyBorder="1" applyAlignment="1">
      <alignment horizontal="left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wrapText="1"/>
    </xf>
    <xf numFmtId="3" fontId="17" fillId="0" borderId="1" xfId="7" applyNumberFormat="1" applyFont="1" applyBorder="1" applyAlignment="1">
      <alignment horizontal="right" wrapText="1"/>
    </xf>
    <xf numFmtId="3" fontId="19" fillId="0" borderId="1" xfId="7" applyNumberFormat="1" applyFont="1" applyBorder="1" applyAlignment="1">
      <alignment horizontal="right" wrapText="1"/>
    </xf>
    <xf numFmtId="0" fontId="15" fillId="13" borderId="1" xfId="7" applyFont="1" applyFill="1" applyBorder="1" applyAlignment="1">
      <alignment horizontal="center" vertical="center" wrapText="1"/>
    </xf>
    <xf numFmtId="0" fontId="14" fillId="13" borderId="1" xfId="7" applyFont="1" applyFill="1" applyBorder="1" applyAlignment="1">
      <alignment horizontal="center"/>
    </xf>
    <xf numFmtId="0" fontId="14" fillId="13" borderId="1" xfId="7" applyFont="1" applyFill="1" applyBorder="1" applyAlignment="1">
      <alignment horizontal="center" vertical="top" wrapText="1"/>
    </xf>
    <xf numFmtId="183" fontId="14" fillId="13" borderId="1" xfId="7" applyNumberFormat="1" applyFont="1" applyFill="1" applyBorder="1" applyAlignment="1">
      <alignment horizontal="center"/>
    </xf>
    <xf numFmtId="184" fontId="14" fillId="13" borderId="1" xfId="7" applyNumberFormat="1" applyFont="1" applyFill="1" applyBorder="1" applyAlignment="1">
      <alignment horizontal="center"/>
    </xf>
    <xf numFmtId="0" fontId="14" fillId="13" borderId="1" xfId="7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20" fillId="14" borderId="1" xfId="0" applyFont="1" applyFill="1" applyBorder="1" applyAlignment="1">
      <alignment horizontal="left" vertical="center" wrapText="1"/>
    </xf>
    <xf numFmtId="0" fontId="28" fillId="14" borderId="1" xfId="0" applyFont="1" applyFill="1" applyBorder="1" applyAlignment="1">
      <alignment horizontal="left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176" fontId="0" fillId="14" borderId="1" xfId="8" applyNumberFormat="1" applyFont="1" applyFill="1" applyBorder="1" applyAlignment="1">
      <alignment horizontal="left" vertical="center"/>
    </xf>
    <xf numFmtId="3" fontId="17" fillId="11" borderId="1" xfId="7" applyNumberFormat="1" applyFont="1" applyFill="1" applyBorder="1" applyAlignment="1">
      <alignment horizontal="center" wrapText="1"/>
    </xf>
    <xf numFmtId="3" fontId="19" fillId="7" borderId="1" xfId="7" applyNumberFormat="1" applyFont="1" applyFill="1" applyBorder="1" applyAlignment="1">
      <alignment horizontal="right" wrapText="1"/>
    </xf>
    <xf numFmtId="176" fontId="6" fillId="0" borderId="0" xfId="1" applyNumberFormat="1" applyAlignment="1"/>
    <xf numFmtId="0" fontId="28" fillId="14" borderId="1" xfId="0" applyFont="1" applyFill="1" applyBorder="1"/>
    <xf numFmtId="0" fontId="27" fillId="14" borderId="1" xfId="0" applyFont="1" applyFill="1" applyBorder="1"/>
    <xf numFmtId="0" fontId="29" fillId="14" borderId="1" xfId="0" applyFont="1" applyFill="1" applyBorder="1" applyAlignment="1">
      <alignment horizontal="left" vertical="center"/>
    </xf>
    <xf numFmtId="176" fontId="29" fillId="14" borderId="1" xfId="8" applyNumberFormat="1" applyFont="1" applyFill="1" applyBorder="1" applyAlignment="1">
      <alignment horizontal="center" vertical="center"/>
    </xf>
    <xf numFmtId="176" fontId="29" fillId="14" borderId="1" xfId="8" applyNumberFormat="1" applyFont="1" applyFill="1" applyBorder="1" applyAlignment="1">
      <alignment horizontal="left" vertical="center"/>
    </xf>
    <xf numFmtId="0" fontId="29" fillId="14" borderId="1" xfId="0" applyFont="1" applyFill="1" applyBorder="1"/>
    <xf numFmtId="3" fontId="19" fillId="0" borderId="1" xfId="7" applyNumberFormat="1" applyFont="1" applyBorder="1" applyAlignment="1">
      <alignment horizontal="center" wrapText="1"/>
    </xf>
    <xf numFmtId="0" fontId="30" fillId="9" borderId="1" xfId="0" applyFont="1" applyFill="1" applyBorder="1" applyAlignment="1">
      <alignment horizontal="center" wrapText="1"/>
    </xf>
    <xf numFmtId="3" fontId="31" fillId="0" borderId="1" xfId="0" applyNumberFormat="1" applyFont="1" applyBorder="1" applyAlignment="1">
      <alignment horizontal="right" wrapText="1"/>
    </xf>
    <xf numFmtId="0" fontId="31" fillId="0" borderId="1" xfId="0" applyFont="1" applyBorder="1" applyAlignment="1">
      <alignment wrapText="1"/>
    </xf>
    <xf numFmtId="0" fontId="31" fillId="17" borderId="1" xfId="0" applyFont="1" applyFill="1" applyBorder="1" applyAlignment="1">
      <alignment wrapText="1"/>
    </xf>
    <xf numFmtId="3" fontId="31" fillId="17" borderId="1" xfId="0" applyNumberFormat="1" applyFont="1" applyFill="1" applyBorder="1" applyAlignment="1">
      <alignment horizontal="right" wrapText="1"/>
    </xf>
    <xf numFmtId="3" fontId="32" fillId="0" borderId="1" xfId="0" applyNumberFormat="1" applyFont="1" applyBorder="1" applyAlignment="1">
      <alignment horizontal="right" wrapText="1"/>
    </xf>
    <xf numFmtId="3" fontId="33" fillId="0" borderId="1" xfId="0" applyNumberFormat="1" applyFont="1" applyBorder="1" applyAlignment="1">
      <alignment horizontal="right" wrapText="1"/>
    </xf>
    <xf numFmtId="3" fontId="31" fillId="17" borderId="1" xfId="0" applyNumberFormat="1" applyFont="1" applyFill="1" applyBorder="1" applyAlignment="1">
      <alignment wrapText="1"/>
    </xf>
    <xf numFmtId="183" fontId="14" fillId="13" borderId="1" xfId="7" applyNumberFormat="1" applyFont="1" applyFill="1" applyBorder="1" applyAlignment="1">
      <alignment horizontal="center" vertical="center"/>
    </xf>
    <xf numFmtId="184" fontId="14" fillId="0" borderId="1" xfId="7" applyNumberFormat="1" applyFont="1" applyFill="1" applyBorder="1" applyAlignment="1">
      <alignment horizontal="center"/>
    </xf>
    <xf numFmtId="3" fontId="34" fillId="0" borderId="1" xfId="0" applyNumberFormat="1" applyFont="1" applyBorder="1" applyAlignment="1">
      <alignment horizontal="right" wrapText="1"/>
    </xf>
    <xf numFmtId="0" fontId="14" fillId="18" borderId="1" xfId="7" applyFont="1" applyFill="1" applyBorder="1" applyAlignment="1">
      <alignment horizontal="center" vertical="center"/>
    </xf>
    <xf numFmtId="0" fontId="14" fillId="18" borderId="1" xfId="7" applyFont="1" applyFill="1" applyBorder="1" applyAlignment="1">
      <alignment horizontal="center"/>
    </xf>
    <xf numFmtId="183" fontId="14" fillId="18" borderId="1" xfId="7" applyNumberFormat="1" applyFont="1" applyFill="1" applyBorder="1" applyAlignment="1">
      <alignment horizontal="center"/>
    </xf>
    <xf numFmtId="184" fontId="14" fillId="18" borderId="1" xfId="7" applyNumberFormat="1" applyFont="1" applyFill="1" applyBorder="1" applyAlignment="1">
      <alignment horizontal="center"/>
    </xf>
    <xf numFmtId="0" fontId="35" fillId="7" borderId="1" xfId="7" applyFont="1" applyFill="1" applyBorder="1" applyAlignment="1">
      <alignment horizontal="center" vertical="top" wrapText="1"/>
    </xf>
    <xf numFmtId="0" fontId="0" fillId="14" borderId="1" xfId="0" applyFont="1" applyFill="1" applyBorder="1"/>
    <xf numFmtId="0" fontId="25" fillId="14" borderId="1" xfId="0" applyFont="1" applyFill="1" applyBorder="1" applyAlignment="1">
      <alignment horizontal="left" vertical="center"/>
    </xf>
    <xf numFmtId="0" fontId="25" fillId="14" borderId="1" xfId="0" applyFont="1" applyFill="1" applyBorder="1"/>
    <xf numFmtId="183" fontId="36" fillId="0" borderId="1" xfId="7" applyNumberFormat="1" applyFont="1" applyFill="1" applyBorder="1" applyAlignment="1">
      <alignment horizontal="center"/>
    </xf>
    <xf numFmtId="0" fontId="14" fillId="19" borderId="1" xfId="7" applyFont="1" applyFill="1" applyBorder="1" applyAlignment="1">
      <alignment horizontal="center" vertical="center"/>
    </xf>
    <xf numFmtId="0" fontId="14" fillId="19" borderId="1" xfId="7" applyFont="1" applyFill="1" applyBorder="1" applyAlignment="1">
      <alignment horizontal="center"/>
    </xf>
    <xf numFmtId="183" fontId="14" fillId="19" borderId="1" xfId="7" applyNumberFormat="1" applyFont="1" applyFill="1" applyBorder="1" applyAlignment="1">
      <alignment horizontal="center"/>
    </xf>
    <xf numFmtId="184" fontId="14" fillId="19" borderId="1" xfId="7" applyNumberFormat="1" applyFont="1" applyFill="1" applyBorder="1" applyAlignment="1">
      <alignment horizontal="center"/>
    </xf>
    <xf numFmtId="0" fontId="36" fillId="0" borderId="1" xfId="7" applyFont="1" applyFill="1" applyBorder="1" applyAlignment="1">
      <alignment horizontal="center"/>
    </xf>
    <xf numFmtId="179" fontId="12" fillId="5" borderId="1" xfId="3" applyNumberFormat="1" applyFont="1" applyFill="1" applyBorder="1" applyAlignment="1">
      <alignment horizontal="center" vertical="center"/>
    </xf>
    <xf numFmtId="179" fontId="12" fillId="0" borderId="14" xfId="3" applyNumberFormat="1" applyFont="1" applyFill="1" applyBorder="1" applyAlignment="1">
      <alignment horizontal="center" vertical="center"/>
    </xf>
    <xf numFmtId="179" fontId="12" fillId="0" borderId="12" xfId="3" applyNumberFormat="1" applyFont="1" applyFill="1" applyBorder="1" applyAlignment="1">
      <alignment horizontal="center" vertical="center"/>
    </xf>
    <xf numFmtId="0" fontId="17" fillId="7" borderId="2" xfId="7" applyFont="1" applyFill="1" applyBorder="1" applyAlignment="1">
      <alignment horizontal="center" vertical="center" wrapText="1"/>
    </xf>
    <xf numFmtId="0" fontId="17" fillId="7" borderId="3" xfId="7" applyFont="1" applyFill="1" applyBorder="1" applyAlignment="1">
      <alignment horizontal="center" vertical="center" wrapText="1"/>
    </xf>
    <xf numFmtId="0" fontId="18" fillId="9" borderId="2" xfId="7" applyFont="1" applyFill="1" applyBorder="1" applyAlignment="1">
      <alignment horizontal="center" vertical="center" wrapText="1"/>
    </xf>
    <xf numFmtId="0" fontId="18" fillId="9" borderId="3" xfId="7" applyFont="1" applyFill="1" applyBorder="1" applyAlignment="1">
      <alignment horizontal="center" vertical="center" wrapText="1"/>
    </xf>
    <xf numFmtId="0" fontId="18" fillId="7" borderId="2" xfId="7" applyFont="1" applyFill="1" applyBorder="1" applyAlignment="1">
      <alignment horizontal="center" vertical="center" wrapText="1"/>
    </xf>
    <xf numFmtId="0" fontId="18" fillId="7" borderId="3" xfId="7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176" fontId="27" fillId="14" borderId="1" xfId="8" applyNumberFormat="1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left" vertical="center"/>
    </xf>
  </cellXfs>
  <cellStyles count="16">
    <cellStyle name="一般" xfId="0" builtinId="0"/>
    <cellStyle name="一般 2" xfId="1"/>
    <cellStyle name="一般 3" xfId="10"/>
    <cellStyle name="一般 3 2" xfId="14"/>
    <cellStyle name="一般 5" xfId="7"/>
    <cellStyle name="千分位" xfId="8" builtinId="3"/>
    <cellStyle name="千分位 2" xfId="2"/>
    <cellStyle name="千分位 3" xfId="4"/>
    <cellStyle name="千分位 4" xfId="11"/>
    <cellStyle name="千分位 4 2" xfId="15"/>
    <cellStyle name="千分位 4 3" xfId="13"/>
    <cellStyle name="百分比" xfId="9" builtinId="5"/>
    <cellStyle name="百分比 2" xfId="5"/>
    <cellStyle name="百分比 3" xfId="6"/>
    <cellStyle name="百分比 4" xfId="12"/>
    <cellStyle name="貨幣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161925</xdr:colOff>
      <xdr:row>20</xdr:row>
      <xdr:rowOff>76200</xdr:rowOff>
    </xdr:from>
    <xdr:to>
      <xdr:col>21</xdr:col>
      <xdr:colOff>674488</xdr:colOff>
      <xdr:row>44</xdr:row>
      <xdr:rowOff>37505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4076700"/>
          <a:ext cx="14295238" cy="4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"/>
  <sheetViews>
    <sheetView workbookViewId="0">
      <selection activeCell="I14" sqref="I14"/>
    </sheetView>
  </sheetViews>
  <sheetFormatPr defaultRowHeight="15.75" x14ac:dyDescent="0.25"/>
  <cols>
    <col min="5" max="6" width="10.28515625" bestFit="1" customWidth="1"/>
    <col min="7" max="7" width="7.85546875" bestFit="1" customWidth="1"/>
    <col min="9" max="9" width="13.7109375" bestFit="1" customWidth="1"/>
    <col min="10" max="10" width="14.28515625" customWidth="1"/>
    <col min="11" max="12" width="16.5703125" bestFit="1" customWidth="1"/>
    <col min="13" max="13" width="10.28515625" bestFit="1" customWidth="1"/>
    <col min="20" max="20" width="14.28515625" bestFit="1" customWidth="1"/>
    <col min="21" max="21" width="19.42578125" bestFit="1" customWidth="1"/>
    <col min="22" max="22" width="15.140625" bestFit="1" customWidth="1"/>
  </cols>
  <sheetData>
    <row r="2" spans="1:22" x14ac:dyDescent="0.25">
      <c r="R2" t="s">
        <v>613</v>
      </c>
      <c r="S2" t="s">
        <v>611</v>
      </c>
      <c r="T2" t="s">
        <v>558</v>
      </c>
      <c r="U2" t="s">
        <v>612</v>
      </c>
      <c r="V2" t="s">
        <v>614</v>
      </c>
    </row>
    <row r="3" spans="1:22" x14ac:dyDescent="0.25">
      <c r="D3" t="s">
        <v>445</v>
      </c>
      <c r="E3" t="s">
        <v>597</v>
      </c>
      <c r="F3" t="s">
        <v>599</v>
      </c>
      <c r="G3" t="s">
        <v>598</v>
      </c>
      <c r="I3" t="s">
        <v>607</v>
      </c>
      <c r="J3" t="s">
        <v>608</v>
      </c>
      <c r="K3" t="s">
        <v>609</v>
      </c>
      <c r="L3" t="s">
        <v>609</v>
      </c>
      <c r="M3" t="s">
        <v>610</v>
      </c>
      <c r="R3" t="s">
        <v>599</v>
      </c>
      <c r="S3" s="87">
        <v>0.15</v>
      </c>
      <c r="T3">
        <v>60</v>
      </c>
      <c r="U3" s="71">
        <v>40000000000</v>
      </c>
      <c r="V3" t="s">
        <v>615</v>
      </c>
    </row>
    <row r="4" spans="1:22" x14ac:dyDescent="0.25">
      <c r="A4" s="70">
        <f>C4/B4</f>
        <v>0.5</v>
      </c>
      <c r="B4">
        <v>3000</v>
      </c>
      <c r="C4">
        <v>1500</v>
      </c>
      <c r="D4">
        <v>99.99</v>
      </c>
      <c r="E4" s="87">
        <v>0.15</v>
      </c>
      <c r="F4" s="87">
        <v>0.15</v>
      </c>
      <c r="G4">
        <v>200</v>
      </c>
      <c r="H4" t="s">
        <v>605</v>
      </c>
      <c r="I4" s="71">
        <v>266356036.76923078</v>
      </c>
      <c r="J4">
        <v>3000</v>
      </c>
      <c r="K4" s="88">
        <f t="shared" ref="K4:K9" si="0">I4*J4*0.97*0.05</f>
        <v>38754803349.92308</v>
      </c>
      <c r="L4" s="88">
        <v>40000000000</v>
      </c>
      <c r="M4" s="89">
        <f t="shared" ref="M4:M9" si="1">L4/I4/0.97/F4</f>
        <v>1032.1301243315274</v>
      </c>
      <c r="R4" t="s">
        <v>599</v>
      </c>
      <c r="S4" s="87">
        <v>0.1</v>
      </c>
      <c r="T4">
        <v>60</v>
      </c>
      <c r="U4" s="71">
        <v>15000000000</v>
      </c>
      <c r="V4" t="s">
        <v>615</v>
      </c>
    </row>
    <row r="5" spans="1:22" x14ac:dyDescent="0.25">
      <c r="A5" s="70">
        <f t="shared" ref="A5:A9" si="2">C5/B5</f>
        <v>0.4</v>
      </c>
      <c r="B5">
        <v>1500</v>
      </c>
      <c r="C5">
        <v>600</v>
      </c>
      <c r="D5">
        <v>49.99</v>
      </c>
      <c r="E5" s="87">
        <v>0.1</v>
      </c>
      <c r="F5" s="87">
        <v>0.1</v>
      </c>
      <c r="G5">
        <v>100</v>
      </c>
      <c r="H5" t="s">
        <v>604</v>
      </c>
      <c r="I5" s="71">
        <v>105634686.65384616</v>
      </c>
      <c r="J5">
        <v>3000</v>
      </c>
      <c r="K5" s="88">
        <f t="shared" si="0"/>
        <v>15369846908.134613</v>
      </c>
      <c r="L5" s="88">
        <v>15000000000</v>
      </c>
      <c r="M5" s="89">
        <f t="shared" si="1"/>
        <v>1463.905277292755</v>
      </c>
      <c r="R5" t="s">
        <v>599</v>
      </c>
      <c r="S5" s="87">
        <v>7.0000000000000007E-2</v>
      </c>
      <c r="T5">
        <v>60</v>
      </c>
      <c r="U5" s="71">
        <v>5000000000</v>
      </c>
      <c r="V5" t="s">
        <v>615</v>
      </c>
    </row>
    <row r="6" spans="1:22" x14ac:dyDescent="0.25">
      <c r="A6" s="70">
        <f t="shared" si="2"/>
        <v>0.7</v>
      </c>
      <c r="B6">
        <v>600</v>
      </c>
      <c r="C6">
        <v>420</v>
      </c>
      <c r="D6">
        <v>19.989999999999998</v>
      </c>
      <c r="E6" s="87">
        <v>7.0000000000000007E-2</v>
      </c>
      <c r="F6" s="87">
        <v>7.0000000000000007E-2</v>
      </c>
      <c r="G6">
        <v>100</v>
      </c>
      <c r="H6" t="s">
        <v>603</v>
      </c>
      <c r="I6" s="71">
        <v>48408198.538461536</v>
      </c>
      <c r="J6">
        <v>2000</v>
      </c>
      <c r="K6" s="88">
        <f t="shared" si="0"/>
        <v>4695595258.2307692</v>
      </c>
      <c r="L6" s="88">
        <v>5000000000</v>
      </c>
      <c r="M6" s="89">
        <f t="shared" si="1"/>
        <v>1521.1824593136814</v>
      </c>
      <c r="R6" t="s">
        <v>599</v>
      </c>
      <c r="S6" s="87">
        <v>0.05</v>
      </c>
      <c r="T6">
        <v>60</v>
      </c>
      <c r="U6" s="71">
        <v>3500000000</v>
      </c>
      <c r="V6" t="s">
        <v>615</v>
      </c>
    </row>
    <row r="7" spans="1:22" x14ac:dyDescent="0.25">
      <c r="A7" s="70">
        <f t="shared" si="2"/>
        <v>1</v>
      </c>
      <c r="B7">
        <v>300</v>
      </c>
      <c r="C7">
        <v>300</v>
      </c>
      <c r="D7">
        <v>9.99</v>
      </c>
      <c r="E7" s="87">
        <v>0.05</v>
      </c>
      <c r="F7" s="87">
        <v>0.05</v>
      </c>
      <c r="G7">
        <v>40</v>
      </c>
      <c r="H7" t="s">
        <v>606</v>
      </c>
      <c r="I7" s="71">
        <v>48408198.538461536</v>
      </c>
      <c r="J7">
        <v>1500</v>
      </c>
      <c r="K7" s="88">
        <f>I7*J7*0.97*0.05</f>
        <v>3521696443.6730766</v>
      </c>
      <c r="L7" s="88">
        <v>3500000000</v>
      </c>
      <c r="M7" s="89">
        <f t="shared" si="1"/>
        <v>1490.758810127408</v>
      </c>
      <c r="R7" t="s">
        <v>599</v>
      </c>
      <c r="S7" s="87">
        <v>0.04</v>
      </c>
      <c r="T7">
        <v>60</v>
      </c>
      <c r="U7" s="71">
        <v>2000000000</v>
      </c>
      <c r="V7" t="s">
        <v>615</v>
      </c>
    </row>
    <row r="8" spans="1:22" x14ac:dyDescent="0.25">
      <c r="A8" s="70">
        <f t="shared" si="2"/>
        <v>1.6</v>
      </c>
      <c r="B8">
        <v>150</v>
      </c>
      <c r="C8">
        <v>240</v>
      </c>
      <c r="D8">
        <v>4.99</v>
      </c>
      <c r="E8" s="87">
        <v>0.04</v>
      </c>
      <c r="F8" s="87">
        <v>0.04</v>
      </c>
      <c r="G8">
        <v>40</v>
      </c>
      <c r="I8" s="71">
        <v>48408198.538461536</v>
      </c>
      <c r="J8">
        <v>1000</v>
      </c>
      <c r="K8" s="88">
        <f t="shared" si="0"/>
        <v>2347797629.1153846</v>
      </c>
      <c r="L8" s="88">
        <v>2000000000</v>
      </c>
      <c r="M8" s="89">
        <f t="shared" si="1"/>
        <v>1064.8277215195772</v>
      </c>
      <c r="R8" t="s">
        <v>599</v>
      </c>
      <c r="S8" s="87">
        <v>0.03</v>
      </c>
      <c r="T8">
        <v>60</v>
      </c>
      <c r="U8" s="71">
        <v>1000000000</v>
      </c>
      <c r="V8" t="s">
        <v>615</v>
      </c>
    </row>
    <row r="9" spans="1:22" x14ac:dyDescent="0.25">
      <c r="A9" s="70">
        <f t="shared" si="2"/>
        <v>3</v>
      </c>
      <c r="B9">
        <v>60</v>
      </c>
      <c r="C9">
        <v>180</v>
      </c>
      <c r="D9">
        <v>1.99</v>
      </c>
      <c r="E9" s="87">
        <v>0.03</v>
      </c>
      <c r="F9" s="87">
        <v>0.03</v>
      </c>
      <c r="G9">
        <v>40</v>
      </c>
      <c r="I9" s="71">
        <v>48408198.538461536</v>
      </c>
      <c r="J9">
        <v>500</v>
      </c>
      <c r="K9" s="88">
        <f t="shared" si="0"/>
        <v>1173898814.5576923</v>
      </c>
      <c r="L9" s="88">
        <v>1000000000</v>
      </c>
      <c r="M9" s="89">
        <f t="shared" si="1"/>
        <v>709.8851476797181</v>
      </c>
    </row>
    <row r="10" spans="1:22" x14ac:dyDescent="0.25">
      <c r="R10" t="s">
        <v>598</v>
      </c>
      <c r="S10" t="s">
        <v>620</v>
      </c>
      <c r="T10">
        <v>720</v>
      </c>
      <c r="U10" t="s">
        <v>621</v>
      </c>
      <c r="V10" t="s">
        <v>615</v>
      </c>
    </row>
    <row r="11" spans="1:22" x14ac:dyDescent="0.25">
      <c r="A11" s="70"/>
      <c r="B11">
        <v>15</v>
      </c>
      <c r="C11">
        <f>B11*30</f>
        <v>450</v>
      </c>
      <c r="R11" t="s">
        <v>598</v>
      </c>
      <c r="S11" t="s">
        <v>616</v>
      </c>
      <c r="T11">
        <v>720</v>
      </c>
      <c r="U11" t="s">
        <v>621</v>
      </c>
      <c r="V11" t="s">
        <v>615</v>
      </c>
    </row>
    <row r="12" spans="1:22" x14ac:dyDescent="0.25">
      <c r="A12" s="70"/>
      <c r="B12">
        <v>10</v>
      </c>
      <c r="C12">
        <f t="shared" ref="C12:C16" si="3">B12*30</f>
        <v>300</v>
      </c>
      <c r="R12" t="s">
        <v>598</v>
      </c>
      <c r="S12" t="s">
        <v>617</v>
      </c>
      <c r="T12">
        <v>720</v>
      </c>
      <c r="U12" t="s">
        <v>621</v>
      </c>
      <c r="V12" t="s">
        <v>615</v>
      </c>
    </row>
    <row r="13" spans="1:22" x14ac:dyDescent="0.25">
      <c r="A13" s="70"/>
      <c r="B13">
        <v>7</v>
      </c>
      <c r="C13">
        <f t="shared" si="3"/>
        <v>210</v>
      </c>
      <c r="D13" t="s">
        <v>597</v>
      </c>
      <c r="E13" s="87">
        <v>0.05</v>
      </c>
      <c r="F13" t="s">
        <v>600</v>
      </c>
      <c r="G13">
        <v>300</v>
      </c>
      <c r="R13" t="s">
        <v>598</v>
      </c>
      <c r="S13" t="s">
        <v>618</v>
      </c>
      <c r="T13">
        <v>720</v>
      </c>
      <c r="U13" t="s">
        <v>621</v>
      </c>
      <c r="V13" t="s">
        <v>615</v>
      </c>
    </row>
    <row r="14" spans="1:22" x14ac:dyDescent="0.25">
      <c r="A14" s="70"/>
      <c r="B14">
        <v>5</v>
      </c>
      <c r="C14">
        <f t="shared" si="3"/>
        <v>150</v>
      </c>
      <c r="D14" t="s">
        <v>597</v>
      </c>
      <c r="E14" s="87">
        <v>0.05</v>
      </c>
      <c r="F14" t="s">
        <v>601</v>
      </c>
      <c r="G14">
        <v>1080</v>
      </c>
      <c r="R14" t="s">
        <v>598</v>
      </c>
      <c r="S14" t="s">
        <v>619</v>
      </c>
      <c r="T14">
        <v>720</v>
      </c>
      <c r="U14" t="s">
        <v>621</v>
      </c>
      <c r="V14" t="s">
        <v>615</v>
      </c>
    </row>
    <row r="15" spans="1:22" x14ac:dyDescent="0.25">
      <c r="A15" s="70"/>
      <c r="B15">
        <v>4</v>
      </c>
      <c r="C15">
        <f t="shared" si="3"/>
        <v>120</v>
      </c>
      <c r="D15" t="s">
        <v>597</v>
      </c>
      <c r="E15" s="87">
        <v>0.05</v>
      </c>
      <c r="F15" t="s">
        <v>602</v>
      </c>
      <c r="G15">
        <v>2880</v>
      </c>
    </row>
    <row r="16" spans="1:22" x14ac:dyDescent="0.25">
      <c r="A16" s="70"/>
      <c r="B16">
        <v>3</v>
      </c>
      <c r="C16">
        <f t="shared" si="3"/>
        <v>90</v>
      </c>
      <c r="D16" s="90" t="s">
        <v>622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workbookViewId="0">
      <selection activeCell="G36" sqref="G36"/>
    </sheetView>
  </sheetViews>
  <sheetFormatPr defaultRowHeight="15.75" x14ac:dyDescent="0.25"/>
  <cols>
    <col min="2" max="2" width="17.5703125" bestFit="1" customWidth="1"/>
    <col min="3" max="3" width="20" bestFit="1" customWidth="1"/>
    <col min="4" max="4" width="29.5703125" bestFit="1" customWidth="1"/>
    <col min="5" max="5" width="4.7109375" bestFit="1" customWidth="1"/>
    <col min="6" max="6" width="16.28515625" bestFit="1" customWidth="1"/>
    <col min="7" max="7" width="16.5703125" bestFit="1" customWidth="1"/>
    <col min="8" max="9" width="15.140625" bestFit="1" customWidth="1"/>
    <col min="10" max="10" width="22.28515625" bestFit="1" customWidth="1"/>
    <col min="11" max="11" width="24.7109375" bestFit="1" customWidth="1"/>
    <col min="13" max="13" width="10.28515625" bestFit="1" customWidth="1"/>
    <col min="14" max="14" width="15.140625" bestFit="1" customWidth="1"/>
  </cols>
  <sheetData>
    <row r="2" spans="2:11" x14ac:dyDescent="0.25">
      <c r="I2" t="s">
        <v>763</v>
      </c>
    </row>
    <row r="4" spans="2:11" x14ac:dyDescent="0.25">
      <c r="B4" t="s">
        <v>761</v>
      </c>
      <c r="I4" t="s">
        <v>762</v>
      </c>
      <c r="J4" t="s">
        <v>751</v>
      </c>
      <c r="K4" t="s">
        <v>752</v>
      </c>
    </row>
    <row r="5" spans="2:11" x14ac:dyDescent="0.25">
      <c r="B5" t="s">
        <v>744</v>
      </c>
      <c r="C5" t="s">
        <v>747</v>
      </c>
      <c r="D5" t="s">
        <v>745</v>
      </c>
      <c r="I5" t="s">
        <v>764</v>
      </c>
      <c r="J5" t="s">
        <v>488</v>
      </c>
      <c r="K5" t="s">
        <v>676</v>
      </c>
    </row>
    <row r="6" spans="2:11" x14ac:dyDescent="0.25">
      <c r="B6" t="s">
        <v>744</v>
      </c>
      <c r="C6" t="s">
        <v>748</v>
      </c>
      <c r="D6" t="s">
        <v>750</v>
      </c>
      <c r="I6" t="s">
        <v>765</v>
      </c>
      <c r="J6" t="s">
        <v>621</v>
      </c>
      <c r="K6" t="s">
        <v>680</v>
      </c>
    </row>
    <row r="7" spans="2:11" x14ac:dyDescent="0.25">
      <c r="B7" t="s">
        <v>744</v>
      </c>
      <c r="C7" t="s">
        <v>749</v>
      </c>
      <c r="D7" t="s">
        <v>668</v>
      </c>
    </row>
    <row r="8" spans="2:11" x14ac:dyDescent="0.25">
      <c r="I8" t="s">
        <v>796</v>
      </c>
      <c r="J8" t="s">
        <v>766</v>
      </c>
      <c r="K8" t="s">
        <v>769</v>
      </c>
    </row>
    <row r="9" spans="2:11" x14ac:dyDescent="0.25">
      <c r="J9" t="s">
        <v>767</v>
      </c>
      <c r="K9" t="s">
        <v>770</v>
      </c>
    </row>
    <row r="10" spans="2:11" x14ac:dyDescent="0.25">
      <c r="B10" t="s">
        <v>746</v>
      </c>
      <c r="C10" t="s">
        <v>741</v>
      </c>
      <c r="D10" t="s">
        <v>753</v>
      </c>
      <c r="E10" t="s">
        <v>793</v>
      </c>
      <c r="J10" t="s">
        <v>768</v>
      </c>
      <c r="K10" t="s">
        <v>771</v>
      </c>
    </row>
    <row r="11" spans="2:11" x14ac:dyDescent="0.25">
      <c r="D11" t="s">
        <v>753</v>
      </c>
      <c r="E11" t="s">
        <v>794</v>
      </c>
      <c r="K11" t="s">
        <v>772</v>
      </c>
    </row>
    <row r="12" spans="2:11" x14ac:dyDescent="0.25">
      <c r="D12" t="s">
        <v>753</v>
      </c>
      <c r="E12" t="s">
        <v>795</v>
      </c>
    </row>
    <row r="13" spans="2:11" x14ac:dyDescent="0.25">
      <c r="B13" t="s">
        <v>746</v>
      </c>
      <c r="C13" t="s">
        <v>742</v>
      </c>
      <c r="D13" t="s">
        <v>754</v>
      </c>
      <c r="I13" t="s">
        <v>665</v>
      </c>
      <c r="J13" t="s">
        <v>773</v>
      </c>
    </row>
    <row r="14" spans="2:11" x14ac:dyDescent="0.25">
      <c r="C14" t="s">
        <v>740</v>
      </c>
      <c r="J14" t="s">
        <v>774</v>
      </c>
    </row>
    <row r="15" spans="2:11" x14ac:dyDescent="0.25">
      <c r="C15" t="s">
        <v>673</v>
      </c>
    </row>
    <row r="16" spans="2:11" x14ac:dyDescent="0.25">
      <c r="C16" t="s">
        <v>743</v>
      </c>
      <c r="D16" t="s">
        <v>671</v>
      </c>
      <c r="I16" t="s">
        <v>797</v>
      </c>
      <c r="J16" t="s">
        <v>775</v>
      </c>
      <c r="K16" t="s">
        <v>779</v>
      </c>
    </row>
    <row r="17" spans="3:11" x14ac:dyDescent="0.25">
      <c r="C17" t="s">
        <v>743</v>
      </c>
      <c r="D17" t="s">
        <v>667</v>
      </c>
      <c r="J17" t="s">
        <v>776</v>
      </c>
      <c r="K17" t="s">
        <v>780</v>
      </c>
    </row>
    <row r="18" spans="3:11" x14ac:dyDescent="0.25">
      <c r="D18" t="s">
        <v>665</v>
      </c>
      <c r="E18">
        <v>999</v>
      </c>
      <c r="J18" t="s">
        <v>777</v>
      </c>
      <c r="K18" t="s">
        <v>781</v>
      </c>
    </row>
    <row r="19" spans="3:11" x14ac:dyDescent="0.25">
      <c r="D19" t="s">
        <v>665</v>
      </c>
      <c r="E19">
        <v>300</v>
      </c>
      <c r="F19" t="s">
        <v>757</v>
      </c>
      <c r="G19" t="s">
        <v>758</v>
      </c>
      <c r="J19" t="s">
        <v>778</v>
      </c>
      <c r="K19" t="s">
        <v>782</v>
      </c>
    </row>
    <row r="20" spans="3:11" x14ac:dyDescent="0.25">
      <c r="D20" t="s">
        <v>665</v>
      </c>
      <c r="E20">
        <v>100</v>
      </c>
      <c r="F20" t="s">
        <v>759</v>
      </c>
      <c r="G20" t="s">
        <v>817</v>
      </c>
    </row>
    <row r="21" spans="3:11" x14ac:dyDescent="0.25">
      <c r="J21" t="s">
        <v>760</v>
      </c>
      <c r="K21" t="s">
        <v>760</v>
      </c>
    </row>
    <row r="23" spans="3:11" x14ac:dyDescent="0.25">
      <c r="C23" t="s">
        <v>672</v>
      </c>
      <c r="D23" t="s">
        <v>784</v>
      </c>
    </row>
    <row r="24" spans="3:11" x14ac:dyDescent="0.25">
      <c r="C24" t="s">
        <v>756</v>
      </c>
      <c r="I24" t="s">
        <v>669</v>
      </c>
      <c r="J24" t="s">
        <v>775</v>
      </c>
      <c r="K24" t="s">
        <v>779</v>
      </c>
    </row>
    <row r="25" spans="3:11" x14ac:dyDescent="0.25">
      <c r="C25" t="s">
        <v>670</v>
      </c>
      <c r="J25" t="s">
        <v>776</v>
      </c>
      <c r="K25" t="s">
        <v>780</v>
      </c>
    </row>
    <row r="26" spans="3:11" x14ac:dyDescent="0.25">
      <c r="C26" t="s">
        <v>755</v>
      </c>
      <c r="D26" t="s">
        <v>783</v>
      </c>
      <c r="J26" t="s">
        <v>777</v>
      </c>
      <c r="K26" t="s">
        <v>781</v>
      </c>
    </row>
    <row r="27" spans="3:11" x14ac:dyDescent="0.25">
      <c r="C27" t="s">
        <v>666</v>
      </c>
      <c r="D27" t="s">
        <v>785</v>
      </c>
      <c r="J27" t="s">
        <v>778</v>
      </c>
      <c r="K27" t="s">
        <v>782</v>
      </c>
    </row>
    <row r="28" spans="3:11" x14ac:dyDescent="0.25">
      <c r="D28" t="s">
        <v>786</v>
      </c>
    </row>
    <row r="29" spans="3:11" x14ac:dyDescent="0.25">
      <c r="D29" t="s">
        <v>787</v>
      </c>
      <c r="I29" t="s">
        <v>798</v>
      </c>
    </row>
    <row r="30" spans="3:11" x14ac:dyDescent="0.25">
      <c r="D30" t="s">
        <v>788</v>
      </c>
      <c r="I30" t="s">
        <v>753</v>
      </c>
    </row>
    <row r="31" spans="3:11" x14ac:dyDescent="0.25">
      <c r="C31" t="s">
        <v>669</v>
      </c>
      <c r="D31" t="s">
        <v>789</v>
      </c>
      <c r="I31" t="s">
        <v>754</v>
      </c>
    </row>
    <row r="32" spans="3:11" x14ac:dyDescent="0.25">
      <c r="D32" t="s">
        <v>790</v>
      </c>
    </row>
    <row r="33" spans="4:4" x14ac:dyDescent="0.25">
      <c r="D33" t="s">
        <v>791</v>
      </c>
    </row>
    <row r="34" spans="4:4" x14ac:dyDescent="0.25">
      <c r="D34" t="s">
        <v>792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L5619"/>
  <sheetViews>
    <sheetView showGridLines="0" tabSelected="1" topLeftCell="A364" workbookViewId="0">
      <selection activeCell="G284" sqref="G284"/>
    </sheetView>
  </sheetViews>
  <sheetFormatPr defaultRowHeight="15.75" x14ac:dyDescent="0.25"/>
  <cols>
    <col min="1" max="1" width="4.7109375" customWidth="1"/>
    <col min="2" max="2" width="12.7109375" bestFit="1" customWidth="1"/>
    <col min="3" max="3" width="50.5703125" bestFit="1" customWidth="1"/>
    <col min="4" max="4" width="40.7109375" style="128" bestFit="1" customWidth="1"/>
    <col min="5" max="5" width="8.140625" customWidth="1"/>
    <col min="6" max="6" width="13" style="128" bestFit="1" customWidth="1"/>
    <col min="7" max="8" width="14.28515625" bestFit="1" customWidth="1"/>
    <col min="9" max="9" width="19.42578125" style="72" bestFit="1" customWidth="1"/>
    <col min="10" max="10" width="39.42578125" style="128" bestFit="1" customWidth="1"/>
    <col min="11" max="11" width="19.42578125" style="71" bestFit="1" customWidth="1"/>
    <col min="12" max="12" width="22.7109375" bestFit="1" customWidth="1"/>
  </cols>
  <sheetData>
    <row r="1" spans="2:10" x14ac:dyDescent="0.25">
      <c r="B1" s="121" t="s">
        <v>7969</v>
      </c>
      <c r="E1" s="121"/>
      <c r="I1" s="130"/>
      <c r="J1" s="146"/>
    </row>
    <row r="2" spans="2:10" x14ac:dyDescent="0.25">
      <c r="B2" s="120" t="s">
        <v>406</v>
      </c>
      <c r="C2" s="120" t="s">
        <v>513</v>
      </c>
      <c r="D2" s="129" t="s">
        <v>514</v>
      </c>
      <c r="E2" s="120" t="s">
        <v>7970</v>
      </c>
      <c r="F2" s="129" t="s">
        <v>7930</v>
      </c>
      <c r="G2" s="119" t="s">
        <v>7967</v>
      </c>
      <c r="H2" s="119" t="s">
        <v>7968</v>
      </c>
      <c r="I2" s="129" t="s">
        <v>933</v>
      </c>
      <c r="J2" s="129" t="s">
        <v>409</v>
      </c>
    </row>
    <row r="3" spans="2:10" x14ac:dyDescent="0.25">
      <c r="B3" s="82" t="s">
        <v>7971</v>
      </c>
      <c r="C3" s="82" t="s">
        <v>679</v>
      </c>
      <c r="D3" s="79" t="s">
        <v>935</v>
      </c>
      <c r="E3" s="82" t="s">
        <v>7971</v>
      </c>
      <c r="F3" s="79" t="s">
        <v>682</v>
      </c>
      <c r="G3" s="82">
        <v>1</v>
      </c>
      <c r="H3" s="82">
        <v>1</v>
      </c>
      <c r="I3" s="118">
        <f t="shared" ref="I3:I108" si="0">ROUND(H3/3000*2500000000,0)</f>
        <v>833333</v>
      </c>
      <c r="J3" s="147"/>
    </row>
    <row r="4" spans="2:10" x14ac:dyDescent="0.25">
      <c r="B4" s="82" t="s">
        <v>7971</v>
      </c>
      <c r="C4" s="82" t="s">
        <v>9692</v>
      </c>
      <c r="D4" s="79" t="s">
        <v>935</v>
      </c>
      <c r="E4" s="82" t="s">
        <v>7971</v>
      </c>
      <c r="F4" s="79" t="s">
        <v>682</v>
      </c>
      <c r="G4" s="82">
        <v>1000</v>
      </c>
      <c r="H4" s="82">
        <v>1000</v>
      </c>
      <c r="I4" s="196">
        <f t="shared" si="0"/>
        <v>833333333</v>
      </c>
      <c r="J4" s="147"/>
    </row>
    <row r="5" spans="2:10" x14ac:dyDescent="0.25">
      <c r="B5" s="82" t="s">
        <v>7972</v>
      </c>
      <c r="C5" s="82" t="s">
        <v>681</v>
      </c>
      <c r="D5" s="79" t="s">
        <v>7931</v>
      </c>
      <c r="E5" s="82">
        <v>13</v>
      </c>
      <c r="F5" s="79" t="s">
        <v>682</v>
      </c>
      <c r="G5" s="82">
        <v>60</v>
      </c>
      <c r="H5" s="82">
        <v>60</v>
      </c>
      <c r="I5" s="196">
        <v>1500000</v>
      </c>
      <c r="J5" s="147"/>
    </row>
    <row r="6" spans="2:10" x14ac:dyDescent="0.25">
      <c r="B6" s="82" t="s">
        <v>7972</v>
      </c>
      <c r="C6" s="82" t="s">
        <v>683</v>
      </c>
      <c r="D6" s="79" t="s">
        <v>7932</v>
      </c>
      <c r="E6" s="82">
        <v>13</v>
      </c>
      <c r="F6" s="79" t="s">
        <v>682</v>
      </c>
      <c r="G6" s="82">
        <v>150</v>
      </c>
      <c r="H6" s="82">
        <v>150</v>
      </c>
      <c r="I6" s="196">
        <v>4200000</v>
      </c>
      <c r="J6" s="147"/>
    </row>
    <row r="7" spans="2:10" x14ac:dyDescent="0.25">
      <c r="B7" s="82" t="s">
        <v>7972</v>
      </c>
      <c r="C7" s="82" t="s">
        <v>684</v>
      </c>
      <c r="D7" s="79" t="s">
        <v>7933</v>
      </c>
      <c r="E7" s="82">
        <v>13</v>
      </c>
      <c r="F7" s="79" t="s">
        <v>682</v>
      </c>
      <c r="G7" s="82">
        <v>300</v>
      </c>
      <c r="H7" s="82">
        <v>300</v>
      </c>
      <c r="I7" s="196">
        <v>9200000</v>
      </c>
      <c r="J7" s="147"/>
    </row>
    <row r="8" spans="2:10" x14ac:dyDescent="0.25">
      <c r="B8" s="82" t="s">
        <v>7972</v>
      </c>
      <c r="C8" s="82" t="s">
        <v>687</v>
      </c>
      <c r="D8" s="79" t="s">
        <v>7934</v>
      </c>
      <c r="E8" s="82">
        <v>13</v>
      </c>
      <c r="F8" s="79" t="s">
        <v>682</v>
      </c>
      <c r="G8" s="82">
        <v>600</v>
      </c>
      <c r="H8" s="82">
        <v>600</v>
      </c>
      <c r="I8" s="196">
        <v>22000000</v>
      </c>
      <c r="J8" s="147"/>
    </row>
    <row r="9" spans="2:10" x14ac:dyDescent="0.25">
      <c r="B9" s="82" t="s">
        <v>7972</v>
      </c>
      <c r="C9" s="82" t="s">
        <v>685</v>
      </c>
      <c r="D9" s="79" t="s">
        <v>7935</v>
      </c>
      <c r="E9" s="82">
        <v>13</v>
      </c>
      <c r="F9" s="79" t="s">
        <v>682</v>
      </c>
      <c r="G9" s="82">
        <v>1500</v>
      </c>
      <c r="H9" s="82">
        <v>1500</v>
      </c>
      <c r="I9" s="196">
        <v>69000000</v>
      </c>
      <c r="J9" s="147"/>
    </row>
    <row r="10" spans="2:10" x14ac:dyDescent="0.25">
      <c r="B10" s="82" t="s">
        <v>7972</v>
      </c>
      <c r="C10" s="82" t="s">
        <v>686</v>
      </c>
      <c r="D10" s="79" t="s">
        <v>7936</v>
      </c>
      <c r="E10" s="82">
        <v>13</v>
      </c>
      <c r="F10" s="79" t="s">
        <v>682</v>
      </c>
      <c r="G10" s="82">
        <v>3000</v>
      </c>
      <c r="H10" s="82">
        <v>3000</v>
      </c>
      <c r="I10" s="196">
        <v>190000000</v>
      </c>
      <c r="J10" s="147"/>
    </row>
    <row r="11" spans="2:10" x14ac:dyDescent="0.25">
      <c r="B11" s="82" t="s">
        <v>7972</v>
      </c>
      <c r="C11" s="82" t="s">
        <v>910</v>
      </c>
      <c r="D11" s="79">
        <v>9121050</v>
      </c>
      <c r="E11" s="82">
        <v>13</v>
      </c>
      <c r="F11" s="79" t="s">
        <v>682</v>
      </c>
      <c r="G11" s="82">
        <v>30000</v>
      </c>
      <c r="H11" s="82">
        <v>30000</v>
      </c>
      <c r="I11" s="196">
        <f t="shared" si="0"/>
        <v>25000000000</v>
      </c>
      <c r="J11" s="147" t="s">
        <v>913</v>
      </c>
    </row>
    <row r="12" spans="2:10" x14ac:dyDescent="0.25">
      <c r="B12" s="82" t="s">
        <v>7972</v>
      </c>
      <c r="C12" s="82" t="s">
        <v>911</v>
      </c>
      <c r="D12" s="79">
        <v>9121051</v>
      </c>
      <c r="E12" s="82">
        <v>13</v>
      </c>
      <c r="F12" s="79" t="s">
        <v>682</v>
      </c>
      <c r="G12" s="82">
        <v>90000</v>
      </c>
      <c r="H12" s="82">
        <v>90000</v>
      </c>
      <c r="I12" s="118">
        <f t="shared" si="0"/>
        <v>75000000000</v>
      </c>
      <c r="J12" s="147" t="s">
        <v>914</v>
      </c>
    </row>
    <row r="13" spans="2:10" x14ac:dyDescent="0.25">
      <c r="B13" s="82" t="s">
        <v>7972</v>
      </c>
      <c r="C13" s="82" t="s">
        <v>912</v>
      </c>
      <c r="D13" s="79">
        <v>9121052</v>
      </c>
      <c r="E13" s="82">
        <v>13</v>
      </c>
      <c r="F13" s="79" t="s">
        <v>682</v>
      </c>
      <c r="G13" s="82">
        <v>300000</v>
      </c>
      <c r="H13" s="82">
        <v>300000</v>
      </c>
      <c r="I13" s="118">
        <f t="shared" si="0"/>
        <v>250000000000</v>
      </c>
      <c r="J13" s="147" t="s">
        <v>915</v>
      </c>
    </row>
    <row r="14" spans="2:10" x14ac:dyDescent="0.25">
      <c r="B14" s="82" t="s">
        <v>7973</v>
      </c>
      <c r="C14" s="82" t="s">
        <v>714</v>
      </c>
      <c r="D14" s="79" t="s">
        <v>926</v>
      </c>
      <c r="E14" s="82">
        <v>12</v>
      </c>
      <c r="F14" s="79"/>
      <c r="G14" s="82">
        <v>30</v>
      </c>
      <c r="H14" s="82">
        <v>30</v>
      </c>
      <c r="I14" s="118">
        <f t="shared" si="0"/>
        <v>25000000</v>
      </c>
      <c r="J14" s="147" t="s">
        <v>943</v>
      </c>
    </row>
    <row r="15" spans="2:10" x14ac:dyDescent="0.25">
      <c r="B15" s="82" t="s">
        <v>7973</v>
      </c>
      <c r="C15" s="82" t="s">
        <v>949</v>
      </c>
      <c r="D15" s="79" t="s">
        <v>950</v>
      </c>
      <c r="E15" s="82">
        <v>12</v>
      </c>
      <c r="F15" s="79"/>
      <c r="G15" s="82">
        <v>50</v>
      </c>
      <c r="H15" s="82">
        <v>50</v>
      </c>
      <c r="I15" s="118">
        <f t="shared" si="0"/>
        <v>41666667</v>
      </c>
      <c r="J15" s="147" t="s">
        <v>951</v>
      </c>
    </row>
    <row r="16" spans="2:10" x14ac:dyDescent="0.25">
      <c r="B16" s="82" t="s">
        <v>7973</v>
      </c>
      <c r="C16" s="82" t="s">
        <v>715</v>
      </c>
      <c r="D16" s="79" t="s">
        <v>927</v>
      </c>
      <c r="E16" s="82">
        <v>12</v>
      </c>
      <c r="F16" s="79"/>
      <c r="G16" s="82">
        <v>60</v>
      </c>
      <c r="H16" s="82">
        <v>60</v>
      </c>
      <c r="I16" s="118">
        <f t="shared" si="0"/>
        <v>50000000</v>
      </c>
      <c r="J16" s="147" t="s">
        <v>944</v>
      </c>
    </row>
    <row r="17" spans="2:10" x14ac:dyDescent="0.25">
      <c r="B17" s="82" t="s">
        <v>7973</v>
      </c>
      <c r="C17" s="82" t="s">
        <v>728</v>
      </c>
      <c r="D17" s="79" t="s">
        <v>928</v>
      </c>
      <c r="E17" s="82">
        <v>12</v>
      </c>
      <c r="F17" s="79"/>
      <c r="G17" s="82">
        <v>100</v>
      </c>
      <c r="H17" s="82">
        <v>100</v>
      </c>
      <c r="I17" s="118">
        <f t="shared" si="0"/>
        <v>83333333</v>
      </c>
      <c r="J17" s="147" t="s">
        <v>947</v>
      </c>
    </row>
    <row r="18" spans="2:10" x14ac:dyDescent="0.25">
      <c r="B18" s="82" t="s">
        <v>7973</v>
      </c>
      <c r="C18" s="82" t="s">
        <v>678</v>
      </c>
      <c r="D18" s="79" t="s">
        <v>929</v>
      </c>
      <c r="E18" s="82">
        <v>12</v>
      </c>
      <c r="F18" s="79"/>
      <c r="G18" s="82">
        <v>150</v>
      </c>
      <c r="H18" s="82">
        <v>150</v>
      </c>
      <c r="I18" s="118">
        <f t="shared" si="0"/>
        <v>125000000</v>
      </c>
      <c r="J18" s="147" t="s">
        <v>945</v>
      </c>
    </row>
    <row r="19" spans="2:10" x14ac:dyDescent="0.25">
      <c r="B19" s="82" t="s">
        <v>7973</v>
      </c>
      <c r="C19" s="82" t="s">
        <v>725</v>
      </c>
      <c r="D19" s="79" t="s">
        <v>930</v>
      </c>
      <c r="E19" s="82">
        <v>12</v>
      </c>
      <c r="F19" s="79"/>
      <c r="G19" s="82">
        <v>300</v>
      </c>
      <c r="H19" s="82">
        <v>300</v>
      </c>
      <c r="I19" s="118">
        <f t="shared" si="0"/>
        <v>250000000</v>
      </c>
      <c r="J19" s="147" t="s">
        <v>948</v>
      </c>
    </row>
    <row r="20" spans="2:10" x14ac:dyDescent="0.25">
      <c r="B20" s="82" t="s">
        <v>7973</v>
      </c>
      <c r="C20" s="82" t="s">
        <v>716</v>
      </c>
      <c r="D20" s="79" t="s">
        <v>931</v>
      </c>
      <c r="E20" s="82">
        <v>12</v>
      </c>
      <c r="F20" s="79"/>
      <c r="G20" s="82">
        <v>600</v>
      </c>
      <c r="H20" s="82">
        <v>600</v>
      </c>
      <c r="I20" s="118">
        <f t="shared" si="0"/>
        <v>500000000</v>
      </c>
      <c r="J20" s="147" t="s">
        <v>946</v>
      </c>
    </row>
    <row r="21" spans="2:10" x14ac:dyDescent="0.25">
      <c r="B21" s="82" t="s">
        <v>7973</v>
      </c>
      <c r="C21" s="82" t="s">
        <v>717</v>
      </c>
      <c r="D21" s="79" t="s">
        <v>932</v>
      </c>
      <c r="E21" s="82">
        <v>12</v>
      </c>
      <c r="F21" s="79"/>
      <c r="G21" s="82">
        <v>999</v>
      </c>
      <c r="H21" s="82">
        <v>999</v>
      </c>
      <c r="I21" s="118">
        <f t="shared" si="0"/>
        <v>832500000</v>
      </c>
      <c r="J21" s="147"/>
    </row>
    <row r="22" spans="2:10" x14ac:dyDescent="0.25">
      <c r="B22" s="152" t="s">
        <v>7974</v>
      </c>
      <c r="C22" s="152" t="s">
        <v>593</v>
      </c>
      <c r="D22" s="153" t="s">
        <v>565</v>
      </c>
      <c r="E22" s="152">
        <v>12</v>
      </c>
      <c r="F22" s="153"/>
      <c r="G22" s="152">
        <v>9</v>
      </c>
      <c r="H22" s="152">
        <v>10</v>
      </c>
      <c r="I22" s="154">
        <f t="shared" si="0"/>
        <v>8333333</v>
      </c>
      <c r="J22" s="155"/>
    </row>
    <row r="23" spans="2:10" x14ac:dyDescent="0.25">
      <c r="B23" s="152" t="s">
        <v>7974</v>
      </c>
      <c r="C23" s="152" t="s">
        <v>1036</v>
      </c>
      <c r="D23" s="153" t="s">
        <v>1085</v>
      </c>
      <c r="E23" s="152">
        <v>12</v>
      </c>
      <c r="F23" s="153"/>
      <c r="G23" s="152">
        <v>9</v>
      </c>
      <c r="H23" s="152">
        <v>10</v>
      </c>
      <c r="I23" s="154">
        <f t="shared" si="0"/>
        <v>8333333</v>
      </c>
      <c r="J23" s="155"/>
    </row>
    <row r="24" spans="2:10" x14ac:dyDescent="0.25">
      <c r="B24" s="152" t="s">
        <v>7974</v>
      </c>
      <c r="C24" s="152" t="s">
        <v>940</v>
      </c>
      <c r="D24" s="153">
        <v>2004198</v>
      </c>
      <c r="E24" s="152">
        <v>13</v>
      </c>
      <c r="F24" s="153"/>
      <c r="G24" s="152">
        <v>300</v>
      </c>
      <c r="H24" s="152">
        <v>300</v>
      </c>
      <c r="I24" s="154">
        <f>ROUND(H24/3000*2500000000,0)</f>
        <v>250000000</v>
      </c>
      <c r="J24" s="155"/>
    </row>
    <row r="25" spans="2:10" x14ac:dyDescent="0.25">
      <c r="B25" s="152" t="s">
        <v>8808</v>
      </c>
      <c r="C25" s="156" t="s">
        <v>8809</v>
      </c>
      <c r="D25" s="153" t="s">
        <v>8810</v>
      </c>
      <c r="E25" s="156">
        <v>12</v>
      </c>
      <c r="F25" s="153"/>
      <c r="G25" s="156">
        <v>556</v>
      </c>
      <c r="H25" s="156">
        <v>500</v>
      </c>
      <c r="I25" s="154">
        <f t="shared" si="0"/>
        <v>416666667</v>
      </c>
      <c r="J25" s="155"/>
    </row>
    <row r="26" spans="2:10" x14ac:dyDescent="0.25">
      <c r="B26" s="156" t="s">
        <v>8808</v>
      </c>
      <c r="C26" s="156" t="s">
        <v>8811</v>
      </c>
      <c r="D26" s="153" t="s">
        <v>8812</v>
      </c>
      <c r="E26" s="156">
        <v>12</v>
      </c>
      <c r="F26" s="153"/>
      <c r="G26" s="156">
        <v>222</v>
      </c>
      <c r="H26" s="156">
        <v>200</v>
      </c>
      <c r="I26" s="154">
        <f t="shared" si="0"/>
        <v>166666667</v>
      </c>
      <c r="J26" s="155"/>
    </row>
    <row r="27" spans="2:10" x14ac:dyDescent="0.25">
      <c r="B27" s="156" t="s">
        <v>8808</v>
      </c>
      <c r="C27" s="156" t="s">
        <v>8813</v>
      </c>
      <c r="D27" s="153" t="s">
        <v>8814</v>
      </c>
      <c r="E27" s="156">
        <v>12</v>
      </c>
      <c r="F27" s="153"/>
      <c r="G27" s="156">
        <v>93</v>
      </c>
      <c r="H27" s="156">
        <v>100</v>
      </c>
      <c r="I27" s="154">
        <f t="shared" si="0"/>
        <v>83333333</v>
      </c>
      <c r="J27" s="155"/>
    </row>
    <row r="28" spans="2:10" x14ac:dyDescent="0.25">
      <c r="B28" s="152" t="s">
        <v>8808</v>
      </c>
      <c r="C28" s="156" t="s">
        <v>8831</v>
      </c>
      <c r="D28" s="153" t="s">
        <v>8834</v>
      </c>
      <c r="E28" s="156">
        <v>12</v>
      </c>
      <c r="F28" s="153"/>
      <c r="G28" s="156">
        <v>556</v>
      </c>
      <c r="H28" s="156">
        <v>500</v>
      </c>
      <c r="I28" s="154">
        <f t="shared" si="0"/>
        <v>416666667</v>
      </c>
      <c r="J28" s="155"/>
    </row>
    <row r="29" spans="2:10" x14ac:dyDescent="0.25">
      <c r="B29" s="156" t="s">
        <v>8808</v>
      </c>
      <c r="C29" s="156" t="s">
        <v>8832</v>
      </c>
      <c r="D29" s="153" t="s">
        <v>8835</v>
      </c>
      <c r="E29" s="156">
        <v>12</v>
      </c>
      <c r="F29" s="153"/>
      <c r="G29" s="156">
        <v>222</v>
      </c>
      <c r="H29" s="156">
        <v>200</v>
      </c>
      <c r="I29" s="154">
        <f t="shared" si="0"/>
        <v>166666667</v>
      </c>
      <c r="J29" s="155"/>
    </row>
    <row r="30" spans="2:10" x14ac:dyDescent="0.25">
      <c r="B30" s="156" t="s">
        <v>8808</v>
      </c>
      <c r="C30" s="156" t="s">
        <v>8833</v>
      </c>
      <c r="D30" s="153" t="s">
        <v>8836</v>
      </c>
      <c r="E30" s="156">
        <v>12</v>
      </c>
      <c r="F30" s="153"/>
      <c r="G30" s="156">
        <v>93</v>
      </c>
      <c r="H30" s="156">
        <v>100</v>
      </c>
      <c r="I30" s="154">
        <f t="shared" si="0"/>
        <v>83333333</v>
      </c>
      <c r="J30" s="155"/>
    </row>
    <row r="31" spans="2:10" x14ac:dyDescent="0.25">
      <c r="B31" s="156" t="s">
        <v>7974</v>
      </c>
      <c r="C31" s="152" t="s">
        <v>8815</v>
      </c>
      <c r="D31" s="153" t="s">
        <v>8816</v>
      </c>
      <c r="E31" s="152">
        <v>12</v>
      </c>
      <c r="F31" s="153"/>
      <c r="G31" s="156">
        <v>495</v>
      </c>
      <c r="H31" s="156">
        <v>500</v>
      </c>
      <c r="I31" s="154">
        <f t="shared" si="0"/>
        <v>416666667</v>
      </c>
      <c r="J31" s="155"/>
    </row>
    <row r="32" spans="2:10" x14ac:dyDescent="0.25">
      <c r="B32" s="156" t="s">
        <v>7974</v>
      </c>
      <c r="C32" s="156" t="s">
        <v>8817</v>
      </c>
      <c r="D32" s="153" t="s">
        <v>1094</v>
      </c>
      <c r="E32" s="152">
        <v>12</v>
      </c>
      <c r="F32" s="153"/>
      <c r="G32" s="156">
        <v>405</v>
      </c>
      <c r="H32" s="156">
        <v>400</v>
      </c>
      <c r="I32" s="154">
        <f t="shared" si="0"/>
        <v>333333333</v>
      </c>
      <c r="J32" s="155"/>
    </row>
    <row r="33" spans="2:10" x14ac:dyDescent="0.25">
      <c r="B33" s="156" t="s">
        <v>7974</v>
      </c>
      <c r="C33" s="156" t="s">
        <v>7801</v>
      </c>
      <c r="D33" s="153" t="s">
        <v>1094</v>
      </c>
      <c r="E33" s="156">
        <v>12</v>
      </c>
      <c r="F33" s="153"/>
      <c r="G33" s="156">
        <v>360</v>
      </c>
      <c r="H33" s="156">
        <v>300</v>
      </c>
      <c r="I33" s="154">
        <f t="shared" si="0"/>
        <v>250000000</v>
      </c>
      <c r="J33" s="155"/>
    </row>
    <row r="34" spans="2:10" x14ac:dyDescent="0.25">
      <c r="B34" s="156" t="s">
        <v>7974</v>
      </c>
      <c r="C34" s="152" t="s">
        <v>8837</v>
      </c>
      <c r="D34" s="153" t="s">
        <v>8840</v>
      </c>
      <c r="E34" s="152">
        <v>12</v>
      </c>
      <c r="F34" s="153"/>
      <c r="G34" s="156">
        <v>495</v>
      </c>
      <c r="H34" s="156">
        <v>500</v>
      </c>
      <c r="I34" s="154">
        <f t="shared" si="0"/>
        <v>416666667</v>
      </c>
      <c r="J34" s="155"/>
    </row>
    <row r="35" spans="2:10" x14ac:dyDescent="0.25">
      <c r="B35" s="156" t="s">
        <v>7974</v>
      </c>
      <c r="C35" s="156" t="s">
        <v>8838</v>
      </c>
      <c r="D35" s="153" t="s">
        <v>8841</v>
      </c>
      <c r="E35" s="152">
        <v>12</v>
      </c>
      <c r="F35" s="153"/>
      <c r="G35" s="156">
        <v>405</v>
      </c>
      <c r="H35" s="156">
        <v>400</v>
      </c>
      <c r="I35" s="154">
        <f t="shared" si="0"/>
        <v>333333333</v>
      </c>
      <c r="J35" s="155"/>
    </row>
    <row r="36" spans="2:10" x14ac:dyDescent="0.25">
      <c r="B36" s="156" t="s">
        <v>7974</v>
      </c>
      <c r="C36" s="156" t="s">
        <v>8839</v>
      </c>
      <c r="D36" s="153" t="s">
        <v>8841</v>
      </c>
      <c r="E36" s="156">
        <v>12</v>
      </c>
      <c r="F36" s="153"/>
      <c r="G36" s="156">
        <v>360</v>
      </c>
      <c r="H36" s="156">
        <v>300</v>
      </c>
      <c r="I36" s="154">
        <f t="shared" si="0"/>
        <v>250000000</v>
      </c>
      <c r="J36" s="155"/>
    </row>
    <row r="37" spans="2:10" x14ac:dyDescent="0.25">
      <c r="B37" s="152" t="s">
        <v>8808</v>
      </c>
      <c r="C37" s="156" t="s">
        <v>8818</v>
      </c>
      <c r="D37" s="153" t="s">
        <v>8819</v>
      </c>
      <c r="E37" s="156">
        <v>12</v>
      </c>
      <c r="F37" s="153"/>
      <c r="G37" s="156">
        <v>496</v>
      </c>
      <c r="H37" s="156">
        <v>500</v>
      </c>
      <c r="I37" s="154">
        <f t="shared" si="0"/>
        <v>416666667</v>
      </c>
      <c r="J37" s="155" t="s">
        <v>8887</v>
      </c>
    </row>
    <row r="38" spans="2:10" x14ac:dyDescent="0.25">
      <c r="B38" s="156" t="s">
        <v>8808</v>
      </c>
      <c r="C38" s="156" t="s">
        <v>8820</v>
      </c>
      <c r="D38" s="153" t="s">
        <v>8821</v>
      </c>
      <c r="E38" s="156">
        <v>12</v>
      </c>
      <c r="F38" s="153"/>
      <c r="G38" s="156">
        <v>406</v>
      </c>
      <c r="H38" s="156">
        <v>400</v>
      </c>
      <c r="I38" s="154">
        <f t="shared" si="0"/>
        <v>333333333</v>
      </c>
      <c r="J38" s="155" t="s">
        <v>8888</v>
      </c>
    </row>
    <row r="39" spans="2:10" x14ac:dyDescent="0.25">
      <c r="B39" s="156" t="s">
        <v>8808</v>
      </c>
      <c r="C39" s="156" t="s">
        <v>8822</v>
      </c>
      <c r="D39" s="153" t="s">
        <v>8823</v>
      </c>
      <c r="E39" s="156">
        <v>12</v>
      </c>
      <c r="F39" s="153"/>
      <c r="G39" s="156">
        <v>361</v>
      </c>
      <c r="H39" s="156">
        <v>300</v>
      </c>
      <c r="I39" s="154">
        <f t="shared" si="0"/>
        <v>250000000</v>
      </c>
      <c r="J39" s="155" t="s">
        <v>8824</v>
      </c>
    </row>
    <row r="40" spans="2:10" x14ac:dyDescent="0.25">
      <c r="B40" s="156" t="s">
        <v>8808</v>
      </c>
      <c r="C40" s="156" t="s">
        <v>8842</v>
      </c>
      <c r="D40" s="153" t="s">
        <v>8845</v>
      </c>
      <c r="E40" s="156">
        <v>12</v>
      </c>
      <c r="F40" s="153"/>
      <c r="G40" s="156">
        <v>496</v>
      </c>
      <c r="H40" s="156">
        <v>500</v>
      </c>
      <c r="I40" s="154">
        <f t="shared" si="0"/>
        <v>416666667</v>
      </c>
      <c r="J40" s="155"/>
    </row>
    <row r="41" spans="2:10" x14ac:dyDescent="0.25">
      <c r="B41" s="156" t="s">
        <v>8808</v>
      </c>
      <c r="C41" s="156" t="s">
        <v>8843</v>
      </c>
      <c r="D41" s="153" t="s">
        <v>8846</v>
      </c>
      <c r="E41" s="156">
        <v>12</v>
      </c>
      <c r="F41" s="153"/>
      <c r="G41" s="156">
        <v>406</v>
      </c>
      <c r="H41" s="156">
        <v>400</v>
      </c>
      <c r="I41" s="154">
        <f t="shared" si="0"/>
        <v>333333333</v>
      </c>
      <c r="J41" s="155"/>
    </row>
    <row r="42" spans="2:10" x14ac:dyDescent="0.25">
      <c r="B42" s="156" t="s">
        <v>8808</v>
      </c>
      <c r="C42" s="156" t="s">
        <v>8844</v>
      </c>
      <c r="D42" s="153" t="s">
        <v>8847</v>
      </c>
      <c r="E42" s="156">
        <v>12</v>
      </c>
      <c r="F42" s="153"/>
      <c r="G42" s="156">
        <v>361</v>
      </c>
      <c r="H42" s="156">
        <v>300</v>
      </c>
      <c r="I42" s="154">
        <f t="shared" si="0"/>
        <v>250000000</v>
      </c>
      <c r="J42" s="155"/>
    </row>
    <row r="43" spans="2:10" x14ac:dyDescent="0.25">
      <c r="B43" s="156" t="s">
        <v>7974</v>
      </c>
      <c r="C43" s="156" t="s">
        <v>941</v>
      </c>
      <c r="D43" s="153" t="s">
        <v>942</v>
      </c>
      <c r="E43" s="156">
        <v>12</v>
      </c>
      <c r="F43" s="153"/>
      <c r="G43" s="156">
        <v>3218</v>
      </c>
      <c r="H43" s="156">
        <v>3000</v>
      </c>
      <c r="I43" s="154">
        <f t="shared" si="0"/>
        <v>2500000000</v>
      </c>
      <c r="J43" s="155"/>
    </row>
    <row r="44" spans="2:10" x14ac:dyDescent="0.25">
      <c r="B44" s="156" t="s">
        <v>7974</v>
      </c>
      <c r="C44" s="156" t="s">
        <v>918</v>
      </c>
      <c r="D44" s="153" t="s">
        <v>730</v>
      </c>
      <c r="E44" s="156">
        <v>12</v>
      </c>
      <c r="F44" s="153"/>
      <c r="G44" s="156">
        <v>20</v>
      </c>
      <c r="H44" s="156">
        <v>20</v>
      </c>
      <c r="I44" s="154">
        <f t="shared" si="0"/>
        <v>16666667</v>
      </c>
      <c r="J44" s="155"/>
    </row>
    <row r="45" spans="2:10" x14ac:dyDescent="0.25">
      <c r="B45" s="156" t="s">
        <v>7974</v>
      </c>
      <c r="C45" s="156" t="s">
        <v>1037</v>
      </c>
      <c r="D45" s="153" t="s">
        <v>1086</v>
      </c>
      <c r="E45" s="156">
        <v>12</v>
      </c>
      <c r="F45" s="153"/>
      <c r="G45" s="156">
        <v>20</v>
      </c>
      <c r="H45" s="156">
        <v>20</v>
      </c>
      <c r="I45" s="154">
        <f t="shared" si="0"/>
        <v>16666667</v>
      </c>
      <c r="J45" s="155"/>
    </row>
    <row r="46" spans="2:10" x14ac:dyDescent="0.25">
      <c r="B46" s="156" t="s">
        <v>7974</v>
      </c>
      <c r="C46" s="156" t="s">
        <v>1124</v>
      </c>
      <c r="D46" s="153" t="s">
        <v>1125</v>
      </c>
      <c r="E46" s="156">
        <v>12</v>
      </c>
      <c r="F46" s="153"/>
      <c r="G46" s="156">
        <v>780</v>
      </c>
      <c r="H46" s="156">
        <v>900</v>
      </c>
      <c r="I46" s="154">
        <f t="shared" si="0"/>
        <v>750000000</v>
      </c>
      <c r="J46" s="155"/>
    </row>
    <row r="47" spans="2:10" x14ac:dyDescent="0.25">
      <c r="B47" s="156" t="s">
        <v>7974</v>
      </c>
      <c r="C47" s="156" t="s">
        <v>8848</v>
      </c>
      <c r="D47" s="153" t="s">
        <v>8849</v>
      </c>
      <c r="E47" s="156">
        <v>12</v>
      </c>
      <c r="F47" s="153"/>
      <c r="G47" s="156">
        <v>780</v>
      </c>
      <c r="H47" s="156">
        <v>900</v>
      </c>
      <c r="I47" s="154">
        <f t="shared" si="0"/>
        <v>750000000</v>
      </c>
      <c r="J47" s="155"/>
    </row>
    <row r="48" spans="2:10" x14ac:dyDescent="0.25">
      <c r="B48" s="152" t="s">
        <v>7974</v>
      </c>
      <c r="C48" s="152" t="s">
        <v>8892</v>
      </c>
      <c r="D48" s="152" t="s">
        <v>8896</v>
      </c>
      <c r="E48" s="156">
        <v>12</v>
      </c>
      <c r="F48" s="153"/>
      <c r="G48" s="156">
        <v>603</v>
      </c>
      <c r="H48" s="156">
        <v>500</v>
      </c>
      <c r="I48" s="154">
        <f t="shared" si="0"/>
        <v>416666667</v>
      </c>
      <c r="J48" s="155" t="s">
        <v>8868</v>
      </c>
    </row>
    <row r="49" spans="2:10" x14ac:dyDescent="0.25">
      <c r="B49" s="152" t="s">
        <v>7974</v>
      </c>
      <c r="C49" s="152" t="s">
        <v>8867</v>
      </c>
      <c r="D49" s="152" t="s">
        <v>8897</v>
      </c>
      <c r="E49" s="156">
        <v>12</v>
      </c>
      <c r="F49" s="153"/>
      <c r="G49" s="156">
        <v>241</v>
      </c>
      <c r="H49" s="156">
        <v>200</v>
      </c>
      <c r="I49" s="154">
        <f t="shared" si="0"/>
        <v>166666667</v>
      </c>
      <c r="J49" s="155" t="s">
        <v>8869</v>
      </c>
    </row>
    <row r="50" spans="2:10" x14ac:dyDescent="0.25">
      <c r="B50" s="152" t="s">
        <v>7974</v>
      </c>
      <c r="C50" s="152" t="s">
        <v>8893</v>
      </c>
      <c r="D50" s="152" t="s">
        <v>8898</v>
      </c>
      <c r="E50" s="156">
        <v>12</v>
      </c>
      <c r="F50" s="153"/>
      <c r="G50" s="156">
        <v>100</v>
      </c>
      <c r="H50" s="156">
        <v>100</v>
      </c>
      <c r="I50" s="154">
        <f t="shared" si="0"/>
        <v>83333333</v>
      </c>
      <c r="J50" s="155" t="s">
        <v>8870</v>
      </c>
    </row>
    <row r="51" spans="2:10" x14ac:dyDescent="0.25">
      <c r="B51" s="152" t="s">
        <v>7974</v>
      </c>
      <c r="C51" s="152" t="s">
        <v>8894</v>
      </c>
      <c r="D51" s="152" t="s">
        <v>8899</v>
      </c>
      <c r="E51" s="156">
        <v>12</v>
      </c>
      <c r="F51" s="153"/>
      <c r="G51" s="156">
        <v>603</v>
      </c>
      <c r="H51" s="156">
        <v>500</v>
      </c>
      <c r="I51" s="154">
        <f t="shared" si="0"/>
        <v>416666667</v>
      </c>
      <c r="J51" s="155"/>
    </row>
    <row r="52" spans="2:10" x14ac:dyDescent="0.25">
      <c r="B52" s="152" t="s">
        <v>7974</v>
      </c>
      <c r="C52" s="152" t="s">
        <v>8871</v>
      </c>
      <c r="D52" s="152" t="s">
        <v>8872</v>
      </c>
      <c r="E52" s="156">
        <v>12</v>
      </c>
      <c r="F52" s="153"/>
      <c r="G52" s="156">
        <v>241</v>
      </c>
      <c r="H52" s="156">
        <v>200</v>
      </c>
      <c r="I52" s="154">
        <f t="shared" si="0"/>
        <v>166666667</v>
      </c>
      <c r="J52" s="155"/>
    </row>
    <row r="53" spans="2:10" x14ac:dyDescent="0.25">
      <c r="B53" s="152" t="s">
        <v>7974</v>
      </c>
      <c r="C53" s="152" t="s">
        <v>8895</v>
      </c>
      <c r="D53" s="152" t="s">
        <v>8900</v>
      </c>
      <c r="E53" s="156">
        <v>12</v>
      </c>
      <c r="F53" s="153"/>
      <c r="G53" s="156">
        <v>100</v>
      </c>
      <c r="H53" s="156">
        <v>100</v>
      </c>
      <c r="I53" s="154">
        <f t="shared" si="0"/>
        <v>83333333</v>
      </c>
      <c r="J53" s="155"/>
    </row>
    <row r="54" spans="2:10" x14ac:dyDescent="0.25">
      <c r="B54" s="152" t="s">
        <v>8808</v>
      </c>
      <c r="C54" s="152" t="s">
        <v>8901</v>
      </c>
      <c r="D54" s="152" t="s">
        <v>8907</v>
      </c>
      <c r="E54" s="156">
        <v>12</v>
      </c>
      <c r="F54" s="153"/>
      <c r="G54" s="156">
        <v>524</v>
      </c>
      <c r="H54" s="156">
        <v>500</v>
      </c>
      <c r="I54" s="154">
        <f t="shared" si="0"/>
        <v>416666667</v>
      </c>
      <c r="J54" s="155" t="s">
        <v>8873</v>
      </c>
    </row>
    <row r="55" spans="2:10" x14ac:dyDescent="0.25">
      <c r="B55" s="152" t="s">
        <v>8808</v>
      </c>
      <c r="C55" s="152" t="s">
        <v>8902</v>
      </c>
      <c r="D55" s="152" t="s">
        <v>731</v>
      </c>
      <c r="E55" s="156">
        <v>12</v>
      </c>
      <c r="F55" s="153"/>
      <c r="G55" s="156">
        <v>262</v>
      </c>
      <c r="H55" s="156">
        <v>200</v>
      </c>
      <c r="I55" s="154">
        <f t="shared" si="0"/>
        <v>166666667</v>
      </c>
      <c r="J55" s="155" t="s">
        <v>8874</v>
      </c>
    </row>
    <row r="56" spans="2:10" x14ac:dyDescent="0.25">
      <c r="B56" s="152" t="s">
        <v>8808</v>
      </c>
      <c r="C56" s="152" t="s">
        <v>8903</v>
      </c>
      <c r="D56" s="152" t="s">
        <v>8908</v>
      </c>
      <c r="E56" s="156">
        <v>12</v>
      </c>
      <c r="F56" s="153"/>
      <c r="G56" s="156">
        <v>131</v>
      </c>
      <c r="H56" s="156">
        <v>100</v>
      </c>
      <c r="I56" s="154">
        <f t="shared" si="0"/>
        <v>83333333</v>
      </c>
      <c r="J56" s="155" t="s">
        <v>8875</v>
      </c>
    </row>
    <row r="57" spans="2:10" x14ac:dyDescent="0.25">
      <c r="B57" s="152" t="s">
        <v>8808</v>
      </c>
      <c r="C57" s="152" t="s">
        <v>8904</v>
      </c>
      <c r="D57" s="152" t="s">
        <v>8909</v>
      </c>
      <c r="E57" s="156">
        <v>12</v>
      </c>
      <c r="F57" s="153"/>
      <c r="G57" s="156">
        <v>524</v>
      </c>
      <c r="H57" s="156">
        <v>500</v>
      </c>
      <c r="I57" s="154">
        <f t="shared" si="0"/>
        <v>416666667</v>
      </c>
      <c r="J57" s="155"/>
    </row>
    <row r="58" spans="2:10" x14ac:dyDescent="0.25">
      <c r="B58" s="152" t="s">
        <v>8808</v>
      </c>
      <c r="C58" s="152" t="s">
        <v>8905</v>
      </c>
      <c r="D58" s="152" t="s">
        <v>8910</v>
      </c>
      <c r="E58" s="156">
        <v>12</v>
      </c>
      <c r="F58" s="153"/>
      <c r="G58" s="156">
        <v>262</v>
      </c>
      <c r="H58" s="156">
        <v>200</v>
      </c>
      <c r="I58" s="154">
        <f t="shared" si="0"/>
        <v>166666667</v>
      </c>
      <c r="J58" s="155"/>
    </row>
    <row r="59" spans="2:10" x14ac:dyDescent="0.25">
      <c r="B59" s="152" t="s">
        <v>8808</v>
      </c>
      <c r="C59" s="152" t="s">
        <v>8906</v>
      </c>
      <c r="D59" s="152" t="s">
        <v>8911</v>
      </c>
      <c r="E59" s="156">
        <v>12</v>
      </c>
      <c r="F59" s="153"/>
      <c r="G59" s="156">
        <v>131</v>
      </c>
      <c r="H59" s="156">
        <v>100</v>
      </c>
      <c r="I59" s="154">
        <f t="shared" si="0"/>
        <v>83333333</v>
      </c>
      <c r="J59" s="155"/>
    </row>
    <row r="60" spans="2:10" x14ac:dyDescent="0.25">
      <c r="B60" s="152" t="s">
        <v>8808</v>
      </c>
      <c r="C60" s="152" t="s">
        <v>8876</v>
      </c>
      <c r="D60" s="152" t="s">
        <v>8877</v>
      </c>
      <c r="E60" s="156">
        <v>12</v>
      </c>
      <c r="F60" s="153"/>
      <c r="G60" s="156">
        <v>444</v>
      </c>
      <c r="H60" s="156">
        <v>500</v>
      </c>
      <c r="I60" s="154">
        <f t="shared" si="0"/>
        <v>416666667</v>
      </c>
      <c r="J60" s="155" t="s">
        <v>8881</v>
      </c>
    </row>
    <row r="61" spans="2:10" x14ac:dyDescent="0.25">
      <c r="B61" s="152" t="s">
        <v>8808</v>
      </c>
      <c r="C61" s="152" t="s">
        <v>8878</v>
      </c>
      <c r="D61" s="152" t="s">
        <v>732</v>
      </c>
      <c r="E61" s="156">
        <v>12</v>
      </c>
      <c r="F61" s="153"/>
      <c r="G61" s="156">
        <v>444</v>
      </c>
      <c r="H61" s="156">
        <v>400</v>
      </c>
      <c r="I61" s="154">
        <f t="shared" si="0"/>
        <v>333333333</v>
      </c>
      <c r="J61" s="155" t="s">
        <v>8882</v>
      </c>
    </row>
    <row r="62" spans="2:10" x14ac:dyDescent="0.25">
      <c r="B62" s="152" t="s">
        <v>8808</v>
      </c>
      <c r="C62" s="152" t="s">
        <v>8879</v>
      </c>
      <c r="D62" s="152" t="s">
        <v>8880</v>
      </c>
      <c r="E62" s="156">
        <v>12</v>
      </c>
      <c r="F62" s="153"/>
      <c r="G62" s="156">
        <v>444</v>
      </c>
      <c r="H62" s="156">
        <v>300</v>
      </c>
      <c r="I62" s="154">
        <f t="shared" si="0"/>
        <v>250000000</v>
      </c>
      <c r="J62" s="155" t="s">
        <v>8883</v>
      </c>
    </row>
    <row r="63" spans="2:10" x14ac:dyDescent="0.25">
      <c r="B63" s="152" t="s">
        <v>8808</v>
      </c>
      <c r="C63" s="152" t="s">
        <v>8884</v>
      </c>
      <c r="D63" s="152" t="s">
        <v>8877</v>
      </c>
      <c r="E63" s="156">
        <v>12</v>
      </c>
      <c r="F63" s="153"/>
      <c r="G63" s="156">
        <v>444</v>
      </c>
      <c r="H63" s="156">
        <v>500</v>
      </c>
      <c r="I63" s="154">
        <f t="shared" si="0"/>
        <v>416666667</v>
      </c>
      <c r="J63" s="155"/>
    </row>
    <row r="64" spans="2:10" x14ac:dyDescent="0.25">
      <c r="B64" s="152" t="s">
        <v>8808</v>
      </c>
      <c r="C64" s="152" t="s">
        <v>8885</v>
      </c>
      <c r="D64" s="152" t="s">
        <v>732</v>
      </c>
      <c r="E64" s="156">
        <v>12</v>
      </c>
      <c r="F64" s="153"/>
      <c r="G64" s="156">
        <v>444</v>
      </c>
      <c r="H64" s="156">
        <v>400</v>
      </c>
      <c r="I64" s="154">
        <f t="shared" si="0"/>
        <v>333333333</v>
      </c>
      <c r="J64" s="155"/>
    </row>
    <row r="65" spans="2:10" x14ac:dyDescent="0.25">
      <c r="B65" s="152" t="s">
        <v>8808</v>
      </c>
      <c r="C65" s="152" t="s">
        <v>8886</v>
      </c>
      <c r="D65" s="152" t="s">
        <v>8880</v>
      </c>
      <c r="E65" s="156">
        <v>12</v>
      </c>
      <c r="F65" s="153"/>
      <c r="G65" s="156">
        <v>444</v>
      </c>
      <c r="H65" s="156">
        <v>300</v>
      </c>
      <c r="I65" s="154">
        <f t="shared" si="0"/>
        <v>250000000</v>
      </c>
      <c r="J65" s="155"/>
    </row>
    <row r="66" spans="2:10" x14ac:dyDescent="0.25">
      <c r="B66" s="156" t="s">
        <v>7974</v>
      </c>
      <c r="C66" s="156" t="s">
        <v>919</v>
      </c>
      <c r="D66" s="153" t="s">
        <v>934</v>
      </c>
      <c r="E66" s="156">
        <v>12</v>
      </c>
      <c r="F66" s="153"/>
      <c r="G66" s="156">
        <v>2.8</v>
      </c>
      <c r="H66" s="156">
        <v>3</v>
      </c>
      <c r="I66" s="154">
        <f t="shared" si="0"/>
        <v>2500000</v>
      </c>
      <c r="J66" s="155" t="s">
        <v>8912</v>
      </c>
    </row>
    <row r="67" spans="2:10" x14ac:dyDescent="0.25">
      <c r="B67" s="156" t="s">
        <v>7974</v>
      </c>
      <c r="C67" s="156" t="s">
        <v>1034</v>
      </c>
      <c r="D67" s="153" t="s">
        <v>1035</v>
      </c>
      <c r="E67" s="156">
        <v>12</v>
      </c>
      <c r="F67" s="153"/>
      <c r="G67" s="156">
        <v>2.8</v>
      </c>
      <c r="H67" s="156">
        <v>3</v>
      </c>
      <c r="I67" s="154">
        <f t="shared" si="0"/>
        <v>2500000</v>
      </c>
      <c r="J67" s="155"/>
    </row>
    <row r="68" spans="2:10" x14ac:dyDescent="0.25">
      <c r="B68" s="152" t="s">
        <v>8808</v>
      </c>
      <c r="C68" s="156" t="s">
        <v>8825</v>
      </c>
      <c r="D68" s="153" t="s">
        <v>8826</v>
      </c>
      <c r="E68" s="156">
        <v>12</v>
      </c>
      <c r="F68" s="153"/>
      <c r="G68" s="156">
        <v>556</v>
      </c>
      <c r="H68" s="156">
        <v>500</v>
      </c>
      <c r="I68" s="154">
        <f t="shared" si="0"/>
        <v>416666667</v>
      </c>
      <c r="J68" s="155" t="s">
        <v>8850</v>
      </c>
    </row>
    <row r="69" spans="2:10" x14ac:dyDescent="0.25">
      <c r="B69" s="156" t="s">
        <v>8808</v>
      </c>
      <c r="C69" s="156" t="s">
        <v>8827</v>
      </c>
      <c r="D69" s="153" t="s">
        <v>8828</v>
      </c>
      <c r="E69" s="156">
        <v>12</v>
      </c>
      <c r="F69" s="153"/>
      <c r="G69" s="156">
        <v>222</v>
      </c>
      <c r="H69" s="156">
        <v>200</v>
      </c>
      <c r="I69" s="154">
        <f t="shared" si="0"/>
        <v>166666667</v>
      </c>
      <c r="J69" s="155"/>
    </row>
    <row r="70" spans="2:10" x14ac:dyDescent="0.25">
      <c r="B70" s="156" t="s">
        <v>8808</v>
      </c>
      <c r="C70" s="156" t="s">
        <v>8829</v>
      </c>
      <c r="D70" s="153" t="s">
        <v>8830</v>
      </c>
      <c r="E70" s="156">
        <v>12</v>
      </c>
      <c r="F70" s="153"/>
      <c r="G70" s="156">
        <v>93</v>
      </c>
      <c r="H70" s="156">
        <v>100</v>
      </c>
      <c r="I70" s="154">
        <f t="shared" si="0"/>
        <v>83333333</v>
      </c>
      <c r="J70" s="155"/>
    </row>
    <row r="71" spans="2:10" x14ac:dyDescent="0.25">
      <c r="B71" s="152" t="s">
        <v>8808</v>
      </c>
      <c r="C71" s="156" t="s">
        <v>8851</v>
      </c>
      <c r="D71" s="153" t="s">
        <v>8854</v>
      </c>
      <c r="E71" s="156">
        <v>12</v>
      </c>
      <c r="F71" s="153"/>
      <c r="G71" s="156">
        <v>556</v>
      </c>
      <c r="H71" s="156">
        <v>500</v>
      </c>
      <c r="I71" s="154">
        <f t="shared" si="0"/>
        <v>416666667</v>
      </c>
      <c r="J71" s="155"/>
    </row>
    <row r="72" spans="2:10" x14ac:dyDescent="0.25">
      <c r="B72" s="156" t="s">
        <v>8808</v>
      </c>
      <c r="C72" s="156" t="s">
        <v>8852</v>
      </c>
      <c r="D72" s="153" t="s">
        <v>8855</v>
      </c>
      <c r="E72" s="156">
        <v>12</v>
      </c>
      <c r="F72" s="153"/>
      <c r="G72" s="156">
        <v>222</v>
      </c>
      <c r="H72" s="156">
        <v>200</v>
      </c>
      <c r="I72" s="154">
        <f t="shared" si="0"/>
        <v>166666667</v>
      </c>
      <c r="J72" s="155"/>
    </row>
    <row r="73" spans="2:10" x14ac:dyDescent="0.25">
      <c r="B73" s="156" t="s">
        <v>8808</v>
      </c>
      <c r="C73" s="156" t="s">
        <v>8853</v>
      </c>
      <c r="D73" s="153" t="s">
        <v>8856</v>
      </c>
      <c r="E73" s="156">
        <v>12</v>
      </c>
      <c r="F73" s="153"/>
      <c r="G73" s="156">
        <v>93</v>
      </c>
      <c r="H73" s="156">
        <v>100</v>
      </c>
      <c r="I73" s="154">
        <f t="shared" si="0"/>
        <v>83333333</v>
      </c>
      <c r="J73" s="155"/>
    </row>
    <row r="74" spans="2:10" x14ac:dyDescent="0.25">
      <c r="B74" s="156" t="s">
        <v>7974</v>
      </c>
      <c r="C74" s="156" t="s">
        <v>8915</v>
      </c>
      <c r="D74" s="153" t="s">
        <v>8858</v>
      </c>
      <c r="E74" s="156">
        <v>12</v>
      </c>
      <c r="F74" s="153"/>
      <c r="G74" s="156">
        <v>1333</v>
      </c>
      <c r="H74" s="156">
        <v>1200</v>
      </c>
      <c r="I74" s="154">
        <f t="shared" si="0"/>
        <v>1000000000</v>
      </c>
      <c r="J74" s="155" t="s">
        <v>8861</v>
      </c>
    </row>
    <row r="75" spans="2:10" x14ac:dyDescent="0.25">
      <c r="B75" s="152" t="s">
        <v>7974</v>
      </c>
      <c r="C75" s="156" t="s">
        <v>8914</v>
      </c>
      <c r="D75" s="153" t="s">
        <v>8857</v>
      </c>
      <c r="E75" s="156">
        <v>12</v>
      </c>
      <c r="F75" s="153"/>
      <c r="G75" s="156">
        <v>667</v>
      </c>
      <c r="H75" s="156">
        <v>600</v>
      </c>
      <c r="I75" s="154">
        <f t="shared" si="0"/>
        <v>500000000</v>
      </c>
      <c r="J75" s="155" t="s">
        <v>8860</v>
      </c>
    </row>
    <row r="76" spans="2:10" x14ac:dyDescent="0.25">
      <c r="B76" s="156" t="s">
        <v>7974</v>
      </c>
      <c r="C76" s="156" t="s">
        <v>8913</v>
      </c>
      <c r="D76" s="153" t="s">
        <v>1032</v>
      </c>
      <c r="E76" s="156">
        <v>12</v>
      </c>
      <c r="F76" s="153"/>
      <c r="G76" s="156">
        <v>333</v>
      </c>
      <c r="H76" s="156">
        <v>300</v>
      </c>
      <c r="I76" s="154">
        <f t="shared" si="0"/>
        <v>250000000</v>
      </c>
      <c r="J76" s="155" t="s">
        <v>8859</v>
      </c>
    </row>
    <row r="77" spans="2:10" x14ac:dyDescent="0.25">
      <c r="B77" s="156" t="s">
        <v>7974</v>
      </c>
      <c r="C77" s="156" t="s">
        <v>8918</v>
      </c>
      <c r="D77" s="153" t="s">
        <v>8864</v>
      </c>
      <c r="E77" s="156">
        <v>12</v>
      </c>
      <c r="F77" s="153"/>
      <c r="G77" s="156">
        <v>1333</v>
      </c>
      <c r="H77" s="156">
        <v>1200</v>
      </c>
      <c r="I77" s="154">
        <f t="shared" si="0"/>
        <v>1000000000</v>
      </c>
      <c r="J77" s="155"/>
    </row>
    <row r="78" spans="2:10" x14ac:dyDescent="0.25">
      <c r="B78" s="152" t="s">
        <v>7974</v>
      </c>
      <c r="C78" s="156" t="s">
        <v>8917</v>
      </c>
      <c r="D78" s="153" t="s">
        <v>8863</v>
      </c>
      <c r="E78" s="156">
        <v>12</v>
      </c>
      <c r="F78" s="153"/>
      <c r="G78" s="156">
        <v>667</v>
      </c>
      <c r="H78" s="156">
        <v>600</v>
      </c>
      <c r="I78" s="154">
        <f t="shared" si="0"/>
        <v>500000000</v>
      </c>
      <c r="J78" s="155"/>
    </row>
    <row r="79" spans="2:10" x14ac:dyDescent="0.25">
      <c r="B79" s="156" t="s">
        <v>7974</v>
      </c>
      <c r="C79" s="156" t="s">
        <v>8916</v>
      </c>
      <c r="D79" s="153" t="s">
        <v>8862</v>
      </c>
      <c r="E79" s="156">
        <v>12</v>
      </c>
      <c r="F79" s="153"/>
      <c r="G79" s="156">
        <v>333</v>
      </c>
      <c r="H79" s="156">
        <v>300</v>
      </c>
      <c r="I79" s="154">
        <f t="shared" si="0"/>
        <v>250000000</v>
      </c>
      <c r="J79" s="155"/>
    </row>
    <row r="80" spans="2:10" x14ac:dyDescent="0.25">
      <c r="B80" s="156" t="s">
        <v>7974</v>
      </c>
      <c r="C80" s="156" t="s">
        <v>1028</v>
      </c>
      <c r="D80" s="153" t="s">
        <v>729</v>
      </c>
      <c r="E80" s="156">
        <v>12</v>
      </c>
      <c r="F80" s="153"/>
      <c r="G80" s="156">
        <v>49</v>
      </c>
      <c r="H80" s="156">
        <v>50</v>
      </c>
      <c r="I80" s="154">
        <f t="shared" si="0"/>
        <v>41666667</v>
      </c>
      <c r="J80" s="155"/>
    </row>
    <row r="81" spans="2:10" x14ac:dyDescent="0.25">
      <c r="B81" s="156" t="s">
        <v>7974</v>
      </c>
      <c r="C81" s="156" t="s">
        <v>8865</v>
      </c>
      <c r="D81" s="153" t="s">
        <v>8866</v>
      </c>
      <c r="E81" s="156">
        <v>12</v>
      </c>
      <c r="F81" s="153"/>
      <c r="G81" s="156">
        <v>49</v>
      </c>
      <c r="H81" s="156">
        <v>50</v>
      </c>
      <c r="I81" s="154">
        <f t="shared" si="0"/>
        <v>41666667</v>
      </c>
      <c r="J81" s="155"/>
    </row>
    <row r="82" spans="2:10" x14ac:dyDescent="0.25">
      <c r="B82" s="156" t="s">
        <v>7974</v>
      </c>
      <c r="C82" s="156" t="s">
        <v>1031</v>
      </c>
      <c r="D82" s="153" t="s">
        <v>978</v>
      </c>
      <c r="E82" s="156">
        <v>12</v>
      </c>
      <c r="F82" s="153"/>
      <c r="G82" s="156">
        <v>150</v>
      </c>
      <c r="H82" s="156">
        <v>150</v>
      </c>
      <c r="I82" s="154">
        <f t="shared" si="0"/>
        <v>125000000</v>
      </c>
      <c r="J82" s="155" t="s">
        <v>1082</v>
      </c>
    </row>
    <row r="83" spans="2:10" x14ac:dyDescent="0.25">
      <c r="B83" s="156" t="s">
        <v>7974</v>
      </c>
      <c r="C83" s="156" t="s">
        <v>1029</v>
      </c>
      <c r="D83" s="153" t="s">
        <v>1030</v>
      </c>
      <c r="E83" s="156">
        <v>12</v>
      </c>
      <c r="F83" s="153"/>
      <c r="G83" s="156">
        <v>300</v>
      </c>
      <c r="H83" s="156">
        <v>300</v>
      </c>
      <c r="I83" s="154">
        <f t="shared" si="0"/>
        <v>250000000</v>
      </c>
      <c r="J83" s="155" t="s">
        <v>1082</v>
      </c>
    </row>
    <row r="84" spans="2:10" x14ac:dyDescent="0.25">
      <c r="B84" s="156" t="s">
        <v>7974</v>
      </c>
      <c r="C84" s="156" t="s">
        <v>7798</v>
      </c>
      <c r="D84" s="153" t="s">
        <v>8638</v>
      </c>
      <c r="E84" s="156">
        <v>12</v>
      </c>
      <c r="F84" s="153"/>
      <c r="G84" s="156">
        <v>14</v>
      </c>
      <c r="H84" s="156">
        <v>15</v>
      </c>
      <c r="I84" s="154">
        <f t="shared" si="0"/>
        <v>12500000</v>
      </c>
      <c r="J84" s="155" t="s">
        <v>8912</v>
      </c>
    </row>
    <row r="85" spans="2:10" x14ac:dyDescent="0.25">
      <c r="B85" s="156" t="s">
        <v>7974</v>
      </c>
      <c r="C85" s="156" t="s">
        <v>7800</v>
      </c>
      <c r="D85" s="153" t="s">
        <v>8639</v>
      </c>
      <c r="E85" s="156">
        <v>12</v>
      </c>
      <c r="F85" s="153"/>
      <c r="G85" s="156">
        <v>14</v>
      </c>
      <c r="H85" s="156">
        <v>15</v>
      </c>
      <c r="I85" s="154">
        <f t="shared" si="0"/>
        <v>12500000</v>
      </c>
      <c r="J85" s="155"/>
    </row>
    <row r="86" spans="2:10" x14ac:dyDescent="0.25">
      <c r="B86" s="156" t="s">
        <v>7974</v>
      </c>
      <c r="C86" s="152" t="s">
        <v>8778</v>
      </c>
      <c r="D86" s="153" t="s">
        <v>8770</v>
      </c>
      <c r="E86" s="156">
        <v>12</v>
      </c>
      <c r="F86" s="153"/>
      <c r="G86" s="156">
        <v>4362</v>
      </c>
      <c r="H86" s="156">
        <v>5000</v>
      </c>
      <c r="I86" s="154">
        <f t="shared" si="0"/>
        <v>4166666667</v>
      </c>
      <c r="J86" s="155" t="s">
        <v>8769</v>
      </c>
    </row>
    <row r="87" spans="2:10" x14ac:dyDescent="0.25">
      <c r="B87" s="156" t="s">
        <v>7974</v>
      </c>
      <c r="C87" s="156" t="s">
        <v>8779</v>
      </c>
      <c r="D87" s="153" t="s">
        <v>8771</v>
      </c>
      <c r="E87" s="156">
        <v>12</v>
      </c>
      <c r="F87" s="153"/>
      <c r="G87" s="156">
        <v>3945</v>
      </c>
      <c r="H87" s="156">
        <v>4000</v>
      </c>
      <c r="I87" s="154">
        <f t="shared" si="0"/>
        <v>3333333333</v>
      </c>
      <c r="J87" s="155" t="s">
        <v>8767</v>
      </c>
    </row>
    <row r="88" spans="2:10" x14ac:dyDescent="0.25">
      <c r="B88" s="156" t="s">
        <v>7974</v>
      </c>
      <c r="C88" s="156" t="s">
        <v>8890</v>
      </c>
      <c r="D88" s="153" t="s">
        <v>8891</v>
      </c>
      <c r="E88" s="156">
        <v>12</v>
      </c>
      <c r="F88" s="153"/>
      <c r="G88" s="156">
        <v>3555</v>
      </c>
      <c r="H88" s="156">
        <v>3000</v>
      </c>
      <c r="I88" s="154">
        <f t="shared" si="0"/>
        <v>2500000000</v>
      </c>
      <c r="J88" s="155" t="s">
        <v>8768</v>
      </c>
    </row>
    <row r="89" spans="2:10" x14ac:dyDescent="0.25">
      <c r="B89" s="156" t="s">
        <v>7974</v>
      </c>
      <c r="C89" s="156" t="s">
        <v>8760</v>
      </c>
      <c r="D89" s="153" t="s">
        <v>8763</v>
      </c>
      <c r="E89" s="156">
        <v>12</v>
      </c>
      <c r="F89" s="153"/>
      <c r="G89" s="156">
        <v>1779</v>
      </c>
      <c r="H89" s="156">
        <v>2000</v>
      </c>
      <c r="I89" s="154">
        <f t="shared" si="0"/>
        <v>1666666667</v>
      </c>
      <c r="J89" s="155" t="s">
        <v>8762</v>
      </c>
    </row>
    <row r="90" spans="2:10" x14ac:dyDescent="0.25">
      <c r="B90" s="156" t="s">
        <v>7974</v>
      </c>
      <c r="C90" s="156" t="s">
        <v>8761</v>
      </c>
      <c r="D90" s="153" t="s">
        <v>8765</v>
      </c>
      <c r="E90" s="156">
        <v>12</v>
      </c>
      <c r="F90" s="153"/>
      <c r="G90" s="156">
        <v>1611</v>
      </c>
      <c r="H90" s="156">
        <v>1500</v>
      </c>
      <c r="I90" s="154">
        <f t="shared" si="0"/>
        <v>1250000000</v>
      </c>
      <c r="J90" s="155" t="s">
        <v>8767</v>
      </c>
    </row>
    <row r="91" spans="2:10" x14ac:dyDescent="0.25">
      <c r="B91" s="156" t="s">
        <v>7974</v>
      </c>
      <c r="C91" s="156" t="s">
        <v>8764</v>
      </c>
      <c r="D91" s="153" t="s">
        <v>8766</v>
      </c>
      <c r="E91" s="156">
        <v>12</v>
      </c>
      <c r="F91" s="153"/>
      <c r="G91" s="156">
        <v>1167</v>
      </c>
      <c r="H91" s="156">
        <v>1000</v>
      </c>
      <c r="I91" s="154">
        <f t="shared" si="0"/>
        <v>833333333</v>
      </c>
      <c r="J91" s="155" t="s">
        <v>8768</v>
      </c>
    </row>
    <row r="92" spans="2:10" x14ac:dyDescent="0.25">
      <c r="B92" s="156" t="s">
        <v>7974</v>
      </c>
      <c r="C92" s="156" t="s">
        <v>8780</v>
      </c>
      <c r="D92" s="153" t="s">
        <v>8772</v>
      </c>
      <c r="E92" s="156">
        <v>12</v>
      </c>
      <c r="F92" s="153"/>
      <c r="G92" s="156">
        <v>2075</v>
      </c>
      <c r="H92" s="156">
        <v>2000</v>
      </c>
      <c r="I92" s="154">
        <f t="shared" si="0"/>
        <v>1666666667</v>
      </c>
      <c r="J92" s="155" t="s">
        <v>8773</v>
      </c>
    </row>
    <row r="93" spans="2:10" x14ac:dyDescent="0.25">
      <c r="B93" s="156" t="s">
        <v>7974</v>
      </c>
      <c r="C93" s="156" t="s">
        <v>8781</v>
      </c>
      <c r="D93" s="153" t="s">
        <v>8776</v>
      </c>
      <c r="E93" s="156">
        <v>12</v>
      </c>
      <c r="F93" s="153"/>
      <c r="G93" s="156">
        <v>889</v>
      </c>
      <c r="H93" s="156">
        <v>900</v>
      </c>
      <c r="I93" s="154">
        <f t="shared" si="0"/>
        <v>750000000</v>
      </c>
      <c r="J93" s="155" t="s">
        <v>8774</v>
      </c>
    </row>
    <row r="94" spans="2:10" x14ac:dyDescent="0.25">
      <c r="B94" s="156" t="s">
        <v>7974</v>
      </c>
      <c r="C94" s="156" t="s">
        <v>8782</v>
      </c>
      <c r="D94" s="153" t="s">
        <v>8777</v>
      </c>
      <c r="E94" s="156">
        <v>12</v>
      </c>
      <c r="F94" s="153"/>
      <c r="G94" s="156">
        <v>296</v>
      </c>
      <c r="H94" s="156">
        <v>300</v>
      </c>
      <c r="I94" s="154">
        <f t="shared" si="0"/>
        <v>250000000</v>
      </c>
      <c r="J94" s="155" t="s">
        <v>8775</v>
      </c>
    </row>
    <row r="95" spans="2:10" x14ac:dyDescent="0.25">
      <c r="B95" s="82" t="s">
        <v>7975</v>
      </c>
      <c r="C95" s="82" t="s">
        <v>909</v>
      </c>
      <c r="D95" s="79" t="s">
        <v>7937</v>
      </c>
      <c r="E95" s="82">
        <v>12</v>
      </c>
      <c r="F95" s="79"/>
      <c r="G95" s="82"/>
      <c r="H95" s="82">
        <v>1</v>
      </c>
      <c r="I95" s="118">
        <v>1</v>
      </c>
      <c r="J95" s="147"/>
    </row>
    <row r="96" spans="2:10" x14ac:dyDescent="0.25">
      <c r="B96" s="82" t="s">
        <v>7975</v>
      </c>
      <c r="C96" s="82" t="s">
        <v>8798</v>
      </c>
      <c r="D96" s="79" t="s">
        <v>8799</v>
      </c>
      <c r="E96" s="82">
        <v>12</v>
      </c>
      <c r="F96" s="79"/>
      <c r="G96" s="82"/>
      <c r="H96" s="82">
        <v>1</v>
      </c>
      <c r="I96" s="118">
        <v>1000000</v>
      </c>
      <c r="J96" s="147"/>
    </row>
    <row r="97" spans="2:10" x14ac:dyDescent="0.25">
      <c r="B97" s="82" t="s">
        <v>7975</v>
      </c>
      <c r="C97" s="82" t="s">
        <v>9327</v>
      </c>
      <c r="D97" s="79" t="s">
        <v>8922</v>
      </c>
      <c r="E97" s="82">
        <v>12</v>
      </c>
      <c r="F97" s="79"/>
      <c r="G97" s="82"/>
      <c r="H97" s="82">
        <v>1</v>
      </c>
      <c r="I97" s="118">
        <v>1000000000</v>
      </c>
      <c r="J97" s="147"/>
    </row>
    <row r="98" spans="2:10" x14ac:dyDescent="0.25">
      <c r="B98" s="82" t="s">
        <v>7975</v>
      </c>
      <c r="C98" s="82" t="s">
        <v>8921</v>
      </c>
      <c r="D98" s="79" t="s">
        <v>8923</v>
      </c>
      <c r="E98" s="82">
        <v>12</v>
      </c>
      <c r="F98" s="79"/>
      <c r="G98" s="82"/>
      <c r="H98" s="82">
        <v>1</v>
      </c>
      <c r="I98" s="118">
        <v>1000000000000</v>
      </c>
      <c r="J98" s="147"/>
    </row>
    <row r="99" spans="2:10" x14ac:dyDescent="0.25">
      <c r="B99" s="82" t="s">
        <v>7975</v>
      </c>
      <c r="C99" s="82" t="s">
        <v>734</v>
      </c>
      <c r="D99" s="79" t="s">
        <v>7938</v>
      </c>
      <c r="E99" s="82">
        <v>12</v>
      </c>
      <c r="F99" s="79"/>
      <c r="G99" s="82"/>
      <c r="H99" s="82">
        <v>1</v>
      </c>
      <c r="I99" s="118">
        <f t="shared" si="0"/>
        <v>833333</v>
      </c>
      <c r="J99" s="147"/>
    </row>
    <row r="100" spans="2:10" x14ac:dyDescent="0.25">
      <c r="B100" s="82" t="s">
        <v>7975</v>
      </c>
      <c r="C100" s="82" t="s">
        <v>976</v>
      </c>
      <c r="D100" s="79" t="s">
        <v>977</v>
      </c>
      <c r="E100" s="82">
        <v>12</v>
      </c>
      <c r="F100" s="79"/>
      <c r="G100" s="82"/>
      <c r="H100" s="82">
        <v>30</v>
      </c>
      <c r="I100" s="118">
        <f t="shared" si="0"/>
        <v>25000000</v>
      </c>
      <c r="J100" s="147"/>
    </row>
    <row r="101" spans="2:10" x14ac:dyDescent="0.25">
      <c r="B101" s="82" t="s">
        <v>7975</v>
      </c>
      <c r="C101" s="82" t="s">
        <v>643</v>
      </c>
      <c r="D101" s="79" t="s">
        <v>7939</v>
      </c>
      <c r="E101" s="82">
        <v>12</v>
      </c>
      <c r="F101" s="79"/>
      <c r="G101" s="82"/>
      <c r="H101" s="82">
        <v>0.3</v>
      </c>
      <c r="I101" s="118">
        <f t="shared" si="0"/>
        <v>250000</v>
      </c>
      <c r="J101" s="147"/>
    </row>
    <row r="102" spans="2:10" x14ac:dyDescent="0.25">
      <c r="B102" s="82" t="s">
        <v>7975</v>
      </c>
      <c r="C102" s="82" t="s">
        <v>516</v>
      </c>
      <c r="D102" s="79" t="s">
        <v>7940</v>
      </c>
      <c r="E102" s="82">
        <v>12</v>
      </c>
      <c r="F102" s="79"/>
      <c r="G102" s="82"/>
      <c r="H102" s="82">
        <v>0.3</v>
      </c>
      <c r="I102" s="118">
        <f t="shared" si="0"/>
        <v>250000</v>
      </c>
      <c r="J102" s="147"/>
    </row>
    <row r="103" spans="2:10" x14ac:dyDescent="0.25">
      <c r="B103" s="82" t="s">
        <v>7975</v>
      </c>
      <c r="C103" s="82" t="s">
        <v>712</v>
      </c>
      <c r="D103" s="79" t="s">
        <v>7941</v>
      </c>
      <c r="E103" s="82">
        <v>12</v>
      </c>
      <c r="F103" s="79"/>
      <c r="G103" s="82"/>
      <c r="H103" s="82">
        <v>0.9</v>
      </c>
      <c r="I103" s="118">
        <f t="shared" si="0"/>
        <v>750000</v>
      </c>
      <c r="J103" s="147"/>
    </row>
    <row r="104" spans="2:10" x14ac:dyDescent="0.25">
      <c r="B104" s="82" t="s">
        <v>574</v>
      </c>
      <c r="C104" s="82" t="s">
        <v>7976</v>
      </c>
      <c r="D104" s="79" t="s">
        <v>7987</v>
      </c>
      <c r="E104" s="82">
        <v>12</v>
      </c>
      <c r="F104" s="79"/>
      <c r="G104" s="82">
        <v>0.26</v>
      </c>
      <c r="H104" s="82">
        <v>10</v>
      </c>
      <c r="I104" s="118">
        <f t="shared" si="0"/>
        <v>8333333</v>
      </c>
      <c r="J104" s="147"/>
    </row>
    <row r="105" spans="2:10" x14ac:dyDescent="0.25">
      <c r="B105" s="82" t="s">
        <v>574</v>
      </c>
      <c r="C105" s="82" t="s">
        <v>7977</v>
      </c>
      <c r="D105" s="79" t="s">
        <v>7988</v>
      </c>
      <c r="E105" s="82">
        <v>12</v>
      </c>
      <c r="F105" s="79"/>
      <c r="G105" s="82">
        <v>0.66</v>
      </c>
      <c r="H105" s="82">
        <v>30</v>
      </c>
      <c r="I105" s="118">
        <f t="shared" si="0"/>
        <v>25000000</v>
      </c>
      <c r="J105" s="147"/>
    </row>
    <row r="106" spans="2:10" x14ac:dyDescent="0.25">
      <c r="B106" s="82" t="s">
        <v>574</v>
      </c>
      <c r="C106" s="82" t="s">
        <v>7978</v>
      </c>
      <c r="D106" s="79" t="s">
        <v>7989</v>
      </c>
      <c r="E106" s="82">
        <v>12</v>
      </c>
      <c r="F106" s="79"/>
      <c r="G106" s="82">
        <v>4.7699999999999996</v>
      </c>
      <c r="H106" s="82">
        <v>50</v>
      </c>
      <c r="I106" s="118">
        <f t="shared" si="0"/>
        <v>41666667</v>
      </c>
      <c r="J106" s="147"/>
    </row>
    <row r="107" spans="2:10" x14ac:dyDescent="0.25">
      <c r="B107" s="82" t="s">
        <v>574</v>
      </c>
      <c r="C107" s="82" t="s">
        <v>7979</v>
      </c>
      <c r="D107" s="79" t="s">
        <v>7990</v>
      </c>
      <c r="E107" s="82">
        <v>12</v>
      </c>
      <c r="F107" s="79"/>
      <c r="G107" s="82">
        <v>5.58</v>
      </c>
      <c r="H107" s="82">
        <v>100</v>
      </c>
      <c r="I107" s="118">
        <f t="shared" si="0"/>
        <v>83333333</v>
      </c>
      <c r="J107" s="147"/>
    </row>
    <row r="108" spans="2:10" x14ac:dyDescent="0.25">
      <c r="B108" s="82" t="s">
        <v>574</v>
      </c>
      <c r="C108" s="82" t="s">
        <v>7980</v>
      </c>
      <c r="D108" s="79" t="s">
        <v>7991</v>
      </c>
      <c r="E108" s="82">
        <v>12</v>
      </c>
      <c r="F108" s="79"/>
      <c r="G108" s="82">
        <v>185.82</v>
      </c>
      <c r="H108" s="82">
        <v>300</v>
      </c>
      <c r="I108" s="118">
        <f t="shared" si="0"/>
        <v>250000000</v>
      </c>
      <c r="J108" s="147"/>
    </row>
    <row r="109" spans="2:10" x14ac:dyDescent="0.25">
      <c r="B109" s="82" t="s">
        <v>574</v>
      </c>
      <c r="C109" s="82" t="s">
        <v>7981</v>
      </c>
      <c r="D109" s="79" t="s">
        <v>7992</v>
      </c>
      <c r="E109" s="82">
        <v>12</v>
      </c>
      <c r="F109" s="79"/>
      <c r="G109" s="82">
        <v>261.04000000000002</v>
      </c>
      <c r="H109" s="82">
        <v>300</v>
      </c>
      <c r="I109" s="118">
        <f t="shared" ref="I109:I125" si="1">ROUND(H109/3000*2500000000,0)</f>
        <v>250000000</v>
      </c>
      <c r="J109" s="147"/>
    </row>
    <row r="110" spans="2:10" x14ac:dyDescent="0.25">
      <c r="B110" s="82" t="s">
        <v>574</v>
      </c>
      <c r="C110" s="82" t="s">
        <v>11279</v>
      </c>
      <c r="D110" s="79" t="s">
        <v>7993</v>
      </c>
      <c r="E110" s="82">
        <v>12</v>
      </c>
      <c r="F110" s="79"/>
      <c r="G110" s="82">
        <v>722.22</v>
      </c>
      <c r="H110" s="82">
        <v>1000</v>
      </c>
      <c r="I110" s="118">
        <f t="shared" si="1"/>
        <v>833333333</v>
      </c>
      <c r="J110" s="147"/>
    </row>
    <row r="111" spans="2:10" x14ac:dyDescent="0.25">
      <c r="B111" s="82" t="s">
        <v>574</v>
      </c>
      <c r="C111" s="82" t="s">
        <v>7982</v>
      </c>
      <c r="D111" s="79" t="s">
        <v>7994</v>
      </c>
      <c r="E111" s="82">
        <v>12</v>
      </c>
      <c r="F111" s="79"/>
      <c r="G111" s="82">
        <v>33.67</v>
      </c>
      <c r="H111" s="82">
        <v>30</v>
      </c>
      <c r="I111" s="118">
        <f t="shared" si="1"/>
        <v>25000000</v>
      </c>
      <c r="J111" s="147"/>
    </row>
    <row r="112" spans="2:10" x14ac:dyDescent="0.25">
      <c r="B112" s="82" t="s">
        <v>574</v>
      </c>
      <c r="C112" s="82" t="s">
        <v>7983</v>
      </c>
      <c r="D112" s="79" t="s">
        <v>7995</v>
      </c>
      <c r="E112" s="82">
        <v>12</v>
      </c>
      <c r="F112" s="79"/>
      <c r="G112" s="82">
        <v>67.34</v>
      </c>
      <c r="H112" s="82">
        <v>50</v>
      </c>
      <c r="I112" s="118">
        <f t="shared" si="1"/>
        <v>41666667</v>
      </c>
      <c r="J112" s="147"/>
    </row>
    <row r="113" spans="2:10" x14ac:dyDescent="0.25">
      <c r="B113" s="82" t="s">
        <v>574</v>
      </c>
      <c r="C113" s="82" t="s">
        <v>7984</v>
      </c>
      <c r="D113" s="79" t="s">
        <v>7996</v>
      </c>
      <c r="E113" s="82">
        <v>12</v>
      </c>
      <c r="F113" s="79"/>
      <c r="G113" s="82">
        <v>98.17</v>
      </c>
      <c r="H113" s="82">
        <v>100</v>
      </c>
      <c r="I113" s="118">
        <f t="shared" si="1"/>
        <v>83333333</v>
      </c>
      <c r="J113" s="147"/>
    </row>
    <row r="114" spans="2:10" x14ac:dyDescent="0.25">
      <c r="B114" s="82" t="s">
        <v>574</v>
      </c>
      <c r="C114" s="82" t="s">
        <v>7985</v>
      </c>
      <c r="D114" s="79" t="s">
        <v>7997</v>
      </c>
      <c r="E114" s="82">
        <v>12</v>
      </c>
      <c r="F114" s="79"/>
      <c r="G114" s="82">
        <v>187.42</v>
      </c>
      <c r="H114" s="82">
        <v>300</v>
      </c>
      <c r="I114" s="118">
        <f t="shared" si="1"/>
        <v>250000000</v>
      </c>
      <c r="J114" s="147"/>
    </row>
    <row r="115" spans="2:10" x14ac:dyDescent="0.25">
      <c r="B115" s="82" t="s">
        <v>574</v>
      </c>
      <c r="C115" s="82" t="s">
        <v>7986</v>
      </c>
      <c r="D115" s="79" t="s">
        <v>7998</v>
      </c>
      <c r="E115" s="82">
        <v>12</v>
      </c>
      <c r="F115" s="79"/>
      <c r="G115" s="82">
        <v>1123.46</v>
      </c>
      <c r="H115" s="82">
        <v>1000</v>
      </c>
      <c r="I115" s="118">
        <f t="shared" si="1"/>
        <v>833333333</v>
      </c>
      <c r="J115" s="147"/>
    </row>
    <row r="116" spans="2:10" x14ac:dyDescent="0.25">
      <c r="B116" s="82" t="s">
        <v>574</v>
      </c>
      <c r="C116" s="82" t="s">
        <v>7999</v>
      </c>
      <c r="D116" s="79" t="s">
        <v>8000</v>
      </c>
      <c r="E116" s="82">
        <v>12</v>
      </c>
      <c r="F116" s="79"/>
      <c r="G116" s="82"/>
      <c r="H116" s="82"/>
      <c r="I116" s="118">
        <f t="shared" si="1"/>
        <v>0</v>
      </c>
      <c r="J116" s="147"/>
    </row>
    <row r="117" spans="2:10" x14ac:dyDescent="0.25">
      <c r="B117" s="82" t="s">
        <v>574</v>
      </c>
      <c r="C117" s="82" t="s">
        <v>8001</v>
      </c>
      <c r="D117" s="79" t="s">
        <v>8007</v>
      </c>
      <c r="E117" s="82">
        <v>12</v>
      </c>
      <c r="F117" s="79"/>
      <c r="G117" s="82"/>
      <c r="H117" s="82"/>
      <c r="I117" s="118">
        <f t="shared" si="1"/>
        <v>0</v>
      </c>
      <c r="J117" s="147"/>
    </row>
    <row r="118" spans="2:10" x14ac:dyDescent="0.25">
      <c r="B118" s="82" t="s">
        <v>574</v>
      </c>
      <c r="C118" s="82" t="s">
        <v>8002</v>
      </c>
      <c r="D118" s="79" t="s">
        <v>8008</v>
      </c>
      <c r="E118" s="82">
        <v>12</v>
      </c>
      <c r="F118" s="79"/>
      <c r="G118" s="82"/>
      <c r="H118" s="82"/>
      <c r="I118" s="118">
        <f t="shared" si="1"/>
        <v>0</v>
      </c>
      <c r="J118" s="147"/>
    </row>
    <row r="119" spans="2:10" x14ac:dyDescent="0.25">
      <c r="B119" s="82" t="s">
        <v>574</v>
      </c>
      <c r="C119" s="82" t="s">
        <v>8003</v>
      </c>
      <c r="D119" s="79" t="s">
        <v>8009</v>
      </c>
      <c r="E119" s="82">
        <v>12</v>
      </c>
      <c r="F119" s="79"/>
      <c r="G119" s="82"/>
      <c r="H119" s="82"/>
      <c r="I119" s="118">
        <f t="shared" si="1"/>
        <v>0</v>
      </c>
      <c r="J119" s="147"/>
    </row>
    <row r="120" spans="2:10" x14ac:dyDescent="0.25">
      <c r="B120" s="82" t="s">
        <v>574</v>
      </c>
      <c r="C120" s="82" t="s">
        <v>8004</v>
      </c>
      <c r="D120" s="79" t="s">
        <v>8010</v>
      </c>
      <c r="E120" s="82">
        <v>12</v>
      </c>
      <c r="F120" s="79"/>
      <c r="G120" s="82"/>
      <c r="H120" s="82"/>
      <c r="I120" s="118">
        <f t="shared" si="1"/>
        <v>0</v>
      </c>
      <c r="J120" s="147"/>
    </row>
    <row r="121" spans="2:10" x14ac:dyDescent="0.25">
      <c r="B121" s="82" t="s">
        <v>574</v>
      </c>
      <c r="C121" s="82" t="s">
        <v>8005</v>
      </c>
      <c r="D121" s="79" t="s">
        <v>8011</v>
      </c>
      <c r="E121" s="82">
        <v>12</v>
      </c>
      <c r="F121" s="79"/>
      <c r="G121" s="82"/>
      <c r="H121" s="82"/>
      <c r="I121" s="118">
        <f t="shared" si="1"/>
        <v>0</v>
      </c>
      <c r="J121" s="147"/>
    </row>
    <row r="122" spans="2:10" x14ac:dyDescent="0.25">
      <c r="B122" s="82" t="s">
        <v>574</v>
      </c>
      <c r="C122" s="82" t="s">
        <v>8006</v>
      </c>
      <c r="D122" s="79" t="s">
        <v>8012</v>
      </c>
      <c r="E122" s="82">
        <v>12</v>
      </c>
      <c r="F122" s="79"/>
      <c r="G122" s="82"/>
      <c r="H122" s="82"/>
      <c r="I122" s="118">
        <f t="shared" si="1"/>
        <v>0</v>
      </c>
      <c r="J122" s="147"/>
    </row>
    <row r="123" spans="2:10" x14ac:dyDescent="0.25">
      <c r="B123" s="82" t="s">
        <v>574</v>
      </c>
      <c r="C123" s="82" t="s">
        <v>8013</v>
      </c>
      <c r="D123" s="79" t="s">
        <v>8017</v>
      </c>
      <c r="E123" s="82">
        <v>13</v>
      </c>
      <c r="F123" s="79"/>
      <c r="G123" s="82"/>
      <c r="H123" s="82">
        <v>5000</v>
      </c>
      <c r="I123" s="118">
        <f t="shared" si="1"/>
        <v>4166666667</v>
      </c>
      <c r="J123" s="147"/>
    </row>
    <row r="124" spans="2:10" x14ac:dyDescent="0.25">
      <c r="B124" s="82" t="s">
        <v>574</v>
      </c>
      <c r="C124" s="82" t="s">
        <v>8014</v>
      </c>
      <c r="D124" s="79" t="s">
        <v>8018</v>
      </c>
      <c r="E124" s="82">
        <v>13</v>
      </c>
      <c r="F124" s="79"/>
      <c r="G124" s="82">
        <v>750</v>
      </c>
      <c r="H124" s="82">
        <v>1000</v>
      </c>
      <c r="I124" s="118">
        <f t="shared" si="1"/>
        <v>833333333</v>
      </c>
      <c r="J124" s="147"/>
    </row>
    <row r="125" spans="2:10" x14ac:dyDescent="0.25">
      <c r="B125" s="82" t="s">
        <v>574</v>
      </c>
      <c r="C125" s="82" t="s">
        <v>8015</v>
      </c>
      <c r="D125" s="79" t="s">
        <v>8019</v>
      </c>
      <c r="E125" s="82">
        <v>13</v>
      </c>
      <c r="F125" s="79"/>
      <c r="G125" s="82">
        <v>2100</v>
      </c>
      <c r="H125" s="82">
        <v>3000</v>
      </c>
      <c r="I125" s="118">
        <f t="shared" si="1"/>
        <v>2500000000</v>
      </c>
      <c r="J125" s="147"/>
    </row>
    <row r="126" spans="2:10" x14ac:dyDescent="0.25">
      <c r="B126" s="82" t="s">
        <v>574</v>
      </c>
      <c r="C126" s="82" t="s">
        <v>8016</v>
      </c>
      <c r="D126" s="79" t="s">
        <v>8020</v>
      </c>
      <c r="E126" s="82">
        <v>13</v>
      </c>
      <c r="F126" s="79"/>
      <c r="G126" s="82">
        <v>3450</v>
      </c>
      <c r="H126" s="82">
        <v>5000</v>
      </c>
      <c r="I126" s="118">
        <f>ROUND(H126/3000*2500000000,0)</f>
        <v>4166666667</v>
      </c>
      <c r="J126" s="147"/>
    </row>
    <row r="127" spans="2:10" x14ac:dyDescent="0.25">
      <c r="B127" s="82" t="s">
        <v>574</v>
      </c>
      <c r="C127" s="82" t="s">
        <v>9693</v>
      </c>
      <c r="D127" s="79" t="s">
        <v>9697</v>
      </c>
      <c r="E127" s="82">
        <v>13</v>
      </c>
      <c r="F127" s="79"/>
      <c r="G127" s="82"/>
      <c r="H127" s="82">
        <v>5000</v>
      </c>
      <c r="I127" s="118">
        <f t="shared" ref="I127:I135" si="2">ROUND(H127/3000*2500000000,0)</f>
        <v>4166666667</v>
      </c>
      <c r="J127" s="147"/>
    </row>
    <row r="128" spans="2:10" x14ac:dyDescent="0.25">
      <c r="B128" s="82" t="s">
        <v>574</v>
      </c>
      <c r="C128" s="82" t="s">
        <v>9694</v>
      </c>
      <c r="D128" s="79" t="s">
        <v>9698</v>
      </c>
      <c r="E128" s="82">
        <v>13</v>
      </c>
      <c r="F128" s="79"/>
      <c r="G128" s="82">
        <v>750</v>
      </c>
      <c r="H128" s="82">
        <v>1000</v>
      </c>
      <c r="I128" s="118">
        <f t="shared" si="2"/>
        <v>833333333</v>
      </c>
      <c r="J128" s="147"/>
    </row>
    <row r="129" spans="2:10" x14ac:dyDescent="0.25">
      <c r="B129" s="82" t="s">
        <v>574</v>
      </c>
      <c r="C129" s="82" t="s">
        <v>9695</v>
      </c>
      <c r="D129" s="79" t="s">
        <v>9699</v>
      </c>
      <c r="E129" s="82">
        <v>13</v>
      </c>
      <c r="F129" s="79"/>
      <c r="G129" s="82">
        <v>2100</v>
      </c>
      <c r="H129" s="82">
        <v>3000</v>
      </c>
      <c r="I129" s="118">
        <f t="shared" si="2"/>
        <v>2500000000</v>
      </c>
      <c r="J129" s="147"/>
    </row>
    <row r="130" spans="2:10" x14ac:dyDescent="0.25">
      <c r="B130" s="82" t="s">
        <v>574</v>
      </c>
      <c r="C130" s="82" t="s">
        <v>9696</v>
      </c>
      <c r="D130" s="79" t="s">
        <v>9700</v>
      </c>
      <c r="E130" s="82">
        <v>13</v>
      </c>
      <c r="F130" s="79"/>
      <c r="G130" s="82">
        <v>3450</v>
      </c>
      <c r="H130" s="82">
        <v>5000</v>
      </c>
      <c r="I130" s="118">
        <f t="shared" si="2"/>
        <v>4166666667</v>
      </c>
      <c r="J130" s="147"/>
    </row>
    <row r="131" spans="2:10" x14ac:dyDescent="0.25">
      <c r="B131" s="82" t="s">
        <v>574</v>
      </c>
      <c r="C131" s="152" t="s">
        <v>12017</v>
      </c>
      <c r="D131" s="153" t="s">
        <v>12021</v>
      </c>
      <c r="E131" s="82">
        <v>13</v>
      </c>
      <c r="F131" s="79"/>
      <c r="G131" s="82"/>
      <c r="H131" s="82">
        <v>5000</v>
      </c>
      <c r="I131" s="118">
        <f t="shared" si="2"/>
        <v>4166666667</v>
      </c>
      <c r="J131" s="147"/>
    </row>
    <row r="132" spans="2:10" x14ac:dyDescent="0.25">
      <c r="B132" s="82" t="s">
        <v>574</v>
      </c>
      <c r="C132" s="156" t="s">
        <v>12018</v>
      </c>
      <c r="D132" s="153" t="s">
        <v>12022</v>
      </c>
      <c r="E132" s="82">
        <v>13</v>
      </c>
      <c r="F132" s="79"/>
      <c r="G132" s="82">
        <v>750</v>
      </c>
      <c r="H132" s="82">
        <v>1000</v>
      </c>
      <c r="I132" s="118">
        <f t="shared" si="2"/>
        <v>833333333</v>
      </c>
      <c r="J132" s="147"/>
    </row>
    <row r="133" spans="2:10" x14ac:dyDescent="0.25">
      <c r="B133" s="82" t="s">
        <v>574</v>
      </c>
      <c r="C133" s="156" t="s">
        <v>12019</v>
      </c>
      <c r="D133" s="153" t="s">
        <v>12023</v>
      </c>
      <c r="E133" s="82">
        <v>13</v>
      </c>
      <c r="F133" s="79"/>
      <c r="G133" s="82">
        <v>2100</v>
      </c>
      <c r="H133" s="82">
        <v>3000</v>
      </c>
      <c r="I133" s="118">
        <f t="shared" si="2"/>
        <v>2500000000</v>
      </c>
      <c r="J133" s="147"/>
    </row>
    <row r="134" spans="2:10" x14ac:dyDescent="0.25">
      <c r="B134" s="82" t="s">
        <v>574</v>
      </c>
      <c r="C134" s="156" t="s">
        <v>12020</v>
      </c>
      <c r="D134" s="153" t="s">
        <v>12024</v>
      </c>
      <c r="E134" s="82">
        <v>13</v>
      </c>
      <c r="F134" s="79"/>
      <c r="G134" s="82">
        <v>3450</v>
      </c>
      <c r="H134" s="82">
        <v>5000</v>
      </c>
      <c r="I134" s="118">
        <f t="shared" si="2"/>
        <v>4166666667</v>
      </c>
      <c r="J134" s="147"/>
    </row>
    <row r="135" spans="2:10" x14ac:dyDescent="0.25">
      <c r="B135" s="82" t="s">
        <v>574</v>
      </c>
      <c r="C135" s="156" t="s">
        <v>12392</v>
      </c>
      <c r="D135" s="153">
        <v>9421267</v>
      </c>
      <c r="E135" s="82">
        <v>13</v>
      </c>
      <c r="F135" s="79"/>
      <c r="G135" s="82">
        <v>100</v>
      </c>
      <c r="H135" s="82">
        <v>100</v>
      </c>
      <c r="I135" s="118">
        <f t="shared" si="2"/>
        <v>83333333</v>
      </c>
      <c r="J135" s="147"/>
    </row>
    <row r="136" spans="2:10" x14ac:dyDescent="0.25">
      <c r="B136" s="82" t="s">
        <v>538</v>
      </c>
      <c r="C136" s="82" t="s">
        <v>710</v>
      </c>
      <c r="D136" s="79" t="s">
        <v>7942</v>
      </c>
      <c r="E136" s="82">
        <v>12</v>
      </c>
      <c r="F136" s="79"/>
      <c r="G136" s="82">
        <v>1</v>
      </c>
      <c r="H136" s="82">
        <v>1</v>
      </c>
      <c r="I136" s="118">
        <f t="shared" ref="I136:I185" si="3">ROUND(H136/3000*2500000000,0)</f>
        <v>833333</v>
      </c>
      <c r="J136" s="147"/>
    </row>
    <row r="137" spans="2:10" x14ac:dyDescent="0.25">
      <c r="B137" s="82" t="s">
        <v>538</v>
      </c>
      <c r="C137" s="82" t="s">
        <v>711</v>
      </c>
      <c r="D137" s="79" t="s">
        <v>7943</v>
      </c>
      <c r="E137" s="82">
        <v>12</v>
      </c>
      <c r="F137" s="79"/>
      <c r="G137" s="82">
        <v>5</v>
      </c>
      <c r="H137" s="82">
        <v>5</v>
      </c>
      <c r="I137" s="118">
        <f t="shared" si="3"/>
        <v>4166667</v>
      </c>
      <c r="J137" s="147"/>
    </row>
    <row r="138" spans="2:10" x14ac:dyDescent="0.25">
      <c r="B138" s="82" t="s">
        <v>538</v>
      </c>
      <c r="C138" s="82" t="s">
        <v>1071</v>
      </c>
      <c r="D138" s="79" t="s">
        <v>7944</v>
      </c>
      <c r="E138" s="82">
        <v>12</v>
      </c>
      <c r="F138" s="79"/>
      <c r="G138" s="82">
        <v>100</v>
      </c>
      <c r="H138" s="82">
        <v>100</v>
      </c>
      <c r="I138" s="118">
        <f t="shared" si="3"/>
        <v>83333333</v>
      </c>
      <c r="J138" s="147"/>
    </row>
    <row r="139" spans="2:10" x14ac:dyDescent="0.25">
      <c r="B139" s="82" t="s">
        <v>538</v>
      </c>
      <c r="C139" s="82" t="s">
        <v>11278</v>
      </c>
      <c r="D139" s="79" t="s">
        <v>7945</v>
      </c>
      <c r="E139" s="82">
        <v>12</v>
      </c>
      <c r="F139" s="79"/>
      <c r="G139" s="82">
        <v>1000</v>
      </c>
      <c r="H139" s="82">
        <v>1000</v>
      </c>
      <c r="I139" s="118">
        <f t="shared" si="3"/>
        <v>833333333</v>
      </c>
      <c r="J139" s="147"/>
    </row>
    <row r="140" spans="2:10" x14ac:dyDescent="0.25">
      <c r="B140" s="82" t="s">
        <v>538</v>
      </c>
      <c r="C140" s="82" t="s">
        <v>713</v>
      </c>
      <c r="D140" s="79" t="s">
        <v>7946</v>
      </c>
      <c r="E140" s="82">
        <v>12</v>
      </c>
      <c r="F140" s="79"/>
      <c r="G140" s="82">
        <v>25</v>
      </c>
      <c r="H140" s="82">
        <v>25</v>
      </c>
      <c r="I140" s="118">
        <f t="shared" si="3"/>
        <v>20833333</v>
      </c>
      <c r="J140" s="147"/>
    </row>
    <row r="141" spans="2:10" x14ac:dyDescent="0.25">
      <c r="B141" s="82" t="s">
        <v>538</v>
      </c>
      <c r="C141" s="82" t="s">
        <v>569</v>
      </c>
      <c r="D141" s="79" t="s">
        <v>7947</v>
      </c>
      <c r="E141" s="82">
        <v>12</v>
      </c>
      <c r="F141" s="79"/>
      <c r="G141" s="82">
        <v>2500</v>
      </c>
      <c r="H141" s="82">
        <v>2500</v>
      </c>
      <c r="I141" s="118">
        <f t="shared" si="3"/>
        <v>2083333333</v>
      </c>
      <c r="J141" s="147"/>
    </row>
    <row r="142" spans="2:10" x14ac:dyDescent="0.25">
      <c r="B142" s="82" t="s">
        <v>538</v>
      </c>
      <c r="C142" s="82" t="s">
        <v>1091</v>
      </c>
      <c r="D142" s="79" t="s">
        <v>7948</v>
      </c>
      <c r="E142" s="82">
        <v>12</v>
      </c>
      <c r="F142" s="79"/>
      <c r="G142" s="82">
        <v>2500</v>
      </c>
      <c r="H142" s="82">
        <v>2500</v>
      </c>
      <c r="I142" s="118">
        <f t="shared" si="3"/>
        <v>2083333333</v>
      </c>
      <c r="J142" s="147"/>
    </row>
    <row r="143" spans="2:10" x14ac:dyDescent="0.25">
      <c r="B143" s="82" t="s">
        <v>613</v>
      </c>
      <c r="C143" s="82" t="s">
        <v>8021</v>
      </c>
      <c r="D143" s="79" t="s">
        <v>7949</v>
      </c>
      <c r="E143" s="82">
        <v>12</v>
      </c>
      <c r="F143" s="79"/>
      <c r="G143" s="152">
        <v>1500</v>
      </c>
      <c r="H143" s="152">
        <v>1500</v>
      </c>
      <c r="I143" s="118">
        <f t="shared" si="3"/>
        <v>1250000000</v>
      </c>
      <c r="J143" s="147">
        <v>300</v>
      </c>
    </row>
    <row r="144" spans="2:10" x14ac:dyDescent="0.25">
      <c r="B144" s="82" t="s">
        <v>613</v>
      </c>
      <c r="C144" s="82" t="s">
        <v>8022</v>
      </c>
      <c r="D144" s="79" t="s">
        <v>7950</v>
      </c>
      <c r="E144" s="82">
        <v>12</v>
      </c>
      <c r="F144" s="79"/>
      <c r="G144" s="152">
        <v>600</v>
      </c>
      <c r="H144" s="152">
        <v>600</v>
      </c>
      <c r="I144" s="118">
        <f t="shared" si="3"/>
        <v>500000000</v>
      </c>
      <c r="J144" s="147">
        <v>200</v>
      </c>
    </row>
    <row r="145" spans="2:10" x14ac:dyDescent="0.25">
      <c r="B145" s="82" t="s">
        <v>613</v>
      </c>
      <c r="C145" s="82" t="s">
        <v>8023</v>
      </c>
      <c r="D145" s="79" t="s">
        <v>7951</v>
      </c>
      <c r="E145" s="82">
        <v>12</v>
      </c>
      <c r="F145" s="79"/>
      <c r="G145" s="152">
        <v>300</v>
      </c>
      <c r="H145" s="152">
        <v>300</v>
      </c>
      <c r="I145" s="118">
        <f t="shared" si="3"/>
        <v>250000000</v>
      </c>
      <c r="J145" s="147">
        <v>140</v>
      </c>
    </row>
    <row r="146" spans="2:10" x14ac:dyDescent="0.25">
      <c r="B146" s="82" t="s">
        <v>613</v>
      </c>
      <c r="C146" s="82" t="s">
        <v>8024</v>
      </c>
      <c r="D146" s="79" t="s">
        <v>7952</v>
      </c>
      <c r="E146" s="82">
        <v>12</v>
      </c>
      <c r="F146" s="79"/>
      <c r="G146" s="152">
        <v>150</v>
      </c>
      <c r="H146" s="152">
        <v>150</v>
      </c>
      <c r="I146" s="118">
        <f t="shared" si="3"/>
        <v>125000000</v>
      </c>
      <c r="J146" s="147">
        <v>100</v>
      </c>
    </row>
    <row r="147" spans="2:10" x14ac:dyDescent="0.25">
      <c r="B147" s="82" t="s">
        <v>613</v>
      </c>
      <c r="C147" s="82" t="s">
        <v>8025</v>
      </c>
      <c r="D147" s="79" t="s">
        <v>7953</v>
      </c>
      <c r="E147" s="82">
        <v>12</v>
      </c>
      <c r="F147" s="79"/>
      <c r="G147" s="152">
        <v>100</v>
      </c>
      <c r="H147" s="152">
        <v>100</v>
      </c>
      <c r="I147" s="118">
        <f t="shared" si="3"/>
        <v>83333333</v>
      </c>
      <c r="J147" s="147">
        <v>80</v>
      </c>
    </row>
    <row r="148" spans="2:10" x14ac:dyDescent="0.25">
      <c r="B148" s="82" t="s">
        <v>613</v>
      </c>
      <c r="C148" s="82" t="s">
        <v>8026</v>
      </c>
      <c r="D148" s="79" t="s">
        <v>7954</v>
      </c>
      <c r="E148" s="82">
        <v>12</v>
      </c>
      <c r="F148" s="79"/>
      <c r="G148" s="152">
        <v>60</v>
      </c>
      <c r="H148" s="152">
        <v>60</v>
      </c>
      <c r="I148" s="118">
        <f t="shared" si="3"/>
        <v>50000000</v>
      </c>
      <c r="J148" s="147">
        <v>60</v>
      </c>
    </row>
    <row r="149" spans="2:10" x14ac:dyDescent="0.25">
      <c r="B149" s="82" t="s">
        <v>11270</v>
      </c>
      <c r="C149" s="82" t="s">
        <v>11271</v>
      </c>
      <c r="D149" s="79" t="s">
        <v>11272</v>
      </c>
      <c r="E149" s="82">
        <v>12</v>
      </c>
      <c r="F149" s="79"/>
      <c r="G149" s="152">
        <v>1500</v>
      </c>
      <c r="H149" s="152">
        <v>1500</v>
      </c>
      <c r="I149" s="118">
        <f t="shared" si="3"/>
        <v>1250000000</v>
      </c>
      <c r="J149" s="147"/>
    </row>
    <row r="150" spans="2:10" x14ac:dyDescent="0.25">
      <c r="B150" s="82" t="s">
        <v>613</v>
      </c>
      <c r="C150" s="82" t="s">
        <v>8027</v>
      </c>
      <c r="D150" s="79" t="s">
        <v>7955</v>
      </c>
      <c r="E150" s="82">
        <v>12</v>
      </c>
      <c r="F150" s="79"/>
      <c r="G150" s="152">
        <v>1500</v>
      </c>
      <c r="H150" s="152">
        <v>1500</v>
      </c>
      <c r="I150" s="118">
        <f t="shared" si="3"/>
        <v>1250000000</v>
      </c>
      <c r="J150" s="147"/>
    </row>
    <row r="151" spans="2:10" x14ac:dyDescent="0.25">
      <c r="B151" s="82" t="s">
        <v>613</v>
      </c>
      <c r="C151" s="82" t="s">
        <v>8028</v>
      </c>
      <c r="D151" s="79" t="s">
        <v>7956</v>
      </c>
      <c r="E151" s="82">
        <v>12</v>
      </c>
      <c r="F151" s="79"/>
      <c r="G151" s="152">
        <v>600</v>
      </c>
      <c r="H151" s="152">
        <v>600</v>
      </c>
      <c r="I151" s="118">
        <f t="shared" si="3"/>
        <v>500000000</v>
      </c>
      <c r="J151" s="147"/>
    </row>
    <row r="152" spans="2:10" x14ac:dyDescent="0.25">
      <c r="B152" s="82" t="s">
        <v>613</v>
      </c>
      <c r="C152" s="82" t="s">
        <v>8029</v>
      </c>
      <c r="D152" s="79" t="s">
        <v>7957</v>
      </c>
      <c r="E152" s="82">
        <v>12</v>
      </c>
      <c r="F152" s="79"/>
      <c r="G152" s="152">
        <v>300</v>
      </c>
      <c r="H152" s="152">
        <v>300</v>
      </c>
      <c r="I152" s="118">
        <f t="shared" si="3"/>
        <v>250000000</v>
      </c>
      <c r="J152" s="147"/>
    </row>
    <row r="153" spans="2:10" x14ac:dyDescent="0.25">
      <c r="B153" s="82" t="s">
        <v>613</v>
      </c>
      <c r="C153" s="82" t="s">
        <v>8030</v>
      </c>
      <c r="D153" s="79" t="s">
        <v>7958</v>
      </c>
      <c r="E153" s="82">
        <v>12</v>
      </c>
      <c r="F153" s="79"/>
      <c r="G153" s="152">
        <v>150</v>
      </c>
      <c r="H153" s="152">
        <v>150</v>
      </c>
      <c r="I153" s="118">
        <f t="shared" si="3"/>
        <v>125000000</v>
      </c>
      <c r="J153" s="147"/>
    </row>
    <row r="154" spans="2:10" x14ac:dyDescent="0.25">
      <c r="B154" s="82" t="s">
        <v>613</v>
      </c>
      <c r="C154" s="82" t="s">
        <v>8031</v>
      </c>
      <c r="D154" s="79" t="s">
        <v>7959</v>
      </c>
      <c r="E154" s="82">
        <v>12</v>
      </c>
      <c r="F154" s="79"/>
      <c r="G154" s="152">
        <v>100</v>
      </c>
      <c r="H154" s="152">
        <v>100</v>
      </c>
      <c r="I154" s="118">
        <f t="shared" si="3"/>
        <v>83333333</v>
      </c>
      <c r="J154" s="147"/>
    </row>
    <row r="155" spans="2:10" x14ac:dyDescent="0.25">
      <c r="B155" s="82" t="s">
        <v>613</v>
      </c>
      <c r="C155" s="82" t="s">
        <v>8032</v>
      </c>
      <c r="D155" s="79" t="s">
        <v>7960</v>
      </c>
      <c r="E155" s="82">
        <v>12</v>
      </c>
      <c r="F155" s="79"/>
      <c r="G155" s="152">
        <v>60</v>
      </c>
      <c r="H155" s="152">
        <v>60</v>
      </c>
      <c r="I155" s="118">
        <f t="shared" si="3"/>
        <v>50000000</v>
      </c>
      <c r="J155" s="147"/>
    </row>
    <row r="156" spans="2:10" x14ac:dyDescent="0.25">
      <c r="B156" s="82" t="s">
        <v>613</v>
      </c>
      <c r="C156" s="82" t="s">
        <v>8033</v>
      </c>
      <c r="D156" s="79" t="s">
        <v>7961</v>
      </c>
      <c r="E156" s="82">
        <v>12</v>
      </c>
      <c r="F156" s="79"/>
      <c r="G156" s="152">
        <v>1500</v>
      </c>
      <c r="H156" s="152">
        <v>1500</v>
      </c>
      <c r="I156" s="118">
        <f t="shared" si="3"/>
        <v>1250000000</v>
      </c>
      <c r="J156" s="147"/>
    </row>
    <row r="157" spans="2:10" x14ac:dyDescent="0.25">
      <c r="B157" s="82" t="s">
        <v>613</v>
      </c>
      <c r="C157" s="82" t="s">
        <v>8034</v>
      </c>
      <c r="D157" s="79" t="s">
        <v>7962</v>
      </c>
      <c r="E157" s="82">
        <v>12</v>
      </c>
      <c r="F157" s="79"/>
      <c r="G157" s="152">
        <v>600</v>
      </c>
      <c r="H157" s="152">
        <v>600</v>
      </c>
      <c r="I157" s="118">
        <f t="shared" si="3"/>
        <v>500000000</v>
      </c>
      <c r="J157" s="147"/>
    </row>
    <row r="158" spans="2:10" x14ac:dyDescent="0.25">
      <c r="B158" s="82" t="s">
        <v>613</v>
      </c>
      <c r="C158" s="82" t="s">
        <v>8035</v>
      </c>
      <c r="D158" s="79" t="s">
        <v>7963</v>
      </c>
      <c r="E158" s="82">
        <v>12</v>
      </c>
      <c r="F158" s="79"/>
      <c r="G158" s="152">
        <v>300</v>
      </c>
      <c r="H158" s="152">
        <v>300</v>
      </c>
      <c r="I158" s="118">
        <f t="shared" si="3"/>
        <v>250000000</v>
      </c>
      <c r="J158" s="147"/>
    </row>
    <row r="159" spans="2:10" x14ac:dyDescent="0.25">
      <c r="B159" s="82" t="s">
        <v>613</v>
      </c>
      <c r="C159" s="82" t="s">
        <v>8036</v>
      </c>
      <c r="D159" s="79" t="s">
        <v>7964</v>
      </c>
      <c r="E159" s="82">
        <v>12</v>
      </c>
      <c r="F159" s="79"/>
      <c r="G159" s="152">
        <v>150</v>
      </c>
      <c r="H159" s="152">
        <v>150</v>
      </c>
      <c r="I159" s="118">
        <f t="shared" si="3"/>
        <v>125000000</v>
      </c>
      <c r="J159" s="147"/>
    </row>
    <row r="160" spans="2:10" x14ac:dyDescent="0.25">
      <c r="B160" s="82" t="s">
        <v>8037</v>
      </c>
      <c r="C160" s="82" t="s">
        <v>721</v>
      </c>
      <c r="D160" s="79" t="s">
        <v>7965</v>
      </c>
      <c r="E160" s="82">
        <v>12</v>
      </c>
      <c r="F160" s="79"/>
      <c r="G160" s="82">
        <v>10000</v>
      </c>
      <c r="H160" s="82">
        <v>10000</v>
      </c>
      <c r="I160" s="118">
        <f t="shared" si="3"/>
        <v>8333333333</v>
      </c>
      <c r="J160" s="147"/>
    </row>
    <row r="161" spans="2:10" x14ac:dyDescent="0.25">
      <c r="B161" s="82" t="s">
        <v>8037</v>
      </c>
      <c r="C161" s="82" t="s">
        <v>818</v>
      </c>
      <c r="D161" s="79" t="s">
        <v>7966</v>
      </c>
      <c r="E161" s="82">
        <v>12</v>
      </c>
      <c r="F161" s="79"/>
      <c r="G161" s="82">
        <v>3000</v>
      </c>
      <c r="H161" s="82">
        <v>3000</v>
      </c>
      <c r="I161" s="118">
        <f t="shared" si="3"/>
        <v>2500000000</v>
      </c>
      <c r="J161" s="147"/>
    </row>
    <row r="162" spans="2:10" x14ac:dyDescent="0.25">
      <c r="B162" s="82" t="s">
        <v>952</v>
      </c>
      <c r="C162" s="82" t="s">
        <v>1018</v>
      </c>
      <c r="D162" s="79" t="s">
        <v>1020</v>
      </c>
      <c r="E162" s="82">
        <v>12</v>
      </c>
      <c r="F162" s="79"/>
      <c r="G162" s="82">
        <v>240</v>
      </c>
      <c r="H162" s="82">
        <v>240</v>
      </c>
      <c r="I162" s="118">
        <f t="shared" si="3"/>
        <v>200000000</v>
      </c>
      <c r="J162" s="147"/>
    </row>
    <row r="163" spans="2:10" x14ac:dyDescent="0.25">
      <c r="B163" s="82" t="s">
        <v>952</v>
      </c>
      <c r="C163" s="82" t="s">
        <v>1019</v>
      </c>
      <c r="D163" s="79" t="s">
        <v>1021</v>
      </c>
      <c r="E163" s="82">
        <v>12</v>
      </c>
      <c r="F163" s="79"/>
      <c r="G163" s="82">
        <v>900</v>
      </c>
      <c r="H163" s="82">
        <v>900</v>
      </c>
      <c r="I163" s="118">
        <f t="shared" si="3"/>
        <v>750000000</v>
      </c>
      <c r="J163" s="147"/>
    </row>
    <row r="164" spans="2:10" x14ac:dyDescent="0.25">
      <c r="B164" s="82" t="s">
        <v>952</v>
      </c>
      <c r="C164" s="82" t="s">
        <v>993</v>
      </c>
      <c r="D164" s="79" t="s">
        <v>1016</v>
      </c>
      <c r="E164" s="82">
        <v>12</v>
      </c>
      <c r="F164" s="79"/>
      <c r="G164" s="82">
        <v>60</v>
      </c>
      <c r="H164" s="82">
        <v>60</v>
      </c>
      <c r="I164" s="118">
        <f t="shared" si="3"/>
        <v>50000000</v>
      </c>
      <c r="J164" s="147" t="s">
        <v>1062</v>
      </c>
    </row>
    <row r="165" spans="2:10" x14ac:dyDescent="0.25">
      <c r="B165" s="82" t="s">
        <v>952</v>
      </c>
      <c r="C165" s="82" t="s">
        <v>994</v>
      </c>
      <c r="D165" s="79" t="s">
        <v>1005</v>
      </c>
      <c r="E165" s="82">
        <v>12</v>
      </c>
      <c r="F165" s="79"/>
      <c r="G165" s="82">
        <v>150</v>
      </c>
      <c r="H165" s="82">
        <v>150</v>
      </c>
      <c r="I165" s="118">
        <f t="shared" si="3"/>
        <v>125000000</v>
      </c>
      <c r="J165" s="147" t="s">
        <v>1062</v>
      </c>
    </row>
    <row r="166" spans="2:10" x14ac:dyDescent="0.25">
      <c r="B166" s="82" t="s">
        <v>952</v>
      </c>
      <c r="C166" s="82" t="s">
        <v>995</v>
      </c>
      <c r="D166" s="79" t="s">
        <v>1006</v>
      </c>
      <c r="E166" s="82">
        <v>12</v>
      </c>
      <c r="F166" s="79"/>
      <c r="G166" s="82">
        <v>300</v>
      </c>
      <c r="H166" s="82">
        <v>300</v>
      </c>
      <c r="I166" s="118">
        <f t="shared" si="3"/>
        <v>250000000</v>
      </c>
      <c r="J166" s="147" t="s">
        <v>1062</v>
      </c>
    </row>
    <row r="167" spans="2:10" x14ac:dyDescent="0.25">
      <c r="B167" s="82" t="s">
        <v>952</v>
      </c>
      <c r="C167" s="82" t="s">
        <v>996</v>
      </c>
      <c r="D167" s="79" t="s">
        <v>1013</v>
      </c>
      <c r="E167" s="82">
        <v>12</v>
      </c>
      <c r="F167" s="79"/>
      <c r="G167" s="82">
        <v>500</v>
      </c>
      <c r="H167" s="82">
        <v>500</v>
      </c>
      <c r="I167" s="118">
        <f t="shared" si="3"/>
        <v>416666667</v>
      </c>
      <c r="J167" s="147" t="s">
        <v>1062</v>
      </c>
    </row>
    <row r="168" spans="2:10" x14ac:dyDescent="0.25">
      <c r="B168" s="82" t="s">
        <v>952</v>
      </c>
      <c r="C168" s="82" t="s">
        <v>997</v>
      </c>
      <c r="D168" s="79" t="s">
        <v>1007</v>
      </c>
      <c r="E168" s="82">
        <v>12</v>
      </c>
      <c r="F168" s="79"/>
      <c r="G168" s="82">
        <v>120</v>
      </c>
      <c r="H168" s="82">
        <v>120</v>
      </c>
      <c r="I168" s="118">
        <f t="shared" si="3"/>
        <v>100000000</v>
      </c>
      <c r="J168" s="147" t="s">
        <v>1062</v>
      </c>
    </row>
    <row r="169" spans="2:10" x14ac:dyDescent="0.25">
      <c r="B169" s="82" t="s">
        <v>952</v>
      </c>
      <c r="C169" s="82" t="s">
        <v>998</v>
      </c>
      <c r="D169" s="79" t="s">
        <v>1008</v>
      </c>
      <c r="E169" s="82">
        <v>12</v>
      </c>
      <c r="F169" s="79"/>
      <c r="G169" s="82">
        <v>300</v>
      </c>
      <c r="H169" s="82">
        <v>300</v>
      </c>
      <c r="I169" s="118">
        <f t="shared" si="3"/>
        <v>250000000</v>
      </c>
      <c r="J169" s="147" t="s">
        <v>1062</v>
      </c>
    </row>
    <row r="170" spans="2:10" x14ac:dyDescent="0.25">
      <c r="B170" s="82" t="s">
        <v>952</v>
      </c>
      <c r="C170" s="82" t="s">
        <v>999</v>
      </c>
      <c r="D170" s="79" t="s">
        <v>1009</v>
      </c>
      <c r="E170" s="82">
        <v>12</v>
      </c>
      <c r="F170" s="79"/>
      <c r="G170" s="82">
        <v>600</v>
      </c>
      <c r="H170" s="82">
        <v>600</v>
      </c>
      <c r="I170" s="118">
        <f t="shared" si="3"/>
        <v>500000000</v>
      </c>
      <c r="J170" s="147" t="s">
        <v>1062</v>
      </c>
    </row>
    <row r="171" spans="2:10" x14ac:dyDescent="0.25">
      <c r="B171" s="82" t="s">
        <v>952</v>
      </c>
      <c r="C171" s="82" t="s">
        <v>1000</v>
      </c>
      <c r="D171" s="79" t="s">
        <v>1014</v>
      </c>
      <c r="E171" s="82">
        <v>12</v>
      </c>
      <c r="F171" s="79"/>
      <c r="G171" s="82">
        <v>1000</v>
      </c>
      <c r="H171" s="82">
        <v>1000</v>
      </c>
      <c r="I171" s="118">
        <f t="shared" si="3"/>
        <v>833333333</v>
      </c>
      <c r="J171" s="147" t="s">
        <v>1062</v>
      </c>
    </row>
    <row r="172" spans="2:10" x14ac:dyDescent="0.25">
      <c r="B172" s="82" t="s">
        <v>952</v>
      </c>
      <c r="C172" s="82" t="s">
        <v>1120</v>
      </c>
      <c r="D172" s="79" t="s">
        <v>1121</v>
      </c>
      <c r="E172" s="82">
        <v>12</v>
      </c>
      <c r="F172" s="79"/>
      <c r="G172" s="82">
        <v>1000</v>
      </c>
      <c r="H172" s="82">
        <v>1000</v>
      </c>
      <c r="I172" s="118">
        <f t="shared" si="3"/>
        <v>833333333</v>
      </c>
      <c r="J172" s="147" t="s">
        <v>1062</v>
      </c>
    </row>
    <row r="173" spans="2:10" x14ac:dyDescent="0.25">
      <c r="B173" s="82" t="s">
        <v>952</v>
      </c>
      <c r="C173" s="82" t="s">
        <v>1001</v>
      </c>
      <c r="D173" s="79" t="s">
        <v>1010</v>
      </c>
      <c r="E173" s="82">
        <v>12</v>
      </c>
      <c r="F173" s="79"/>
      <c r="G173" s="82">
        <v>240</v>
      </c>
      <c r="H173" s="82">
        <v>240</v>
      </c>
      <c r="I173" s="118">
        <f t="shared" si="3"/>
        <v>200000000</v>
      </c>
      <c r="J173" s="147" t="s">
        <v>1062</v>
      </c>
    </row>
    <row r="174" spans="2:10" x14ac:dyDescent="0.25">
      <c r="B174" s="82" t="s">
        <v>952</v>
      </c>
      <c r="C174" s="82" t="s">
        <v>1002</v>
      </c>
      <c r="D174" s="79" t="s">
        <v>1011</v>
      </c>
      <c r="E174" s="82">
        <v>12</v>
      </c>
      <c r="F174" s="79"/>
      <c r="G174" s="82">
        <v>600</v>
      </c>
      <c r="H174" s="82">
        <v>600</v>
      </c>
      <c r="I174" s="118">
        <f t="shared" si="3"/>
        <v>500000000</v>
      </c>
      <c r="J174" s="147" t="s">
        <v>1062</v>
      </c>
    </row>
    <row r="175" spans="2:10" x14ac:dyDescent="0.25">
      <c r="B175" s="82" t="s">
        <v>952</v>
      </c>
      <c r="C175" s="82" t="s">
        <v>1003</v>
      </c>
      <c r="D175" s="79" t="s">
        <v>1012</v>
      </c>
      <c r="E175" s="82">
        <v>12</v>
      </c>
      <c r="F175" s="79"/>
      <c r="G175" s="82">
        <v>1200</v>
      </c>
      <c r="H175" s="82">
        <v>1200</v>
      </c>
      <c r="I175" s="118">
        <f t="shared" si="3"/>
        <v>1000000000</v>
      </c>
      <c r="J175" s="147" t="s">
        <v>1062</v>
      </c>
    </row>
    <row r="176" spans="2:10" x14ac:dyDescent="0.25">
      <c r="B176" s="82" t="s">
        <v>952</v>
      </c>
      <c r="C176" s="82" t="s">
        <v>1004</v>
      </c>
      <c r="D176" s="79" t="s">
        <v>1015</v>
      </c>
      <c r="E176" s="82">
        <v>12</v>
      </c>
      <c r="F176" s="79"/>
      <c r="G176" s="82">
        <v>2000</v>
      </c>
      <c r="H176" s="82">
        <v>2000</v>
      </c>
      <c r="I176" s="118">
        <f t="shared" si="3"/>
        <v>1666666667</v>
      </c>
      <c r="J176" s="147" t="s">
        <v>1062</v>
      </c>
    </row>
    <row r="177" spans="2:10" x14ac:dyDescent="0.25">
      <c r="B177" s="82" t="s">
        <v>952</v>
      </c>
      <c r="C177" s="82" t="s">
        <v>1063</v>
      </c>
      <c r="D177" s="79" t="s">
        <v>1079</v>
      </c>
      <c r="E177" s="82">
        <v>12</v>
      </c>
      <c r="F177" s="79"/>
      <c r="G177" s="82">
        <v>600</v>
      </c>
      <c r="H177" s="82">
        <v>600</v>
      </c>
      <c r="I177" s="118">
        <f t="shared" si="3"/>
        <v>500000000</v>
      </c>
      <c r="J177" s="147" t="s">
        <v>1062</v>
      </c>
    </row>
    <row r="178" spans="2:10" x14ac:dyDescent="0.25">
      <c r="B178" s="82" t="s">
        <v>952</v>
      </c>
      <c r="C178" s="82" t="s">
        <v>1064</v>
      </c>
      <c r="D178" s="79" t="s">
        <v>1078</v>
      </c>
      <c r="E178" s="82">
        <v>12</v>
      </c>
      <c r="F178" s="79"/>
      <c r="G178" s="82">
        <v>1500</v>
      </c>
      <c r="H178" s="82">
        <v>1500</v>
      </c>
      <c r="I178" s="118">
        <f t="shared" si="3"/>
        <v>1250000000</v>
      </c>
      <c r="J178" s="147" t="s">
        <v>1062</v>
      </c>
    </row>
    <row r="179" spans="2:10" ht="16.5" customHeight="1" x14ac:dyDescent="0.25">
      <c r="B179" s="82" t="s">
        <v>952</v>
      </c>
      <c r="C179" s="82" t="s">
        <v>1065</v>
      </c>
      <c r="D179" s="79" t="s">
        <v>1077</v>
      </c>
      <c r="E179" s="82">
        <v>12</v>
      </c>
      <c r="F179" s="79"/>
      <c r="G179" s="82">
        <v>3000</v>
      </c>
      <c r="H179" s="82">
        <v>3000</v>
      </c>
      <c r="I179" s="118">
        <f t="shared" si="3"/>
        <v>2500000000</v>
      </c>
      <c r="J179" s="147" t="s">
        <v>1062</v>
      </c>
    </row>
    <row r="180" spans="2:10" x14ac:dyDescent="0.25">
      <c r="B180" s="82" t="s">
        <v>952</v>
      </c>
      <c r="C180" s="82" t="s">
        <v>1066</v>
      </c>
      <c r="D180" s="79" t="s">
        <v>1076</v>
      </c>
      <c r="E180" s="82">
        <v>12</v>
      </c>
      <c r="F180" s="79"/>
      <c r="G180" s="82">
        <v>5000</v>
      </c>
      <c r="H180" s="82">
        <v>5000</v>
      </c>
      <c r="I180" s="118">
        <f t="shared" si="3"/>
        <v>4166666667</v>
      </c>
      <c r="J180" s="147" t="s">
        <v>1062</v>
      </c>
    </row>
    <row r="181" spans="2:10" x14ac:dyDescent="0.25">
      <c r="B181" s="82" t="s">
        <v>952</v>
      </c>
      <c r="C181" s="82" t="s">
        <v>1038</v>
      </c>
      <c r="D181" s="79" t="s">
        <v>1050</v>
      </c>
      <c r="E181" s="82">
        <v>12</v>
      </c>
      <c r="F181" s="79"/>
      <c r="G181" s="82">
        <v>60</v>
      </c>
      <c r="H181" s="82">
        <v>60</v>
      </c>
      <c r="I181" s="118">
        <f t="shared" si="3"/>
        <v>50000000</v>
      </c>
      <c r="J181" s="147" t="s">
        <v>1062</v>
      </c>
    </row>
    <row r="182" spans="2:10" x14ac:dyDescent="0.25">
      <c r="B182" s="82" t="s">
        <v>952</v>
      </c>
      <c r="C182" s="82" t="s">
        <v>1039</v>
      </c>
      <c r="D182" s="79" t="s">
        <v>1051</v>
      </c>
      <c r="E182" s="82">
        <v>12</v>
      </c>
      <c r="F182" s="79"/>
      <c r="G182" s="82">
        <v>150</v>
      </c>
      <c r="H182" s="82">
        <v>150</v>
      </c>
      <c r="I182" s="118">
        <f t="shared" si="3"/>
        <v>125000000</v>
      </c>
      <c r="J182" s="147" t="s">
        <v>1062</v>
      </c>
    </row>
    <row r="183" spans="2:10" x14ac:dyDescent="0.25">
      <c r="B183" s="82" t="s">
        <v>952</v>
      </c>
      <c r="C183" s="82" t="s">
        <v>1040</v>
      </c>
      <c r="D183" s="79" t="s">
        <v>1052</v>
      </c>
      <c r="E183" s="82">
        <v>12</v>
      </c>
      <c r="F183" s="79"/>
      <c r="G183" s="82">
        <v>300</v>
      </c>
      <c r="H183" s="82">
        <v>300</v>
      </c>
      <c r="I183" s="118">
        <f t="shared" si="3"/>
        <v>250000000</v>
      </c>
      <c r="J183" s="147" t="s">
        <v>1062</v>
      </c>
    </row>
    <row r="184" spans="2:10" x14ac:dyDescent="0.25">
      <c r="B184" s="82" t="s">
        <v>952</v>
      </c>
      <c r="C184" s="82" t="s">
        <v>1041</v>
      </c>
      <c r="D184" s="79" t="s">
        <v>1053</v>
      </c>
      <c r="E184" s="82">
        <v>12</v>
      </c>
      <c r="F184" s="79"/>
      <c r="G184" s="82">
        <v>500</v>
      </c>
      <c r="H184" s="82">
        <v>500</v>
      </c>
      <c r="I184" s="118">
        <f t="shared" si="3"/>
        <v>416666667</v>
      </c>
      <c r="J184" s="147" t="s">
        <v>1062</v>
      </c>
    </row>
    <row r="185" spans="2:10" x14ac:dyDescent="0.25">
      <c r="B185" s="82" t="s">
        <v>952</v>
      </c>
      <c r="C185" s="82" t="s">
        <v>1042</v>
      </c>
      <c r="D185" s="79" t="s">
        <v>1054</v>
      </c>
      <c r="E185" s="82">
        <v>12</v>
      </c>
      <c r="F185" s="79"/>
      <c r="G185" s="82">
        <v>120</v>
      </c>
      <c r="H185" s="82">
        <v>120</v>
      </c>
      <c r="I185" s="118">
        <f t="shared" si="3"/>
        <v>100000000</v>
      </c>
      <c r="J185" s="147" t="s">
        <v>1062</v>
      </c>
    </row>
    <row r="186" spans="2:10" x14ac:dyDescent="0.25">
      <c r="B186" s="82" t="s">
        <v>952</v>
      </c>
      <c r="C186" s="82" t="s">
        <v>1043</v>
      </c>
      <c r="D186" s="79" t="s">
        <v>1055</v>
      </c>
      <c r="E186" s="82">
        <v>12</v>
      </c>
      <c r="F186" s="79"/>
      <c r="G186" s="82">
        <v>300</v>
      </c>
      <c r="H186" s="82">
        <v>300</v>
      </c>
      <c r="I186" s="118">
        <f t="shared" ref="I186:I288" si="4">ROUND(H186/3000*2500000000,0)</f>
        <v>250000000</v>
      </c>
      <c r="J186" s="147" t="s">
        <v>1062</v>
      </c>
    </row>
    <row r="187" spans="2:10" x14ac:dyDescent="0.25">
      <c r="B187" s="82" t="s">
        <v>952</v>
      </c>
      <c r="C187" s="82" t="s">
        <v>1044</v>
      </c>
      <c r="D187" s="79" t="s">
        <v>1056</v>
      </c>
      <c r="E187" s="82">
        <v>12</v>
      </c>
      <c r="F187" s="79"/>
      <c r="G187" s="82">
        <v>600</v>
      </c>
      <c r="H187" s="82">
        <v>600</v>
      </c>
      <c r="I187" s="118">
        <f t="shared" si="4"/>
        <v>500000000</v>
      </c>
      <c r="J187" s="147" t="s">
        <v>1062</v>
      </c>
    </row>
    <row r="188" spans="2:10" x14ac:dyDescent="0.25">
      <c r="B188" s="82" t="s">
        <v>952</v>
      </c>
      <c r="C188" s="82" t="s">
        <v>1045</v>
      </c>
      <c r="D188" s="79" t="s">
        <v>1057</v>
      </c>
      <c r="E188" s="82">
        <v>12</v>
      </c>
      <c r="F188" s="79"/>
      <c r="G188" s="82">
        <v>1000</v>
      </c>
      <c r="H188" s="82">
        <v>1000</v>
      </c>
      <c r="I188" s="118">
        <f t="shared" si="4"/>
        <v>833333333</v>
      </c>
      <c r="J188" s="147" t="s">
        <v>1062</v>
      </c>
    </row>
    <row r="189" spans="2:10" x14ac:dyDescent="0.25">
      <c r="B189" s="82" t="s">
        <v>952</v>
      </c>
      <c r="C189" s="82" t="s">
        <v>1122</v>
      </c>
      <c r="D189" s="79" t="s">
        <v>1123</v>
      </c>
      <c r="E189" s="82">
        <v>12</v>
      </c>
      <c r="F189" s="79"/>
      <c r="G189" s="82">
        <v>1000</v>
      </c>
      <c r="H189" s="82">
        <v>1000</v>
      </c>
      <c r="I189" s="118">
        <f t="shared" si="4"/>
        <v>833333333</v>
      </c>
      <c r="J189" s="147" t="s">
        <v>1062</v>
      </c>
    </row>
    <row r="190" spans="2:10" x14ac:dyDescent="0.25">
      <c r="B190" s="82" t="s">
        <v>952</v>
      </c>
      <c r="C190" s="82" t="s">
        <v>1046</v>
      </c>
      <c r="D190" s="79" t="s">
        <v>1058</v>
      </c>
      <c r="E190" s="82">
        <v>12</v>
      </c>
      <c r="F190" s="79"/>
      <c r="G190" s="82">
        <v>240</v>
      </c>
      <c r="H190" s="82">
        <v>240</v>
      </c>
      <c r="I190" s="118">
        <f t="shared" si="4"/>
        <v>200000000</v>
      </c>
      <c r="J190" s="147" t="s">
        <v>1062</v>
      </c>
    </row>
    <row r="191" spans="2:10" x14ac:dyDescent="0.25">
      <c r="B191" s="82" t="s">
        <v>952</v>
      </c>
      <c r="C191" s="82" t="s">
        <v>1047</v>
      </c>
      <c r="D191" s="79" t="s">
        <v>1059</v>
      </c>
      <c r="E191" s="82">
        <v>12</v>
      </c>
      <c r="F191" s="79"/>
      <c r="G191" s="82">
        <v>600</v>
      </c>
      <c r="H191" s="82">
        <v>600</v>
      </c>
      <c r="I191" s="118">
        <f t="shared" si="4"/>
        <v>500000000</v>
      </c>
      <c r="J191" s="147" t="s">
        <v>1062</v>
      </c>
    </row>
    <row r="192" spans="2:10" x14ac:dyDescent="0.25">
      <c r="B192" s="82" t="s">
        <v>952</v>
      </c>
      <c r="C192" s="82" t="s">
        <v>1048</v>
      </c>
      <c r="D192" s="79" t="s">
        <v>1060</v>
      </c>
      <c r="E192" s="82">
        <v>12</v>
      </c>
      <c r="F192" s="79"/>
      <c r="G192" s="82">
        <v>1200</v>
      </c>
      <c r="H192" s="82">
        <v>1200</v>
      </c>
      <c r="I192" s="118">
        <f t="shared" si="4"/>
        <v>1000000000</v>
      </c>
      <c r="J192" s="147" t="s">
        <v>1062</v>
      </c>
    </row>
    <row r="193" spans="2:10" x14ac:dyDescent="0.25">
      <c r="B193" s="82" t="s">
        <v>952</v>
      </c>
      <c r="C193" s="82" t="s">
        <v>1049</v>
      </c>
      <c r="D193" s="79" t="s">
        <v>1061</v>
      </c>
      <c r="E193" s="82">
        <v>12</v>
      </c>
      <c r="F193" s="79"/>
      <c r="G193" s="82">
        <v>2000</v>
      </c>
      <c r="H193" s="82">
        <v>2000</v>
      </c>
      <c r="I193" s="118">
        <f t="shared" si="4"/>
        <v>1666666667</v>
      </c>
      <c r="J193" s="147" t="s">
        <v>1062</v>
      </c>
    </row>
    <row r="194" spans="2:10" x14ac:dyDescent="0.25">
      <c r="B194" s="82" t="s">
        <v>952</v>
      </c>
      <c r="C194" s="82" t="s">
        <v>1067</v>
      </c>
      <c r="D194" s="79" t="s">
        <v>1072</v>
      </c>
      <c r="E194" s="82">
        <v>12</v>
      </c>
      <c r="F194" s="79"/>
      <c r="G194" s="82">
        <v>600</v>
      </c>
      <c r="H194" s="82">
        <v>600</v>
      </c>
      <c r="I194" s="118">
        <f t="shared" si="4"/>
        <v>500000000</v>
      </c>
      <c r="J194" s="147" t="s">
        <v>1062</v>
      </c>
    </row>
    <row r="195" spans="2:10" x14ac:dyDescent="0.25">
      <c r="B195" s="82" t="s">
        <v>952</v>
      </c>
      <c r="C195" s="82" t="s">
        <v>1068</v>
      </c>
      <c r="D195" s="79" t="s">
        <v>1073</v>
      </c>
      <c r="E195" s="82">
        <v>12</v>
      </c>
      <c r="F195" s="79"/>
      <c r="G195" s="82">
        <v>1500</v>
      </c>
      <c r="H195" s="82">
        <v>1500</v>
      </c>
      <c r="I195" s="118">
        <f t="shared" si="4"/>
        <v>1250000000</v>
      </c>
      <c r="J195" s="147" t="s">
        <v>1062</v>
      </c>
    </row>
    <row r="196" spans="2:10" x14ac:dyDescent="0.25">
      <c r="B196" s="82" t="s">
        <v>952</v>
      </c>
      <c r="C196" s="82" t="s">
        <v>1069</v>
      </c>
      <c r="D196" s="79" t="s">
        <v>1074</v>
      </c>
      <c r="E196" s="82">
        <v>12</v>
      </c>
      <c r="F196" s="79"/>
      <c r="G196" s="82">
        <v>3000</v>
      </c>
      <c r="H196" s="82">
        <v>3000</v>
      </c>
      <c r="I196" s="118">
        <f t="shared" si="4"/>
        <v>2500000000</v>
      </c>
      <c r="J196" s="147" t="s">
        <v>1062</v>
      </c>
    </row>
    <row r="197" spans="2:10" x14ac:dyDescent="0.25">
      <c r="B197" s="82" t="s">
        <v>952</v>
      </c>
      <c r="C197" s="82" t="s">
        <v>1070</v>
      </c>
      <c r="D197" s="79" t="s">
        <v>1075</v>
      </c>
      <c r="E197" s="82">
        <v>12</v>
      </c>
      <c r="F197" s="79"/>
      <c r="G197" s="82">
        <v>5000</v>
      </c>
      <c r="H197" s="82">
        <v>5000</v>
      </c>
      <c r="I197" s="118">
        <f t="shared" si="4"/>
        <v>4166666667</v>
      </c>
      <c r="J197" s="147" t="s">
        <v>1062</v>
      </c>
    </row>
    <row r="198" spans="2:10" x14ac:dyDescent="0.25">
      <c r="B198" s="82" t="s">
        <v>8038</v>
      </c>
      <c r="C198" s="82" t="s">
        <v>1022</v>
      </c>
      <c r="D198" s="79">
        <v>9721055</v>
      </c>
      <c r="E198" s="82">
        <v>13</v>
      </c>
      <c r="F198" s="79"/>
      <c r="G198" s="82">
        <v>3000</v>
      </c>
      <c r="H198" s="82">
        <v>3000</v>
      </c>
      <c r="I198" s="118">
        <f t="shared" si="4"/>
        <v>2500000000</v>
      </c>
      <c r="J198" s="147"/>
    </row>
    <row r="199" spans="2:10" x14ac:dyDescent="0.25">
      <c r="B199" s="82" t="s">
        <v>8038</v>
      </c>
      <c r="C199" s="82" t="s">
        <v>1024</v>
      </c>
      <c r="D199" s="79">
        <v>9721054</v>
      </c>
      <c r="E199" s="82">
        <v>13</v>
      </c>
      <c r="F199" s="79"/>
      <c r="G199" s="82">
        <v>1000</v>
      </c>
      <c r="H199" s="82">
        <v>1000</v>
      </c>
      <c r="I199" s="118">
        <f t="shared" si="4"/>
        <v>833333333</v>
      </c>
      <c r="J199" s="147"/>
    </row>
    <row r="200" spans="2:10" x14ac:dyDescent="0.25">
      <c r="B200" s="82" t="s">
        <v>8038</v>
      </c>
      <c r="C200" s="82" t="s">
        <v>1023</v>
      </c>
      <c r="D200" s="79">
        <v>9721053</v>
      </c>
      <c r="E200" s="82">
        <v>13</v>
      </c>
      <c r="F200" s="79"/>
      <c r="G200" s="82">
        <v>300</v>
      </c>
      <c r="H200" s="82">
        <v>300</v>
      </c>
      <c r="I200" s="118">
        <f t="shared" si="4"/>
        <v>250000000</v>
      </c>
      <c r="J200" s="147"/>
    </row>
    <row r="201" spans="2:10" x14ac:dyDescent="0.25">
      <c r="B201" s="82" t="s">
        <v>8038</v>
      </c>
      <c r="C201" s="82" t="s">
        <v>1025</v>
      </c>
      <c r="D201" s="79">
        <v>9721052</v>
      </c>
      <c r="E201" s="82">
        <v>13</v>
      </c>
      <c r="F201" s="79"/>
      <c r="G201" s="82">
        <v>150</v>
      </c>
      <c r="H201" s="82">
        <v>150</v>
      </c>
      <c r="I201" s="118">
        <f t="shared" si="4"/>
        <v>125000000</v>
      </c>
      <c r="J201" s="147"/>
    </row>
    <row r="202" spans="2:10" x14ac:dyDescent="0.25">
      <c r="B202" s="82" t="s">
        <v>8038</v>
      </c>
      <c r="C202" s="82" t="s">
        <v>7820</v>
      </c>
      <c r="D202" s="79">
        <v>9721062</v>
      </c>
      <c r="E202" s="82">
        <v>13</v>
      </c>
      <c r="F202" s="79"/>
      <c r="G202" s="82">
        <v>300</v>
      </c>
      <c r="H202" s="82">
        <v>300</v>
      </c>
      <c r="I202" s="118"/>
      <c r="J202" s="147"/>
    </row>
    <row r="203" spans="2:10" x14ac:dyDescent="0.25">
      <c r="B203" s="82" t="s">
        <v>8038</v>
      </c>
      <c r="C203" s="82" t="s">
        <v>7821</v>
      </c>
      <c r="D203" s="79">
        <v>9721063</v>
      </c>
      <c r="E203" s="82">
        <v>13</v>
      </c>
      <c r="F203" s="79"/>
      <c r="G203" s="82">
        <v>1000</v>
      </c>
      <c r="H203" s="82">
        <v>1000</v>
      </c>
      <c r="I203" s="118"/>
      <c r="J203" s="147"/>
    </row>
    <row r="204" spans="2:10" x14ac:dyDescent="0.25">
      <c r="B204" s="82" t="s">
        <v>8038</v>
      </c>
      <c r="C204" s="82" t="s">
        <v>7822</v>
      </c>
      <c r="D204" s="79">
        <v>9721064</v>
      </c>
      <c r="E204" s="82">
        <v>13</v>
      </c>
      <c r="F204" s="79"/>
      <c r="G204" s="82">
        <v>3000</v>
      </c>
      <c r="H204" s="82">
        <v>3000</v>
      </c>
      <c r="I204" s="118"/>
      <c r="J204" s="147"/>
    </row>
    <row r="205" spans="2:10" x14ac:dyDescent="0.25">
      <c r="B205" s="82" t="s">
        <v>8038</v>
      </c>
      <c r="C205" s="152" t="s">
        <v>9707</v>
      </c>
      <c r="D205" s="79">
        <v>9721091</v>
      </c>
      <c r="E205" s="82">
        <v>13</v>
      </c>
      <c r="F205" s="79"/>
      <c r="G205" s="82">
        <v>300</v>
      </c>
      <c r="H205" s="82">
        <v>300</v>
      </c>
      <c r="I205" s="118">
        <v>16560000000</v>
      </c>
      <c r="J205" s="147"/>
    </row>
    <row r="206" spans="2:10" x14ac:dyDescent="0.25">
      <c r="B206" s="82" t="s">
        <v>8038</v>
      </c>
      <c r="C206" s="156" t="s">
        <v>9708</v>
      </c>
      <c r="D206" s="79">
        <v>9721092</v>
      </c>
      <c r="E206" s="82">
        <v>13</v>
      </c>
      <c r="F206" s="79"/>
      <c r="G206" s="82">
        <v>1000</v>
      </c>
      <c r="H206" s="82">
        <v>1000</v>
      </c>
      <c r="I206" s="118">
        <v>59400000000</v>
      </c>
      <c r="J206" s="147"/>
    </row>
    <row r="207" spans="2:10" x14ac:dyDescent="0.25">
      <c r="B207" s="82" t="s">
        <v>8038</v>
      </c>
      <c r="C207" s="156" t="s">
        <v>9709</v>
      </c>
      <c r="D207" s="79">
        <v>9721093</v>
      </c>
      <c r="E207" s="82">
        <v>13</v>
      </c>
      <c r="F207" s="79"/>
      <c r="G207" s="82">
        <v>3000</v>
      </c>
      <c r="H207" s="82">
        <v>3000</v>
      </c>
      <c r="I207" s="118">
        <v>251400000000</v>
      </c>
      <c r="J207" s="147"/>
    </row>
    <row r="208" spans="2:10" x14ac:dyDescent="0.25">
      <c r="B208" s="82" t="s">
        <v>8038</v>
      </c>
      <c r="C208" s="156" t="s">
        <v>11302</v>
      </c>
      <c r="D208" s="79">
        <v>9721098</v>
      </c>
      <c r="E208" s="82">
        <v>13</v>
      </c>
      <c r="F208" s="79"/>
      <c r="G208" s="82">
        <v>300</v>
      </c>
      <c r="H208" s="82">
        <v>300</v>
      </c>
      <c r="I208" s="118">
        <v>16200000000</v>
      </c>
      <c r="J208" s="147"/>
    </row>
    <row r="209" spans="2:10" x14ac:dyDescent="0.25">
      <c r="B209" s="82" t="s">
        <v>8038</v>
      </c>
      <c r="C209" s="156" t="s">
        <v>11303</v>
      </c>
      <c r="D209" s="79">
        <v>9721099</v>
      </c>
      <c r="E209" s="82">
        <v>13</v>
      </c>
      <c r="F209" s="79"/>
      <c r="G209" s="82">
        <v>1000</v>
      </c>
      <c r="H209" s="82">
        <v>1000</v>
      </c>
      <c r="I209" s="118">
        <v>58000000000</v>
      </c>
      <c r="J209" s="147"/>
    </row>
    <row r="210" spans="2:10" x14ac:dyDescent="0.25">
      <c r="B210" s="82" t="s">
        <v>8038</v>
      </c>
      <c r="C210" s="156" t="s">
        <v>11304</v>
      </c>
      <c r="D210" s="79">
        <v>9721100</v>
      </c>
      <c r="E210" s="82">
        <v>13</v>
      </c>
      <c r="F210" s="79"/>
      <c r="G210" s="82">
        <v>3000</v>
      </c>
      <c r="H210" s="82">
        <v>3000</v>
      </c>
      <c r="I210" s="118">
        <v>252000000000</v>
      </c>
      <c r="J210" s="147"/>
    </row>
    <row r="211" spans="2:10" x14ac:dyDescent="0.25">
      <c r="B211" s="82" t="s">
        <v>8038</v>
      </c>
      <c r="C211" s="156" t="s">
        <v>11299</v>
      </c>
      <c r="D211" s="79">
        <v>9721107</v>
      </c>
      <c r="E211" s="82">
        <v>13</v>
      </c>
      <c r="F211" s="79"/>
      <c r="G211" s="82">
        <v>300</v>
      </c>
      <c r="H211" s="82">
        <v>300</v>
      </c>
      <c r="I211" s="118">
        <v>15900000000</v>
      </c>
      <c r="J211" s="147"/>
    </row>
    <row r="212" spans="2:10" x14ac:dyDescent="0.25">
      <c r="B212" s="82" t="s">
        <v>8038</v>
      </c>
      <c r="C212" s="156" t="s">
        <v>11300</v>
      </c>
      <c r="D212" s="79">
        <v>9721108</v>
      </c>
      <c r="E212" s="82">
        <v>13</v>
      </c>
      <c r="F212" s="79"/>
      <c r="G212" s="82">
        <v>1000</v>
      </c>
      <c r="H212" s="82">
        <v>1000</v>
      </c>
      <c r="I212" s="118">
        <v>57972000000</v>
      </c>
      <c r="J212" s="147"/>
    </row>
    <row r="213" spans="2:10" x14ac:dyDescent="0.25">
      <c r="B213" s="82" t="s">
        <v>8038</v>
      </c>
      <c r="C213" s="156" t="s">
        <v>11301</v>
      </c>
      <c r="D213" s="79">
        <v>9721109</v>
      </c>
      <c r="E213" s="82">
        <v>13</v>
      </c>
      <c r="F213" s="79"/>
      <c r="G213" s="82">
        <v>3000</v>
      </c>
      <c r="H213" s="82">
        <v>3000</v>
      </c>
      <c r="I213" s="118">
        <v>249800000000</v>
      </c>
      <c r="J213" s="147"/>
    </row>
    <row r="214" spans="2:10" x14ac:dyDescent="0.25">
      <c r="B214" s="82"/>
      <c r="C214" s="151"/>
      <c r="D214" s="79"/>
      <c r="E214" s="82"/>
      <c r="F214" s="79"/>
      <c r="G214" s="82"/>
      <c r="H214" s="82"/>
      <c r="I214" s="118"/>
      <c r="J214" s="147"/>
    </row>
    <row r="215" spans="2:10" x14ac:dyDescent="0.25">
      <c r="B215" s="82" t="s">
        <v>9330</v>
      </c>
      <c r="C215" s="156" t="s">
        <v>12389</v>
      </c>
      <c r="D215" s="79" t="s">
        <v>12391</v>
      </c>
      <c r="E215" s="82">
        <v>13</v>
      </c>
      <c r="F215" s="79"/>
      <c r="G215" s="82">
        <v>150</v>
      </c>
      <c r="H215" s="82">
        <v>150</v>
      </c>
      <c r="I215" s="118">
        <v>5760000000</v>
      </c>
      <c r="J215" s="147"/>
    </row>
    <row r="216" spans="2:10" x14ac:dyDescent="0.25">
      <c r="B216" s="82" t="s">
        <v>9330</v>
      </c>
      <c r="C216" s="156" t="s">
        <v>12030</v>
      </c>
      <c r="D216" s="153">
        <v>9121137</v>
      </c>
      <c r="E216" s="82">
        <v>13</v>
      </c>
      <c r="F216" s="79"/>
      <c r="G216" s="82">
        <v>150</v>
      </c>
      <c r="H216" s="82">
        <v>150</v>
      </c>
      <c r="I216" s="118">
        <v>5700000000</v>
      </c>
      <c r="J216" s="147"/>
    </row>
    <row r="217" spans="2:10" x14ac:dyDescent="0.25">
      <c r="B217" s="82" t="s">
        <v>9330</v>
      </c>
      <c r="C217" s="156" t="s">
        <v>11663</v>
      </c>
      <c r="D217" s="153" t="s">
        <v>11664</v>
      </c>
      <c r="E217" s="82">
        <v>13</v>
      </c>
      <c r="F217" s="79"/>
      <c r="G217" s="82">
        <v>150</v>
      </c>
      <c r="H217" s="82">
        <v>150</v>
      </c>
      <c r="I217" s="118">
        <v>2717728227.1772823</v>
      </c>
      <c r="J217" s="147"/>
    </row>
    <row r="218" spans="2:10" x14ac:dyDescent="0.25">
      <c r="B218" s="82" t="s">
        <v>9330</v>
      </c>
      <c r="C218" s="156" t="s">
        <v>11298</v>
      </c>
      <c r="D218" s="153">
        <v>9121135</v>
      </c>
      <c r="E218" s="82">
        <v>13</v>
      </c>
      <c r="F218" s="79"/>
      <c r="G218" s="82">
        <v>150</v>
      </c>
      <c r="H218" s="82">
        <v>150</v>
      </c>
      <c r="I218" s="118">
        <v>2716456354.3645635</v>
      </c>
      <c r="J218" s="147"/>
    </row>
    <row r="219" spans="2:10" x14ac:dyDescent="0.25">
      <c r="B219" s="82" t="s">
        <v>9330</v>
      </c>
      <c r="C219" s="156" t="s">
        <v>10416</v>
      </c>
      <c r="D219" s="79">
        <v>9121129</v>
      </c>
      <c r="E219" s="82">
        <v>13</v>
      </c>
      <c r="F219" s="79"/>
      <c r="G219" s="82">
        <v>150</v>
      </c>
      <c r="H219" s="82">
        <v>150</v>
      </c>
      <c r="I219" s="118">
        <v>2831716828.3171682</v>
      </c>
      <c r="J219" s="147"/>
    </row>
    <row r="220" spans="2:10" x14ac:dyDescent="0.25">
      <c r="B220" s="82" t="s">
        <v>9330</v>
      </c>
      <c r="C220" s="156" t="s">
        <v>11275</v>
      </c>
      <c r="D220" s="79">
        <v>9121128</v>
      </c>
      <c r="E220" s="82">
        <v>13</v>
      </c>
      <c r="F220" s="79"/>
      <c r="G220" s="82"/>
      <c r="H220" s="82"/>
      <c r="I220" s="118"/>
      <c r="J220" s="147"/>
    </row>
    <row r="221" spans="2:10" x14ac:dyDescent="0.25">
      <c r="B221" s="82" t="s">
        <v>9330</v>
      </c>
      <c r="C221" s="156" t="s">
        <v>10067</v>
      </c>
      <c r="D221" s="79">
        <v>9121127</v>
      </c>
      <c r="E221" s="82">
        <v>13</v>
      </c>
      <c r="F221" s="79"/>
      <c r="G221" s="82">
        <v>150</v>
      </c>
      <c r="H221" s="82">
        <v>150</v>
      </c>
      <c r="I221" s="118">
        <v>2711728827.1172881</v>
      </c>
      <c r="J221" s="147"/>
    </row>
    <row r="222" spans="2:10" x14ac:dyDescent="0.25">
      <c r="B222" s="82" t="s">
        <v>9330</v>
      </c>
      <c r="C222" s="82" t="s">
        <v>9701</v>
      </c>
      <c r="D222" s="79">
        <v>9121121</v>
      </c>
      <c r="E222" s="82">
        <v>13</v>
      </c>
      <c r="F222" s="79"/>
      <c r="G222" s="82">
        <v>150</v>
      </c>
      <c r="H222" s="82">
        <v>150</v>
      </c>
      <c r="I222" s="118">
        <v>3019098090.1909809</v>
      </c>
      <c r="J222" s="147"/>
    </row>
    <row r="223" spans="2:10" x14ac:dyDescent="0.25">
      <c r="B223" s="82" t="s">
        <v>9330</v>
      </c>
      <c r="C223" s="82" t="s">
        <v>9331</v>
      </c>
      <c r="D223" s="79">
        <v>9121103</v>
      </c>
      <c r="E223" s="82">
        <v>13</v>
      </c>
      <c r="F223" s="79"/>
      <c r="G223" s="82">
        <v>150</v>
      </c>
      <c r="H223" s="82">
        <v>150</v>
      </c>
      <c r="I223" s="118">
        <v>2697192280.7719226</v>
      </c>
      <c r="J223" s="147"/>
    </row>
    <row r="224" spans="2:10" x14ac:dyDescent="0.25">
      <c r="B224" s="82" t="s">
        <v>8038</v>
      </c>
      <c r="C224" s="82" t="s">
        <v>9328</v>
      </c>
      <c r="D224" s="79">
        <v>9121111</v>
      </c>
      <c r="E224" s="82">
        <v>13</v>
      </c>
      <c r="F224" s="79"/>
      <c r="G224" s="82">
        <v>150</v>
      </c>
      <c r="H224" s="82">
        <v>150</v>
      </c>
      <c r="I224" s="118">
        <v>3110500000</v>
      </c>
      <c r="J224" s="147"/>
    </row>
    <row r="225" spans="2:10" x14ac:dyDescent="0.25">
      <c r="B225" s="82" t="s">
        <v>8038</v>
      </c>
      <c r="C225" s="82" t="s">
        <v>7799</v>
      </c>
      <c r="D225" s="79">
        <v>9121094</v>
      </c>
      <c r="E225" s="82">
        <v>13</v>
      </c>
      <c r="F225" s="79"/>
      <c r="G225" s="82">
        <v>150</v>
      </c>
      <c r="H225" s="82">
        <v>150</v>
      </c>
      <c r="I225" s="118">
        <v>2874612538.7461252</v>
      </c>
      <c r="J225" s="147"/>
    </row>
    <row r="226" spans="2:10" x14ac:dyDescent="0.25">
      <c r="B226" s="82" t="s">
        <v>8038</v>
      </c>
      <c r="C226" s="82" t="s">
        <v>1116</v>
      </c>
      <c r="D226" s="79">
        <v>9121082</v>
      </c>
      <c r="E226" s="82">
        <v>13</v>
      </c>
      <c r="F226" s="79"/>
      <c r="G226" s="82">
        <v>150</v>
      </c>
      <c r="H226" s="82">
        <v>150</v>
      </c>
      <c r="I226" s="118">
        <f t="shared" ref="I226:I238" si="5">ROUND(H226/3000*2500000000,0)</f>
        <v>125000000</v>
      </c>
      <c r="J226" s="147"/>
    </row>
    <row r="227" spans="2:10" x14ac:dyDescent="0.25">
      <c r="B227" s="82" t="s">
        <v>8038</v>
      </c>
      <c r="C227" s="82" t="s">
        <v>1081</v>
      </c>
      <c r="D227" s="79">
        <v>9121079</v>
      </c>
      <c r="E227" s="82">
        <v>13</v>
      </c>
      <c r="F227" s="79"/>
      <c r="G227" s="82">
        <v>300</v>
      </c>
      <c r="H227" s="82">
        <v>300</v>
      </c>
      <c r="I227" s="118">
        <f t="shared" si="5"/>
        <v>250000000</v>
      </c>
      <c r="J227" s="147"/>
    </row>
    <row r="228" spans="2:10" x14ac:dyDescent="0.25">
      <c r="B228" s="82" t="s">
        <v>8038</v>
      </c>
      <c r="C228" s="82" t="s">
        <v>1114</v>
      </c>
      <c r="D228" s="79">
        <v>9121066</v>
      </c>
      <c r="E228" s="82">
        <v>13</v>
      </c>
      <c r="F228" s="79"/>
      <c r="G228" s="82">
        <v>300</v>
      </c>
      <c r="H228" s="82">
        <v>300</v>
      </c>
      <c r="I228" s="118">
        <f t="shared" si="5"/>
        <v>250000000</v>
      </c>
      <c r="J228" s="147" t="s">
        <v>1115</v>
      </c>
    </row>
    <row r="229" spans="2:10" x14ac:dyDescent="0.25">
      <c r="B229" s="82" t="s">
        <v>8038</v>
      </c>
      <c r="C229" s="82" t="s">
        <v>1092</v>
      </c>
      <c r="D229" s="79">
        <v>9121002</v>
      </c>
      <c r="E229" s="82">
        <v>13</v>
      </c>
      <c r="F229" s="79"/>
      <c r="G229" s="82">
        <v>300</v>
      </c>
      <c r="H229" s="82">
        <v>300</v>
      </c>
      <c r="I229" s="118">
        <v>1000767300</v>
      </c>
      <c r="J229" s="147" t="s">
        <v>1093</v>
      </c>
    </row>
    <row r="230" spans="2:10" x14ac:dyDescent="0.25">
      <c r="B230" s="82" t="s">
        <v>8038</v>
      </c>
      <c r="C230" s="82" t="s">
        <v>709</v>
      </c>
      <c r="D230" s="79">
        <v>9121012</v>
      </c>
      <c r="E230" s="82">
        <v>13</v>
      </c>
      <c r="F230" s="197"/>
      <c r="G230" s="152">
        <v>300</v>
      </c>
      <c r="H230" s="152">
        <v>300</v>
      </c>
      <c r="I230" s="196">
        <v>3031211878.812119</v>
      </c>
      <c r="J230" s="147"/>
    </row>
    <row r="231" spans="2:10" x14ac:dyDescent="0.25">
      <c r="B231" s="82" t="s">
        <v>8038</v>
      </c>
      <c r="C231" s="82" t="s">
        <v>708</v>
      </c>
      <c r="D231" s="79">
        <v>9121015</v>
      </c>
      <c r="E231" s="82">
        <v>13</v>
      </c>
      <c r="F231" s="197"/>
      <c r="G231" s="152">
        <v>300</v>
      </c>
      <c r="H231" s="152">
        <v>300</v>
      </c>
      <c r="I231" s="196">
        <v>1093835000</v>
      </c>
      <c r="J231" s="147"/>
    </row>
    <row r="232" spans="2:10" x14ac:dyDescent="0.25">
      <c r="B232" s="82" t="s">
        <v>8038</v>
      </c>
      <c r="C232" s="82" t="s">
        <v>707</v>
      </c>
      <c r="D232" s="79">
        <v>9121020</v>
      </c>
      <c r="E232" s="82">
        <v>13</v>
      </c>
      <c r="F232" s="197"/>
      <c r="G232" s="152">
        <v>300</v>
      </c>
      <c r="H232" s="152">
        <v>300</v>
      </c>
      <c r="I232" s="196">
        <v>2307433200</v>
      </c>
      <c r="J232" s="147"/>
    </row>
    <row r="233" spans="2:10" x14ac:dyDescent="0.25">
      <c r="B233" s="82" t="s">
        <v>8038</v>
      </c>
      <c r="C233" s="82" t="s">
        <v>706</v>
      </c>
      <c r="D233" s="79">
        <v>9121026</v>
      </c>
      <c r="E233" s="82">
        <v>13</v>
      </c>
      <c r="F233" s="197"/>
      <c r="G233" s="152">
        <v>300</v>
      </c>
      <c r="H233" s="152">
        <v>300</v>
      </c>
      <c r="I233" s="196">
        <v>4227000000</v>
      </c>
      <c r="J233" s="147"/>
    </row>
    <row r="234" spans="2:10" x14ac:dyDescent="0.25">
      <c r="B234" s="82" t="s">
        <v>8038</v>
      </c>
      <c r="C234" s="82" t="s">
        <v>733</v>
      </c>
      <c r="D234" s="79">
        <v>9121131</v>
      </c>
      <c r="E234" s="82">
        <v>13</v>
      </c>
      <c r="F234" s="197"/>
      <c r="G234" s="152">
        <v>150</v>
      </c>
      <c r="H234" s="152">
        <v>150</v>
      </c>
      <c r="I234" s="196">
        <v>2229167083.2916708</v>
      </c>
      <c r="J234" s="147" t="s">
        <v>11276</v>
      </c>
    </row>
    <row r="235" spans="2:10" x14ac:dyDescent="0.25">
      <c r="B235" s="82" t="s">
        <v>8038</v>
      </c>
      <c r="C235" s="82" t="s">
        <v>739</v>
      </c>
      <c r="D235" s="79">
        <v>9121040</v>
      </c>
      <c r="E235" s="82">
        <v>13</v>
      </c>
      <c r="F235" s="197"/>
      <c r="G235" s="152">
        <v>300</v>
      </c>
      <c r="H235" s="152">
        <v>300</v>
      </c>
      <c r="I235" s="196">
        <f t="shared" si="5"/>
        <v>250000000</v>
      </c>
      <c r="J235" s="147"/>
    </row>
    <row r="236" spans="2:10" x14ac:dyDescent="0.25">
      <c r="B236" s="82" t="s">
        <v>8038</v>
      </c>
      <c r="C236" s="152" t="s">
        <v>819</v>
      </c>
      <c r="D236" s="153">
        <v>9121043</v>
      </c>
      <c r="E236" s="82">
        <v>13</v>
      </c>
      <c r="F236" s="197"/>
      <c r="G236" s="152">
        <v>300</v>
      </c>
      <c r="H236" s="152">
        <v>300</v>
      </c>
      <c r="I236" s="196">
        <f t="shared" si="5"/>
        <v>250000000</v>
      </c>
      <c r="J236" s="147"/>
    </row>
    <row r="237" spans="2:10" x14ac:dyDescent="0.25">
      <c r="B237" s="82" t="s">
        <v>8038</v>
      </c>
      <c r="C237" s="152" t="s">
        <v>916</v>
      </c>
      <c r="D237" s="153">
        <v>9121054</v>
      </c>
      <c r="E237" s="82">
        <v>13</v>
      </c>
      <c r="F237" s="197"/>
      <c r="G237" s="152">
        <v>300</v>
      </c>
      <c r="H237" s="152">
        <v>300</v>
      </c>
      <c r="I237" s="196">
        <f t="shared" si="5"/>
        <v>250000000</v>
      </c>
      <c r="J237" s="147"/>
    </row>
    <row r="238" spans="2:10" x14ac:dyDescent="0.25">
      <c r="B238" s="82" t="s">
        <v>8038</v>
      </c>
      <c r="C238" s="152" t="s">
        <v>917</v>
      </c>
      <c r="D238" s="153">
        <v>9421061</v>
      </c>
      <c r="E238" s="82">
        <v>13</v>
      </c>
      <c r="F238" s="197"/>
      <c r="G238" s="152"/>
      <c r="H238" s="152"/>
      <c r="I238" s="196">
        <f t="shared" si="5"/>
        <v>0</v>
      </c>
      <c r="J238" s="147"/>
    </row>
    <row r="239" spans="2:10" x14ac:dyDescent="0.25">
      <c r="B239" s="82" t="s">
        <v>8038</v>
      </c>
      <c r="C239" s="152" t="s">
        <v>8801</v>
      </c>
      <c r="D239" s="153">
        <v>9721078</v>
      </c>
      <c r="E239" s="82">
        <v>13</v>
      </c>
      <c r="F239" s="197"/>
      <c r="G239" s="152">
        <v>300</v>
      </c>
      <c r="H239" s="152"/>
      <c r="I239" s="196">
        <v>15600000000</v>
      </c>
      <c r="J239" s="147"/>
    </row>
    <row r="240" spans="2:10" x14ac:dyDescent="0.25">
      <c r="B240" s="82" t="s">
        <v>8038</v>
      </c>
      <c r="C240" s="152" t="s">
        <v>8802</v>
      </c>
      <c r="D240" s="153">
        <v>9721079</v>
      </c>
      <c r="E240" s="82">
        <v>13</v>
      </c>
      <c r="F240" s="197"/>
      <c r="G240" s="152">
        <v>1000</v>
      </c>
      <c r="H240" s="152"/>
      <c r="I240" s="196">
        <v>53940000000</v>
      </c>
      <c r="J240" s="147"/>
    </row>
    <row r="241" spans="2:10" x14ac:dyDescent="0.25">
      <c r="B241" s="82" t="s">
        <v>8038</v>
      </c>
      <c r="C241" s="152" t="s">
        <v>8803</v>
      </c>
      <c r="D241" s="153">
        <v>9721080</v>
      </c>
      <c r="E241" s="82">
        <v>13</v>
      </c>
      <c r="F241" s="197"/>
      <c r="G241" s="152">
        <v>3000</v>
      </c>
      <c r="H241" s="152"/>
      <c r="I241" s="196">
        <v>241310000000</v>
      </c>
      <c r="J241" s="147"/>
    </row>
    <row r="242" spans="2:10" x14ac:dyDescent="0.25">
      <c r="B242" s="82" t="s">
        <v>8038</v>
      </c>
      <c r="C242" s="156" t="s">
        <v>8804</v>
      </c>
      <c r="D242" s="153">
        <v>9721122</v>
      </c>
      <c r="E242" s="82">
        <v>13</v>
      </c>
      <c r="F242" s="197"/>
      <c r="G242" s="152">
        <v>300</v>
      </c>
      <c r="H242" s="152"/>
      <c r="I242" s="196">
        <v>16710000000</v>
      </c>
      <c r="J242" s="147"/>
    </row>
    <row r="243" spans="2:10" x14ac:dyDescent="0.25">
      <c r="B243" s="82" t="s">
        <v>8038</v>
      </c>
      <c r="C243" s="156" t="s">
        <v>8805</v>
      </c>
      <c r="D243" s="153">
        <v>9721123</v>
      </c>
      <c r="E243" s="82">
        <v>13</v>
      </c>
      <c r="F243" s="197"/>
      <c r="G243" s="152">
        <v>1000</v>
      </c>
      <c r="H243" s="152"/>
      <c r="I243" s="196">
        <v>71040000000</v>
      </c>
      <c r="J243" s="147"/>
    </row>
    <row r="244" spans="2:10" x14ac:dyDescent="0.25">
      <c r="B244" s="82" t="s">
        <v>8038</v>
      </c>
      <c r="C244" s="156" t="s">
        <v>8806</v>
      </c>
      <c r="D244" s="153">
        <v>9721124</v>
      </c>
      <c r="E244" s="82">
        <v>13</v>
      </c>
      <c r="F244" s="197"/>
      <c r="G244" s="152">
        <v>3000</v>
      </c>
      <c r="H244" s="152"/>
      <c r="I244" s="196">
        <v>236180000000</v>
      </c>
      <c r="J244" s="147" t="s">
        <v>12393</v>
      </c>
    </row>
    <row r="245" spans="2:10" x14ac:dyDescent="0.25">
      <c r="B245" s="82" t="s">
        <v>8038</v>
      </c>
      <c r="C245" s="156" t="s">
        <v>12033</v>
      </c>
      <c r="D245" s="153">
        <v>9721116</v>
      </c>
      <c r="E245" s="82">
        <v>13</v>
      </c>
      <c r="F245" s="197"/>
      <c r="G245" s="152">
        <v>300</v>
      </c>
      <c r="H245" s="152"/>
      <c r="I245" s="196">
        <v>16620000000</v>
      </c>
      <c r="J245" s="147"/>
    </row>
    <row r="246" spans="2:10" x14ac:dyDescent="0.25">
      <c r="B246" s="82" t="s">
        <v>8038</v>
      </c>
      <c r="C246" s="156" t="s">
        <v>12034</v>
      </c>
      <c r="D246" s="153">
        <v>9721117</v>
      </c>
      <c r="E246" s="82">
        <v>13</v>
      </c>
      <c r="F246" s="79"/>
      <c r="G246" s="82">
        <v>1000</v>
      </c>
      <c r="H246" s="82"/>
      <c r="I246" s="118">
        <v>55300000000</v>
      </c>
      <c r="J246" s="147"/>
    </row>
    <row r="247" spans="2:10" x14ac:dyDescent="0.25">
      <c r="B247" s="82" t="s">
        <v>8038</v>
      </c>
      <c r="C247" s="156" t="s">
        <v>12035</v>
      </c>
      <c r="D247" s="153">
        <v>9721118</v>
      </c>
      <c r="E247" s="82">
        <v>13</v>
      </c>
      <c r="F247" s="79"/>
      <c r="G247" s="82">
        <v>3000</v>
      </c>
      <c r="H247" s="82"/>
      <c r="I247" s="118">
        <v>234200000000</v>
      </c>
      <c r="J247" s="147"/>
    </row>
    <row r="248" spans="2:10" x14ac:dyDescent="0.25">
      <c r="B248" s="82"/>
      <c r="C248" s="82"/>
      <c r="D248" s="79"/>
      <c r="E248" s="82"/>
      <c r="F248" s="79"/>
      <c r="G248" s="82"/>
      <c r="H248" s="82"/>
      <c r="I248" s="118"/>
      <c r="J248" s="147"/>
    </row>
    <row r="249" spans="2:10" x14ac:dyDescent="0.25">
      <c r="B249" s="82"/>
      <c r="C249" s="82"/>
      <c r="D249" s="79"/>
      <c r="E249" s="82"/>
      <c r="F249" s="79"/>
      <c r="G249" s="82"/>
      <c r="H249" s="82"/>
      <c r="I249" s="118"/>
      <c r="J249" s="147"/>
    </row>
    <row r="250" spans="2:10" x14ac:dyDescent="0.25">
      <c r="B250" s="82"/>
      <c r="C250" s="82"/>
      <c r="D250" s="79"/>
      <c r="E250" s="82"/>
      <c r="F250" s="79"/>
      <c r="G250" s="82"/>
      <c r="H250" s="82"/>
      <c r="I250" s="118"/>
      <c r="J250" s="147"/>
    </row>
    <row r="251" spans="2:10" x14ac:dyDescent="0.25">
      <c r="B251" s="82" t="s">
        <v>11273</v>
      </c>
      <c r="C251" s="82" t="s">
        <v>11274</v>
      </c>
      <c r="D251" s="79">
        <v>9421234</v>
      </c>
      <c r="E251" s="82">
        <v>13</v>
      </c>
      <c r="F251" s="79"/>
      <c r="G251" s="82">
        <v>30000</v>
      </c>
      <c r="H251" s="82">
        <v>30000</v>
      </c>
      <c r="I251" s="118">
        <v>1204600000000</v>
      </c>
      <c r="J251" s="147"/>
    </row>
    <row r="252" spans="2:10" x14ac:dyDescent="0.25">
      <c r="B252" s="82" t="s">
        <v>11273</v>
      </c>
      <c r="C252" s="82" t="s">
        <v>11665</v>
      </c>
      <c r="D252" s="79">
        <v>9421247</v>
      </c>
      <c r="E252" s="82">
        <v>13</v>
      </c>
      <c r="F252" s="79"/>
      <c r="G252" s="82">
        <v>30000</v>
      </c>
      <c r="H252" s="82">
        <v>30000</v>
      </c>
      <c r="I252" s="118">
        <v>1804600000000</v>
      </c>
      <c r="J252" s="147"/>
    </row>
    <row r="253" spans="2:10" x14ac:dyDescent="0.25">
      <c r="B253" s="82" t="s">
        <v>11273</v>
      </c>
      <c r="C253" s="82" t="s">
        <v>12031</v>
      </c>
      <c r="D253" s="79" t="s">
        <v>12032</v>
      </c>
      <c r="E253" s="82">
        <v>13</v>
      </c>
      <c r="F253" s="79"/>
      <c r="G253" s="82">
        <v>30000</v>
      </c>
      <c r="H253" s="82">
        <v>30000</v>
      </c>
      <c r="I253" s="118">
        <v>1504600000000</v>
      </c>
      <c r="J253" s="147"/>
    </row>
    <row r="254" spans="2:10" x14ac:dyDescent="0.25">
      <c r="B254" s="82" t="s">
        <v>11273</v>
      </c>
      <c r="C254" s="82" t="s">
        <v>12390</v>
      </c>
      <c r="D254" s="79">
        <v>9421260</v>
      </c>
      <c r="E254" s="82">
        <v>13</v>
      </c>
      <c r="F254" s="79"/>
      <c r="G254" s="82">
        <v>30000</v>
      </c>
      <c r="H254" s="82">
        <v>30000</v>
      </c>
      <c r="I254" s="118">
        <v>1281000000000</v>
      </c>
      <c r="J254" s="147"/>
    </row>
    <row r="255" spans="2:10" x14ac:dyDescent="0.25">
      <c r="B255" s="82" t="s">
        <v>11296</v>
      </c>
      <c r="C255" s="82" t="s">
        <v>11297</v>
      </c>
      <c r="D255" s="79">
        <v>9421213</v>
      </c>
      <c r="E255" s="82">
        <v>13</v>
      </c>
      <c r="F255" s="79"/>
      <c r="G255" s="82"/>
      <c r="H255" s="82"/>
      <c r="I255" s="118">
        <v>2045</v>
      </c>
      <c r="J255" s="147"/>
    </row>
    <row r="256" spans="2:10" x14ac:dyDescent="0.25">
      <c r="B256" s="82" t="s">
        <v>11305</v>
      </c>
      <c r="C256" s="82" t="s">
        <v>11306</v>
      </c>
      <c r="D256" s="79">
        <v>9421244</v>
      </c>
      <c r="E256" s="82">
        <v>13</v>
      </c>
      <c r="F256" s="79"/>
      <c r="G256" s="82">
        <v>900</v>
      </c>
      <c r="H256" s="82">
        <v>900</v>
      </c>
      <c r="I256" s="118">
        <v>29875650000</v>
      </c>
      <c r="J256" s="147"/>
    </row>
    <row r="257" spans="2:10" x14ac:dyDescent="0.25">
      <c r="B257" s="82"/>
      <c r="C257" s="82"/>
      <c r="D257" s="79"/>
      <c r="E257" s="82"/>
      <c r="F257" s="79"/>
      <c r="G257" s="82"/>
      <c r="H257" s="82"/>
      <c r="I257" s="118"/>
      <c r="J257" s="147"/>
    </row>
    <row r="258" spans="2:10" x14ac:dyDescent="0.25">
      <c r="B258" s="82" t="s">
        <v>8039</v>
      </c>
      <c r="C258" s="82" t="s">
        <v>1017</v>
      </c>
      <c r="D258" s="79">
        <v>9521001</v>
      </c>
      <c r="E258" s="82">
        <v>13</v>
      </c>
      <c r="F258" s="79"/>
      <c r="G258" s="82">
        <v>300</v>
      </c>
      <c r="H258" s="82">
        <v>300</v>
      </c>
      <c r="I258" s="118">
        <f t="shared" si="4"/>
        <v>250000000</v>
      </c>
      <c r="J258" s="147"/>
    </row>
    <row r="259" spans="2:10" x14ac:dyDescent="0.25">
      <c r="B259" s="82" t="s">
        <v>8039</v>
      </c>
      <c r="C259" s="82" t="s">
        <v>1087</v>
      </c>
      <c r="D259" s="79">
        <v>9521005</v>
      </c>
      <c r="E259" s="82">
        <v>13</v>
      </c>
      <c r="F259" s="79"/>
      <c r="G259" s="82">
        <v>3550</v>
      </c>
      <c r="H259" s="82">
        <v>3550</v>
      </c>
      <c r="I259" s="118">
        <f>ROUND(H259/3000*2500000000,0)</f>
        <v>2958333333</v>
      </c>
      <c r="J259" s="147"/>
    </row>
    <row r="260" spans="2:10" x14ac:dyDescent="0.25">
      <c r="B260" s="82" t="s">
        <v>8039</v>
      </c>
      <c r="C260" s="82" t="s">
        <v>1088</v>
      </c>
      <c r="D260" s="79">
        <v>9521006</v>
      </c>
      <c r="E260" s="82">
        <v>13</v>
      </c>
      <c r="F260" s="79"/>
      <c r="G260" s="82">
        <v>5500</v>
      </c>
      <c r="H260" s="82">
        <v>5500</v>
      </c>
      <c r="I260" s="118">
        <f>ROUND(H260/3000*2500000000,0)</f>
        <v>4583333333</v>
      </c>
      <c r="J260" s="147"/>
    </row>
    <row r="261" spans="2:10" x14ac:dyDescent="0.25">
      <c r="B261" s="82" t="s">
        <v>8039</v>
      </c>
      <c r="C261" s="82" t="s">
        <v>1089</v>
      </c>
      <c r="D261" s="79">
        <v>9521007</v>
      </c>
      <c r="E261" s="82">
        <v>13</v>
      </c>
      <c r="F261" s="79"/>
      <c r="G261" s="82">
        <v>9000</v>
      </c>
      <c r="H261" s="82">
        <v>9000</v>
      </c>
      <c r="I261" s="118">
        <f>ROUND(H261/3000*2500000000,0)</f>
        <v>7500000000</v>
      </c>
      <c r="J261" s="147"/>
    </row>
    <row r="262" spans="2:10" x14ac:dyDescent="0.25">
      <c r="B262" s="82" t="s">
        <v>8042</v>
      </c>
      <c r="C262" s="82" t="s">
        <v>726</v>
      </c>
      <c r="D262" s="79">
        <v>9321035</v>
      </c>
      <c r="E262" s="82">
        <v>13</v>
      </c>
      <c r="F262" s="79"/>
      <c r="G262" s="82">
        <v>300</v>
      </c>
      <c r="H262" s="82">
        <v>300</v>
      </c>
      <c r="I262" s="118">
        <f t="shared" si="4"/>
        <v>250000000</v>
      </c>
      <c r="J262" s="147" t="s">
        <v>9300</v>
      </c>
    </row>
    <row r="263" spans="2:10" x14ac:dyDescent="0.25">
      <c r="B263" s="82" t="s">
        <v>8042</v>
      </c>
      <c r="C263" s="82" t="s">
        <v>1083</v>
      </c>
      <c r="D263" s="79">
        <v>9321036</v>
      </c>
      <c r="E263" s="82">
        <v>13</v>
      </c>
      <c r="F263" s="79"/>
      <c r="G263" s="82">
        <v>300</v>
      </c>
      <c r="H263" s="82">
        <v>300</v>
      </c>
      <c r="I263" s="118">
        <f t="shared" si="4"/>
        <v>250000000</v>
      </c>
      <c r="J263" s="147" t="s">
        <v>9300</v>
      </c>
    </row>
    <row r="264" spans="2:10" x14ac:dyDescent="0.25">
      <c r="B264" s="82" t="s">
        <v>8042</v>
      </c>
      <c r="C264" s="82" t="s">
        <v>1084</v>
      </c>
      <c r="D264" s="79">
        <v>9321037</v>
      </c>
      <c r="E264" s="82">
        <v>13</v>
      </c>
      <c r="F264" s="79"/>
      <c r="G264" s="82">
        <v>300</v>
      </c>
      <c r="H264" s="82">
        <v>300</v>
      </c>
      <c r="I264" s="118">
        <f t="shared" si="4"/>
        <v>250000000</v>
      </c>
      <c r="J264" s="147" t="s">
        <v>9300</v>
      </c>
    </row>
    <row r="265" spans="2:10" x14ac:dyDescent="0.25">
      <c r="B265" s="82" t="s">
        <v>8042</v>
      </c>
      <c r="C265" s="82" t="s">
        <v>1080</v>
      </c>
      <c r="D265" s="79">
        <v>9821007</v>
      </c>
      <c r="E265" s="82">
        <v>13</v>
      </c>
      <c r="F265" s="79"/>
      <c r="G265" s="82">
        <v>500</v>
      </c>
      <c r="H265" s="82">
        <v>500</v>
      </c>
      <c r="I265" s="118">
        <f t="shared" si="4"/>
        <v>416666667</v>
      </c>
      <c r="J265" s="147" t="s">
        <v>9300</v>
      </c>
    </row>
    <row r="266" spans="2:10" x14ac:dyDescent="0.25">
      <c r="B266" s="82" t="s">
        <v>8040</v>
      </c>
      <c r="C266" s="82" t="s">
        <v>7922</v>
      </c>
      <c r="D266" s="79">
        <v>9121096</v>
      </c>
      <c r="E266" s="82">
        <v>13</v>
      </c>
      <c r="F266" s="79"/>
      <c r="G266" s="82">
        <v>150</v>
      </c>
      <c r="H266" s="82">
        <v>150</v>
      </c>
      <c r="I266" s="118">
        <f t="shared" si="4"/>
        <v>125000000</v>
      </c>
      <c r="J266" s="147"/>
    </row>
    <row r="267" spans="2:10" x14ac:dyDescent="0.25">
      <c r="B267" s="82" t="s">
        <v>8040</v>
      </c>
      <c r="C267" s="82" t="s">
        <v>1117</v>
      </c>
      <c r="D267" s="79">
        <v>9121083</v>
      </c>
      <c r="E267" s="82">
        <v>13</v>
      </c>
      <c r="F267" s="79"/>
      <c r="G267" s="82">
        <v>150</v>
      </c>
      <c r="H267" s="82">
        <v>150</v>
      </c>
      <c r="I267" s="118">
        <f t="shared" si="4"/>
        <v>125000000</v>
      </c>
      <c r="J267" s="147"/>
    </row>
    <row r="268" spans="2:10" x14ac:dyDescent="0.25">
      <c r="B268" s="82" t="s">
        <v>8040</v>
      </c>
      <c r="C268" s="82" t="s">
        <v>718</v>
      </c>
      <c r="D268" s="79">
        <v>9121028</v>
      </c>
      <c r="E268" s="82">
        <v>13</v>
      </c>
      <c r="F268" s="79"/>
      <c r="G268" s="82"/>
      <c r="H268" s="82"/>
      <c r="I268" s="118">
        <f t="shared" si="4"/>
        <v>0</v>
      </c>
      <c r="J268" s="147"/>
    </row>
    <row r="269" spans="2:10" x14ac:dyDescent="0.25">
      <c r="B269" s="82" t="s">
        <v>8040</v>
      </c>
      <c r="C269" s="82" t="s">
        <v>727</v>
      </c>
      <c r="D269" s="79">
        <v>9121038</v>
      </c>
      <c r="E269" s="82">
        <v>13</v>
      </c>
      <c r="F269" s="79"/>
      <c r="G269" s="82"/>
      <c r="H269" s="82"/>
      <c r="I269" s="118">
        <f t="shared" si="4"/>
        <v>0</v>
      </c>
      <c r="J269" s="147"/>
    </row>
    <row r="270" spans="2:10" x14ac:dyDescent="0.25">
      <c r="B270" s="82" t="s">
        <v>8040</v>
      </c>
      <c r="C270" s="152" t="s">
        <v>8796</v>
      </c>
      <c r="D270" s="79">
        <v>9121105</v>
      </c>
      <c r="E270" s="82">
        <v>13</v>
      </c>
      <c r="F270" s="79"/>
      <c r="G270" s="82"/>
      <c r="H270" s="82">
        <v>150</v>
      </c>
      <c r="I270" s="118">
        <v>2579430809.1908092</v>
      </c>
      <c r="J270" s="147"/>
    </row>
    <row r="271" spans="2:10" x14ac:dyDescent="0.25">
      <c r="B271" s="82" t="s">
        <v>8040</v>
      </c>
      <c r="C271" s="152" t="s">
        <v>8800</v>
      </c>
      <c r="D271" s="79">
        <v>9121107</v>
      </c>
      <c r="E271" s="82">
        <v>13</v>
      </c>
      <c r="F271" s="79"/>
      <c r="G271" s="82"/>
      <c r="H271" s="82">
        <v>150</v>
      </c>
      <c r="I271" s="118">
        <v>2579430809.1908092</v>
      </c>
      <c r="J271" s="147"/>
    </row>
    <row r="272" spans="2:10" x14ac:dyDescent="0.25">
      <c r="B272" s="82" t="s">
        <v>8040</v>
      </c>
      <c r="C272" s="156" t="s">
        <v>9332</v>
      </c>
      <c r="D272" s="153">
        <v>9121118</v>
      </c>
      <c r="E272" s="156">
        <v>13</v>
      </c>
      <c r="F272" s="79"/>
      <c r="G272" s="82"/>
      <c r="H272" s="82">
        <v>150</v>
      </c>
      <c r="I272" s="118">
        <v>3218100220</v>
      </c>
      <c r="J272" s="147"/>
    </row>
    <row r="273" spans="2:10" x14ac:dyDescent="0.25">
      <c r="B273" s="82" t="s">
        <v>8040</v>
      </c>
      <c r="C273" s="156" t="s">
        <v>9518</v>
      </c>
      <c r="D273" s="153">
        <v>9121119</v>
      </c>
      <c r="E273" s="156">
        <v>13</v>
      </c>
      <c r="F273" s="79"/>
      <c r="G273" s="82"/>
      <c r="H273" s="82">
        <v>150</v>
      </c>
      <c r="I273" s="118">
        <v>2882268001.9980021</v>
      </c>
      <c r="J273" s="147"/>
    </row>
    <row r="274" spans="2:10" x14ac:dyDescent="0.25">
      <c r="B274" s="82" t="s">
        <v>8040</v>
      </c>
      <c r="C274" s="156" t="s">
        <v>10068</v>
      </c>
      <c r="D274" s="153">
        <v>9421223</v>
      </c>
      <c r="E274" s="156">
        <v>13</v>
      </c>
      <c r="F274" s="79"/>
      <c r="G274" s="82"/>
      <c r="H274" s="82">
        <v>150</v>
      </c>
      <c r="I274" s="118">
        <v>2807193076.9230771</v>
      </c>
      <c r="J274" s="147"/>
    </row>
    <row r="275" spans="2:10" x14ac:dyDescent="0.25">
      <c r="B275" s="82" t="s">
        <v>8040</v>
      </c>
      <c r="C275" s="156" t="s">
        <v>11291</v>
      </c>
      <c r="D275" s="153" t="s">
        <v>11282</v>
      </c>
      <c r="E275" s="156">
        <v>13</v>
      </c>
      <c r="F275" s="79"/>
      <c r="G275" s="82"/>
      <c r="H275" s="82">
        <v>150</v>
      </c>
      <c r="I275" s="118">
        <v>2879460809.1908092</v>
      </c>
      <c r="J275" s="147"/>
    </row>
    <row r="276" spans="2:10" x14ac:dyDescent="0.25">
      <c r="B276" s="82" t="s">
        <v>8043</v>
      </c>
      <c r="C276" s="156" t="s">
        <v>920</v>
      </c>
      <c r="D276" s="153">
        <v>9121055</v>
      </c>
      <c r="E276" s="156">
        <v>13</v>
      </c>
      <c r="F276" s="79"/>
      <c r="G276" s="82">
        <v>60</v>
      </c>
      <c r="H276" s="82">
        <v>60</v>
      </c>
      <c r="I276" s="118">
        <f>ROUND(H276/3000*2500000000,0)</f>
        <v>50000000</v>
      </c>
      <c r="J276" s="147"/>
    </row>
    <row r="277" spans="2:10" x14ac:dyDescent="0.25">
      <c r="B277" s="82" t="s">
        <v>8043</v>
      </c>
      <c r="C277" s="156" t="s">
        <v>921</v>
      </c>
      <c r="D277" s="153">
        <v>9121056</v>
      </c>
      <c r="E277" s="156">
        <v>13</v>
      </c>
      <c r="F277" s="79"/>
      <c r="G277" s="82">
        <v>100</v>
      </c>
      <c r="H277" s="82">
        <v>100</v>
      </c>
      <c r="I277" s="118">
        <f>ROUND(H277/3000*2500000000,0)</f>
        <v>83333333</v>
      </c>
      <c r="J277" s="147"/>
    </row>
    <row r="278" spans="2:10" x14ac:dyDescent="0.25">
      <c r="B278" s="82" t="s">
        <v>8043</v>
      </c>
      <c r="C278" s="156" t="s">
        <v>922</v>
      </c>
      <c r="D278" s="153">
        <v>9121057</v>
      </c>
      <c r="E278" s="156">
        <v>13</v>
      </c>
      <c r="F278" s="79"/>
      <c r="G278" s="82">
        <v>150</v>
      </c>
      <c r="H278" s="82">
        <v>150</v>
      </c>
      <c r="I278" s="118">
        <f>ROUND(H278/3000*2500000000,0)</f>
        <v>125000000</v>
      </c>
      <c r="J278" s="147"/>
    </row>
    <row r="279" spans="2:10" x14ac:dyDescent="0.25">
      <c r="B279" s="82" t="s">
        <v>8043</v>
      </c>
      <c r="C279" s="156" t="s">
        <v>923</v>
      </c>
      <c r="D279" s="153">
        <v>9121058</v>
      </c>
      <c r="E279" s="156">
        <v>13</v>
      </c>
      <c r="F279" s="79"/>
      <c r="G279" s="82">
        <v>300</v>
      </c>
      <c r="H279" s="82">
        <v>300</v>
      </c>
      <c r="I279" s="118">
        <f>ROUND(H279/3000*2500000000,0)</f>
        <v>250000000</v>
      </c>
      <c r="J279" s="147"/>
    </row>
    <row r="280" spans="2:10" x14ac:dyDescent="0.25">
      <c r="B280" s="82" t="s">
        <v>8041</v>
      </c>
      <c r="C280" s="156" t="s">
        <v>855</v>
      </c>
      <c r="D280" s="153">
        <v>9121044</v>
      </c>
      <c r="E280" s="156">
        <v>13</v>
      </c>
      <c r="F280" s="79"/>
      <c r="G280" s="82">
        <v>5000</v>
      </c>
      <c r="H280" s="82">
        <v>5000</v>
      </c>
      <c r="I280" s="118">
        <f t="shared" si="4"/>
        <v>4166666667</v>
      </c>
      <c r="J280" s="147"/>
    </row>
    <row r="281" spans="2:10" x14ac:dyDescent="0.25">
      <c r="B281" s="82" t="s">
        <v>8041</v>
      </c>
      <c r="C281" s="156" t="s">
        <v>924</v>
      </c>
      <c r="D281" s="153">
        <v>9121059</v>
      </c>
      <c r="E281" s="156">
        <v>13</v>
      </c>
      <c r="F281" s="79"/>
      <c r="G281" s="82">
        <v>300</v>
      </c>
      <c r="H281" s="82">
        <v>300</v>
      </c>
      <c r="I281" s="118">
        <f t="shared" si="4"/>
        <v>250000000</v>
      </c>
      <c r="J281" s="147"/>
    </row>
    <row r="282" spans="2:10" x14ac:dyDescent="0.25">
      <c r="B282" s="82" t="s">
        <v>8041</v>
      </c>
      <c r="C282" s="156" t="s">
        <v>925</v>
      </c>
      <c r="D282" s="153">
        <v>9121060</v>
      </c>
      <c r="E282" s="156">
        <v>13</v>
      </c>
      <c r="F282" s="79"/>
      <c r="G282" s="82">
        <v>1500</v>
      </c>
      <c r="H282" s="82">
        <v>1500</v>
      </c>
      <c r="I282" s="118">
        <f t="shared" si="4"/>
        <v>1250000000</v>
      </c>
      <c r="J282" s="147"/>
    </row>
    <row r="283" spans="2:10" x14ac:dyDescent="0.25">
      <c r="B283" s="82" t="s">
        <v>8041</v>
      </c>
      <c r="C283" s="156" t="s">
        <v>856</v>
      </c>
      <c r="D283" s="153">
        <v>9121045</v>
      </c>
      <c r="E283" s="156">
        <v>13</v>
      </c>
      <c r="F283" s="79"/>
      <c r="G283" s="82">
        <v>1500</v>
      </c>
      <c r="H283" s="82">
        <v>1500</v>
      </c>
      <c r="I283" s="118">
        <f t="shared" si="4"/>
        <v>1250000000</v>
      </c>
      <c r="J283" s="147"/>
    </row>
    <row r="284" spans="2:10" x14ac:dyDescent="0.25">
      <c r="B284" s="82" t="s">
        <v>8041</v>
      </c>
      <c r="C284" s="156" t="s">
        <v>857</v>
      </c>
      <c r="D284" s="153">
        <v>9121046</v>
      </c>
      <c r="E284" s="156">
        <v>13</v>
      </c>
      <c r="F284" s="79"/>
      <c r="G284" s="82">
        <v>1500</v>
      </c>
      <c r="H284" s="82">
        <v>1500</v>
      </c>
      <c r="I284" s="118">
        <f t="shared" si="4"/>
        <v>1250000000</v>
      </c>
      <c r="J284" s="147"/>
    </row>
    <row r="285" spans="2:10" x14ac:dyDescent="0.25">
      <c r="B285" s="82" t="s">
        <v>8041</v>
      </c>
      <c r="C285" s="82" t="s">
        <v>858</v>
      </c>
      <c r="D285" s="79">
        <v>9121047</v>
      </c>
      <c r="E285" s="82">
        <v>13</v>
      </c>
      <c r="F285" s="79"/>
      <c r="G285" s="82">
        <v>1500</v>
      </c>
      <c r="H285" s="82">
        <v>1500</v>
      </c>
      <c r="I285" s="118">
        <f t="shared" si="4"/>
        <v>1250000000</v>
      </c>
      <c r="J285" s="147"/>
    </row>
    <row r="286" spans="2:10" x14ac:dyDescent="0.25">
      <c r="B286" s="82" t="s">
        <v>8041</v>
      </c>
      <c r="C286" s="82" t="s">
        <v>859</v>
      </c>
      <c r="D286" s="79">
        <v>9121048</v>
      </c>
      <c r="E286" s="82">
        <v>13</v>
      </c>
      <c r="F286" s="79"/>
      <c r="G286" s="82">
        <v>1500</v>
      </c>
      <c r="H286" s="82">
        <v>1500</v>
      </c>
      <c r="I286" s="118">
        <f t="shared" si="4"/>
        <v>1250000000</v>
      </c>
      <c r="J286" s="147"/>
    </row>
    <row r="287" spans="2:10" x14ac:dyDescent="0.25">
      <c r="B287" s="82" t="s">
        <v>8041</v>
      </c>
      <c r="C287" s="82" t="s">
        <v>860</v>
      </c>
      <c r="D287" s="79" t="s">
        <v>1090</v>
      </c>
      <c r="E287" s="82">
        <v>12</v>
      </c>
      <c r="F287" s="79"/>
      <c r="G287" s="82">
        <v>100</v>
      </c>
      <c r="H287" s="82">
        <v>100</v>
      </c>
      <c r="I287" s="118">
        <f t="shared" si="4"/>
        <v>83333333</v>
      </c>
      <c r="J287" s="147"/>
    </row>
    <row r="288" spans="2:10" x14ac:dyDescent="0.25">
      <c r="B288" s="82" t="s">
        <v>8041</v>
      </c>
      <c r="C288" s="82" t="s">
        <v>861</v>
      </c>
      <c r="D288" s="79" t="s">
        <v>885</v>
      </c>
      <c r="E288" s="82">
        <v>12</v>
      </c>
      <c r="F288" s="79"/>
      <c r="G288" s="82">
        <v>100</v>
      </c>
      <c r="H288" s="82">
        <v>100</v>
      </c>
      <c r="I288" s="118">
        <f t="shared" si="4"/>
        <v>83333333</v>
      </c>
      <c r="J288" s="147"/>
    </row>
    <row r="289" spans="2:10" x14ac:dyDescent="0.25">
      <c r="B289" s="82" t="s">
        <v>8041</v>
      </c>
      <c r="C289" s="82" t="s">
        <v>862</v>
      </c>
      <c r="D289" s="79" t="s">
        <v>886</v>
      </c>
      <c r="E289" s="82">
        <v>12</v>
      </c>
      <c r="F289" s="79"/>
      <c r="G289" s="82">
        <v>300</v>
      </c>
      <c r="H289" s="82">
        <v>300</v>
      </c>
      <c r="I289" s="118">
        <f t="shared" ref="I289:I326" si="6">ROUND(H289/3000*2500000000,0)</f>
        <v>250000000</v>
      </c>
      <c r="J289" s="147"/>
    </row>
    <row r="290" spans="2:10" x14ac:dyDescent="0.25">
      <c r="B290" s="82" t="s">
        <v>8041</v>
      </c>
      <c r="C290" s="82" t="s">
        <v>863</v>
      </c>
      <c r="D290" s="79" t="s">
        <v>887</v>
      </c>
      <c r="E290" s="82">
        <v>12</v>
      </c>
      <c r="F290" s="79"/>
      <c r="G290" s="82">
        <v>300</v>
      </c>
      <c r="H290" s="82">
        <v>300</v>
      </c>
      <c r="I290" s="118">
        <f t="shared" si="6"/>
        <v>250000000</v>
      </c>
      <c r="J290" s="147"/>
    </row>
    <row r="291" spans="2:10" x14ac:dyDescent="0.25">
      <c r="B291" s="82" t="s">
        <v>8041</v>
      </c>
      <c r="C291" s="82" t="s">
        <v>864</v>
      </c>
      <c r="D291" s="79" t="s">
        <v>888</v>
      </c>
      <c r="E291" s="82">
        <v>12</v>
      </c>
      <c r="F291" s="79"/>
      <c r="G291" s="82">
        <v>300</v>
      </c>
      <c r="H291" s="82">
        <v>300</v>
      </c>
      <c r="I291" s="118">
        <f t="shared" si="6"/>
        <v>250000000</v>
      </c>
      <c r="J291" s="147"/>
    </row>
    <row r="292" spans="2:10" x14ac:dyDescent="0.25">
      <c r="B292" s="82" t="s">
        <v>8041</v>
      </c>
      <c r="C292" s="82" t="s">
        <v>865</v>
      </c>
      <c r="D292" s="79" t="s">
        <v>889</v>
      </c>
      <c r="E292" s="82">
        <v>12</v>
      </c>
      <c r="F292" s="79"/>
      <c r="G292" s="82">
        <v>300</v>
      </c>
      <c r="H292" s="82">
        <v>300</v>
      </c>
      <c r="I292" s="118">
        <f t="shared" si="6"/>
        <v>250000000</v>
      </c>
      <c r="J292" s="147"/>
    </row>
    <row r="293" spans="2:10" x14ac:dyDescent="0.25">
      <c r="B293" s="82" t="s">
        <v>8041</v>
      </c>
      <c r="C293" s="82" t="s">
        <v>866</v>
      </c>
      <c r="D293" s="79" t="s">
        <v>890</v>
      </c>
      <c r="E293" s="82">
        <v>12</v>
      </c>
      <c r="F293" s="79"/>
      <c r="G293" s="82">
        <v>300</v>
      </c>
      <c r="H293" s="82">
        <v>300</v>
      </c>
      <c r="I293" s="118">
        <f t="shared" si="6"/>
        <v>250000000</v>
      </c>
      <c r="J293" s="147"/>
    </row>
    <row r="294" spans="2:10" x14ac:dyDescent="0.25">
      <c r="B294" s="82" t="s">
        <v>8041</v>
      </c>
      <c r="C294" s="82" t="s">
        <v>867</v>
      </c>
      <c r="D294" s="79" t="s">
        <v>891</v>
      </c>
      <c r="E294" s="82">
        <v>12</v>
      </c>
      <c r="F294" s="79"/>
      <c r="G294" s="82">
        <v>300</v>
      </c>
      <c r="H294" s="82">
        <v>300</v>
      </c>
      <c r="I294" s="118">
        <f t="shared" si="6"/>
        <v>250000000</v>
      </c>
      <c r="J294" s="147"/>
    </row>
    <row r="295" spans="2:10" x14ac:dyDescent="0.25">
      <c r="B295" s="82" t="s">
        <v>8041</v>
      </c>
      <c r="C295" s="82" t="s">
        <v>868</v>
      </c>
      <c r="D295" s="79" t="s">
        <v>892</v>
      </c>
      <c r="E295" s="82">
        <v>12</v>
      </c>
      <c r="F295" s="79"/>
      <c r="G295" s="82">
        <v>300</v>
      </c>
      <c r="H295" s="82">
        <v>300</v>
      </c>
      <c r="I295" s="118">
        <f t="shared" si="6"/>
        <v>250000000</v>
      </c>
      <c r="J295" s="147"/>
    </row>
    <row r="296" spans="2:10" x14ac:dyDescent="0.25">
      <c r="B296" s="82" t="s">
        <v>8041</v>
      </c>
      <c r="C296" s="82" t="s">
        <v>869</v>
      </c>
      <c r="D296" s="79" t="s">
        <v>893</v>
      </c>
      <c r="E296" s="82">
        <v>12</v>
      </c>
      <c r="F296" s="79"/>
      <c r="G296" s="82">
        <v>300</v>
      </c>
      <c r="H296" s="82">
        <v>300</v>
      </c>
      <c r="I296" s="118">
        <f t="shared" si="6"/>
        <v>250000000</v>
      </c>
      <c r="J296" s="147"/>
    </row>
    <row r="297" spans="2:10" x14ac:dyDescent="0.25">
      <c r="B297" s="82" t="s">
        <v>8041</v>
      </c>
      <c r="C297" s="82" t="s">
        <v>870</v>
      </c>
      <c r="D297" s="79" t="s">
        <v>894</v>
      </c>
      <c r="E297" s="82">
        <v>12</v>
      </c>
      <c r="F297" s="79"/>
      <c r="G297" s="82">
        <v>300</v>
      </c>
      <c r="H297" s="82">
        <v>300</v>
      </c>
      <c r="I297" s="118">
        <f t="shared" si="6"/>
        <v>250000000</v>
      </c>
      <c r="J297" s="147"/>
    </row>
    <row r="298" spans="2:10" x14ac:dyDescent="0.25">
      <c r="B298" s="82" t="s">
        <v>8041</v>
      </c>
      <c r="C298" s="82" t="s">
        <v>871</v>
      </c>
      <c r="D298" s="79" t="s">
        <v>895</v>
      </c>
      <c r="E298" s="82">
        <v>12</v>
      </c>
      <c r="F298" s="79"/>
      <c r="G298" s="82">
        <v>3000</v>
      </c>
      <c r="H298" s="82">
        <v>3000</v>
      </c>
      <c r="I298" s="118">
        <f t="shared" si="6"/>
        <v>2500000000</v>
      </c>
      <c r="J298" s="147"/>
    </row>
    <row r="299" spans="2:10" x14ac:dyDescent="0.25">
      <c r="B299" s="82" t="s">
        <v>8041</v>
      </c>
      <c r="C299" s="82" t="s">
        <v>872</v>
      </c>
      <c r="D299" s="79" t="s">
        <v>896</v>
      </c>
      <c r="E299" s="82">
        <v>12</v>
      </c>
      <c r="F299" s="79"/>
      <c r="G299" s="82">
        <v>3000</v>
      </c>
      <c r="H299" s="82">
        <v>3000</v>
      </c>
      <c r="I299" s="118">
        <f t="shared" si="6"/>
        <v>2500000000</v>
      </c>
      <c r="J299" s="147"/>
    </row>
    <row r="300" spans="2:10" x14ac:dyDescent="0.25">
      <c r="B300" s="82" t="s">
        <v>8041</v>
      </c>
      <c r="C300" s="82" t="s">
        <v>873</v>
      </c>
      <c r="D300" s="79" t="s">
        <v>897</v>
      </c>
      <c r="E300" s="82">
        <v>12</v>
      </c>
      <c r="F300" s="79"/>
      <c r="G300" s="82">
        <v>3000</v>
      </c>
      <c r="H300" s="82">
        <v>3000</v>
      </c>
      <c r="I300" s="118">
        <f t="shared" si="6"/>
        <v>2500000000</v>
      </c>
      <c r="J300" s="147"/>
    </row>
    <row r="301" spans="2:10" x14ac:dyDescent="0.25">
      <c r="B301" s="82" t="s">
        <v>8041</v>
      </c>
      <c r="C301" s="82" t="s">
        <v>874</v>
      </c>
      <c r="D301" s="79" t="s">
        <v>898</v>
      </c>
      <c r="E301" s="82">
        <v>12</v>
      </c>
      <c r="F301" s="79"/>
      <c r="G301" s="82">
        <v>3000</v>
      </c>
      <c r="H301" s="82">
        <v>3000</v>
      </c>
      <c r="I301" s="118">
        <f t="shared" si="6"/>
        <v>2500000000</v>
      </c>
      <c r="J301" s="147"/>
    </row>
    <row r="302" spans="2:10" x14ac:dyDescent="0.25">
      <c r="B302" s="82" t="s">
        <v>8041</v>
      </c>
      <c r="C302" s="82" t="s">
        <v>875</v>
      </c>
      <c r="D302" s="79" t="s">
        <v>899</v>
      </c>
      <c r="E302" s="82">
        <v>12</v>
      </c>
      <c r="F302" s="79"/>
      <c r="G302" s="82">
        <v>10000</v>
      </c>
      <c r="H302" s="82">
        <v>10000</v>
      </c>
      <c r="I302" s="118">
        <f t="shared" si="6"/>
        <v>8333333333</v>
      </c>
      <c r="J302" s="147"/>
    </row>
    <row r="303" spans="2:10" x14ac:dyDescent="0.25">
      <c r="B303" s="82" t="s">
        <v>8041</v>
      </c>
      <c r="C303" s="82" t="s">
        <v>876</v>
      </c>
      <c r="D303" s="79" t="s">
        <v>900</v>
      </c>
      <c r="E303" s="82">
        <v>12</v>
      </c>
      <c r="F303" s="79"/>
      <c r="G303" s="82">
        <v>10000</v>
      </c>
      <c r="H303" s="82">
        <v>10000</v>
      </c>
      <c r="I303" s="118">
        <f t="shared" si="6"/>
        <v>8333333333</v>
      </c>
      <c r="J303" s="147"/>
    </row>
    <row r="304" spans="2:10" x14ac:dyDescent="0.25">
      <c r="B304" s="82" t="s">
        <v>8041</v>
      </c>
      <c r="C304" s="82" t="s">
        <v>877</v>
      </c>
      <c r="D304" s="79" t="s">
        <v>901</v>
      </c>
      <c r="E304" s="82">
        <v>12</v>
      </c>
      <c r="F304" s="79"/>
      <c r="G304" s="82">
        <v>1000</v>
      </c>
      <c r="H304" s="82">
        <v>1000</v>
      </c>
      <c r="I304" s="118">
        <f t="shared" si="6"/>
        <v>833333333</v>
      </c>
      <c r="J304" s="147"/>
    </row>
    <row r="305" spans="2:10" x14ac:dyDescent="0.25">
      <c r="B305" s="82" t="s">
        <v>8041</v>
      </c>
      <c r="C305" s="82" t="s">
        <v>878</v>
      </c>
      <c r="D305" s="79" t="s">
        <v>902</v>
      </c>
      <c r="E305" s="82">
        <v>12</v>
      </c>
      <c r="F305" s="79"/>
      <c r="G305" s="82">
        <v>1000</v>
      </c>
      <c r="H305" s="82">
        <v>1000</v>
      </c>
      <c r="I305" s="118">
        <f t="shared" si="6"/>
        <v>833333333</v>
      </c>
      <c r="J305" s="147"/>
    </row>
    <row r="306" spans="2:10" x14ac:dyDescent="0.25">
      <c r="B306" s="82" t="s">
        <v>8041</v>
      </c>
      <c r="C306" s="82" t="s">
        <v>881</v>
      </c>
      <c r="D306" s="79" t="s">
        <v>905</v>
      </c>
      <c r="E306" s="82">
        <v>12</v>
      </c>
      <c r="F306" s="79"/>
      <c r="G306" s="82">
        <v>1000</v>
      </c>
      <c r="H306" s="82">
        <v>1000</v>
      </c>
      <c r="I306" s="118">
        <f t="shared" si="6"/>
        <v>833333333</v>
      </c>
      <c r="J306" s="147"/>
    </row>
    <row r="307" spans="2:10" x14ac:dyDescent="0.25">
      <c r="B307" s="82" t="s">
        <v>8041</v>
      </c>
      <c r="C307" s="82" t="s">
        <v>880</v>
      </c>
      <c r="D307" s="79" t="s">
        <v>904</v>
      </c>
      <c r="E307" s="82">
        <v>12</v>
      </c>
      <c r="F307" s="79"/>
      <c r="G307" s="82">
        <v>1000</v>
      </c>
      <c r="H307" s="82">
        <v>1000</v>
      </c>
      <c r="I307" s="118">
        <f t="shared" si="6"/>
        <v>833333333</v>
      </c>
      <c r="J307" s="147"/>
    </row>
    <row r="308" spans="2:10" x14ac:dyDescent="0.25">
      <c r="B308" s="82" t="s">
        <v>8041</v>
      </c>
      <c r="C308" s="82" t="s">
        <v>882</v>
      </c>
      <c r="D308" s="79" t="s">
        <v>906</v>
      </c>
      <c r="E308" s="82">
        <v>12</v>
      </c>
      <c r="F308" s="79"/>
      <c r="G308" s="82">
        <v>1000</v>
      </c>
      <c r="H308" s="82">
        <v>1000</v>
      </c>
      <c r="I308" s="118">
        <f t="shared" si="6"/>
        <v>833333333</v>
      </c>
      <c r="J308" s="147"/>
    </row>
    <row r="309" spans="2:10" x14ac:dyDescent="0.25">
      <c r="B309" s="82" t="s">
        <v>8041</v>
      </c>
      <c r="C309" s="82" t="s">
        <v>883</v>
      </c>
      <c r="D309" s="79" t="s">
        <v>907</v>
      </c>
      <c r="E309" s="82">
        <v>12</v>
      </c>
      <c r="F309" s="79"/>
      <c r="G309" s="82">
        <v>1000</v>
      </c>
      <c r="H309" s="82">
        <v>1000</v>
      </c>
      <c r="I309" s="118">
        <f t="shared" si="6"/>
        <v>833333333</v>
      </c>
      <c r="J309" s="147"/>
    </row>
    <row r="310" spans="2:10" x14ac:dyDescent="0.25">
      <c r="B310" s="82" t="s">
        <v>8041</v>
      </c>
      <c r="C310" s="82" t="s">
        <v>884</v>
      </c>
      <c r="D310" s="79" t="s">
        <v>908</v>
      </c>
      <c r="E310" s="82">
        <v>12</v>
      </c>
      <c r="F310" s="79"/>
      <c r="G310" s="82">
        <v>1000</v>
      </c>
      <c r="H310" s="82">
        <v>1000</v>
      </c>
      <c r="I310" s="118">
        <f t="shared" si="6"/>
        <v>833333333</v>
      </c>
      <c r="J310" s="147"/>
    </row>
    <row r="311" spans="2:10" x14ac:dyDescent="0.25">
      <c r="B311" s="82" t="s">
        <v>8041</v>
      </c>
      <c r="C311" s="82" t="s">
        <v>879</v>
      </c>
      <c r="D311" s="79" t="s">
        <v>903</v>
      </c>
      <c r="E311" s="82">
        <v>12</v>
      </c>
      <c r="F311" s="79"/>
      <c r="G311" s="82">
        <v>10000</v>
      </c>
      <c r="H311" s="82">
        <v>10000</v>
      </c>
      <c r="I311" s="118">
        <f t="shared" si="6"/>
        <v>8333333333</v>
      </c>
      <c r="J311" s="147"/>
    </row>
    <row r="312" spans="2:10" x14ac:dyDescent="0.25">
      <c r="B312" s="82" t="s">
        <v>8041</v>
      </c>
      <c r="C312" s="82" t="s">
        <v>1110</v>
      </c>
      <c r="D312" s="79" t="s">
        <v>1113</v>
      </c>
      <c r="E312" s="82">
        <v>12</v>
      </c>
      <c r="F312" s="79"/>
      <c r="G312" s="82">
        <v>300</v>
      </c>
      <c r="H312" s="82">
        <v>300</v>
      </c>
      <c r="I312" s="118">
        <f t="shared" si="6"/>
        <v>250000000</v>
      </c>
      <c r="J312" s="147"/>
    </row>
    <row r="313" spans="2:10" x14ac:dyDescent="0.25">
      <c r="B313" s="82" t="s">
        <v>8041</v>
      </c>
      <c r="C313" s="82" t="s">
        <v>1111</v>
      </c>
      <c r="D313" s="79" t="s">
        <v>1112</v>
      </c>
      <c r="E313" s="82">
        <v>12</v>
      </c>
      <c r="F313" s="79"/>
      <c r="G313" s="82">
        <v>300</v>
      </c>
      <c r="H313" s="82">
        <v>300</v>
      </c>
      <c r="I313" s="118">
        <f t="shared" si="6"/>
        <v>250000000</v>
      </c>
      <c r="J313" s="147"/>
    </row>
    <row r="314" spans="2:10" x14ac:dyDescent="0.25">
      <c r="B314" s="82" t="s">
        <v>8041</v>
      </c>
      <c r="C314" s="82" t="s">
        <v>7916</v>
      </c>
      <c r="D314" s="79" t="s">
        <v>7919</v>
      </c>
      <c r="E314" s="82">
        <v>12</v>
      </c>
      <c r="F314" s="79"/>
      <c r="G314" s="82">
        <v>3000</v>
      </c>
      <c r="H314" s="82">
        <v>3000</v>
      </c>
      <c r="I314" s="118">
        <f t="shared" si="6"/>
        <v>2500000000</v>
      </c>
      <c r="J314" s="147"/>
    </row>
    <row r="315" spans="2:10" x14ac:dyDescent="0.25">
      <c r="B315" s="82" t="s">
        <v>8041</v>
      </c>
      <c r="C315" s="82" t="s">
        <v>7917</v>
      </c>
      <c r="D315" s="79" t="s">
        <v>7920</v>
      </c>
      <c r="E315" s="82">
        <v>12</v>
      </c>
      <c r="F315" s="79"/>
      <c r="G315" s="82">
        <v>500</v>
      </c>
      <c r="H315" s="82">
        <v>500</v>
      </c>
      <c r="I315" s="118">
        <f t="shared" si="6"/>
        <v>416666667</v>
      </c>
      <c r="J315" s="147"/>
    </row>
    <row r="316" spans="2:10" x14ac:dyDescent="0.25">
      <c r="B316" s="82" t="s">
        <v>8041</v>
      </c>
      <c r="C316" s="82" t="s">
        <v>7918</v>
      </c>
      <c r="D316" s="79" t="s">
        <v>7921</v>
      </c>
      <c r="E316" s="82">
        <v>12</v>
      </c>
      <c r="F316" s="79"/>
      <c r="G316" s="82">
        <v>150</v>
      </c>
      <c r="H316" s="82">
        <v>150</v>
      </c>
      <c r="I316" s="118">
        <f t="shared" si="6"/>
        <v>125000000</v>
      </c>
      <c r="J316" s="147"/>
    </row>
    <row r="317" spans="2:10" x14ac:dyDescent="0.25">
      <c r="B317" s="82" t="s">
        <v>8787</v>
      </c>
      <c r="C317" s="152" t="s">
        <v>8783</v>
      </c>
      <c r="D317" s="79" t="s">
        <v>8788</v>
      </c>
      <c r="E317" s="82">
        <v>12</v>
      </c>
      <c r="F317" s="79"/>
      <c r="G317" s="82"/>
      <c r="H317" s="152">
        <v>3000</v>
      </c>
      <c r="I317" s="118">
        <f t="shared" si="6"/>
        <v>2500000000</v>
      </c>
      <c r="J317" s="147" t="s">
        <v>8792</v>
      </c>
    </row>
    <row r="318" spans="2:10" x14ac:dyDescent="0.25">
      <c r="B318" s="82" t="s">
        <v>8787</v>
      </c>
      <c r="C318" s="156" t="s">
        <v>8784</v>
      </c>
      <c r="D318" s="79" t="s">
        <v>8789</v>
      </c>
      <c r="E318" s="82">
        <v>12</v>
      </c>
      <c r="F318" s="79"/>
      <c r="G318" s="82"/>
      <c r="H318" s="152">
        <v>500</v>
      </c>
      <c r="I318" s="118">
        <f t="shared" si="6"/>
        <v>416666667</v>
      </c>
      <c r="J318" s="147" t="s">
        <v>8793</v>
      </c>
    </row>
    <row r="319" spans="2:10" x14ac:dyDescent="0.25">
      <c r="B319" s="82" t="s">
        <v>8787</v>
      </c>
      <c r="C319" s="156" t="s">
        <v>8785</v>
      </c>
      <c r="D319" s="79" t="s">
        <v>8790</v>
      </c>
      <c r="E319" s="82">
        <v>12</v>
      </c>
      <c r="F319" s="79"/>
      <c r="G319" s="82"/>
      <c r="H319" s="152">
        <v>500</v>
      </c>
      <c r="I319" s="118">
        <f t="shared" si="6"/>
        <v>416666667</v>
      </c>
      <c r="J319" s="147" t="s">
        <v>8794</v>
      </c>
    </row>
    <row r="320" spans="2:10" x14ac:dyDescent="0.25">
      <c r="B320" s="82" t="s">
        <v>8787</v>
      </c>
      <c r="C320" s="156" t="s">
        <v>8786</v>
      </c>
      <c r="D320" s="79" t="s">
        <v>8791</v>
      </c>
      <c r="E320" s="82">
        <v>12</v>
      </c>
      <c r="F320" s="79"/>
      <c r="G320" s="82"/>
      <c r="H320" s="152">
        <v>150</v>
      </c>
      <c r="I320" s="118">
        <f t="shared" si="6"/>
        <v>125000000</v>
      </c>
      <c r="J320" s="147" t="s">
        <v>8795</v>
      </c>
    </row>
    <row r="321" spans="2:12" x14ac:dyDescent="0.25">
      <c r="B321" s="82" t="s">
        <v>8787</v>
      </c>
      <c r="C321" s="156" t="s">
        <v>9524</v>
      </c>
      <c r="D321" s="79" t="s">
        <v>9521</v>
      </c>
      <c r="E321" s="82">
        <v>12</v>
      </c>
      <c r="F321" s="79"/>
      <c r="G321" s="82"/>
      <c r="H321" s="152">
        <v>150</v>
      </c>
      <c r="I321" s="118">
        <f t="shared" si="6"/>
        <v>125000000</v>
      </c>
      <c r="J321" s="147"/>
    </row>
    <row r="322" spans="2:12" x14ac:dyDescent="0.25">
      <c r="B322" s="82" t="s">
        <v>8787</v>
      </c>
      <c r="C322" s="156" t="s">
        <v>9519</v>
      </c>
      <c r="D322" s="79" t="s">
        <v>9522</v>
      </c>
      <c r="E322" s="82">
        <v>12</v>
      </c>
      <c r="F322" s="79"/>
      <c r="G322" s="82"/>
      <c r="H322" s="152">
        <v>500</v>
      </c>
      <c r="I322" s="118">
        <f t="shared" si="6"/>
        <v>416666667</v>
      </c>
      <c r="J322" s="147"/>
    </row>
    <row r="323" spans="2:12" x14ac:dyDescent="0.25">
      <c r="B323" s="82" t="s">
        <v>8787</v>
      </c>
      <c r="C323" s="156" t="s">
        <v>9520</v>
      </c>
      <c r="D323" s="79" t="s">
        <v>9523</v>
      </c>
      <c r="E323" s="82">
        <v>12</v>
      </c>
      <c r="F323" s="79"/>
      <c r="G323" s="82"/>
      <c r="H323" s="152">
        <v>3000</v>
      </c>
      <c r="I323" s="118">
        <f t="shared" si="6"/>
        <v>2500000000</v>
      </c>
      <c r="J323" s="147"/>
    </row>
    <row r="324" spans="2:12" x14ac:dyDescent="0.25">
      <c r="B324" s="82" t="s">
        <v>8787</v>
      </c>
      <c r="C324" s="156" t="s">
        <v>11283</v>
      </c>
      <c r="D324" s="79" t="s">
        <v>11286</v>
      </c>
      <c r="E324" s="82">
        <v>12</v>
      </c>
      <c r="F324" s="79"/>
      <c r="G324" s="82"/>
      <c r="H324" s="152">
        <v>150</v>
      </c>
      <c r="I324" s="118">
        <f t="shared" si="6"/>
        <v>125000000</v>
      </c>
      <c r="J324" s="147" t="s">
        <v>11290</v>
      </c>
    </row>
    <row r="325" spans="2:12" x14ac:dyDescent="0.25">
      <c r="B325" s="82" t="s">
        <v>8787</v>
      </c>
      <c r="C325" s="156" t="s">
        <v>11284</v>
      </c>
      <c r="D325" s="79" t="s">
        <v>11287</v>
      </c>
      <c r="E325" s="82">
        <v>12</v>
      </c>
      <c r="F325" s="79"/>
      <c r="G325" s="82"/>
      <c r="H325" s="152">
        <v>500</v>
      </c>
      <c r="I325" s="118">
        <f t="shared" si="6"/>
        <v>416666667</v>
      </c>
      <c r="J325" s="147" t="s">
        <v>11292</v>
      </c>
    </row>
    <row r="326" spans="2:12" x14ac:dyDescent="0.25">
      <c r="B326" s="82" t="s">
        <v>8787</v>
      </c>
      <c r="C326" s="156" t="s">
        <v>11285</v>
      </c>
      <c r="D326" s="79" t="s">
        <v>11288</v>
      </c>
      <c r="E326" s="82">
        <v>12</v>
      </c>
      <c r="F326" s="79"/>
      <c r="G326" s="82"/>
      <c r="H326" s="152">
        <v>3000</v>
      </c>
      <c r="I326" s="118">
        <f t="shared" si="6"/>
        <v>2500000000</v>
      </c>
      <c r="J326" s="147" t="s">
        <v>11289</v>
      </c>
    </row>
    <row r="327" spans="2:12" x14ac:dyDescent="0.25">
      <c r="B327" s="82" t="s">
        <v>441</v>
      </c>
      <c r="C327" s="82" t="s">
        <v>1173</v>
      </c>
      <c r="D327" s="79" t="s">
        <v>1174</v>
      </c>
      <c r="E327" s="82">
        <v>12</v>
      </c>
      <c r="F327" s="79"/>
      <c r="G327" s="82"/>
      <c r="H327" s="82"/>
      <c r="I327" s="118">
        <f>VLOOKUP(道具表!L327,虛寶卡代碼清單!D:H,4,FALSE)*K327</f>
        <v>105000</v>
      </c>
      <c r="J327" s="147"/>
      <c r="K327" s="71">
        <v>3000</v>
      </c>
      <c r="L327" t="str">
        <f t="shared" ref="L327:L454" si="7">MID(C327,LEN(K327)+1,FIND("(",C327)-LEN(K327)-1)</f>
        <v>福娃免費卡</v>
      </c>
    </row>
    <row r="328" spans="2:12" x14ac:dyDescent="0.25">
      <c r="B328" s="82" t="s">
        <v>441</v>
      </c>
      <c r="C328" s="82" t="s">
        <v>1175</v>
      </c>
      <c r="D328" s="79" t="s">
        <v>1176</v>
      </c>
      <c r="E328" s="82">
        <v>12</v>
      </c>
      <c r="F328" s="79"/>
      <c r="G328" s="82"/>
      <c r="H328" s="82"/>
      <c r="I328" s="118">
        <f>VLOOKUP(道具表!L328,虛寶卡代碼清單!D:H,4,FALSE)*K328</f>
        <v>350000</v>
      </c>
      <c r="J328" s="147"/>
      <c r="K328" s="71">
        <v>10000</v>
      </c>
      <c r="L328" t="str">
        <f t="shared" si="7"/>
        <v>福娃免費卡</v>
      </c>
    </row>
    <row r="329" spans="2:12" x14ac:dyDescent="0.25">
      <c r="B329" s="82" t="s">
        <v>441</v>
      </c>
      <c r="C329" s="82" t="s">
        <v>1177</v>
      </c>
      <c r="D329" s="79" t="s">
        <v>1178</v>
      </c>
      <c r="E329" s="82">
        <v>12</v>
      </c>
      <c r="F329" s="79"/>
      <c r="G329" s="82"/>
      <c r="H329" s="82"/>
      <c r="I329" s="118">
        <f>VLOOKUP(道具表!L329,虛寶卡代碼清單!D:H,4,FALSE)*K329</f>
        <v>1050000</v>
      </c>
      <c r="J329" s="147"/>
      <c r="K329" s="71">
        <v>30000</v>
      </c>
      <c r="L329" t="str">
        <f t="shared" si="7"/>
        <v>福娃免費卡</v>
      </c>
    </row>
    <row r="330" spans="2:12" x14ac:dyDescent="0.25">
      <c r="B330" s="82" t="s">
        <v>441</v>
      </c>
      <c r="C330" s="82" t="s">
        <v>1179</v>
      </c>
      <c r="D330" s="79" t="s">
        <v>1180</v>
      </c>
      <c r="E330" s="82">
        <v>12</v>
      </c>
      <c r="F330" s="79"/>
      <c r="G330" s="82"/>
      <c r="H330" s="82"/>
      <c r="I330" s="118">
        <f>VLOOKUP(道具表!L330,虛寶卡代碼清單!D:H,4,FALSE)*K330</f>
        <v>3500000</v>
      </c>
      <c r="J330" s="147"/>
      <c r="K330" s="71">
        <v>100000</v>
      </c>
      <c r="L330" t="str">
        <f t="shared" si="7"/>
        <v>福娃免費卡</v>
      </c>
    </row>
    <row r="331" spans="2:12" x14ac:dyDescent="0.25">
      <c r="B331" s="82" t="s">
        <v>441</v>
      </c>
      <c r="C331" s="82" t="s">
        <v>1181</v>
      </c>
      <c r="D331" s="79" t="s">
        <v>1182</v>
      </c>
      <c r="E331" s="82">
        <v>12</v>
      </c>
      <c r="F331" s="79"/>
      <c r="G331" s="82"/>
      <c r="H331" s="82"/>
      <c r="I331" s="118">
        <f>VLOOKUP(道具表!L331,虛寶卡代碼清單!D:H,4,FALSE)*K331</f>
        <v>10500000</v>
      </c>
      <c r="J331" s="147"/>
      <c r="K331" s="71">
        <v>300000</v>
      </c>
      <c r="L331" t="str">
        <f t="shared" si="7"/>
        <v>福娃免費卡</v>
      </c>
    </row>
    <row r="332" spans="2:12" x14ac:dyDescent="0.25">
      <c r="B332" s="82" t="s">
        <v>441</v>
      </c>
      <c r="C332" s="82" t="s">
        <v>1183</v>
      </c>
      <c r="D332" s="79" t="s">
        <v>1184</v>
      </c>
      <c r="E332" s="82">
        <v>12</v>
      </c>
      <c r="F332" s="79"/>
      <c r="G332" s="82"/>
      <c r="H332" s="82"/>
      <c r="I332" s="118">
        <f>VLOOKUP(道具表!L332,虛寶卡代碼清單!D:H,4,FALSE)*K332</f>
        <v>35000000</v>
      </c>
      <c r="J332" s="147"/>
      <c r="K332" s="71">
        <v>1000000</v>
      </c>
      <c r="L332" t="str">
        <f t="shared" si="7"/>
        <v>福娃免費卡</v>
      </c>
    </row>
    <row r="333" spans="2:12" x14ac:dyDescent="0.25">
      <c r="B333" s="82" t="s">
        <v>441</v>
      </c>
      <c r="C333" s="82" t="s">
        <v>1185</v>
      </c>
      <c r="D333" s="79" t="s">
        <v>1186</v>
      </c>
      <c r="E333" s="82">
        <v>12</v>
      </c>
      <c r="F333" s="79"/>
      <c r="G333" s="82"/>
      <c r="H333" s="82"/>
      <c r="I333" s="118">
        <f>VLOOKUP(道具表!L333,虛寶卡代碼清單!D:H,4,FALSE)*K333</f>
        <v>105000000</v>
      </c>
      <c r="J333" s="147"/>
      <c r="K333" s="71">
        <v>3000000</v>
      </c>
      <c r="L333" t="str">
        <f t="shared" si="7"/>
        <v>福娃免費卡</v>
      </c>
    </row>
    <row r="334" spans="2:12" x14ac:dyDescent="0.25">
      <c r="B334" s="82" t="s">
        <v>441</v>
      </c>
      <c r="C334" s="82" t="s">
        <v>1187</v>
      </c>
      <c r="D334" s="79" t="s">
        <v>1188</v>
      </c>
      <c r="E334" s="82">
        <v>12</v>
      </c>
      <c r="F334" s="79"/>
      <c r="G334" s="82"/>
      <c r="H334" s="82"/>
      <c r="I334" s="118">
        <f>VLOOKUP(道具表!L334,虛寶卡代碼清單!D:H,4,FALSE)*K334</f>
        <v>210000000</v>
      </c>
      <c r="J334" s="147"/>
      <c r="K334" s="71">
        <v>6000000</v>
      </c>
      <c r="L334" t="str">
        <f t="shared" si="7"/>
        <v>福娃免費卡</v>
      </c>
    </row>
    <row r="335" spans="2:12" x14ac:dyDescent="0.25">
      <c r="B335" s="82" t="s">
        <v>441</v>
      </c>
      <c r="C335" s="82" t="s">
        <v>1189</v>
      </c>
      <c r="D335" s="79" t="s">
        <v>1190</v>
      </c>
      <c r="E335" s="82">
        <v>12</v>
      </c>
      <c r="F335" s="79"/>
      <c r="G335" s="82"/>
      <c r="H335" s="82"/>
      <c r="I335" s="118">
        <f>VLOOKUP(道具表!L335,虛寶卡代碼清單!D:H,4,FALSE)*K335</f>
        <v>315000000</v>
      </c>
      <c r="J335" s="147"/>
      <c r="K335" s="71">
        <v>9000000</v>
      </c>
      <c r="L335" t="str">
        <f t="shared" si="7"/>
        <v>福娃免費卡</v>
      </c>
    </row>
    <row r="336" spans="2:12" x14ac:dyDescent="0.25">
      <c r="B336" s="82" t="s">
        <v>441</v>
      </c>
      <c r="C336" s="82" t="s">
        <v>1191</v>
      </c>
      <c r="D336" s="79" t="s">
        <v>1192</v>
      </c>
      <c r="E336" s="82">
        <v>12</v>
      </c>
      <c r="F336" s="79"/>
      <c r="G336" s="82"/>
      <c r="H336" s="82"/>
      <c r="I336" s="118">
        <f>VLOOKUP(道具表!L336,虛寶卡代碼清單!D:H,4,FALSE)*K336</f>
        <v>350000000</v>
      </c>
      <c r="J336" s="147"/>
      <c r="K336" s="71">
        <v>10000000</v>
      </c>
      <c r="L336" t="str">
        <f t="shared" si="7"/>
        <v>福娃免費卡</v>
      </c>
    </row>
    <row r="337" spans="2:12" x14ac:dyDescent="0.25">
      <c r="B337" s="82" t="s">
        <v>441</v>
      </c>
      <c r="C337" s="82" t="s">
        <v>1193</v>
      </c>
      <c r="D337" s="79" t="s">
        <v>1194</v>
      </c>
      <c r="E337" s="82">
        <v>12</v>
      </c>
      <c r="F337" s="79"/>
      <c r="G337" s="82"/>
      <c r="H337" s="82"/>
      <c r="I337" s="118">
        <f>VLOOKUP(道具表!L337,虛寶卡代碼清單!D:H,4,FALSE)*K337</f>
        <v>525000000</v>
      </c>
      <c r="J337" s="147"/>
      <c r="K337" s="71">
        <v>15000000</v>
      </c>
      <c r="L337" t="str">
        <f t="shared" si="7"/>
        <v>福娃免費卡</v>
      </c>
    </row>
    <row r="338" spans="2:12" x14ac:dyDescent="0.25">
      <c r="B338" s="82" t="s">
        <v>441</v>
      </c>
      <c r="C338" s="82" t="s">
        <v>1195</v>
      </c>
      <c r="D338" s="79" t="s">
        <v>1196</v>
      </c>
      <c r="E338" s="82">
        <v>12</v>
      </c>
      <c r="F338" s="79"/>
      <c r="G338" s="82"/>
      <c r="H338" s="82"/>
      <c r="I338" s="118">
        <f>VLOOKUP(道具表!L338,虛寶卡代碼清單!D:H,4,FALSE)*K338</f>
        <v>1050000000</v>
      </c>
      <c r="J338" s="147"/>
      <c r="K338" s="71">
        <v>30000000</v>
      </c>
      <c r="L338" t="str">
        <f t="shared" si="7"/>
        <v>福娃免費卡</v>
      </c>
    </row>
    <row r="339" spans="2:12" x14ac:dyDescent="0.25">
      <c r="B339" s="82" t="s">
        <v>441</v>
      </c>
      <c r="C339" s="82" t="s">
        <v>1197</v>
      </c>
      <c r="D339" s="79" t="s">
        <v>1198</v>
      </c>
      <c r="E339" s="82">
        <v>12</v>
      </c>
      <c r="F339" s="79"/>
      <c r="G339" s="82"/>
      <c r="H339" s="82"/>
      <c r="I339" s="118">
        <f>VLOOKUP(道具表!L339,虛寶卡代碼清單!D:H,4,FALSE)*K339</f>
        <v>1750000000</v>
      </c>
      <c r="J339" s="147"/>
      <c r="K339" s="71">
        <v>50000000</v>
      </c>
      <c r="L339" t="str">
        <f t="shared" si="7"/>
        <v>福娃免費卡</v>
      </c>
    </row>
    <row r="340" spans="2:12" x14ac:dyDescent="0.25">
      <c r="B340" s="82" t="s">
        <v>441</v>
      </c>
      <c r="C340" s="82" t="s">
        <v>1199</v>
      </c>
      <c r="D340" s="79" t="s">
        <v>1200</v>
      </c>
      <c r="E340" s="82">
        <v>12</v>
      </c>
      <c r="F340" s="79"/>
      <c r="G340" s="82"/>
      <c r="H340" s="82"/>
      <c r="I340" s="118">
        <f>VLOOKUP(道具表!L340,虛寶卡代碼清單!D:H,4,FALSE)*K340</f>
        <v>3500000000</v>
      </c>
      <c r="J340" s="147"/>
      <c r="K340" s="71">
        <v>100000000</v>
      </c>
      <c r="L340" t="str">
        <f t="shared" si="7"/>
        <v>福娃免費卡</v>
      </c>
    </row>
    <row r="341" spans="2:12" x14ac:dyDescent="0.25">
      <c r="B341" s="82" t="s">
        <v>441</v>
      </c>
      <c r="C341" s="82" t="s">
        <v>1201</v>
      </c>
      <c r="D341" s="79" t="s">
        <v>1202</v>
      </c>
      <c r="E341" s="82">
        <v>12</v>
      </c>
      <c r="F341" s="79"/>
      <c r="G341" s="82"/>
      <c r="H341" s="82"/>
      <c r="I341" s="118">
        <f>VLOOKUP(道具表!L341,虛寶卡代碼清單!D:H,4,FALSE)*K341</f>
        <v>7000000000</v>
      </c>
      <c r="J341" s="147"/>
      <c r="K341" s="71">
        <v>200000000</v>
      </c>
      <c r="L341" t="str">
        <f t="shared" si="7"/>
        <v>福娃免費卡</v>
      </c>
    </row>
    <row r="342" spans="2:12" x14ac:dyDescent="0.25">
      <c r="B342" s="82" t="s">
        <v>441</v>
      </c>
      <c r="C342" s="82" t="s">
        <v>1203</v>
      </c>
      <c r="D342" s="79" t="s">
        <v>1204</v>
      </c>
      <c r="E342" s="82">
        <v>12</v>
      </c>
      <c r="F342" s="79"/>
      <c r="G342" s="82"/>
      <c r="H342" s="82"/>
      <c r="I342" s="118">
        <f>VLOOKUP(道具表!L342,虛寶卡代碼清單!D:H,4,FALSE)*K342</f>
        <v>10500000000</v>
      </c>
      <c r="J342" s="147"/>
      <c r="K342" s="71">
        <v>300000000</v>
      </c>
      <c r="L342" t="str">
        <f t="shared" si="7"/>
        <v>福娃免費卡</v>
      </c>
    </row>
    <row r="343" spans="2:12" x14ac:dyDescent="0.25">
      <c r="B343" s="82" t="s">
        <v>441</v>
      </c>
      <c r="C343" s="82" t="s">
        <v>1205</v>
      </c>
      <c r="D343" s="79" t="s">
        <v>1206</v>
      </c>
      <c r="E343" s="82">
        <v>12</v>
      </c>
      <c r="F343" s="79"/>
      <c r="G343" s="82"/>
      <c r="H343" s="82"/>
      <c r="I343" s="118">
        <f>VLOOKUP(道具表!L343,虛寶卡代碼清單!D:H,4,FALSE)*K343</f>
        <v>17500000000</v>
      </c>
      <c r="J343" s="147"/>
      <c r="K343" s="71">
        <v>500000000</v>
      </c>
      <c r="L343" t="str">
        <f t="shared" si="7"/>
        <v>福娃免費卡</v>
      </c>
    </row>
    <row r="344" spans="2:12" x14ac:dyDescent="0.25">
      <c r="B344" s="82" t="s">
        <v>441</v>
      </c>
      <c r="C344" s="82" t="s">
        <v>1207</v>
      </c>
      <c r="D344" s="79" t="s">
        <v>1208</v>
      </c>
      <c r="E344" s="82">
        <v>12</v>
      </c>
      <c r="F344" s="79"/>
      <c r="G344" s="82"/>
      <c r="H344" s="82"/>
      <c r="I344" s="118">
        <f>VLOOKUP(道具表!L344,虛寶卡代碼清單!D:H,4,FALSE)*K344</f>
        <v>35000000000</v>
      </c>
      <c r="J344" s="147"/>
      <c r="K344" s="71">
        <v>1000000000</v>
      </c>
      <c r="L344" t="str">
        <f t="shared" si="7"/>
        <v>福娃免費卡</v>
      </c>
    </row>
    <row r="345" spans="2:12" x14ac:dyDescent="0.25">
      <c r="B345" s="82" t="s">
        <v>441</v>
      </c>
      <c r="C345" s="82" t="s">
        <v>1209</v>
      </c>
      <c r="D345" s="79" t="s">
        <v>1210</v>
      </c>
      <c r="E345" s="82">
        <v>12</v>
      </c>
      <c r="F345" s="79"/>
      <c r="G345" s="82"/>
      <c r="H345" s="82"/>
      <c r="I345" s="118">
        <f>VLOOKUP(道具表!L345,虛寶卡代碼清單!D:H,4,FALSE)*K345</f>
        <v>105000</v>
      </c>
      <c r="J345" s="147"/>
      <c r="K345" s="71">
        <v>3000</v>
      </c>
      <c r="L345" t="str">
        <f t="shared" si="7"/>
        <v>福娃免費卡</v>
      </c>
    </row>
    <row r="346" spans="2:12" x14ac:dyDescent="0.25">
      <c r="B346" s="82" t="s">
        <v>441</v>
      </c>
      <c r="C346" s="82" t="s">
        <v>1211</v>
      </c>
      <c r="D346" s="79" t="s">
        <v>1212</v>
      </c>
      <c r="E346" s="82">
        <v>12</v>
      </c>
      <c r="F346" s="79"/>
      <c r="G346" s="82"/>
      <c r="H346" s="82"/>
      <c r="I346" s="118">
        <f>VLOOKUP(道具表!L346,虛寶卡代碼清單!D:H,4,FALSE)*K346</f>
        <v>350000</v>
      </c>
      <c r="J346" s="147"/>
      <c r="K346" s="71">
        <v>10000</v>
      </c>
      <c r="L346" t="str">
        <f t="shared" si="7"/>
        <v>福娃免費卡</v>
      </c>
    </row>
    <row r="347" spans="2:12" x14ac:dyDescent="0.25">
      <c r="B347" s="82" t="s">
        <v>441</v>
      </c>
      <c r="C347" s="82" t="s">
        <v>1213</v>
      </c>
      <c r="D347" s="79" t="s">
        <v>1214</v>
      </c>
      <c r="E347" s="82">
        <v>12</v>
      </c>
      <c r="F347" s="79"/>
      <c r="G347" s="82"/>
      <c r="H347" s="82"/>
      <c r="I347" s="118">
        <f>VLOOKUP(道具表!L347,虛寶卡代碼清單!D:H,4,FALSE)*K347</f>
        <v>1050000</v>
      </c>
      <c r="J347" s="147"/>
      <c r="K347" s="71">
        <v>30000</v>
      </c>
      <c r="L347" t="str">
        <f t="shared" si="7"/>
        <v>福娃免費卡</v>
      </c>
    </row>
    <row r="348" spans="2:12" x14ac:dyDescent="0.25">
      <c r="B348" s="82" t="s">
        <v>441</v>
      </c>
      <c r="C348" s="82" t="s">
        <v>1215</v>
      </c>
      <c r="D348" s="79" t="s">
        <v>1216</v>
      </c>
      <c r="E348" s="82">
        <v>12</v>
      </c>
      <c r="F348" s="79"/>
      <c r="G348" s="82"/>
      <c r="H348" s="82"/>
      <c r="I348" s="118">
        <f>VLOOKUP(道具表!L348,虛寶卡代碼清單!D:H,4,FALSE)*K348</f>
        <v>3500000</v>
      </c>
      <c r="J348" s="147"/>
      <c r="K348" s="71">
        <v>100000</v>
      </c>
      <c r="L348" t="str">
        <f t="shared" si="7"/>
        <v>福娃免費卡</v>
      </c>
    </row>
    <row r="349" spans="2:12" x14ac:dyDescent="0.25">
      <c r="B349" s="82" t="s">
        <v>441</v>
      </c>
      <c r="C349" s="82" t="s">
        <v>1217</v>
      </c>
      <c r="D349" s="79" t="s">
        <v>1218</v>
      </c>
      <c r="E349" s="82">
        <v>12</v>
      </c>
      <c r="F349" s="79"/>
      <c r="G349" s="82"/>
      <c r="H349" s="82"/>
      <c r="I349" s="118">
        <f>VLOOKUP(道具表!L349,虛寶卡代碼清單!D:H,4,FALSE)*K349</f>
        <v>10500000</v>
      </c>
      <c r="J349" s="147"/>
      <c r="K349" s="71">
        <v>300000</v>
      </c>
      <c r="L349" t="str">
        <f t="shared" si="7"/>
        <v>福娃免費卡</v>
      </c>
    </row>
    <row r="350" spans="2:12" x14ac:dyDescent="0.25">
      <c r="B350" s="82" t="s">
        <v>441</v>
      </c>
      <c r="C350" s="82" t="s">
        <v>1219</v>
      </c>
      <c r="D350" s="79" t="s">
        <v>1220</v>
      </c>
      <c r="E350" s="82">
        <v>12</v>
      </c>
      <c r="F350" s="79"/>
      <c r="G350" s="82"/>
      <c r="H350" s="82"/>
      <c r="I350" s="118">
        <f>VLOOKUP(道具表!L350,虛寶卡代碼清單!D:H,4,FALSE)*K350</f>
        <v>35000000</v>
      </c>
      <c r="J350" s="147"/>
      <c r="K350" s="71">
        <v>1000000</v>
      </c>
      <c r="L350" t="str">
        <f t="shared" si="7"/>
        <v>福娃免費卡</v>
      </c>
    </row>
    <row r="351" spans="2:12" x14ac:dyDescent="0.25">
      <c r="B351" s="82" t="s">
        <v>441</v>
      </c>
      <c r="C351" s="82" t="s">
        <v>1221</v>
      </c>
      <c r="D351" s="79" t="s">
        <v>1222</v>
      </c>
      <c r="E351" s="82">
        <v>12</v>
      </c>
      <c r="F351" s="79"/>
      <c r="G351" s="118"/>
      <c r="H351" s="118"/>
      <c r="I351" s="118">
        <f>VLOOKUP(道具表!L351,虛寶卡代碼清單!D:H,4,FALSE)*K351</f>
        <v>105000000</v>
      </c>
      <c r="J351" s="147"/>
      <c r="K351" s="71">
        <v>3000000</v>
      </c>
      <c r="L351" t="str">
        <f t="shared" si="7"/>
        <v>福娃免費卡</v>
      </c>
    </row>
    <row r="352" spans="2:12" x14ac:dyDescent="0.25">
      <c r="B352" s="82" t="s">
        <v>441</v>
      </c>
      <c r="C352" s="82" t="s">
        <v>1223</v>
      </c>
      <c r="D352" s="79" t="s">
        <v>1224</v>
      </c>
      <c r="E352" s="82">
        <v>12</v>
      </c>
      <c r="F352" s="79"/>
      <c r="G352" s="118"/>
      <c r="H352" s="118"/>
      <c r="I352" s="118">
        <f>VLOOKUP(道具表!L352,虛寶卡代碼清單!D:H,4,FALSE)*K352</f>
        <v>210000000</v>
      </c>
      <c r="J352" s="147"/>
      <c r="K352" s="71">
        <v>6000000</v>
      </c>
      <c r="L352" t="str">
        <f t="shared" si="7"/>
        <v>福娃免費卡</v>
      </c>
    </row>
    <row r="353" spans="2:12" x14ac:dyDescent="0.25">
      <c r="B353" s="82" t="s">
        <v>441</v>
      </c>
      <c r="C353" s="82" t="s">
        <v>1225</v>
      </c>
      <c r="D353" s="79" t="s">
        <v>1226</v>
      </c>
      <c r="E353" s="82">
        <v>12</v>
      </c>
      <c r="F353" s="79"/>
      <c r="G353" s="118"/>
      <c r="H353" s="118"/>
      <c r="I353" s="118">
        <f>VLOOKUP(道具表!L353,虛寶卡代碼清單!D:H,4,FALSE)*K353</f>
        <v>315000000</v>
      </c>
      <c r="J353" s="147"/>
      <c r="K353" s="71">
        <v>9000000</v>
      </c>
      <c r="L353" t="str">
        <f t="shared" si="7"/>
        <v>福娃免費卡</v>
      </c>
    </row>
    <row r="354" spans="2:12" x14ac:dyDescent="0.25">
      <c r="B354" s="82" t="s">
        <v>441</v>
      </c>
      <c r="C354" s="82" t="s">
        <v>1227</v>
      </c>
      <c r="D354" s="79" t="s">
        <v>1228</v>
      </c>
      <c r="E354" s="82">
        <v>12</v>
      </c>
      <c r="F354" s="79"/>
      <c r="G354" s="118"/>
      <c r="H354" s="118"/>
      <c r="I354" s="118">
        <f>VLOOKUP(道具表!L354,虛寶卡代碼清單!D:H,4,FALSE)*K354</f>
        <v>350000000</v>
      </c>
      <c r="J354" s="147"/>
      <c r="K354" s="71">
        <v>10000000</v>
      </c>
      <c r="L354" t="str">
        <f t="shared" si="7"/>
        <v>福娃免費卡</v>
      </c>
    </row>
    <row r="355" spans="2:12" x14ac:dyDescent="0.25">
      <c r="B355" s="82" t="s">
        <v>441</v>
      </c>
      <c r="C355" s="82" t="s">
        <v>1229</v>
      </c>
      <c r="D355" s="79" t="s">
        <v>1230</v>
      </c>
      <c r="E355" s="82">
        <v>12</v>
      </c>
      <c r="F355" s="79"/>
      <c r="G355" s="118"/>
      <c r="H355" s="118"/>
      <c r="I355" s="118">
        <f>VLOOKUP(道具表!L355,虛寶卡代碼清單!D:H,4,FALSE)*K355</f>
        <v>525000000</v>
      </c>
      <c r="J355" s="147"/>
      <c r="K355" s="71">
        <v>15000000</v>
      </c>
      <c r="L355" t="str">
        <f t="shared" si="7"/>
        <v>福娃免費卡</v>
      </c>
    </row>
    <row r="356" spans="2:12" x14ac:dyDescent="0.25">
      <c r="B356" s="82" t="s">
        <v>441</v>
      </c>
      <c r="C356" s="82" t="s">
        <v>1231</v>
      </c>
      <c r="D356" s="79" t="s">
        <v>1232</v>
      </c>
      <c r="E356" s="82">
        <v>12</v>
      </c>
      <c r="F356" s="79"/>
      <c r="G356" s="82"/>
      <c r="H356" s="82"/>
      <c r="I356" s="118">
        <f>VLOOKUP(道具表!L356,虛寶卡代碼清單!D:H,4,FALSE)*K356</f>
        <v>1050000000</v>
      </c>
      <c r="J356" s="147"/>
      <c r="K356" s="71">
        <v>30000000</v>
      </c>
      <c r="L356" t="str">
        <f t="shared" si="7"/>
        <v>福娃免費卡</v>
      </c>
    </row>
    <row r="357" spans="2:12" x14ac:dyDescent="0.25">
      <c r="B357" s="82" t="s">
        <v>441</v>
      </c>
      <c r="C357" s="82" t="s">
        <v>1233</v>
      </c>
      <c r="D357" s="79" t="s">
        <v>1234</v>
      </c>
      <c r="E357" s="82">
        <v>12</v>
      </c>
      <c r="F357" s="79"/>
      <c r="G357" s="82"/>
      <c r="H357" s="82"/>
      <c r="I357" s="118">
        <f>VLOOKUP(道具表!L357,虛寶卡代碼清單!D:H,4,FALSE)*K357</f>
        <v>1750000000</v>
      </c>
      <c r="J357" s="147"/>
      <c r="K357" s="71">
        <v>50000000</v>
      </c>
      <c r="L357" t="str">
        <f t="shared" si="7"/>
        <v>福娃免費卡</v>
      </c>
    </row>
    <row r="358" spans="2:12" x14ac:dyDescent="0.25">
      <c r="B358" s="82" t="s">
        <v>441</v>
      </c>
      <c r="C358" s="82" t="s">
        <v>1235</v>
      </c>
      <c r="D358" s="79" t="s">
        <v>1236</v>
      </c>
      <c r="E358" s="82">
        <v>12</v>
      </c>
      <c r="F358" s="79"/>
      <c r="G358" s="82"/>
      <c r="H358" s="82"/>
      <c r="I358" s="118">
        <f>VLOOKUP(道具表!L358,虛寶卡代碼清單!D:H,4,FALSE)*K358</f>
        <v>3500000000</v>
      </c>
      <c r="J358" s="147"/>
      <c r="K358" s="71">
        <v>100000000</v>
      </c>
      <c r="L358" t="str">
        <f t="shared" si="7"/>
        <v>福娃免費卡</v>
      </c>
    </row>
    <row r="359" spans="2:12" x14ac:dyDescent="0.25">
      <c r="B359" s="82" t="s">
        <v>441</v>
      </c>
      <c r="C359" s="82" t="s">
        <v>1237</v>
      </c>
      <c r="D359" s="79" t="s">
        <v>1238</v>
      </c>
      <c r="E359" s="82">
        <v>12</v>
      </c>
      <c r="F359" s="79"/>
      <c r="G359" s="82"/>
      <c r="H359" s="82"/>
      <c r="I359" s="118">
        <f>VLOOKUP(道具表!L359,虛寶卡代碼清單!D:H,4,FALSE)*K359</f>
        <v>7000000000</v>
      </c>
      <c r="J359" s="147"/>
      <c r="K359" s="71">
        <v>200000000</v>
      </c>
      <c r="L359" t="str">
        <f t="shared" si="7"/>
        <v>福娃免費卡</v>
      </c>
    </row>
    <row r="360" spans="2:12" x14ac:dyDescent="0.25">
      <c r="B360" s="82" t="s">
        <v>441</v>
      </c>
      <c r="C360" s="82" t="s">
        <v>1239</v>
      </c>
      <c r="D360" s="79" t="s">
        <v>1240</v>
      </c>
      <c r="E360" s="82">
        <v>12</v>
      </c>
      <c r="F360" s="79"/>
      <c r="G360" s="82"/>
      <c r="H360" s="82"/>
      <c r="I360" s="118">
        <f>VLOOKUP(道具表!L360,虛寶卡代碼清單!D:H,4,FALSE)*K360</f>
        <v>10500000000</v>
      </c>
      <c r="J360" s="147"/>
      <c r="K360" s="71">
        <v>300000000</v>
      </c>
      <c r="L360" t="str">
        <f t="shared" si="7"/>
        <v>福娃免費卡</v>
      </c>
    </row>
    <row r="361" spans="2:12" x14ac:dyDescent="0.25">
      <c r="B361" s="82" t="s">
        <v>441</v>
      </c>
      <c r="C361" s="82" t="s">
        <v>1241</v>
      </c>
      <c r="D361" s="79" t="s">
        <v>1242</v>
      </c>
      <c r="E361" s="82">
        <v>12</v>
      </c>
      <c r="F361" s="79"/>
      <c r="G361" s="82"/>
      <c r="H361" s="82"/>
      <c r="I361" s="118">
        <f>VLOOKUP(道具表!L361,虛寶卡代碼清單!D:H,4,FALSE)*K361</f>
        <v>17500000000</v>
      </c>
      <c r="J361" s="147"/>
      <c r="K361" s="71">
        <v>500000000</v>
      </c>
      <c r="L361" t="str">
        <f t="shared" si="7"/>
        <v>福娃免費卡</v>
      </c>
    </row>
    <row r="362" spans="2:12" x14ac:dyDescent="0.25">
      <c r="B362" s="82" t="s">
        <v>441</v>
      </c>
      <c r="C362" s="82" t="s">
        <v>1243</v>
      </c>
      <c r="D362" s="79" t="s">
        <v>1244</v>
      </c>
      <c r="E362" s="82">
        <v>12</v>
      </c>
      <c r="F362" s="79"/>
      <c r="G362" s="82"/>
      <c r="H362" s="82"/>
      <c r="I362" s="118">
        <f>VLOOKUP(道具表!L362,虛寶卡代碼清單!D:H,4,FALSE)*K362</f>
        <v>35000000000</v>
      </c>
      <c r="J362" s="147"/>
      <c r="K362" s="71">
        <v>1000000000</v>
      </c>
      <c r="L362" t="str">
        <f t="shared" si="7"/>
        <v>福娃免費卡</v>
      </c>
    </row>
    <row r="363" spans="2:12" x14ac:dyDescent="0.25">
      <c r="B363" s="82"/>
      <c r="C363" s="82"/>
      <c r="D363" s="79"/>
      <c r="E363" s="82"/>
      <c r="F363" s="79"/>
      <c r="G363" s="82"/>
      <c r="H363" s="82"/>
      <c r="I363" s="118"/>
      <c r="J363" s="147"/>
    </row>
    <row r="364" spans="2:12" x14ac:dyDescent="0.25">
      <c r="B364" s="82" t="s">
        <v>441</v>
      </c>
      <c r="C364" s="174" t="s">
        <v>10783</v>
      </c>
      <c r="D364" s="175" t="s">
        <v>10801</v>
      </c>
      <c r="E364" s="82">
        <v>12</v>
      </c>
      <c r="F364" s="79"/>
      <c r="G364" s="82"/>
      <c r="H364" s="82"/>
      <c r="I364" s="118">
        <f>VLOOKUP(道具表!L364,虛寶卡代碼清單!D:H,4,FALSE)*K364</f>
        <v>441000</v>
      </c>
      <c r="J364" s="147"/>
      <c r="K364" s="71">
        <v>3000</v>
      </c>
      <c r="L364" t="str">
        <f t="shared" ref="L364:L384" si="8">MID(C364,LEN(K364)+1,FIND("(",C364)-LEN(K364)-1)</f>
        <v>福娃彩金卡</v>
      </c>
    </row>
    <row r="365" spans="2:12" x14ac:dyDescent="0.25">
      <c r="B365" s="82" t="s">
        <v>441</v>
      </c>
      <c r="C365" s="174" t="s">
        <v>10784</v>
      </c>
      <c r="D365" s="175" t="s">
        <v>10802</v>
      </c>
      <c r="E365" s="82">
        <v>12</v>
      </c>
      <c r="F365" s="79"/>
      <c r="G365" s="82"/>
      <c r="H365" s="82"/>
      <c r="I365" s="118">
        <f>VLOOKUP(道具表!L365,虛寶卡代碼清單!D:H,4,FALSE)*K365</f>
        <v>1470000</v>
      </c>
      <c r="J365" s="147"/>
      <c r="K365" s="71">
        <v>10000</v>
      </c>
      <c r="L365" t="str">
        <f t="shared" si="8"/>
        <v>福娃彩金卡</v>
      </c>
    </row>
    <row r="366" spans="2:12" x14ac:dyDescent="0.25">
      <c r="B366" s="82" t="s">
        <v>441</v>
      </c>
      <c r="C366" s="174" t="s">
        <v>10785</v>
      </c>
      <c r="D366" s="175" t="s">
        <v>10803</v>
      </c>
      <c r="E366" s="82">
        <v>12</v>
      </c>
      <c r="F366" s="79"/>
      <c r="G366" s="82"/>
      <c r="H366" s="82"/>
      <c r="I366" s="118">
        <f>VLOOKUP(道具表!L366,虛寶卡代碼清單!D:H,4,FALSE)*K366</f>
        <v>4410000</v>
      </c>
      <c r="J366" s="147"/>
      <c r="K366" s="71">
        <v>30000</v>
      </c>
      <c r="L366" t="str">
        <f t="shared" si="8"/>
        <v>福娃彩金卡</v>
      </c>
    </row>
    <row r="367" spans="2:12" x14ac:dyDescent="0.25">
      <c r="B367" s="82" t="s">
        <v>441</v>
      </c>
      <c r="C367" s="174" t="s">
        <v>10786</v>
      </c>
      <c r="D367" s="175" t="s">
        <v>10804</v>
      </c>
      <c r="E367" s="82">
        <v>12</v>
      </c>
      <c r="F367" s="79"/>
      <c r="G367" s="82"/>
      <c r="H367" s="82"/>
      <c r="I367" s="118">
        <f>VLOOKUP(道具表!L367,虛寶卡代碼清單!D:H,4,FALSE)*K367</f>
        <v>14700000</v>
      </c>
      <c r="J367" s="147"/>
      <c r="K367" s="71">
        <v>100000</v>
      </c>
      <c r="L367" t="str">
        <f t="shared" si="8"/>
        <v>福娃彩金卡</v>
      </c>
    </row>
    <row r="368" spans="2:12" x14ac:dyDescent="0.25">
      <c r="B368" s="82" t="s">
        <v>441</v>
      </c>
      <c r="C368" s="174" t="s">
        <v>10787</v>
      </c>
      <c r="D368" s="175" t="s">
        <v>10805</v>
      </c>
      <c r="E368" s="82">
        <v>12</v>
      </c>
      <c r="F368" s="79"/>
      <c r="G368" s="82"/>
      <c r="H368" s="82"/>
      <c r="I368" s="118">
        <f>VLOOKUP(道具表!L368,虛寶卡代碼清單!D:H,4,FALSE)*K368</f>
        <v>44100000</v>
      </c>
      <c r="J368" s="147"/>
      <c r="K368" s="71">
        <v>300000</v>
      </c>
      <c r="L368" t="str">
        <f t="shared" si="8"/>
        <v>福娃彩金卡</v>
      </c>
    </row>
    <row r="369" spans="2:12" x14ac:dyDescent="0.25">
      <c r="B369" s="82" t="s">
        <v>441</v>
      </c>
      <c r="C369" s="174" t="s">
        <v>10788</v>
      </c>
      <c r="D369" s="175" t="s">
        <v>10806</v>
      </c>
      <c r="E369" s="82">
        <v>12</v>
      </c>
      <c r="F369" s="79"/>
      <c r="G369" s="82"/>
      <c r="H369" s="82"/>
      <c r="I369" s="118">
        <f>VLOOKUP(道具表!L369,虛寶卡代碼清單!D:H,4,FALSE)*K369</f>
        <v>147000000</v>
      </c>
      <c r="J369" s="147"/>
      <c r="K369" s="71">
        <v>1000000</v>
      </c>
      <c r="L369" t="str">
        <f t="shared" si="8"/>
        <v>福娃彩金卡</v>
      </c>
    </row>
    <row r="370" spans="2:12" x14ac:dyDescent="0.25">
      <c r="B370" s="82" t="s">
        <v>441</v>
      </c>
      <c r="C370" s="174" t="s">
        <v>10789</v>
      </c>
      <c r="D370" s="175" t="s">
        <v>10807</v>
      </c>
      <c r="E370" s="82">
        <v>12</v>
      </c>
      <c r="F370" s="79"/>
      <c r="G370" s="118"/>
      <c r="H370" s="118"/>
      <c r="I370" s="118">
        <f>VLOOKUP(道具表!L370,虛寶卡代碼清單!D:H,4,FALSE)*K370</f>
        <v>441000000</v>
      </c>
      <c r="J370" s="147"/>
      <c r="K370" s="71">
        <v>3000000</v>
      </c>
      <c r="L370" t="str">
        <f t="shared" si="8"/>
        <v>福娃彩金卡</v>
      </c>
    </row>
    <row r="371" spans="2:12" x14ac:dyDescent="0.25">
      <c r="B371" s="82" t="s">
        <v>441</v>
      </c>
      <c r="C371" s="174" t="s">
        <v>10790</v>
      </c>
      <c r="D371" s="175" t="s">
        <v>10808</v>
      </c>
      <c r="E371" s="82">
        <v>12</v>
      </c>
      <c r="F371" s="79"/>
      <c r="G371" s="118"/>
      <c r="H371" s="118"/>
      <c r="I371" s="118">
        <f>VLOOKUP(道具表!L371,虛寶卡代碼清單!D:H,4,FALSE)*K371</f>
        <v>882000000</v>
      </c>
      <c r="J371" s="147"/>
      <c r="K371" s="71">
        <v>6000000</v>
      </c>
      <c r="L371" t="str">
        <f t="shared" si="8"/>
        <v>福娃彩金卡</v>
      </c>
    </row>
    <row r="372" spans="2:12" x14ac:dyDescent="0.25">
      <c r="B372" s="82" t="s">
        <v>441</v>
      </c>
      <c r="C372" s="174" t="s">
        <v>10791</v>
      </c>
      <c r="D372" s="175" t="s">
        <v>10809</v>
      </c>
      <c r="E372" s="82">
        <v>12</v>
      </c>
      <c r="F372" s="79"/>
      <c r="G372" s="118"/>
      <c r="H372" s="118"/>
      <c r="I372" s="118">
        <f>VLOOKUP(道具表!L372,虛寶卡代碼清單!D:H,4,FALSE)*K372</f>
        <v>1323000000</v>
      </c>
      <c r="J372" s="147"/>
      <c r="K372" s="71">
        <v>9000000</v>
      </c>
      <c r="L372" t="str">
        <f t="shared" si="8"/>
        <v>福娃彩金卡</v>
      </c>
    </row>
    <row r="373" spans="2:12" x14ac:dyDescent="0.25">
      <c r="B373" s="82" t="s">
        <v>441</v>
      </c>
      <c r="C373" s="174" t="s">
        <v>10792</v>
      </c>
      <c r="D373" s="175" t="s">
        <v>10810</v>
      </c>
      <c r="E373" s="82">
        <v>12</v>
      </c>
      <c r="F373" s="79"/>
      <c r="G373" s="118"/>
      <c r="H373" s="118"/>
      <c r="I373" s="118">
        <f>VLOOKUP(道具表!L373,虛寶卡代碼清單!D:H,4,FALSE)*K373</f>
        <v>1470000000</v>
      </c>
      <c r="J373" s="147"/>
      <c r="K373" s="71">
        <v>10000000</v>
      </c>
      <c r="L373" t="str">
        <f t="shared" si="8"/>
        <v>福娃彩金卡</v>
      </c>
    </row>
    <row r="374" spans="2:12" x14ac:dyDescent="0.25">
      <c r="B374" s="82" t="s">
        <v>441</v>
      </c>
      <c r="C374" s="174" t="s">
        <v>10793</v>
      </c>
      <c r="D374" s="175" t="s">
        <v>10811</v>
      </c>
      <c r="E374" s="82">
        <v>12</v>
      </c>
      <c r="F374" s="79"/>
      <c r="G374" s="118"/>
      <c r="H374" s="118"/>
      <c r="I374" s="118">
        <f>VLOOKUP(道具表!L374,虛寶卡代碼清單!D:H,4,FALSE)*K374</f>
        <v>2205000000</v>
      </c>
      <c r="J374" s="147"/>
      <c r="K374" s="71">
        <v>15000000</v>
      </c>
      <c r="L374" t="str">
        <f t="shared" si="8"/>
        <v>福娃彩金卡</v>
      </c>
    </row>
    <row r="375" spans="2:12" x14ac:dyDescent="0.25">
      <c r="B375" s="82" t="s">
        <v>441</v>
      </c>
      <c r="C375" s="174" t="s">
        <v>10794</v>
      </c>
      <c r="D375" s="175" t="s">
        <v>10812</v>
      </c>
      <c r="E375" s="82">
        <v>12</v>
      </c>
      <c r="F375" s="79"/>
      <c r="G375" s="82"/>
      <c r="H375" s="82"/>
      <c r="I375" s="118">
        <f>VLOOKUP(道具表!L375,虛寶卡代碼清單!D:H,4,FALSE)*K375</f>
        <v>4410000000</v>
      </c>
      <c r="J375" s="147"/>
      <c r="K375" s="71">
        <v>30000000</v>
      </c>
      <c r="L375" t="str">
        <f t="shared" si="8"/>
        <v>福娃彩金卡</v>
      </c>
    </row>
    <row r="376" spans="2:12" x14ac:dyDescent="0.25">
      <c r="B376" s="82" t="s">
        <v>441</v>
      </c>
      <c r="C376" s="174" t="s">
        <v>10795</v>
      </c>
      <c r="D376" s="175" t="s">
        <v>10813</v>
      </c>
      <c r="E376" s="82">
        <v>12</v>
      </c>
      <c r="F376" s="79"/>
      <c r="G376" s="82"/>
      <c r="H376" s="82"/>
      <c r="I376" s="118">
        <f>VLOOKUP(道具表!L376,虛寶卡代碼清單!D:H,4,FALSE)*K376</f>
        <v>7350000000</v>
      </c>
      <c r="J376" s="147"/>
      <c r="K376" s="71">
        <v>50000000</v>
      </c>
      <c r="L376" t="str">
        <f t="shared" si="8"/>
        <v>福娃彩金卡</v>
      </c>
    </row>
    <row r="377" spans="2:12" x14ac:dyDescent="0.25">
      <c r="B377" s="82" t="s">
        <v>441</v>
      </c>
      <c r="C377" s="174" t="s">
        <v>10796</v>
      </c>
      <c r="D377" s="175" t="s">
        <v>10814</v>
      </c>
      <c r="E377" s="82">
        <v>12</v>
      </c>
      <c r="F377" s="79"/>
      <c r="G377" s="82"/>
      <c r="H377" s="82"/>
      <c r="I377" s="118">
        <f>VLOOKUP(道具表!L377,虛寶卡代碼清單!D:H,4,FALSE)*K377</f>
        <v>14700000000</v>
      </c>
      <c r="J377" s="147"/>
      <c r="K377" s="71">
        <v>100000000</v>
      </c>
      <c r="L377" t="str">
        <f t="shared" si="8"/>
        <v>福娃彩金卡</v>
      </c>
    </row>
    <row r="378" spans="2:12" x14ac:dyDescent="0.25">
      <c r="B378" s="82" t="s">
        <v>441</v>
      </c>
      <c r="C378" s="174" t="s">
        <v>10797</v>
      </c>
      <c r="D378" s="175" t="s">
        <v>10815</v>
      </c>
      <c r="E378" s="82">
        <v>12</v>
      </c>
      <c r="F378" s="79"/>
      <c r="G378" s="82"/>
      <c r="H378" s="82"/>
      <c r="I378" s="118">
        <f>VLOOKUP(道具表!L378,虛寶卡代碼清單!D:H,4,FALSE)*K378</f>
        <v>29400000000</v>
      </c>
      <c r="J378" s="147"/>
      <c r="K378" s="71">
        <v>200000000</v>
      </c>
      <c r="L378" t="str">
        <f t="shared" si="8"/>
        <v>福娃彩金卡</v>
      </c>
    </row>
    <row r="379" spans="2:12" x14ac:dyDescent="0.25">
      <c r="B379" s="82" t="s">
        <v>441</v>
      </c>
      <c r="C379" s="174" t="s">
        <v>10798</v>
      </c>
      <c r="D379" s="175" t="s">
        <v>10816</v>
      </c>
      <c r="E379" s="82">
        <v>12</v>
      </c>
      <c r="F379" s="79"/>
      <c r="G379" s="82"/>
      <c r="H379" s="82"/>
      <c r="I379" s="118">
        <f>VLOOKUP(道具表!L379,虛寶卡代碼清單!D:H,4,FALSE)*K379</f>
        <v>44100000000</v>
      </c>
      <c r="J379" s="147"/>
      <c r="K379" s="71">
        <v>300000000</v>
      </c>
      <c r="L379" t="str">
        <f t="shared" si="8"/>
        <v>福娃彩金卡</v>
      </c>
    </row>
    <row r="380" spans="2:12" x14ac:dyDescent="0.25">
      <c r="B380" s="82" t="s">
        <v>441</v>
      </c>
      <c r="C380" s="174" t="s">
        <v>10799</v>
      </c>
      <c r="D380" s="175" t="s">
        <v>10817</v>
      </c>
      <c r="E380" s="82">
        <v>12</v>
      </c>
      <c r="F380" s="79"/>
      <c r="G380" s="82"/>
      <c r="H380" s="82"/>
      <c r="I380" s="118">
        <f>VLOOKUP(道具表!L380,虛寶卡代碼清單!D:H,4,FALSE)*K380</f>
        <v>73500000000</v>
      </c>
      <c r="J380" s="147"/>
      <c r="K380" s="71">
        <v>500000000</v>
      </c>
      <c r="L380" t="str">
        <f t="shared" si="8"/>
        <v>福娃彩金卡</v>
      </c>
    </row>
    <row r="381" spans="2:12" x14ac:dyDescent="0.25">
      <c r="B381" s="82" t="s">
        <v>441</v>
      </c>
      <c r="C381" s="174" t="s">
        <v>10800</v>
      </c>
      <c r="D381" s="175" t="s">
        <v>10818</v>
      </c>
      <c r="E381" s="82">
        <v>12</v>
      </c>
      <c r="F381" s="79"/>
      <c r="G381" s="82"/>
      <c r="H381" s="82"/>
      <c r="I381" s="118">
        <f>VLOOKUP(道具表!L381,虛寶卡代碼清單!D:H,4,FALSE)*K381</f>
        <v>147000000000</v>
      </c>
      <c r="J381" s="147"/>
      <c r="K381" s="71">
        <v>1000000000</v>
      </c>
      <c r="L381" t="str">
        <f t="shared" si="8"/>
        <v>福娃彩金卡</v>
      </c>
    </row>
    <row r="382" spans="2:12" x14ac:dyDescent="0.25">
      <c r="B382" s="82" t="s">
        <v>441</v>
      </c>
      <c r="C382" s="174" t="s">
        <v>10822</v>
      </c>
      <c r="D382" s="175" t="s">
        <v>10819</v>
      </c>
      <c r="E382" s="82">
        <v>13</v>
      </c>
      <c r="F382" s="79"/>
      <c r="G382" s="82"/>
      <c r="H382" s="82"/>
      <c r="I382" s="118">
        <f>VLOOKUP(道具表!L382,虛寶卡代碼清單!D:H,4,FALSE)*K382</f>
        <v>294000000000</v>
      </c>
      <c r="J382" s="147"/>
      <c r="K382" s="71">
        <v>2000000000</v>
      </c>
      <c r="L382" t="str">
        <f t="shared" si="8"/>
        <v>福娃彩金卡</v>
      </c>
    </row>
    <row r="383" spans="2:12" x14ac:dyDescent="0.25">
      <c r="B383" s="82" t="s">
        <v>441</v>
      </c>
      <c r="C383" s="174" t="s">
        <v>10823</v>
      </c>
      <c r="D383" s="175" t="s">
        <v>10820</v>
      </c>
      <c r="E383" s="82">
        <v>14</v>
      </c>
      <c r="F383" s="79"/>
      <c r="G383" s="82"/>
      <c r="H383" s="82"/>
      <c r="I383" s="118">
        <f>VLOOKUP(道具表!L383,虛寶卡代碼清單!D:H,4,FALSE)*K383</f>
        <v>735000000000</v>
      </c>
      <c r="J383" s="147"/>
      <c r="K383" s="71">
        <v>5000000000</v>
      </c>
      <c r="L383" t="str">
        <f t="shared" si="8"/>
        <v>福娃彩金卡</v>
      </c>
    </row>
    <row r="384" spans="2:12" x14ac:dyDescent="0.25">
      <c r="B384" s="82" t="s">
        <v>441</v>
      </c>
      <c r="C384" s="174" t="s">
        <v>10824</v>
      </c>
      <c r="D384" s="175" t="s">
        <v>10821</v>
      </c>
      <c r="E384" s="82">
        <v>15</v>
      </c>
      <c r="F384" s="79"/>
      <c r="G384" s="82"/>
      <c r="H384" s="82"/>
      <c r="I384" s="118">
        <f>VLOOKUP(道具表!L384,虛寶卡代碼清單!D:H,4,FALSE)*K384</f>
        <v>1470000000000</v>
      </c>
      <c r="J384" s="147"/>
      <c r="K384" s="71">
        <v>10000000000</v>
      </c>
      <c r="L384" t="str">
        <f t="shared" si="8"/>
        <v>福娃彩金卡</v>
      </c>
    </row>
    <row r="385" spans="2:12" x14ac:dyDescent="0.25">
      <c r="B385" s="82" t="s">
        <v>441</v>
      </c>
      <c r="C385" s="174" t="s">
        <v>10825</v>
      </c>
      <c r="D385" s="175" t="s">
        <v>10846</v>
      </c>
      <c r="E385" s="82">
        <v>12</v>
      </c>
      <c r="F385" s="79"/>
      <c r="G385" s="82"/>
      <c r="H385" s="82"/>
      <c r="I385" s="118">
        <f>VLOOKUP(道具表!L385,虛寶卡代碼清單!D:H,4,FALSE)*K385</f>
        <v>1827000</v>
      </c>
      <c r="J385" s="147"/>
      <c r="K385" s="71">
        <v>3000</v>
      </c>
      <c r="L385" t="str">
        <f t="shared" ref="L385:L405" si="9">MID(C385,LEN(K385)+1,FIND("(",C385)-LEN(K385)-1)</f>
        <v>福娃超級免費卡</v>
      </c>
    </row>
    <row r="386" spans="2:12" x14ac:dyDescent="0.25">
      <c r="B386" s="82" t="s">
        <v>441</v>
      </c>
      <c r="C386" s="174" t="s">
        <v>10826</v>
      </c>
      <c r="D386" s="175" t="s">
        <v>10847</v>
      </c>
      <c r="E386" s="82">
        <v>12</v>
      </c>
      <c r="F386" s="79"/>
      <c r="G386" s="82"/>
      <c r="H386" s="82"/>
      <c r="I386" s="118">
        <f>VLOOKUP(道具表!L386,虛寶卡代碼清單!D:H,4,FALSE)*K386</f>
        <v>6090000</v>
      </c>
      <c r="J386" s="147"/>
      <c r="K386" s="71">
        <v>10000</v>
      </c>
      <c r="L386" t="str">
        <f t="shared" si="9"/>
        <v>福娃超級免費卡</v>
      </c>
    </row>
    <row r="387" spans="2:12" x14ac:dyDescent="0.25">
      <c r="B387" s="82" t="s">
        <v>441</v>
      </c>
      <c r="C387" s="174" t="s">
        <v>10827</v>
      </c>
      <c r="D387" s="175" t="s">
        <v>10848</v>
      </c>
      <c r="E387" s="82">
        <v>12</v>
      </c>
      <c r="F387" s="79"/>
      <c r="G387" s="82"/>
      <c r="H387" s="82"/>
      <c r="I387" s="118">
        <f>VLOOKUP(道具表!L387,虛寶卡代碼清單!D:H,4,FALSE)*K387</f>
        <v>18270000</v>
      </c>
      <c r="J387" s="147"/>
      <c r="K387" s="71">
        <v>30000</v>
      </c>
      <c r="L387" t="str">
        <f t="shared" si="9"/>
        <v>福娃超級免費卡</v>
      </c>
    </row>
    <row r="388" spans="2:12" x14ac:dyDescent="0.25">
      <c r="B388" s="82" t="s">
        <v>441</v>
      </c>
      <c r="C388" s="174" t="s">
        <v>10828</v>
      </c>
      <c r="D388" s="175" t="s">
        <v>10849</v>
      </c>
      <c r="E388" s="82">
        <v>12</v>
      </c>
      <c r="F388" s="79"/>
      <c r="G388" s="82"/>
      <c r="H388" s="82"/>
      <c r="I388" s="118">
        <f>VLOOKUP(道具表!L388,虛寶卡代碼清單!D:H,4,FALSE)*K388</f>
        <v>60900000</v>
      </c>
      <c r="J388" s="147"/>
      <c r="K388" s="71">
        <v>100000</v>
      </c>
      <c r="L388" t="str">
        <f t="shared" si="9"/>
        <v>福娃超級免費卡</v>
      </c>
    </row>
    <row r="389" spans="2:12" x14ac:dyDescent="0.25">
      <c r="B389" s="82" t="s">
        <v>441</v>
      </c>
      <c r="C389" s="174" t="s">
        <v>10829</v>
      </c>
      <c r="D389" s="175" t="s">
        <v>10850</v>
      </c>
      <c r="E389" s="82">
        <v>12</v>
      </c>
      <c r="F389" s="79"/>
      <c r="G389" s="82"/>
      <c r="H389" s="82"/>
      <c r="I389" s="118">
        <f>VLOOKUP(道具表!L389,虛寶卡代碼清單!D:H,4,FALSE)*K389</f>
        <v>182700000</v>
      </c>
      <c r="J389" s="147"/>
      <c r="K389" s="71">
        <v>300000</v>
      </c>
      <c r="L389" t="str">
        <f t="shared" si="9"/>
        <v>福娃超級免費卡</v>
      </c>
    </row>
    <row r="390" spans="2:12" x14ac:dyDescent="0.25">
      <c r="B390" s="82" t="s">
        <v>441</v>
      </c>
      <c r="C390" s="174" t="s">
        <v>10830</v>
      </c>
      <c r="D390" s="175" t="s">
        <v>10851</v>
      </c>
      <c r="E390" s="82">
        <v>12</v>
      </c>
      <c r="F390" s="79"/>
      <c r="G390" s="82"/>
      <c r="H390" s="82"/>
      <c r="I390" s="118">
        <f>VLOOKUP(道具表!L390,虛寶卡代碼清單!D:H,4,FALSE)*K390</f>
        <v>609000000</v>
      </c>
      <c r="J390" s="147"/>
      <c r="K390" s="71">
        <v>1000000</v>
      </c>
      <c r="L390" t="str">
        <f t="shared" si="9"/>
        <v>福娃超級免費卡</v>
      </c>
    </row>
    <row r="391" spans="2:12" x14ac:dyDescent="0.25">
      <c r="B391" s="82" t="s">
        <v>441</v>
      </c>
      <c r="C391" s="174" t="s">
        <v>10831</v>
      </c>
      <c r="D391" s="175" t="s">
        <v>10852</v>
      </c>
      <c r="E391" s="82">
        <v>12</v>
      </c>
      <c r="F391" s="79"/>
      <c r="G391" s="118"/>
      <c r="H391" s="118"/>
      <c r="I391" s="118">
        <f>VLOOKUP(道具表!L391,虛寶卡代碼清單!D:H,4,FALSE)*K391</f>
        <v>1827000000</v>
      </c>
      <c r="J391" s="147"/>
      <c r="K391" s="71">
        <v>3000000</v>
      </c>
      <c r="L391" t="str">
        <f t="shared" si="9"/>
        <v>福娃超級免費卡</v>
      </c>
    </row>
    <row r="392" spans="2:12" x14ac:dyDescent="0.25">
      <c r="B392" s="82" t="s">
        <v>441</v>
      </c>
      <c r="C392" s="174" t="s">
        <v>10832</v>
      </c>
      <c r="D392" s="175" t="s">
        <v>10853</v>
      </c>
      <c r="E392" s="82">
        <v>12</v>
      </c>
      <c r="F392" s="79"/>
      <c r="G392" s="118"/>
      <c r="H392" s="118"/>
      <c r="I392" s="118">
        <f>VLOOKUP(道具表!L392,虛寶卡代碼清單!D:H,4,FALSE)*K392</f>
        <v>3654000000</v>
      </c>
      <c r="J392" s="147"/>
      <c r="K392" s="71">
        <v>6000000</v>
      </c>
      <c r="L392" t="str">
        <f t="shared" si="9"/>
        <v>福娃超級免費卡</v>
      </c>
    </row>
    <row r="393" spans="2:12" x14ac:dyDescent="0.25">
      <c r="B393" s="82" t="s">
        <v>441</v>
      </c>
      <c r="C393" s="174" t="s">
        <v>10833</v>
      </c>
      <c r="D393" s="175" t="s">
        <v>10854</v>
      </c>
      <c r="E393" s="82">
        <v>12</v>
      </c>
      <c r="F393" s="79"/>
      <c r="G393" s="118"/>
      <c r="H393" s="118"/>
      <c r="I393" s="118">
        <f>VLOOKUP(道具表!L393,虛寶卡代碼清單!D:H,4,FALSE)*K393</f>
        <v>5481000000</v>
      </c>
      <c r="J393" s="147"/>
      <c r="K393" s="71">
        <v>9000000</v>
      </c>
      <c r="L393" t="str">
        <f t="shared" si="9"/>
        <v>福娃超級免費卡</v>
      </c>
    </row>
    <row r="394" spans="2:12" x14ac:dyDescent="0.25">
      <c r="B394" s="82" t="s">
        <v>441</v>
      </c>
      <c r="C394" s="174" t="s">
        <v>10834</v>
      </c>
      <c r="D394" s="175" t="s">
        <v>10855</v>
      </c>
      <c r="E394" s="82">
        <v>12</v>
      </c>
      <c r="F394" s="79"/>
      <c r="G394" s="118"/>
      <c r="H394" s="118"/>
      <c r="I394" s="118">
        <f>VLOOKUP(道具表!L394,虛寶卡代碼清單!D:H,4,FALSE)*K394</f>
        <v>6090000000</v>
      </c>
      <c r="J394" s="147"/>
      <c r="K394" s="71">
        <v>10000000</v>
      </c>
      <c r="L394" t="str">
        <f t="shared" si="9"/>
        <v>福娃超級免費卡</v>
      </c>
    </row>
    <row r="395" spans="2:12" x14ac:dyDescent="0.25">
      <c r="B395" s="82" t="s">
        <v>441</v>
      </c>
      <c r="C395" s="174" t="s">
        <v>10835</v>
      </c>
      <c r="D395" s="175" t="s">
        <v>10856</v>
      </c>
      <c r="E395" s="82">
        <v>12</v>
      </c>
      <c r="F395" s="79"/>
      <c r="G395" s="118"/>
      <c r="H395" s="118"/>
      <c r="I395" s="118">
        <f>VLOOKUP(道具表!L395,虛寶卡代碼清單!D:H,4,FALSE)*K395</f>
        <v>9135000000</v>
      </c>
      <c r="J395" s="147"/>
      <c r="K395" s="71">
        <v>15000000</v>
      </c>
      <c r="L395" t="str">
        <f t="shared" si="9"/>
        <v>福娃超級免費卡</v>
      </c>
    </row>
    <row r="396" spans="2:12" x14ac:dyDescent="0.25">
      <c r="B396" s="82" t="s">
        <v>441</v>
      </c>
      <c r="C396" s="174" t="s">
        <v>10836</v>
      </c>
      <c r="D396" s="175" t="s">
        <v>10857</v>
      </c>
      <c r="E396" s="82">
        <v>12</v>
      </c>
      <c r="F396" s="79"/>
      <c r="G396" s="82"/>
      <c r="H396" s="82"/>
      <c r="I396" s="118">
        <f>VLOOKUP(道具表!L396,虛寶卡代碼清單!D:H,4,FALSE)*K396</f>
        <v>18270000000</v>
      </c>
      <c r="J396" s="147"/>
      <c r="K396" s="71">
        <v>30000000</v>
      </c>
      <c r="L396" t="str">
        <f t="shared" si="9"/>
        <v>福娃超級免費卡</v>
      </c>
    </row>
    <row r="397" spans="2:12" x14ac:dyDescent="0.25">
      <c r="B397" s="82" t="s">
        <v>441</v>
      </c>
      <c r="C397" s="174" t="s">
        <v>10837</v>
      </c>
      <c r="D397" s="175" t="s">
        <v>10858</v>
      </c>
      <c r="E397" s="82">
        <v>12</v>
      </c>
      <c r="F397" s="79"/>
      <c r="G397" s="82"/>
      <c r="H397" s="82"/>
      <c r="I397" s="118">
        <f>VLOOKUP(道具表!L397,虛寶卡代碼清單!D:H,4,FALSE)*K397</f>
        <v>30450000000</v>
      </c>
      <c r="J397" s="147"/>
      <c r="K397" s="71">
        <v>50000000</v>
      </c>
      <c r="L397" t="str">
        <f t="shared" si="9"/>
        <v>福娃超級免費卡</v>
      </c>
    </row>
    <row r="398" spans="2:12" x14ac:dyDescent="0.25">
      <c r="B398" s="82" t="s">
        <v>441</v>
      </c>
      <c r="C398" s="174" t="s">
        <v>10838</v>
      </c>
      <c r="D398" s="175" t="s">
        <v>10859</v>
      </c>
      <c r="E398" s="82">
        <v>12</v>
      </c>
      <c r="F398" s="79"/>
      <c r="G398" s="82"/>
      <c r="H398" s="82"/>
      <c r="I398" s="118">
        <f>VLOOKUP(道具表!L398,虛寶卡代碼清單!D:H,4,FALSE)*K398</f>
        <v>60900000000</v>
      </c>
      <c r="J398" s="147"/>
      <c r="K398" s="71">
        <v>100000000</v>
      </c>
      <c r="L398" t="str">
        <f t="shared" si="9"/>
        <v>福娃超級免費卡</v>
      </c>
    </row>
    <row r="399" spans="2:12" x14ac:dyDescent="0.25">
      <c r="B399" s="82" t="s">
        <v>441</v>
      </c>
      <c r="C399" s="174" t="s">
        <v>10839</v>
      </c>
      <c r="D399" s="175" t="s">
        <v>10860</v>
      </c>
      <c r="E399" s="82">
        <v>12</v>
      </c>
      <c r="F399" s="79"/>
      <c r="G399" s="82"/>
      <c r="H399" s="82"/>
      <c r="I399" s="118">
        <f>VLOOKUP(道具表!L399,虛寶卡代碼清單!D:H,4,FALSE)*K399</f>
        <v>121800000000</v>
      </c>
      <c r="J399" s="147"/>
      <c r="K399" s="71">
        <v>200000000</v>
      </c>
      <c r="L399" t="str">
        <f t="shared" si="9"/>
        <v>福娃超級免費卡</v>
      </c>
    </row>
    <row r="400" spans="2:12" x14ac:dyDescent="0.25">
      <c r="B400" s="82" t="s">
        <v>441</v>
      </c>
      <c r="C400" s="174" t="s">
        <v>10840</v>
      </c>
      <c r="D400" s="175" t="s">
        <v>10861</v>
      </c>
      <c r="E400" s="82">
        <v>12</v>
      </c>
      <c r="F400" s="79"/>
      <c r="G400" s="82"/>
      <c r="H400" s="82"/>
      <c r="I400" s="118">
        <f>VLOOKUP(道具表!L400,虛寶卡代碼清單!D:H,4,FALSE)*K400</f>
        <v>182700000000</v>
      </c>
      <c r="J400" s="147"/>
      <c r="K400" s="71">
        <v>300000000</v>
      </c>
      <c r="L400" t="str">
        <f t="shared" si="9"/>
        <v>福娃超級免費卡</v>
      </c>
    </row>
    <row r="401" spans="2:12" x14ac:dyDescent="0.25">
      <c r="B401" s="82" t="s">
        <v>441</v>
      </c>
      <c r="C401" s="174" t="s">
        <v>10841</v>
      </c>
      <c r="D401" s="175" t="s">
        <v>10862</v>
      </c>
      <c r="E401" s="82">
        <v>12</v>
      </c>
      <c r="F401" s="79"/>
      <c r="G401" s="82"/>
      <c r="H401" s="82"/>
      <c r="I401" s="118">
        <f>VLOOKUP(道具表!L401,虛寶卡代碼清單!D:H,4,FALSE)*K401</f>
        <v>304500000000</v>
      </c>
      <c r="J401" s="147"/>
      <c r="K401" s="71">
        <v>500000000</v>
      </c>
      <c r="L401" t="str">
        <f t="shared" si="9"/>
        <v>福娃超級免費卡</v>
      </c>
    </row>
    <row r="402" spans="2:12" x14ac:dyDescent="0.25">
      <c r="B402" s="82" t="s">
        <v>441</v>
      </c>
      <c r="C402" s="174" t="s">
        <v>10842</v>
      </c>
      <c r="D402" s="175" t="s">
        <v>10863</v>
      </c>
      <c r="E402" s="82">
        <v>12</v>
      </c>
      <c r="F402" s="79"/>
      <c r="G402" s="82"/>
      <c r="H402" s="82"/>
      <c r="I402" s="118">
        <f>VLOOKUP(道具表!L402,虛寶卡代碼清單!D:H,4,FALSE)*K402</f>
        <v>609000000000</v>
      </c>
      <c r="J402" s="147"/>
      <c r="K402" s="71">
        <v>1000000000</v>
      </c>
      <c r="L402" t="str">
        <f t="shared" si="9"/>
        <v>福娃超級免費卡</v>
      </c>
    </row>
    <row r="403" spans="2:12" x14ac:dyDescent="0.25">
      <c r="B403" s="82" t="s">
        <v>441</v>
      </c>
      <c r="C403" s="174" t="s">
        <v>10843</v>
      </c>
      <c r="D403" s="175" t="s">
        <v>10864</v>
      </c>
      <c r="E403" s="82">
        <v>13</v>
      </c>
      <c r="F403" s="79"/>
      <c r="G403" s="82"/>
      <c r="H403" s="82"/>
      <c r="I403" s="118">
        <f>VLOOKUP(道具表!L403,虛寶卡代碼清單!D:H,4,FALSE)*K403</f>
        <v>1218000000000</v>
      </c>
      <c r="J403" s="147"/>
      <c r="K403" s="71">
        <v>2000000000</v>
      </c>
      <c r="L403" t="str">
        <f t="shared" si="9"/>
        <v>福娃超級免費卡</v>
      </c>
    </row>
    <row r="404" spans="2:12" x14ac:dyDescent="0.25">
      <c r="B404" s="82" t="s">
        <v>441</v>
      </c>
      <c r="C404" s="174" t="s">
        <v>10844</v>
      </c>
      <c r="D404" s="175" t="s">
        <v>10865</v>
      </c>
      <c r="E404" s="82">
        <v>14</v>
      </c>
      <c r="F404" s="79"/>
      <c r="G404" s="82"/>
      <c r="H404" s="82"/>
      <c r="I404" s="118">
        <f>VLOOKUP(道具表!L404,虛寶卡代碼清單!D:H,4,FALSE)*K404</f>
        <v>3045000000000</v>
      </c>
      <c r="J404" s="147"/>
      <c r="K404" s="71">
        <v>5000000000</v>
      </c>
      <c r="L404" t="str">
        <f t="shared" si="9"/>
        <v>福娃超級免費卡</v>
      </c>
    </row>
    <row r="405" spans="2:12" x14ac:dyDescent="0.25">
      <c r="B405" s="82" t="s">
        <v>441</v>
      </c>
      <c r="C405" s="174" t="s">
        <v>10845</v>
      </c>
      <c r="D405" s="175" t="s">
        <v>10866</v>
      </c>
      <c r="E405" s="82">
        <v>15</v>
      </c>
      <c r="F405" s="79"/>
      <c r="G405" s="82"/>
      <c r="H405" s="82"/>
      <c r="I405" s="118">
        <f>VLOOKUP(道具表!L405,虛寶卡代碼清單!D:H,4,FALSE)*K405</f>
        <v>6090000000000</v>
      </c>
      <c r="J405" s="147"/>
      <c r="K405" s="71">
        <v>10000000000</v>
      </c>
      <c r="L405" t="str">
        <f t="shared" si="9"/>
        <v>福娃超級免費卡</v>
      </c>
    </row>
    <row r="406" spans="2:12" x14ac:dyDescent="0.25">
      <c r="B406" s="82" t="s">
        <v>441</v>
      </c>
      <c r="C406" s="174" t="s">
        <v>10867</v>
      </c>
      <c r="D406" s="175" t="s">
        <v>10888</v>
      </c>
      <c r="E406" s="82">
        <v>12</v>
      </c>
      <c r="F406" s="79"/>
      <c r="G406" s="82"/>
      <c r="H406" s="82"/>
      <c r="I406" s="118">
        <f>VLOOKUP(道具表!L406,虛寶卡代碼清單!D:H,4,FALSE)*K406</f>
        <v>6237000</v>
      </c>
      <c r="J406" s="147"/>
      <c r="K406" s="71">
        <v>3000</v>
      </c>
      <c r="L406" t="str">
        <f t="shared" ref="L406:L426" si="10">MID(C406,LEN(K406)+1,FIND("(",C406)-LEN(K406)-1)</f>
        <v>福娃超級彩金卡</v>
      </c>
    </row>
    <row r="407" spans="2:12" x14ac:dyDescent="0.25">
      <c r="B407" s="82" t="s">
        <v>441</v>
      </c>
      <c r="C407" s="174" t="s">
        <v>10868</v>
      </c>
      <c r="D407" s="175" t="s">
        <v>10889</v>
      </c>
      <c r="E407" s="82">
        <v>12</v>
      </c>
      <c r="F407" s="79"/>
      <c r="G407" s="82"/>
      <c r="H407" s="82"/>
      <c r="I407" s="118">
        <f>VLOOKUP(道具表!L407,虛寶卡代碼清單!D:H,4,FALSE)*K407</f>
        <v>20790000</v>
      </c>
      <c r="J407" s="147"/>
      <c r="K407" s="71">
        <v>10000</v>
      </c>
      <c r="L407" t="str">
        <f t="shared" si="10"/>
        <v>福娃超級彩金卡</v>
      </c>
    </row>
    <row r="408" spans="2:12" x14ac:dyDescent="0.25">
      <c r="B408" s="82" t="s">
        <v>441</v>
      </c>
      <c r="C408" s="174" t="s">
        <v>10869</v>
      </c>
      <c r="D408" s="175" t="s">
        <v>10890</v>
      </c>
      <c r="E408" s="82">
        <v>12</v>
      </c>
      <c r="F408" s="79"/>
      <c r="G408" s="82"/>
      <c r="H408" s="82"/>
      <c r="I408" s="118">
        <f>VLOOKUP(道具表!L408,虛寶卡代碼清單!D:H,4,FALSE)*K408</f>
        <v>62370000</v>
      </c>
      <c r="J408" s="147"/>
      <c r="K408" s="71">
        <v>30000</v>
      </c>
      <c r="L408" t="str">
        <f t="shared" si="10"/>
        <v>福娃超級彩金卡</v>
      </c>
    </row>
    <row r="409" spans="2:12" x14ac:dyDescent="0.25">
      <c r="B409" s="82" t="s">
        <v>441</v>
      </c>
      <c r="C409" s="174" t="s">
        <v>10870</v>
      </c>
      <c r="D409" s="175" t="s">
        <v>10891</v>
      </c>
      <c r="E409" s="82">
        <v>12</v>
      </c>
      <c r="F409" s="79"/>
      <c r="G409" s="82"/>
      <c r="H409" s="82"/>
      <c r="I409" s="118">
        <f>VLOOKUP(道具表!L409,虛寶卡代碼清單!D:H,4,FALSE)*K409</f>
        <v>207900000</v>
      </c>
      <c r="J409" s="147"/>
      <c r="K409" s="71">
        <v>100000</v>
      </c>
      <c r="L409" t="str">
        <f t="shared" si="10"/>
        <v>福娃超級彩金卡</v>
      </c>
    </row>
    <row r="410" spans="2:12" x14ac:dyDescent="0.25">
      <c r="B410" s="82" t="s">
        <v>441</v>
      </c>
      <c r="C410" s="174" t="s">
        <v>10871</v>
      </c>
      <c r="D410" s="175" t="s">
        <v>10892</v>
      </c>
      <c r="E410" s="82">
        <v>12</v>
      </c>
      <c r="F410" s="79"/>
      <c r="G410" s="82"/>
      <c r="H410" s="82"/>
      <c r="I410" s="118">
        <f>VLOOKUP(道具表!L410,虛寶卡代碼清單!D:H,4,FALSE)*K410</f>
        <v>623700000</v>
      </c>
      <c r="J410" s="147"/>
      <c r="K410" s="71">
        <v>300000</v>
      </c>
      <c r="L410" t="str">
        <f t="shared" si="10"/>
        <v>福娃超級彩金卡</v>
      </c>
    </row>
    <row r="411" spans="2:12" x14ac:dyDescent="0.25">
      <c r="B411" s="82" t="s">
        <v>441</v>
      </c>
      <c r="C411" s="174" t="s">
        <v>10872</v>
      </c>
      <c r="D411" s="175" t="s">
        <v>10893</v>
      </c>
      <c r="E411" s="82">
        <v>12</v>
      </c>
      <c r="F411" s="79"/>
      <c r="G411" s="82"/>
      <c r="H411" s="82"/>
      <c r="I411" s="118">
        <f>VLOOKUP(道具表!L411,虛寶卡代碼清單!D:H,4,FALSE)*K411</f>
        <v>2079000000</v>
      </c>
      <c r="J411" s="147"/>
      <c r="K411" s="71">
        <v>1000000</v>
      </c>
      <c r="L411" t="str">
        <f t="shared" si="10"/>
        <v>福娃超級彩金卡</v>
      </c>
    </row>
    <row r="412" spans="2:12" x14ac:dyDescent="0.25">
      <c r="B412" s="82" t="s">
        <v>441</v>
      </c>
      <c r="C412" s="174" t="s">
        <v>10873</v>
      </c>
      <c r="D412" s="175" t="s">
        <v>10894</v>
      </c>
      <c r="E412" s="82">
        <v>12</v>
      </c>
      <c r="F412" s="79"/>
      <c r="G412" s="118"/>
      <c r="H412" s="118"/>
      <c r="I412" s="118">
        <f>VLOOKUP(道具表!L412,虛寶卡代碼清單!D:H,4,FALSE)*K412</f>
        <v>6237000000</v>
      </c>
      <c r="J412" s="147"/>
      <c r="K412" s="71">
        <v>3000000</v>
      </c>
      <c r="L412" t="str">
        <f t="shared" si="10"/>
        <v>福娃超級彩金卡</v>
      </c>
    </row>
    <row r="413" spans="2:12" x14ac:dyDescent="0.25">
      <c r="B413" s="82" t="s">
        <v>441</v>
      </c>
      <c r="C413" s="174" t="s">
        <v>10874</v>
      </c>
      <c r="D413" s="175" t="s">
        <v>10895</v>
      </c>
      <c r="E413" s="82">
        <v>12</v>
      </c>
      <c r="F413" s="79"/>
      <c r="G413" s="118"/>
      <c r="H413" s="118"/>
      <c r="I413" s="118">
        <f>VLOOKUP(道具表!L413,虛寶卡代碼清單!D:H,4,FALSE)*K413</f>
        <v>12474000000</v>
      </c>
      <c r="J413" s="147"/>
      <c r="K413" s="71">
        <v>6000000</v>
      </c>
      <c r="L413" t="str">
        <f t="shared" si="10"/>
        <v>福娃超級彩金卡</v>
      </c>
    </row>
    <row r="414" spans="2:12" x14ac:dyDescent="0.25">
      <c r="B414" s="82" t="s">
        <v>441</v>
      </c>
      <c r="C414" s="174" t="s">
        <v>10875</v>
      </c>
      <c r="D414" s="175" t="s">
        <v>10896</v>
      </c>
      <c r="E414" s="82">
        <v>12</v>
      </c>
      <c r="F414" s="79"/>
      <c r="G414" s="118"/>
      <c r="H414" s="118"/>
      <c r="I414" s="118">
        <f>VLOOKUP(道具表!L414,虛寶卡代碼清單!D:H,4,FALSE)*K414</f>
        <v>18711000000</v>
      </c>
      <c r="J414" s="147"/>
      <c r="K414" s="71">
        <v>9000000</v>
      </c>
      <c r="L414" t="str">
        <f t="shared" si="10"/>
        <v>福娃超級彩金卡</v>
      </c>
    </row>
    <row r="415" spans="2:12" x14ac:dyDescent="0.25">
      <c r="B415" s="82" t="s">
        <v>441</v>
      </c>
      <c r="C415" s="174" t="s">
        <v>10876</v>
      </c>
      <c r="D415" s="175" t="s">
        <v>10897</v>
      </c>
      <c r="E415" s="82">
        <v>12</v>
      </c>
      <c r="F415" s="79"/>
      <c r="G415" s="118"/>
      <c r="H415" s="118"/>
      <c r="I415" s="118">
        <f>VLOOKUP(道具表!L415,虛寶卡代碼清單!D:H,4,FALSE)*K415</f>
        <v>20790000000</v>
      </c>
      <c r="J415" s="147"/>
      <c r="K415" s="71">
        <v>10000000</v>
      </c>
      <c r="L415" t="str">
        <f t="shared" si="10"/>
        <v>福娃超級彩金卡</v>
      </c>
    </row>
    <row r="416" spans="2:12" x14ac:dyDescent="0.25">
      <c r="B416" s="82" t="s">
        <v>441</v>
      </c>
      <c r="C416" s="174" t="s">
        <v>10877</v>
      </c>
      <c r="D416" s="175" t="s">
        <v>10898</v>
      </c>
      <c r="E416" s="82">
        <v>12</v>
      </c>
      <c r="F416" s="79"/>
      <c r="G416" s="118"/>
      <c r="H416" s="118"/>
      <c r="I416" s="118">
        <f>VLOOKUP(道具表!L416,虛寶卡代碼清單!D:H,4,FALSE)*K416</f>
        <v>31185000000</v>
      </c>
      <c r="J416" s="147"/>
      <c r="K416" s="71">
        <v>15000000</v>
      </c>
      <c r="L416" t="str">
        <f t="shared" si="10"/>
        <v>福娃超級彩金卡</v>
      </c>
    </row>
    <row r="417" spans="2:12" x14ac:dyDescent="0.25">
      <c r="B417" s="82" t="s">
        <v>441</v>
      </c>
      <c r="C417" s="174" t="s">
        <v>10878</v>
      </c>
      <c r="D417" s="175" t="s">
        <v>10899</v>
      </c>
      <c r="E417" s="82">
        <v>12</v>
      </c>
      <c r="F417" s="79"/>
      <c r="G417" s="82"/>
      <c r="H417" s="82"/>
      <c r="I417" s="118">
        <f>VLOOKUP(道具表!L417,虛寶卡代碼清單!D:H,4,FALSE)*K417</f>
        <v>62370000000</v>
      </c>
      <c r="J417" s="147"/>
      <c r="K417" s="71">
        <v>30000000</v>
      </c>
      <c r="L417" t="str">
        <f t="shared" si="10"/>
        <v>福娃超級彩金卡</v>
      </c>
    </row>
    <row r="418" spans="2:12" x14ac:dyDescent="0.25">
      <c r="B418" s="82" t="s">
        <v>441</v>
      </c>
      <c r="C418" s="174" t="s">
        <v>10879</v>
      </c>
      <c r="D418" s="175" t="s">
        <v>10900</v>
      </c>
      <c r="E418" s="82">
        <v>12</v>
      </c>
      <c r="F418" s="79"/>
      <c r="G418" s="82"/>
      <c r="H418" s="82"/>
      <c r="I418" s="118">
        <f>VLOOKUP(道具表!L418,虛寶卡代碼清單!D:H,4,FALSE)*K418</f>
        <v>103950000000</v>
      </c>
      <c r="J418" s="147"/>
      <c r="K418" s="71">
        <v>50000000</v>
      </c>
      <c r="L418" t="str">
        <f t="shared" si="10"/>
        <v>福娃超級彩金卡</v>
      </c>
    </row>
    <row r="419" spans="2:12" x14ac:dyDescent="0.25">
      <c r="B419" s="82" t="s">
        <v>441</v>
      </c>
      <c r="C419" s="174" t="s">
        <v>10880</v>
      </c>
      <c r="D419" s="175" t="s">
        <v>10901</v>
      </c>
      <c r="E419" s="82">
        <v>12</v>
      </c>
      <c r="F419" s="79"/>
      <c r="G419" s="82"/>
      <c r="H419" s="82"/>
      <c r="I419" s="118">
        <f>VLOOKUP(道具表!L419,虛寶卡代碼清單!D:H,4,FALSE)*K419</f>
        <v>207900000000</v>
      </c>
      <c r="J419" s="147"/>
      <c r="K419" s="71">
        <v>100000000</v>
      </c>
      <c r="L419" t="str">
        <f t="shared" si="10"/>
        <v>福娃超級彩金卡</v>
      </c>
    </row>
    <row r="420" spans="2:12" x14ac:dyDescent="0.25">
      <c r="B420" s="82" t="s">
        <v>441</v>
      </c>
      <c r="C420" s="174" t="s">
        <v>10881</v>
      </c>
      <c r="D420" s="175" t="s">
        <v>10902</v>
      </c>
      <c r="E420" s="82">
        <v>12</v>
      </c>
      <c r="F420" s="79"/>
      <c r="G420" s="82"/>
      <c r="H420" s="82"/>
      <c r="I420" s="118">
        <f>VLOOKUP(道具表!L420,虛寶卡代碼清單!D:H,4,FALSE)*K420</f>
        <v>415800000000</v>
      </c>
      <c r="J420" s="147"/>
      <c r="K420" s="71">
        <v>200000000</v>
      </c>
      <c r="L420" t="str">
        <f t="shared" si="10"/>
        <v>福娃超級彩金卡</v>
      </c>
    </row>
    <row r="421" spans="2:12" x14ac:dyDescent="0.25">
      <c r="B421" s="82" t="s">
        <v>441</v>
      </c>
      <c r="C421" s="174" t="s">
        <v>10882</v>
      </c>
      <c r="D421" s="175" t="s">
        <v>10903</v>
      </c>
      <c r="E421" s="82">
        <v>12</v>
      </c>
      <c r="F421" s="79"/>
      <c r="G421" s="82"/>
      <c r="H421" s="82"/>
      <c r="I421" s="118">
        <f>VLOOKUP(道具表!L421,虛寶卡代碼清單!D:H,4,FALSE)*K421</f>
        <v>623700000000</v>
      </c>
      <c r="J421" s="147"/>
      <c r="K421" s="71">
        <v>300000000</v>
      </c>
      <c r="L421" t="str">
        <f t="shared" si="10"/>
        <v>福娃超級彩金卡</v>
      </c>
    </row>
    <row r="422" spans="2:12" x14ac:dyDescent="0.25">
      <c r="B422" s="82" t="s">
        <v>441</v>
      </c>
      <c r="C422" s="174" t="s">
        <v>10883</v>
      </c>
      <c r="D422" s="175" t="s">
        <v>10904</v>
      </c>
      <c r="E422" s="82">
        <v>12</v>
      </c>
      <c r="F422" s="79"/>
      <c r="G422" s="82"/>
      <c r="H422" s="82"/>
      <c r="I422" s="118">
        <f>VLOOKUP(道具表!L422,虛寶卡代碼清單!D:H,4,FALSE)*K422</f>
        <v>1039500000000</v>
      </c>
      <c r="J422" s="147"/>
      <c r="K422" s="71">
        <v>500000000</v>
      </c>
      <c r="L422" t="str">
        <f t="shared" si="10"/>
        <v>福娃超級彩金卡</v>
      </c>
    </row>
    <row r="423" spans="2:12" x14ac:dyDescent="0.25">
      <c r="B423" s="82" t="s">
        <v>441</v>
      </c>
      <c r="C423" s="174" t="s">
        <v>10884</v>
      </c>
      <c r="D423" s="175" t="s">
        <v>10905</v>
      </c>
      <c r="E423" s="82">
        <v>12</v>
      </c>
      <c r="F423" s="79"/>
      <c r="G423" s="82"/>
      <c r="H423" s="82"/>
      <c r="I423" s="118">
        <f>VLOOKUP(道具表!L423,虛寶卡代碼清單!D:H,4,FALSE)*K423</f>
        <v>2079000000000</v>
      </c>
      <c r="J423" s="147"/>
      <c r="K423" s="71">
        <v>1000000000</v>
      </c>
      <c r="L423" t="str">
        <f t="shared" si="10"/>
        <v>福娃超級彩金卡</v>
      </c>
    </row>
    <row r="424" spans="2:12" x14ac:dyDescent="0.25">
      <c r="B424" s="82" t="s">
        <v>441</v>
      </c>
      <c r="C424" s="174" t="s">
        <v>10885</v>
      </c>
      <c r="D424" s="175" t="s">
        <v>10906</v>
      </c>
      <c r="E424" s="82">
        <v>13</v>
      </c>
      <c r="F424" s="79"/>
      <c r="G424" s="82"/>
      <c r="H424" s="82"/>
      <c r="I424" s="118">
        <f>VLOOKUP(道具表!L424,虛寶卡代碼清單!D:H,4,FALSE)*K424</f>
        <v>4158000000000</v>
      </c>
      <c r="J424" s="147"/>
      <c r="K424" s="71">
        <v>2000000000</v>
      </c>
      <c r="L424" t="str">
        <f t="shared" si="10"/>
        <v>福娃超級彩金卡</v>
      </c>
    </row>
    <row r="425" spans="2:12" x14ac:dyDescent="0.25">
      <c r="B425" s="82" t="s">
        <v>441</v>
      </c>
      <c r="C425" s="174" t="s">
        <v>10886</v>
      </c>
      <c r="D425" s="175" t="s">
        <v>10907</v>
      </c>
      <c r="E425" s="82">
        <v>14</v>
      </c>
      <c r="F425" s="79"/>
      <c r="G425" s="82"/>
      <c r="H425" s="82"/>
      <c r="I425" s="118">
        <f>VLOOKUP(道具表!L425,虛寶卡代碼清單!D:H,4,FALSE)*K425</f>
        <v>10395000000000</v>
      </c>
      <c r="J425" s="147"/>
      <c r="K425" s="71">
        <v>5000000000</v>
      </c>
      <c r="L425" t="str">
        <f t="shared" si="10"/>
        <v>福娃超級彩金卡</v>
      </c>
    </row>
    <row r="426" spans="2:12" x14ac:dyDescent="0.25">
      <c r="B426" s="82" t="s">
        <v>441</v>
      </c>
      <c r="C426" s="174" t="s">
        <v>10887</v>
      </c>
      <c r="D426" s="175" t="s">
        <v>10908</v>
      </c>
      <c r="E426" s="82">
        <v>15</v>
      </c>
      <c r="F426" s="79"/>
      <c r="G426" s="82"/>
      <c r="H426" s="82"/>
      <c r="I426" s="118">
        <f>VLOOKUP(道具表!L426,虛寶卡代碼清單!D:H,4,FALSE)*K426</f>
        <v>20790000000000</v>
      </c>
      <c r="J426" s="147"/>
      <c r="K426" s="71">
        <v>10000000000</v>
      </c>
      <c r="L426" t="str">
        <f t="shared" si="10"/>
        <v>福娃超級彩金卡</v>
      </c>
    </row>
    <row r="427" spans="2:12" x14ac:dyDescent="0.25">
      <c r="B427" s="82" t="s">
        <v>441</v>
      </c>
      <c r="C427" s="174" t="s">
        <v>1245</v>
      </c>
      <c r="D427" s="175" t="s">
        <v>1246</v>
      </c>
      <c r="E427" s="82">
        <v>12</v>
      </c>
      <c r="F427" s="79"/>
      <c r="G427" s="82"/>
      <c r="H427" s="82"/>
      <c r="I427" s="118">
        <f>VLOOKUP(道具表!L427,虛寶卡代碼清單!D:H,4,FALSE)*K427</f>
        <v>123000</v>
      </c>
      <c r="J427" s="147"/>
      <c r="K427" s="71">
        <v>3000</v>
      </c>
      <c r="L427" t="str">
        <f t="shared" si="7"/>
        <v>豔后免費卡</v>
      </c>
    </row>
    <row r="428" spans="2:12" x14ac:dyDescent="0.25">
      <c r="B428" s="82" t="s">
        <v>441</v>
      </c>
      <c r="C428" s="174" t="s">
        <v>1247</v>
      </c>
      <c r="D428" s="175" t="s">
        <v>1248</v>
      </c>
      <c r="E428" s="82">
        <v>12</v>
      </c>
      <c r="F428" s="79"/>
      <c r="G428" s="82"/>
      <c r="H428" s="82"/>
      <c r="I428" s="118">
        <f>VLOOKUP(道具表!L428,虛寶卡代碼清單!D:H,4,FALSE)*K428</f>
        <v>410000</v>
      </c>
      <c r="J428" s="147"/>
      <c r="K428" s="71">
        <v>10000</v>
      </c>
      <c r="L428" t="str">
        <f t="shared" si="7"/>
        <v>豔后免費卡</v>
      </c>
    </row>
    <row r="429" spans="2:12" x14ac:dyDescent="0.25">
      <c r="B429" s="82" t="s">
        <v>441</v>
      </c>
      <c r="C429" s="174" t="s">
        <v>1249</v>
      </c>
      <c r="D429" s="175" t="s">
        <v>1250</v>
      </c>
      <c r="E429" s="82">
        <v>12</v>
      </c>
      <c r="F429" s="79"/>
      <c r="G429" s="82"/>
      <c r="H429" s="82"/>
      <c r="I429" s="118">
        <f>VLOOKUP(道具表!L429,虛寶卡代碼清單!D:H,4,FALSE)*K429</f>
        <v>1230000</v>
      </c>
      <c r="J429" s="147"/>
      <c r="K429" s="71">
        <v>30000</v>
      </c>
      <c r="L429" t="str">
        <f t="shared" si="7"/>
        <v>豔后免費卡</v>
      </c>
    </row>
    <row r="430" spans="2:12" x14ac:dyDescent="0.25">
      <c r="B430" s="82" t="s">
        <v>441</v>
      </c>
      <c r="C430" s="174" t="s">
        <v>1251</v>
      </c>
      <c r="D430" s="175" t="s">
        <v>1252</v>
      </c>
      <c r="E430" s="82">
        <v>12</v>
      </c>
      <c r="F430" s="79"/>
      <c r="G430" s="82"/>
      <c r="H430" s="82"/>
      <c r="I430" s="118">
        <f>VLOOKUP(道具表!L430,虛寶卡代碼清單!D:H,4,FALSE)*K430</f>
        <v>4100000</v>
      </c>
      <c r="J430" s="147"/>
      <c r="K430" s="71">
        <v>100000</v>
      </c>
      <c r="L430" t="str">
        <f t="shared" si="7"/>
        <v>豔后免費卡</v>
      </c>
    </row>
    <row r="431" spans="2:12" x14ac:dyDescent="0.25">
      <c r="B431" s="82" t="s">
        <v>441</v>
      </c>
      <c r="C431" s="174" t="s">
        <v>1253</v>
      </c>
      <c r="D431" s="175" t="s">
        <v>1254</v>
      </c>
      <c r="E431" s="82">
        <v>12</v>
      </c>
      <c r="F431" s="79"/>
      <c r="G431" s="82"/>
      <c r="H431" s="82"/>
      <c r="I431" s="118">
        <f>VLOOKUP(道具表!L431,虛寶卡代碼清單!D:H,4,FALSE)*K431</f>
        <v>12300000</v>
      </c>
      <c r="J431" s="147"/>
      <c r="K431" s="71">
        <v>300000</v>
      </c>
      <c r="L431" t="str">
        <f t="shared" si="7"/>
        <v>豔后免費卡</v>
      </c>
    </row>
    <row r="432" spans="2:12" x14ac:dyDescent="0.25">
      <c r="B432" s="82" t="s">
        <v>441</v>
      </c>
      <c r="C432" s="174" t="s">
        <v>1255</v>
      </c>
      <c r="D432" s="175" t="s">
        <v>1256</v>
      </c>
      <c r="E432" s="82">
        <v>12</v>
      </c>
      <c r="F432" s="79"/>
      <c r="G432" s="82"/>
      <c r="H432" s="82"/>
      <c r="I432" s="118">
        <f>VLOOKUP(道具表!L432,虛寶卡代碼清單!D:H,4,FALSE)*K432</f>
        <v>41000000</v>
      </c>
      <c r="J432" s="147"/>
      <c r="K432" s="71">
        <v>1000000</v>
      </c>
      <c r="L432" t="str">
        <f t="shared" si="7"/>
        <v>豔后免費卡</v>
      </c>
    </row>
    <row r="433" spans="2:12" x14ac:dyDescent="0.25">
      <c r="B433" s="82" t="s">
        <v>441</v>
      </c>
      <c r="C433" s="174" t="s">
        <v>1257</v>
      </c>
      <c r="D433" s="175" t="s">
        <v>1258</v>
      </c>
      <c r="E433" s="82">
        <v>12</v>
      </c>
      <c r="F433" s="79"/>
      <c r="G433" s="82"/>
      <c r="H433" s="82"/>
      <c r="I433" s="118">
        <f>VLOOKUP(道具表!L433,虛寶卡代碼清單!D:H,4,FALSE)*K433</f>
        <v>123000000</v>
      </c>
      <c r="J433" s="147"/>
      <c r="K433" s="71">
        <v>3000000</v>
      </c>
      <c r="L433" t="str">
        <f t="shared" si="7"/>
        <v>豔后免費卡</v>
      </c>
    </row>
    <row r="434" spans="2:12" x14ac:dyDescent="0.25">
      <c r="B434" s="82" t="s">
        <v>441</v>
      </c>
      <c r="C434" s="174" t="s">
        <v>1259</v>
      </c>
      <c r="D434" s="175" t="s">
        <v>1260</v>
      </c>
      <c r="E434" s="82">
        <v>12</v>
      </c>
      <c r="F434" s="79"/>
      <c r="G434" s="82"/>
      <c r="H434" s="82"/>
      <c r="I434" s="118">
        <f>VLOOKUP(道具表!L434,虛寶卡代碼清單!D:H,4,FALSE)*K434</f>
        <v>246000000</v>
      </c>
      <c r="J434" s="147"/>
      <c r="K434" s="71">
        <v>6000000</v>
      </c>
      <c r="L434" t="str">
        <f t="shared" si="7"/>
        <v>豔后免費卡</v>
      </c>
    </row>
    <row r="435" spans="2:12" x14ac:dyDescent="0.25">
      <c r="B435" s="82" t="s">
        <v>441</v>
      </c>
      <c r="C435" s="174" t="s">
        <v>1261</v>
      </c>
      <c r="D435" s="175" t="s">
        <v>1262</v>
      </c>
      <c r="E435" s="82">
        <v>12</v>
      </c>
      <c r="F435" s="79"/>
      <c r="G435" s="82"/>
      <c r="H435" s="82"/>
      <c r="I435" s="118">
        <f>VLOOKUP(道具表!L435,虛寶卡代碼清單!D:H,4,FALSE)*K435</f>
        <v>369000000</v>
      </c>
      <c r="J435" s="147"/>
      <c r="K435" s="71">
        <v>9000000</v>
      </c>
      <c r="L435" t="str">
        <f t="shared" si="7"/>
        <v>豔后免費卡</v>
      </c>
    </row>
    <row r="436" spans="2:12" x14ac:dyDescent="0.25">
      <c r="B436" s="82" t="s">
        <v>441</v>
      </c>
      <c r="C436" s="174" t="s">
        <v>1263</v>
      </c>
      <c r="D436" s="175" t="s">
        <v>1264</v>
      </c>
      <c r="E436" s="82">
        <v>12</v>
      </c>
      <c r="F436" s="79"/>
      <c r="G436" s="82"/>
      <c r="H436" s="82"/>
      <c r="I436" s="118">
        <f>VLOOKUP(道具表!L436,虛寶卡代碼清單!D:H,4,FALSE)*K436</f>
        <v>410000000</v>
      </c>
      <c r="J436" s="147"/>
      <c r="K436" s="71">
        <v>10000000</v>
      </c>
      <c r="L436" t="str">
        <f t="shared" si="7"/>
        <v>豔后免費卡</v>
      </c>
    </row>
    <row r="437" spans="2:12" x14ac:dyDescent="0.25">
      <c r="B437" s="82" t="s">
        <v>441</v>
      </c>
      <c r="C437" s="174" t="s">
        <v>1265</v>
      </c>
      <c r="D437" s="175" t="s">
        <v>1266</v>
      </c>
      <c r="E437" s="82">
        <v>12</v>
      </c>
      <c r="F437" s="79"/>
      <c r="G437" s="82"/>
      <c r="H437" s="82"/>
      <c r="I437" s="118">
        <f>VLOOKUP(道具表!L437,虛寶卡代碼清單!D:H,4,FALSE)*K437</f>
        <v>615000000</v>
      </c>
      <c r="J437" s="147"/>
      <c r="K437" s="71">
        <v>15000000</v>
      </c>
      <c r="L437" t="str">
        <f t="shared" si="7"/>
        <v>豔后免費卡</v>
      </c>
    </row>
    <row r="438" spans="2:12" x14ac:dyDescent="0.25">
      <c r="B438" s="82" t="s">
        <v>441</v>
      </c>
      <c r="C438" s="174" t="s">
        <v>1267</v>
      </c>
      <c r="D438" s="175" t="s">
        <v>1268</v>
      </c>
      <c r="E438" s="82">
        <v>12</v>
      </c>
      <c r="F438" s="79"/>
      <c r="G438" s="82"/>
      <c r="H438" s="82"/>
      <c r="I438" s="118">
        <f>VLOOKUP(道具表!L438,虛寶卡代碼清單!D:H,4,FALSE)*K438</f>
        <v>1230000000</v>
      </c>
      <c r="J438" s="147"/>
      <c r="K438" s="71">
        <v>30000000</v>
      </c>
      <c r="L438" t="str">
        <f t="shared" si="7"/>
        <v>豔后免費卡</v>
      </c>
    </row>
    <row r="439" spans="2:12" x14ac:dyDescent="0.25">
      <c r="B439" s="82" t="s">
        <v>441</v>
      </c>
      <c r="C439" s="174" t="s">
        <v>1269</v>
      </c>
      <c r="D439" s="175" t="s">
        <v>1270</v>
      </c>
      <c r="E439" s="82">
        <v>12</v>
      </c>
      <c r="F439" s="79"/>
      <c r="G439" s="82"/>
      <c r="H439" s="82"/>
      <c r="I439" s="118">
        <f>VLOOKUP(道具表!L439,虛寶卡代碼清單!D:H,4,FALSE)*K439</f>
        <v>2050000000</v>
      </c>
      <c r="J439" s="147"/>
      <c r="K439" s="71">
        <v>50000000</v>
      </c>
      <c r="L439" t="str">
        <f t="shared" si="7"/>
        <v>豔后免費卡</v>
      </c>
    </row>
    <row r="440" spans="2:12" x14ac:dyDescent="0.25">
      <c r="B440" s="82" t="s">
        <v>441</v>
      </c>
      <c r="C440" s="174" t="s">
        <v>1271</v>
      </c>
      <c r="D440" s="175" t="s">
        <v>1272</v>
      </c>
      <c r="E440" s="82">
        <v>12</v>
      </c>
      <c r="F440" s="79"/>
      <c r="G440" s="82"/>
      <c r="H440" s="82"/>
      <c r="I440" s="118">
        <f>VLOOKUP(道具表!L440,虛寶卡代碼清單!D:H,4,FALSE)*K440</f>
        <v>4100000000</v>
      </c>
      <c r="J440" s="147"/>
      <c r="K440" s="71">
        <v>100000000</v>
      </c>
      <c r="L440" t="str">
        <f t="shared" si="7"/>
        <v>豔后免費卡</v>
      </c>
    </row>
    <row r="441" spans="2:12" x14ac:dyDescent="0.25">
      <c r="B441" s="82" t="s">
        <v>441</v>
      </c>
      <c r="C441" s="174" t="s">
        <v>1273</v>
      </c>
      <c r="D441" s="175" t="s">
        <v>1274</v>
      </c>
      <c r="E441" s="82">
        <v>12</v>
      </c>
      <c r="F441" s="79"/>
      <c r="G441" s="82"/>
      <c r="H441" s="82"/>
      <c r="I441" s="118">
        <f>VLOOKUP(道具表!L441,虛寶卡代碼清單!D:H,4,FALSE)*K441</f>
        <v>8200000000</v>
      </c>
      <c r="J441" s="147"/>
      <c r="K441" s="71">
        <v>200000000</v>
      </c>
      <c r="L441" t="str">
        <f t="shared" si="7"/>
        <v>豔后免費卡</v>
      </c>
    </row>
    <row r="442" spans="2:12" x14ac:dyDescent="0.25">
      <c r="B442" s="82" t="s">
        <v>441</v>
      </c>
      <c r="C442" s="174" t="s">
        <v>1275</v>
      </c>
      <c r="D442" s="175" t="s">
        <v>1276</v>
      </c>
      <c r="E442" s="82">
        <v>12</v>
      </c>
      <c r="F442" s="79"/>
      <c r="G442" s="82"/>
      <c r="H442" s="82"/>
      <c r="I442" s="118">
        <f>VLOOKUP(道具表!L442,虛寶卡代碼清單!D:H,4,FALSE)*K442</f>
        <v>12300000000</v>
      </c>
      <c r="J442" s="147"/>
      <c r="K442" s="71">
        <v>300000000</v>
      </c>
      <c r="L442" t="str">
        <f t="shared" si="7"/>
        <v>豔后免費卡</v>
      </c>
    </row>
    <row r="443" spans="2:12" x14ac:dyDescent="0.25">
      <c r="B443" s="82" t="s">
        <v>441</v>
      </c>
      <c r="C443" s="174" t="s">
        <v>1277</v>
      </c>
      <c r="D443" s="175" t="s">
        <v>1278</v>
      </c>
      <c r="E443" s="82">
        <v>12</v>
      </c>
      <c r="F443" s="79"/>
      <c r="G443" s="82"/>
      <c r="H443" s="82"/>
      <c r="I443" s="118">
        <f>VLOOKUP(道具表!L443,虛寶卡代碼清單!D:H,4,FALSE)*K443</f>
        <v>20500000000</v>
      </c>
      <c r="J443" s="147"/>
      <c r="K443" s="71">
        <v>500000000</v>
      </c>
      <c r="L443" t="str">
        <f t="shared" si="7"/>
        <v>豔后免費卡</v>
      </c>
    </row>
    <row r="444" spans="2:12" x14ac:dyDescent="0.25">
      <c r="B444" s="82" t="s">
        <v>441</v>
      </c>
      <c r="C444" s="174" t="s">
        <v>1279</v>
      </c>
      <c r="D444" s="175" t="s">
        <v>1280</v>
      </c>
      <c r="E444" s="82">
        <v>12</v>
      </c>
      <c r="F444" s="79"/>
      <c r="G444" s="82"/>
      <c r="H444" s="82"/>
      <c r="I444" s="118">
        <f>VLOOKUP(道具表!L444,虛寶卡代碼清單!D:H,4,FALSE)*K444</f>
        <v>41000000000</v>
      </c>
      <c r="J444" s="147"/>
      <c r="K444" s="71">
        <v>1000000000</v>
      </c>
      <c r="L444" t="str">
        <f t="shared" si="7"/>
        <v>豔后免費卡</v>
      </c>
    </row>
    <row r="445" spans="2:12" x14ac:dyDescent="0.25">
      <c r="B445" s="82" t="s">
        <v>441</v>
      </c>
      <c r="C445" s="174" t="s">
        <v>1281</v>
      </c>
      <c r="D445" s="175" t="s">
        <v>1282</v>
      </c>
      <c r="E445" s="82">
        <v>12</v>
      </c>
      <c r="F445" s="79"/>
      <c r="G445" s="82"/>
      <c r="H445" s="82"/>
      <c r="I445" s="118">
        <f>VLOOKUP(道具表!L445,虛寶卡代碼清單!D:H,4,FALSE)*K445</f>
        <v>123000</v>
      </c>
      <c r="J445" s="147"/>
      <c r="K445" s="71">
        <v>3000</v>
      </c>
      <c r="L445" t="str">
        <f t="shared" si="7"/>
        <v>豔后免費卡</v>
      </c>
    </row>
    <row r="446" spans="2:12" x14ac:dyDescent="0.25">
      <c r="B446" s="82" t="s">
        <v>441</v>
      </c>
      <c r="C446" s="174" t="s">
        <v>1283</v>
      </c>
      <c r="D446" s="175" t="s">
        <v>1284</v>
      </c>
      <c r="E446" s="82">
        <v>12</v>
      </c>
      <c r="F446" s="79"/>
      <c r="G446" s="82"/>
      <c r="H446" s="82"/>
      <c r="I446" s="118">
        <f>VLOOKUP(道具表!L446,虛寶卡代碼清單!D:H,4,FALSE)*K446</f>
        <v>410000</v>
      </c>
      <c r="J446" s="147"/>
      <c r="K446" s="71">
        <v>10000</v>
      </c>
      <c r="L446" t="str">
        <f t="shared" si="7"/>
        <v>豔后免費卡</v>
      </c>
    </row>
    <row r="447" spans="2:12" x14ac:dyDescent="0.25">
      <c r="B447" s="82" t="s">
        <v>441</v>
      </c>
      <c r="C447" s="174" t="s">
        <v>1285</v>
      </c>
      <c r="D447" s="175" t="s">
        <v>1286</v>
      </c>
      <c r="E447" s="82">
        <v>12</v>
      </c>
      <c r="F447" s="79"/>
      <c r="G447" s="82"/>
      <c r="H447" s="82"/>
      <c r="I447" s="118">
        <f>VLOOKUP(道具表!L447,虛寶卡代碼清單!D:H,4,FALSE)*K447</f>
        <v>1230000</v>
      </c>
      <c r="J447" s="147"/>
      <c r="K447" s="71">
        <v>30000</v>
      </c>
      <c r="L447" t="str">
        <f t="shared" si="7"/>
        <v>豔后免費卡</v>
      </c>
    </row>
    <row r="448" spans="2:12" x14ac:dyDescent="0.25">
      <c r="B448" s="82" t="s">
        <v>441</v>
      </c>
      <c r="C448" s="174" t="s">
        <v>1287</v>
      </c>
      <c r="D448" s="175" t="s">
        <v>1288</v>
      </c>
      <c r="E448" s="82">
        <v>12</v>
      </c>
      <c r="F448" s="79"/>
      <c r="G448" s="82"/>
      <c r="H448" s="82"/>
      <c r="I448" s="118">
        <f>VLOOKUP(道具表!L448,虛寶卡代碼清單!D:H,4,FALSE)*K448</f>
        <v>4100000</v>
      </c>
      <c r="J448" s="147"/>
      <c r="K448" s="71">
        <v>100000</v>
      </c>
      <c r="L448" t="str">
        <f t="shared" si="7"/>
        <v>豔后免費卡</v>
      </c>
    </row>
    <row r="449" spans="2:12" x14ac:dyDescent="0.25">
      <c r="B449" s="82" t="s">
        <v>441</v>
      </c>
      <c r="C449" s="174" t="s">
        <v>1289</v>
      </c>
      <c r="D449" s="175" t="s">
        <v>1290</v>
      </c>
      <c r="E449" s="82">
        <v>12</v>
      </c>
      <c r="F449" s="79"/>
      <c r="G449" s="82"/>
      <c r="H449" s="82"/>
      <c r="I449" s="118">
        <f>VLOOKUP(道具表!L449,虛寶卡代碼清單!D:H,4,FALSE)*K449</f>
        <v>12300000</v>
      </c>
      <c r="J449" s="147"/>
      <c r="K449" s="71">
        <v>300000</v>
      </c>
      <c r="L449" t="str">
        <f t="shared" si="7"/>
        <v>豔后免費卡</v>
      </c>
    </row>
    <row r="450" spans="2:12" x14ac:dyDescent="0.25">
      <c r="B450" s="82" t="s">
        <v>441</v>
      </c>
      <c r="C450" s="174" t="s">
        <v>1291</v>
      </c>
      <c r="D450" s="175" t="s">
        <v>1292</v>
      </c>
      <c r="E450" s="82">
        <v>12</v>
      </c>
      <c r="F450" s="79"/>
      <c r="G450" s="82"/>
      <c r="H450" s="82"/>
      <c r="I450" s="118">
        <f>VLOOKUP(道具表!L450,虛寶卡代碼清單!D:H,4,FALSE)*K450</f>
        <v>41000000</v>
      </c>
      <c r="J450" s="147"/>
      <c r="K450" s="71">
        <v>1000000</v>
      </c>
      <c r="L450" t="str">
        <f t="shared" si="7"/>
        <v>豔后免費卡</v>
      </c>
    </row>
    <row r="451" spans="2:12" x14ac:dyDescent="0.25">
      <c r="B451" s="82" t="s">
        <v>441</v>
      </c>
      <c r="C451" s="174" t="s">
        <v>1293</v>
      </c>
      <c r="D451" s="175" t="s">
        <v>1294</v>
      </c>
      <c r="E451" s="82">
        <v>12</v>
      </c>
      <c r="F451" s="79"/>
      <c r="G451" s="82"/>
      <c r="H451" s="82"/>
      <c r="I451" s="118">
        <f>VLOOKUP(道具表!L451,虛寶卡代碼清單!D:H,4,FALSE)*K451</f>
        <v>123000000</v>
      </c>
      <c r="J451" s="147"/>
      <c r="K451" s="71">
        <v>3000000</v>
      </c>
      <c r="L451" t="str">
        <f t="shared" si="7"/>
        <v>豔后免費卡</v>
      </c>
    </row>
    <row r="452" spans="2:12" x14ac:dyDescent="0.25">
      <c r="B452" s="82" t="s">
        <v>441</v>
      </c>
      <c r="C452" s="174" t="s">
        <v>1295</v>
      </c>
      <c r="D452" s="175" t="s">
        <v>1296</v>
      </c>
      <c r="E452" s="82">
        <v>12</v>
      </c>
      <c r="F452" s="79"/>
      <c r="G452" s="82"/>
      <c r="H452" s="82"/>
      <c r="I452" s="118">
        <f>VLOOKUP(道具表!L452,虛寶卡代碼清單!D:H,4,FALSE)*K452</f>
        <v>246000000</v>
      </c>
      <c r="J452" s="147"/>
      <c r="K452" s="71">
        <v>6000000</v>
      </c>
      <c r="L452" t="str">
        <f t="shared" si="7"/>
        <v>豔后免費卡</v>
      </c>
    </row>
    <row r="453" spans="2:12" x14ac:dyDescent="0.25">
      <c r="B453" s="82" t="s">
        <v>441</v>
      </c>
      <c r="C453" s="174" t="s">
        <v>1297</v>
      </c>
      <c r="D453" s="175" t="s">
        <v>1298</v>
      </c>
      <c r="E453" s="82">
        <v>12</v>
      </c>
      <c r="F453" s="79"/>
      <c r="G453" s="82"/>
      <c r="H453" s="82"/>
      <c r="I453" s="118">
        <f>VLOOKUP(道具表!L453,虛寶卡代碼清單!D:H,4,FALSE)*K453</f>
        <v>369000000</v>
      </c>
      <c r="J453" s="147"/>
      <c r="K453" s="71">
        <v>9000000</v>
      </c>
      <c r="L453" t="str">
        <f t="shared" si="7"/>
        <v>豔后免費卡</v>
      </c>
    </row>
    <row r="454" spans="2:12" x14ac:dyDescent="0.25">
      <c r="B454" s="82" t="s">
        <v>441</v>
      </c>
      <c r="C454" s="174" t="s">
        <v>1299</v>
      </c>
      <c r="D454" s="175" t="s">
        <v>1300</v>
      </c>
      <c r="E454" s="82">
        <v>12</v>
      </c>
      <c r="F454" s="79"/>
      <c r="G454" s="82"/>
      <c r="H454" s="82"/>
      <c r="I454" s="118">
        <f>VLOOKUP(道具表!L454,虛寶卡代碼清單!D:H,4,FALSE)*K454</f>
        <v>410000000</v>
      </c>
      <c r="J454" s="147"/>
      <c r="K454" s="71">
        <v>10000000</v>
      </c>
      <c r="L454" t="str">
        <f t="shared" si="7"/>
        <v>豔后免費卡</v>
      </c>
    </row>
    <row r="455" spans="2:12" x14ac:dyDescent="0.25">
      <c r="B455" s="82" t="s">
        <v>441</v>
      </c>
      <c r="C455" s="174" t="s">
        <v>1301</v>
      </c>
      <c r="D455" s="175" t="s">
        <v>1302</v>
      </c>
      <c r="E455" s="82">
        <v>12</v>
      </c>
      <c r="F455" s="79"/>
      <c r="G455" s="82"/>
      <c r="H455" s="82"/>
      <c r="I455" s="118">
        <f>VLOOKUP(道具表!L455,虛寶卡代碼清單!D:H,4,FALSE)*K455</f>
        <v>615000000</v>
      </c>
      <c r="J455" s="147"/>
      <c r="K455" s="71">
        <v>15000000</v>
      </c>
      <c r="L455" t="str">
        <f t="shared" ref="L455:L644" si="11">MID(C455,LEN(K455)+1,FIND("(",C455)-LEN(K455)-1)</f>
        <v>豔后免費卡</v>
      </c>
    </row>
    <row r="456" spans="2:12" x14ac:dyDescent="0.25">
      <c r="B456" s="82" t="s">
        <v>441</v>
      </c>
      <c r="C456" s="174" t="s">
        <v>1303</v>
      </c>
      <c r="D456" s="175" t="s">
        <v>1304</v>
      </c>
      <c r="E456" s="82">
        <v>12</v>
      </c>
      <c r="F456" s="79"/>
      <c r="G456" s="82"/>
      <c r="H456" s="82"/>
      <c r="I456" s="118">
        <f>VLOOKUP(道具表!L456,虛寶卡代碼清單!D:H,4,FALSE)*K456</f>
        <v>1230000000</v>
      </c>
      <c r="J456" s="147"/>
      <c r="K456" s="71">
        <v>30000000</v>
      </c>
      <c r="L456" t="str">
        <f t="shared" si="11"/>
        <v>豔后免費卡</v>
      </c>
    </row>
    <row r="457" spans="2:12" x14ac:dyDescent="0.25">
      <c r="B457" s="82" t="s">
        <v>441</v>
      </c>
      <c r="C457" s="174" t="s">
        <v>1305</v>
      </c>
      <c r="D457" s="175" t="s">
        <v>1306</v>
      </c>
      <c r="E457" s="82">
        <v>12</v>
      </c>
      <c r="F457" s="79"/>
      <c r="G457" s="82"/>
      <c r="H457" s="82"/>
      <c r="I457" s="118">
        <f>VLOOKUP(道具表!L457,虛寶卡代碼清單!D:H,4,FALSE)*K457</f>
        <v>2050000000</v>
      </c>
      <c r="J457" s="147"/>
      <c r="K457" s="71">
        <v>50000000</v>
      </c>
      <c r="L457" t="str">
        <f t="shared" si="11"/>
        <v>豔后免費卡</v>
      </c>
    </row>
    <row r="458" spans="2:12" x14ac:dyDescent="0.25">
      <c r="B458" s="82" t="s">
        <v>441</v>
      </c>
      <c r="C458" s="174" t="s">
        <v>1307</v>
      </c>
      <c r="D458" s="175" t="s">
        <v>1308</v>
      </c>
      <c r="E458" s="82">
        <v>12</v>
      </c>
      <c r="F458" s="79"/>
      <c r="G458" s="82"/>
      <c r="H458" s="82"/>
      <c r="I458" s="118">
        <f>VLOOKUP(道具表!L458,虛寶卡代碼清單!D:H,4,FALSE)*K458</f>
        <v>4100000000</v>
      </c>
      <c r="J458" s="147"/>
      <c r="K458" s="71">
        <v>100000000</v>
      </c>
      <c r="L458" t="str">
        <f t="shared" si="11"/>
        <v>豔后免費卡</v>
      </c>
    </row>
    <row r="459" spans="2:12" x14ac:dyDescent="0.25">
      <c r="B459" s="82" t="s">
        <v>441</v>
      </c>
      <c r="C459" s="174" t="s">
        <v>1309</v>
      </c>
      <c r="D459" s="175" t="s">
        <v>1310</v>
      </c>
      <c r="E459" s="82">
        <v>12</v>
      </c>
      <c r="F459" s="79"/>
      <c r="G459" s="82"/>
      <c r="H459" s="82"/>
      <c r="I459" s="118">
        <f>VLOOKUP(道具表!L459,虛寶卡代碼清單!D:H,4,FALSE)*K459</f>
        <v>8200000000</v>
      </c>
      <c r="J459" s="147"/>
      <c r="K459" s="71">
        <v>200000000</v>
      </c>
      <c r="L459" t="str">
        <f t="shared" si="11"/>
        <v>豔后免費卡</v>
      </c>
    </row>
    <row r="460" spans="2:12" x14ac:dyDescent="0.25">
      <c r="B460" s="82" t="s">
        <v>441</v>
      </c>
      <c r="C460" s="174" t="s">
        <v>1311</v>
      </c>
      <c r="D460" s="175" t="s">
        <v>1312</v>
      </c>
      <c r="E460" s="82">
        <v>12</v>
      </c>
      <c r="F460" s="79"/>
      <c r="G460" s="82"/>
      <c r="H460" s="82"/>
      <c r="I460" s="118">
        <f>VLOOKUP(道具表!L460,虛寶卡代碼清單!D:H,4,FALSE)*K460</f>
        <v>12300000000</v>
      </c>
      <c r="J460" s="147"/>
      <c r="K460" s="71">
        <v>300000000</v>
      </c>
      <c r="L460" t="str">
        <f t="shared" si="11"/>
        <v>豔后免費卡</v>
      </c>
    </row>
    <row r="461" spans="2:12" x14ac:dyDescent="0.25">
      <c r="B461" s="82" t="s">
        <v>441</v>
      </c>
      <c r="C461" s="174" t="s">
        <v>1313</v>
      </c>
      <c r="D461" s="175" t="s">
        <v>1314</v>
      </c>
      <c r="E461" s="82">
        <v>12</v>
      </c>
      <c r="F461" s="79"/>
      <c r="G461" s="82"/>
      <c r="H461" s="82"/>
      <c r="I461" s="118">
        <f>VLOOKUP(道具表!L461,虛寶卡代碼清單!D:H,4,FALSE)*K461</f>
        <v>20500000000</v>
      </c>
      <c r="J461" s="147"/>
      <c r="K461" s="71">
        <v>500000000</v>
      </c>
      <c r="L461" t="str">
        <f t="shared" si="11"/>
        <v>豔后免費卡</v>
      </c>
    </row>
    <row r="462" spans="2:12" x14ac:dyDescent="0.25">
      <c r="B462" s="82" t="s">
        <v>441</v>
      </c>
      <c r="C462" s="174" t="s">
        <v>1315</v>
      </c>
      <c r="D462" s="175" t="s">
        <v>1316</v>
      </c>
      <c r="E462" s="82">
        <v>12</v>
      </c>
      <c r="F462" s="79"/>
      <c r="G462" s="82"/>
      <c r="H462" s="82"/>
      <c r="I462" s="118">
        <f>VLOOKUP(道具表!L462,虛寶卡代碼清單!D:H,4,FALSE)*K462</f>
        <v>41000000000</v>
      </c>
      <c r="J462" s="147"/>
      <c r="K462" s="71">
        <v>1000000000</v>
      </c>
      <c r="L462" t="str">
        <f t="shared" si="11"/>
        <v>豔后免費卡</v>
      </c>
    </row>
    <row r="463" spans="2:12" x14ac:dyDescent="0.25">
      <c r="B463" s="82" t="s">
        <v>441</v>
      </c>
      <c r="C463" s="174" t="s">
        <v>10417</v>
      </c>
      <c r="D463" s="175" t="s">
        <v>10438</v>
      </c>
      <c r="E463" s="82">
        <v>12</v>
      </c>
      <c r="F463" s="79"/>
      <c r="G463" s="82"/>
      <c r="H463" s="82"/>
      <c r="I463" s="118">
        <f>VLOOKUP(道具表!L463,虛寶卡代碼清單!D:H,4,FALSE)*K463</f>
        <v>441000</v>
      </c>
      <c r="J463" s="147"/>
      <c r="K463" s="71">
        <v>3000</v>
      </c>
      <c r="L463" t="str">
        <f t="shared" si="11"/>
        <v>豔后彩金卡</v>
      </c>
    </row>
    <row r="464" spans="2:12" x14ac:dyDescent="0.25">
      <c r="B464" s="82" t="s">
        <v>441</v>
      </c>
      <c r="C464" s="174" t="s">
        <v>10418</v>
      </c>
      <c r="D464" s="175" t="s">
        <v>10439</v>
      </c>
      <c r="E464" s="82">
        <v>12</v>
      </c>
      <c r="F464" s="79"/>
      <c r="G464" s="82"/>
      <c r="H464" s="82"/>
      <c r="I464" s="118">
        <f>VLOOKUP(道具表!L464,虛寶卡代碼清單!D:H,4,FALSE)*K464</f>
        <v>1470000</v>
      </c>
      <c r="J464" s="147"/>
      <c r="K464" s="71">
        <v>10000</v>
      </c>
      <c r="L464" t="str">
        <f t="shared" si="11"/>
        <v>豔后彩金卡</v>
      </c>
    </row>
    <row r="465" spans="2:12" x14ac:dyDescent="0.25">
      <c r="B465" s="82" t="s">
        <v>441</v>
      </c>
      <c r="C465" s="174" t="s">
        <v>10419</v>
      </c>
      <c r="D465" s="175" t="s">
        <v>10440</v>
      </c>
      <c r="E465" s="82">
        <v>12</v>
      </c>
      <c r="F465" s="79"/>
      <c r="G465" s="82"/>
      <c r="H465" s="82"/>
      <c r="I465" s="118">
        <f>VLOOKUP(道具表!L465,虛寶卡代碼清單!D:H,4,FALSE)*K465</f>
        <v>4410000</v>
      </c>
      <c r="J465" s="147"/>
      <c r="K465" s="71">
        <v>30000</v>
      </c>
      <c r="L465" t="str">
        <f t="shared" si="11"/>
        <v>豔后彩金卡</v>
      </c>
    </row>
    <row r="466" spans="2:12" x14ac:dyDescent="0.25">
      <c r="B466" s="82" t="s">
        <v>441</v>
      </c>
      <c r="C466" s="174" t="s">
        <v>10420</v>
      </c>
      <c r="D466" s="175" t="s">
        <v>10441</v>
      </c>
      <c r="E466" s="82">
        <v>12</v>
      </c>
      <c r="F466" s="79"/>
      <c r="G466" s="82"/>
      <c r="H466" s="82"/>
      <c r="I466" s="118">
        <f>VLOOKUP(道具表!L466,虛寶卡代碼清單!D:H,4,FALSE)*K466</f>
        <v>14700000</v>
      </c>
      <c r="J466" s="147"/>
      <c r="K466" s="71">
        <v>100000</v>
      </c>
      <c r="L466" t="str">
        <f t="shared" si="11"/>
        <v>豔后彩金卡</v>
      </c>
    </row>
    <row r="467" spans="2:12" x14ac:dyDescent="0.25">
      <c r="B467" s="82" t="s">
        <v>441</v>
      </c>
      <c r="C467" s="174" t="s">
        <v>10421</v>
      </c>
      <c r="D467" s="175" t="s">
        <v>10442</v>
      </c>
      <c r="E467" s="82">
        <v>12</v>
      </c>
      <c r="F467" s="79"/>
      <c r="G467" s="82"/>
      <c r="H467" s="82"/>
      <c r="I467" s="118">
        <f>VLOOKUP(道具表!L467,虛寶卡代碼清單!D:H,4,FALSE)*K467</f>
        <v>44100000</v>
      </c>
      <c r="J467" s="147"/>
      <c r="K467" s="71">
        <v>300000</v>
      </c>
      <c r="L467" t="str">
        <f t="shared" si="11"/>
        <v>豔后彩金卡</v>
      </c>
    </row>
    <row r="468" spans="2:12" x14ac:dyDescent="0.25">
      <c r="B468" s="82" t="s">
        <v>441</v>
      </c>
      <c r="C468" s="174" t="s">
        <v>10422</v>
      </c>
      <c r="D468" s="175" t="s">
        <v>10443</v>
      </c>
      <c r="E468" s="82">
        <v>12</v>
      </c>
      <c r="F468" s="79"/>
      <c r="G468" s="82"/>
      <c r="H468" s="82"/>
      <c r="I468" s="118">
        <f>VLOOKUP(道具表!L468,虛寶卡代碼清單!D:H,4,FALSE)*K468</f>
        <v>147000000</v>
      </c>
      <c r="J468" s="147"/>
      <c r="K468" s="71">
        <v>1000000</v>
      </c>
      <c r="L468" t="str">
        <f t="shared" si="11"/>
        <v>豔后彩金卡</v>
      </c>
    </row>
    <row r="469" spans="2:12" x14ac:dyDescent="0.25">
      <c r="B469" s="82" t="s">
        <v>441</v>
      </c>
      <c r="C469" s="174" t="s">
        <v>10423</v>
      </c>
      <c r="D469" s="175" t="s">
        <v>10444</v>
      </c>
      <c r="E469" s="82">
        <v>12</v>
      </c>
      <c r="F469" s="79"/>
      <c r="G469" s="82"/>
      <c r="H469" s="82"/>
      <c r="I469" s="118">
        <f>VLOOKUP(道具表!L469,虛寶卡代碼清單!D:H,4,FALSE)*K469</f>
        <v>441000000</v>
      </c>
      <c r="J469" s="147"/>
      <c r="K469" s="71">
        <v>3000000</v>
      </c>
      <c r="L469" t="str">
        <f t="shared" si="11"/>
        <v>豔后彩金卡</v>
      </c>
    </row>
    <row r="470" spans="2:12" x14ac:dyDescent="0.25">
      <c r="B470" s="82" t="s">
        <v>441</v>
      </c>
      <c r="C470" s="174" t="s">
        <v>10424</v>
      </c>
      <c r="D470" s="175" t="s">
        <v>10445</v>
      </c>
      <c r="E470" s="82">
        <v>12</v>
      </c>
      <c r="F470" s="79"/>
      <c r="G470" s="82"/>
      <c r="H470" s="82"/>
      <c r="I470" s="118">
        <f>VLOOKUP(道具表!L470,虛寶卡代碼清單!D:H,4,FALSE)*K470</f>
        <v>882000000</v>
      </c>
      <c r="J470" s="147"/>
      <c r="K470" s="71">
        <v>6000000</v>
      </c>
      <c r="L470" t="str">
        <f t="shared" si="11"/>
        <v>豔后彩金卡</v>
      </c>
    </row>
    <row r="471" spans="2:12" x14ac:dyDescent="0.25">
      <c r="B471" s="82" t="s">
        <v>441</v>
      </c>
      <c r="C471" s="174" t="s">
        <v>10425</v>
      </c>
      <c r="D471" s="175" t="s">
        <v>10446</v>
      </c>
      <c r="E471" s="82">
        <v>12</v>
      </c>
      <c r="F471" s="79"/>
      <c r="G471" s="82"/>
      <c r="H471" s="82"/>
      <c r="I471" s="118">
        <f>VLOOKUP(道具表!L471,虛寶卡代碼清單!D:H,4,FALSE)*K471</f>
        <v>1323000000</v>
      </c>
      <c r="J471" s="147"/>
      <c r="K471" s="71">
        <v>9000000</v>
      </c>
      <c r="L471" t="str">
        <f t="shared" si="11"/>
        <v>豔后彩金卡</v>
      </c>
    </row>
    <row r="472" spans="2:12" x14ac:dyDescent="0.25">
      <c r="B472" s="82" t="s">
        <v>441</v>
      </c>
      <c r="C472" s="174" t="s">
        <v>10426</v>
      </c>
      <c r="D472" s="175" t="s">
        <v>10447</v>
      </c>
      <c r="E472" s="82">
        <v>12</v>
      </c>
      <c r="F472" s="79"/>
      <c r="G472" s="82"/>
      <c r="H472" s="82"/>
      <c r="I472" s="118">
        <f>VLOOKUP(道具表!L472,虛寶卡代碼清單!D:H,4,FALSE)*K472</f>
        <v>1470000000</v>
      </c>
      <c r="J472" s="147"/>
      <c r="K472" s="71">
        <v>10000000</v>
      </c>
      <c r="L472" t="str">
        <f t="shared" si="11"/>
        <v>豔后彩金卡</v>
      </c>
    </row>
    <row r="473" spans="2:12" x14ac:dyDescent="0.25">
      <c r="B473" s="82" t="s">
        <v>441</v>
      </c>
      <c r="C473" s="174" t="s">
        <v>10427</v>
      </c>
      <c r="D473" s="175" t="s">
        <v>10448</v>
      </c>
      <c r="E473" s="82">
        <v>12</v>
      </c>
      <c r="F473" s="79"/>
      <c r="G473" s="82"/>
      <c r="H473" s="82"/>
      <c r="I473" s="118">
        <f>VLOOKUP(道具表!L473,虛寶卡代碼清單!D:H,4,FALSE)*K473</f>
        <v>2205000000</v>
      </c>
      <c r="J473" s="147"/>
      <c r="K473" s="71">
        <v>15000000</v>
      </c>
      <c r="L473" t="str">
        <f t="shared" ref="L473:L493" si="12">MID(C473,LEN(K473)+1,FIND("(",C473)-LEN(K473)-1)</f>
        <v>豔后彩金卡</v>
      </c>
    </row>
    <row r="474" spans="2:12" x14ac:dyDescent="0.25">
      <c r="B474" s="82" t="s">
        <v>441</v>
      </c>
      <c r="C474" s="174" t="s">
        <v>10428</v>
      </c>
      <c r="D474" s="175" t="s">
        <v>10449</v>
      </c>
      <c r="E474" s="82">
        <v>12</v>
      </c>
      <c r="F474" s="79"/>
      <c r="G474" s="82"/>
      <c r="H474" s="82"/>
      <c r="I474" s="118">
        <f>VLOOKUP(道具表!L474,虛寶卡代碼清單!D:H,4,FALSE)*K474</f>
        <v>4410000000</v>
      </c>
      <c r="J474" s="147"/>
      <c r="K474" s="71">
        <v>30000000</v>
      </c>
      <c r="L474" t="str">
        <f t="shared" si="12"/>
        <v>豔后彩金卡</v>
      </c>
    </row>
    <row r="475" spans="2:12" x14ac:dyDescent="0.25">
      <c r="B475" s="82" t="s">
        <v>441</v>
      </c>
      <c r="C475" s="174" t="s">
        <v>10429</v>
      </c>
      <c r="D475" s="175" t="s">
        <v>10450</v>
      </c>
      <c r="E475" s="82">
        <v>12</v>
      </c>
      <c r="F475" s="79"/>
      <c r="G475" s="82"/>
      <c r="H475" s="82"/>
      <c r="I475" s="118">
        <f>VLOOKUP(道具表!L475,虛寶卡代碼清單!D:H,4,FALSE)*K475</f>
        <v>7350000000</v>
      </c>
      <c r="J475" s="147"/>
      <c r="K475" s="71">
        <v>50000000</v>
      </c>
      <c r="L475" t="str">
        <f t="shared" si="12"/>
        <v>豔后彩金卡</v>
      </c>
    </row>
    <row r="476" spans="2:12" x14ac:dyDescent="0.25">
      <c r="B476" s="82" t="s">
        <v>441</v>
      </c>
      <c r="C476" s="174" t="s">
        <v>10430</v>
      </c>
      <c r="D476" s="175" t="s">
        <v>10451</v>
      </c>
      <c r="E476" s="82">
        <v>12</v>
      </c>
      <c r="F476" s="79"/>
      <c r="G476" s="82"/>
      <c r="H476" s="82"/>
      <c r="I476" s="118">
        <f>VLOOKUP(道具表!L476,虛寶卡代碼清單!D:H,4,FALSE)*K476</f>
        <v>14700000000</v>
      </c>
      <c r="J476" s="147"/>
      <c r="K476" s="71">
        <v>100000000</v>
      </c>
      <c r="L476" t="str">
        <f t="shared" si="12"/>
        <v>豔后彩金卡</v>
      </c>
    </row>
    <row r="477" spans="2:12" x14ac:dyDescent="0.25">
      <c r="B477" s="82" t="s">
        <v>441</v>
      </c>
      <c r="C477" s="174" t="s">
        <v>10431</v>
      </c>
      <c r="D477" s="175" t="s">
        <v>10452</v>
      </c>
      <c r="E477" s="82">
        <v>12</v>
      </c>
      <c r="F477" s="79"/>
      <c r="G477" s="82"/>
      <c r="H477" s="82"/>
      <c r="I477" s="118">
        <f>VLOOKUP(道具表!L477,虛寶卡代碼清單!D:H,4,FALSE)*K477</f>
        <v>29400000000</v>
      </c>
      <c r="J477" s="147"/>
      <c r="K477" s="71">
        <v>200000000</v>
      </c>
      <c r="L477" t="str">
        <f t="shared" si="12"/>
        <v>豔后彩金卡</v>
      </c>
    </row>
    <row r="478" spans="2:12" x14ac:dyDescent="0.25">
      <c r="B478" s="82" t="s">
        <v>441</v>
      </c>
      <c r="C478" s="174" t="s">
        <v>10432</v>
      </c>
      <c r="D478" s="175" t="s">
        <v>10453</v>
      </c>
      <c r="E478" s="82">
        <v>12</v>
      </c>
      <c r="F478" s="79"/>
      <c r="G478" s="82"/>
      <c r="H478" s="82"/>
      <c r="I478" s="118">
        <f>VLOOKUP(道具表!L478,虛寶卡代碼清單!D:H,4,FALSE)*K478</f>
        <v>44100000000</v>
      </c>
      <c r="J478" s="147"/>
      <c r="K478" s="71">
        <v>300000000</v>
      </c>
      <c r="L478" t="str">
        <f t="shared" si="12"/>
        <v>豔后彩金卡</v>
      </c>
    </row>
    <row r="479" spans="2:12" x14ac:dyDescent="0.25">
      <c r="B479" s="82" t="s">
        <v>441</v>
      </c>
      <c r="C479" s="174" t="s">
        <v>10433</v>
      </c>
      <c r="D479" s="175" t="s">
        <v>10454</v>
      </c>
      <c r="E479" s="82">
        <v>12</v>
      </c>
      <c r="F479" s="79"/>
      <c r="G479" s="82"/>
      <c r="H479" s="82"/>
      <c r="I479" s="118">
        <f>VLOOKUP(道具表!L479,虛寶卡代碼清單!D:H,4,FALSE)*K479</f>
        <v>73500000000</v>
      </c>
      <c r="J479" s="147"/>
      <c r="K479" s="71">
        <v>500000000</v>
      </c>
      <c r="L479" t="str">
        <f t="shared" si="12"/>
        <v>豔后彩金卡</v>
      </c>
    </row>
    <row r="480" spans="2:12" x14ac:dyDescent="0.25">
      <c r="B480" s="82" t="s">
        <v>441</v>
      </c>
      <c r="C480" s="174" t="s">
        <v>10434</v>
      </c>
      <c r="D480" s="175" t="s">
        <v>10455</v>
      </c>
      <c r="E480" s="82">
        <v>12</v>
      </c>
      <c r="F480" s="79"/>
      <c r="G480" s="82"/>
      <c r="H480" s="82"/>
      <c r="I480" s="118">
        <f>VLOOKUP(道具表!L480,虛寶卡代碼清單!D:H,4,FALSE)*K480</f>
        <v>147000000000</v>
      </c>
      <c r="J480" s="147"/>
      <c r="K480" s="71">
        <v>1000000000</v>
      </c>
      <c r="L480" t="str">
        <f t="shared" si="12"/>
        <v>豔后彩金卡</v>
      </c>
    </row>
    <row r="481" spans="2:12" x14ac:dyDescent="0.25">
      <c r="B481" s="82" t="s">
        <v>441</v>
      </c>
      <c r="C481" s="174" t="s">
        <v>10435</v>
      </c>
      <c r="D481" s="175" t="s">
        <v>10456</v>
      </c>
      <c r="E481" s="82">
        <v>12</v>
      </c>
      <c r="F481" s="79"/>
      <c r="G481" s="82"/>
      <c r="H481" s="82"/>
      <c r="I481" s="118">
        <f>VLOOKUP(道具表!L481,虛寶卡代碼清單!D:H,4,FALSE)*K481</f>
        <v>294000000000</v>
      </c>
      <c r="J481" s="147"/>
      <c r="K481" s="71">
        <v>2000000000</v>
      </c>
      <c r="L481" t="str">
        <f t="shared" si="12"/>
        <v>豔后彩金卡</v>
      </c>
    </row>
    <row r="482" spans="2:12" x14ac:dyDescent="0.25">
      <c r="B482" s="82" t="s">
        <v>441</v>
      </c>
      <c r="C482" s="174" t="s">
        <v>10436</v>
      </c>
      <c r="D482" s="175" t="s">
        <v>10457</v>
      </c>
      <c r="E482" s="82">
        <v>12</v>
      </c>
      <c r="F482" s="79"/>
      <c r="G482" s="82"/>
      <c r="H482" s="82"/>
      <c r="I482" s="118">
        <f>VLOOKUP(道具表!L482,虛寶卡代碼清單!D:H,4,FALSE)*K482</f>
        <v>735000000000</v>
      </c>
      <c r="J482" s="147"/>
      <c r="K482" s="71">
        <v>5000000000</v>
      </c>
      <c r="L482" t="str">
        <f t="shared" si="12"/>
        <v>豔后彩金卡</v>
      </c>
    </row>
    <row r="483" spans="2:12" x14ac:dyDescent="0.25">
      <c r="B483" s="82" t="s">
        <v>441</v>
      </c>
      <c r="C483" s="174" t="s">
        <v>10437</v>
      </c>
      <c r="D483" s="175" t="s">
        <v>10458</v>
      </c>
      <c r="E483" s="82">
        <v>12</v>
      </c>
      <c r="F483" s="79"/>
      <c r="G483" s="82"/>
      <c r="H483" s="82"/>
      <c r="I483" s="118">
        <f>VLOOKUP(道具表!L483,虛寶卡代碼清單!D:H,4,FALSE)*K483</f>
        <v>1470000000000</v>
      </c>
      <c r="J483" s="147"/>
      <c r="K483" s="71">
        <v>10000000000</v>
      </c>
      <c r="L483" t="str">
        <f t="shared" si="12"/>
        <v>豔后彩金卡</v>
      </c>
    </row>
    <row r="484" spans="2:12" x14ac:dyDescent="0.25">
      <c r="B484" s="82" t="s">
        <v>441</v>
      </c>
      <c r="C484" s="174" t="s">
        <v>10459</v>
      </c>
      <c r="D484" s="175" t="s">
        <v>10477</v>
      </c>
      <c r="E484" s="82">
        <v>12</v>
      </c>
      <c r="F484" s="79"/>
      <c r="G484" s="82"/>
      <c r="H484" s="82"/>
      <c r="I484" s="118">
        <f>VLOOKUP(道具表!L484,虛寶卡代碼清單!D:H,4,FALSE)*K484</f>
        <v>1788000</v>
      </c>
      <c r="J484" s="147"/>
      <c r="K484" s="71">
        <v>3000</v>
      </c>
      <c r="L484" t="str">
        <f t="shared" si="12"/>
        <v>豔后超級免費卡</v>
      </c>
    </row>
    <row r="485" spans="2:12" x14ac:dyDescent="0.25">
      <c r="B485" s="82" t="s">
        <v>441</v>
      </c>
      <c r="C485" s="174" t="s">
        <v>10460</v>
      </c>
      <c r="D485" s="175" t="s">
        <v>10478</v>
      </c>
      <c r="E485" s="82">
        <v>12</v>
      </c>
      <c r="F485" s="79"/>
      <c r="G485" s="82"/>
      <c r="H485" s="82"/>
      <c r="I485" s="118">
        <f>VLOOKUP(道具表!L485,虛寶卡代碼清單!D:H,4,FALSE)*K485</f>
        <v>5960000</v>
      </c>
      <c r="J485" s="147"/>
      <c r="K485" s="71">
        <v>10000</v>
      </c>
      <c r="L485" t="str">
        <f t="shared" si="12"/>
        <v>豔后超級免費卡</v>
      </c>
    </row>
    <row r="486" spans="2:12" x14ac:dyDescent="0.25">
      <c r="B486" s="82" t="s">
        <v>441</v>
      </c>
      <c r="C486" s="174" t="s">
        <v>10461</v>
      </c>
      <c r="D486" s="175" t="s">
        <v>10479</v>
      </c>
      <c r="E486" s="82">
        <v>12</v>
      </c>
      <c r="F486" s="79"/>
      <c r="G486" s="82"/>
      <c r="H486" s="82"/>
      <c r="I486" s="118">
        <f>VLOOKUP(道具表!L486,虛寶卡代碼清單!D:H,4,FALSE)*K486</f>
        <v>17880000</v>
      </c>
      <c r="J486" s="147"/>
      <c r="K486" s="71">
        <v>30000</v>
      </c>
      <c r="L486" t="str">
        <f t="shared" si="12"/>
        <v>豔后超級免費卡</v>
      </c>
    </row>
    <row r="487" spans="2:12" x14ac:dyDescent="0.25">
      <c r="B487" s="82" t="s">
        <v>441</v>
      </c>
      <c r="C487" s="174" t="s">
        <v>10462</v>
      </c>
      <c r="D487" s="175" t="s">
        <v>10480</v>
      </c>
      <c r="E487" s="82">
        <v>12</v>
      </c>
      <c r="F487" s="79"/>
      <c r="G487" s="82"/>
      <c r="H487" s="82"/>
      <c r="I487" s="118">
        <f>VLOOKUP(道具表!L487,虛寶卡代碼清單!D:H,4,FALSE)*K487</f>
        <v>59600000</v>
      </c>
      <c r="J487" s="147"/>
      <c r="K487" s="71">
        <v>100000</v>
      </c>
      <c r="L487" t="str">
        <f t="shared" si="12"/>
        <v>豔后超級免費卡</v>
      </c>
    </row>
    <row r="488" spans="2:12" x14ac:dyDescent="0.25">
      <c r="B488" s="82" t="s">
        <v>441</v>
      </c>
      <c r="C488" s="174" t="s">
        <v>10463</v>
      </c>
      <c r="D488" s="175" t="s">
        <v>10481</v>
      </c>
      <c r="E488" s="82">
        <v>12</v>
      </c>
      <c r="F488" s="79"/>
      <c r="G488" s="82"/>
      <c r="H488" s="82"/>
      <c r="I488" s="118">
        <f>VLOOKUP(道具表!L488,虛寶卡代碼清單!D:H,4,FALSE)*K488</f>
        <v>178800000</v>
      </c>
      <c r="J488" s="147"/>
      <c r="K488" s="71">
        <v>300000</v>
      </c>
      <c r="L488" t="str">
        <f t="shared" si="12"/>
        <v>豔后超級免費卡</v>
      </c>
    </row>
    <row r="489" spans="2:12" x14ac:dyDescent="0.25">
      <c r="B489" s="82" t="s">
        <v>441</v>
      </c>
      <c r="C489" s="174" t="s">
        <v>10464</v>
      </c>
      <c r="D489" s="175" t="s">
        <v>10482</v>
      </c>
      <c r="E489" s="82">
        <v>12</v>
      </c>
      <c r="F489" s="79"/>
      <c r="G489" s="82"/>
      <c r="H489" s="82"/>
      <c r="I489" s="118">
        <f>VLOOKUP(道具表!L489,虛寶卡代碼清單!D:H,4,FALSE)*K489</f>
        <v>596000000</v>
      </c>
      <c r="J489" s="147"/>
      <c r="K489" s="71">
        <v>1000000</v>
      </c>
      <c r="L489" t="str">
        <f t="shared" si="12"/>
        <v>豔后超級免費卡</v>
      </c>
    </row>
    <row r="490" spans="2:12" x14ac:dyDescent="0.25">
      <c r="B490" s="82" t="s">
        <v>441</v>
      </c>
      <c r="C490" s="174" t="s">
        <v>10465</v>
      </c>
      <c r="D490" s="175" t="s">
        <v>10483</v>
      </c>
      <c r="E490" s="82">
        <v>12</v>
      </c>
      <c r="F490" s="79"/>
      <c r="G490" s="82"/>
      <c r="H490" s="82"/>
      <c r="I490" s="118">
        <f>VLOOKUP(道具表!L490,虛寶卡代碼清單!D:H,4,FALSE)*K490</f>
        <v>1788000000</v>
      </c>
      <c r="J490" s="147"/>
      <c r="K490" s="71">
        <v>3000000</v>
      </c>
      <c r="L490" t="str">
        <f t="shared" si="12"/>
        <v>豔后超級免費卡</v>
      </c>
    </row>
    <row r="491" spans="2:12" x14ac:dyDescent="0.25">
      <c r="B491" s="82" t="s">
        <v>441</v>
      </c>
      <c r="C491" s="174" t="s">
        <v>10466</v>
      </c>
      <c r="D491" s="175" t="s">
        <v>10484</v>
      </c>
      <c r="E491" s="82">
        <v>12</v>
      </c>
      <c r="F491" s="79"/>
      <c r="G491" s="82"/>
      <c r="H491" s="82"/>
      <c r="I491" s="118">
        <f>VLOOKUP(道具表!L491,虛寶卡代碼清單!D:H,4,FALSE)*K491</f>
        <v>3576000000</v>
      </c>
      <c r="J491" s="147"/>
      <c r="K491" s="71">
        <v>6000000</v>
      </c>
      <c r="L491" t="str">
        <f t="shared" si="12"/>
        <v>豔后超級免費卡</v>
      </c>
    </row>
    <row r="492" spans="2:12" x14ac:dyDescent="0.25">
      <c r="B492" s="82" t="s">
        <v>441</v>
      </c>
      <c r="C492" s="174" t="s">
        <v>10467</v>
      </c>
      <c r="D492" s="175" t="s">
        <v>10485</v>
      </c>
      <c r="E492" s="82">
        <v>12</v>
      </c>
      <c r="F492" s="79"/>
      <c r="G492" s="82"/>
      <c r="H492" s="82"/>
      <c r="I492" s="118">
        <f>VLOOKUP(道具表!L492,虛寶卡代碼清單!D:H,4,FALSE)*K492</f>
        <v>5364000000</v>
      </c>
      <c r="J492" s="147"/>
      <c r="K492" s="71">
        <v>9000000</v>
      </c>
      <c r="L492" t="str">
        <f t="shared" si="12"/>
        <v>豔后超級免費卡</v>
      </c>
    </row>
    <row r="493" spans="2:12" x14ac:dyDescent="0.25">
      <c r="B493" s="82" t="s">
        <v>441</v>
      </c>
      <c r="C493" s="174" t="s">
        <v>10468</v>
      </c>
      <c r="D493" s="175" t="s">
        <v>10486</v>
      </c>
      <c r="E493" s="82">
        <v>12</v>
      </c>
      <c r="F493" s="79"/>
      <c r="G493" s="82"/>
      <c r="H493" s="82"/>
      <c r="I493" s="118">
        <f>VLOOKUP(道具表!L493,虛寶卡代碼清單!D:H,4,FALSE)*K493</f>
        <v>5960000000</v>
      </c>
      <c r="J493" s="147"/>
      <c r="K493" s="71">
        <v>10000000</v>
      </c>
      <c r="L493" t="str">
        <f t="shared" si="12"/>
        <v>豔后超級免費卡</v>
      </c>
    </row>
    <row r="494" spans="2:12" x14ac:dyDescent="0.25">
      <c r="B494" s="82" t="s">
        <v>441</v>
      </c>
      <c r="C494" s="174" t="s">
        <v>10469</v>
      </c>
      <c r="D494" s="175" t="s">
        <v>10487</v>
      </c>
      <c r="E494" s="82">
        <v>12</v>
      </c>
      <c r="F494" s="79"/>
      <c r="G494" s="82"/>
      <c r="H494" s="82"/>
      <c r="I494" s="118">
        <f>VLOOKUP(道具表!L494,虛寶卡代碼清單!D:H,4,FALSE)*K494</f>
        <v>8940000000</v>
      </c>
      <c r="J494" s="147"/>
      <c r="K494" s="71">
        <v>15000000</v>
      </c>
      <c r="L494" t="str">
        <f t="shared" ref="L494:L514" si="13">MID(C494,LEN(K494)+1,FIND("(",C494)-LEN(K494)-1)</f>
        <v>豔后超級免費卡</v>
      </c>
    </row>
    <row r="495" spans="2:12" x14ac:dyDescent="0.25">
      <c r="B495" s="82" t="s">
        <v>441</v>
      </c>
      <c r="C495" s="174" t="s">
        <v>10470</v>
      </c>
      <c r="D495" s="175" t="s">
        <v>10488</v>
      </c>
      <c r="E495" s="82">
        <v>12</v>
      </c>
      <c r="F495" s="79"/>
      <c r="G495" s="82"/>
      <c r="H495" s="82"/>
      <c r="I495" s="118">
        <f>VLOOKUP(道具表!L495,虛寶卡代碼清單!D:H,4,FALSE)*K495</f>
        <v>17880000000</v>
      </c>
      <c r="J495" s="147"/>
      <c r="K495" s="71">
        <v>30000000</v>
      </c>
      <c r="L495" t="str">
        <f t="shared" si="13"/>
        <v>豔后超級免費卡</v>
      </c>
    </row>
    <row r="496" spans="2:12" x14ac:dyDescent="0.25">
      <c r="B496" s="82" t="s">
        <v>441</v>
      </c>
      <c r="C496" s="174" t="s">
        <v>10471</v>
      </c>
      <c r="D496" s="175" t="s">
        <v>10489</v>
      </c>
      <c r="E496" s="82">
        <v>12</v>
      </c>
      <c r="F496" s="79"/>
      <c r="G496" s="82"/>
      <c r="H496" s="82"/>
      <c r="I496" s="118">
        <f>VLOOKUP(道具表!L496,虛寶卡代碼清單!D:H,4,FALSE)*K496</f>
        <v>29800000000</v>
      </c>
      <c r="J496" s="147"/>
      <c r="K496" s="71">
        <v>50000000</v>
      </c>
      <c r="L496" t="str">
        <f t="shared" si="13"/>
        <v>豔后超級免費卡</v>
      </c>
    </row>
    <row r="497" spans="2:12" x14ac:dyDescent="0.25">
      <c r="B497" s="82" t="s">
        <v>441</v>
      </c>
      <c r="C497" s="174" t="s">
        <v>10472</v>
      </c>
      <c r="D497" s="175" t="s">
        <v>10490</v>
      </c>
      <c r="E497" s="82">
        <v>12</v>
      </c>
      <c r="F497" s="79"/>
      <c r="G497" s="82"/>
      <c r="H497" s="82"/>
      <c r="I497" s="118">
        <f>VLOOKUP(道具表!L497,虛寶卡代碼清單!D:H,4,FALSE)*K497</f>
        <v>59600000000</v>
      </c>
      <c r="J497" s="147"/>
      <c r="K497" s="71">
        <v>100000000</v>
      </c>
      <c r="L497" t="str">
        <f t="shared" si="13"/>
        <v>豔后超級免費卡</v>
      </c>
    </row>
    <row r="498" spans="2:12" x14ac:dyDescent="0.25">
      <c r="B498" s="82" t="s">
        <v>441</v>
      </c>
      <c r="C498" s="174" t="s">
        <v>10473</v>
      </c>
      <c r="D498" s="175" t="s">
        <v>10491</v>
      </c>
      <c r="E498" s="82">
        <v>12</v>
      </c>
      <c r="F498" s="79"/>
      <c r="G498" s="82"/>
      <c r="H498" s="82"/>
      <c r="I498" s="118">
        <f>VLOOKUP(道具表!L498,虛寶卡代碼清單!D:H,4,FALSE)*K498</f>
        <v>119200000000</v>
      </c>
      <c r="J498" s="147"/>
      <c r="K498" s="71">
        <v>200000000</v>
      </c>
      <c r="L498" t="str">
        <f t="shared" si="13"/>
        <v>豔后超級免費卡</v>
      </c>
    </row>
    <row r="499" spans="2:12" x14ac:dyDescent="0.25">
      <c r="B499" s="82" t="s">
        <v>441</v>
      </c>
      <c r="C499" s="174" t="s">
        <v>10474</v>
      </c>
      <c r="D499" s="175" t="s">
        <v>10492</v>
      </c>
      <c r="E499" s="82">
        <v>12</v>
      </c>
      <c r="F499" s="79"/>
      <c r="G499" s="82"/>
      <c r="H499" s="82"/>
      <c r="I499" s="118">
        <f>VLOOKUP(道具表!L499,虛寶卡代碼清單!D:H,4,FALSE)*K499</f>
        <v>178800000000</v>
      </c>
      <c r="J499" s="147"/>
      <c r="K499" s="71">
        <v>300000000</v>
      </c>
      <c r="L499" t="str">
        <f t="shared" si="13"/>
        <v>豔后超級免費卡</v>
      </c>
    </row>
    <row r="500" spans="2:12" x14ac:dyDescent="0.25">
      <c r="B500" s="82" t="s">
        <v>441</v>
      </c>
      <c r="C500" s="174" t="s">
        <v>10475</v>
      </c>
      <c r="D500" s="175" t="s">
        <v>10493</v>
      </c>
      <c r="E500" s="82">
        <v>12</v>
      </c>
      <c r="F500" s="79"/>
      <c r="G500" s="82"/>
      <c r="H500" s="82"/>
      <c r="I500" s="118">
        <f>VLOOKUP(道具表!L500,虛寶卡代碼清單!D:H,4,FALSE)*K500</f>
        <v>298000000000</v>
      </c>
      <c r="J500" s="147"/>
      <c r="K500" s="71">
        <v>500000000</v>
      </c>
      <c r="L500" t="str">
        <f t="shared" si="13"/>
        <v>豔后超級免費卡</v>
      </c>
    </row>
    <row r="501" spans="2:12" x14ac:dyDescent="0.25">
      <c r="B501" s="82" t="s">
        <v>441</v>
      </c>
      <c r="C501" s="174" t="s">
        <v>10476</v>
      </c>
      <c r="D501" s="175" t="s">
        <v>10494</v>
      </c>
      <c r="E501" s="82">
        <v>12</v>
      </c>
      <c r="F501" s="79"/>
      <c r="G501" s="82"/>
      <c r="H501" s="82"/>
      <c r="I501" s="118">
        <f>VLOOKUP(道具表!L501,虛寶卡代碼清單!D:H,4,FALSE)*K501</f>
        <v>596000000000</v>
      </c>
      <c r="J501" s="147"/>
      <c r="K501" s="71">
        <v>1000000000</v>
      </c>
      <c r="L501" t="str">
        <f t="shared" si="13"/>
        <v>豔后超級免費卡</v>
      </c>
    </row>
    <row r="502" spans="2:12" x14ac:dyDescent="0.25">
      <c r="B502" s="82" t="s">
        <v>441</v>
      </c>
      <c r="C502" s="174" t="s">
        <v>11656</v>
      </c>
      <c r="D502" s="175" t="s">
        <v>10495</v>
      </c>
      <c r="E502" s="82">
        <v>12</v>
      </c>
      <c r="F502" s="79"/>
      <c r="G502" s="82"/>
      <c r="H502" s="82"/>
      <c r="I502" s="118">
        <f>VLOOKUP(道具表!L502,虛寶卡代碼清單!D:H,4,FALSE)*K502</f>
        <v>1192000000000</v>
      </c>
      <c r="J502" s="147"/>
      <c r="K502" s="71">
        <v>2000000000</v>
      </c>
      <c r="L502" t="str">
        <f t="shared" si="13"/>
        <v>豔后超級免費卡</v>
      </c>
    </row>
    <row r="503" spans="2:12" x14ac:dyDescent="0.25">
      <c r="B503" s="82" t="s">
        <v>441</v>
      </c>
      <c r="C503" s="174" t="s">
        <v>11657</v>
      </c>
      <c r="D503" s="175" t="s">
        <v>10496</v>
      </c>
      <c r="E503" s="82">
        <v>12</v>
      </c>
      <c r="F503" s="79"/>
      <c r="G503" s="82"/>
      <c r="H503" s="82"/>
      <c r="I503" s="118">
        <f>VLOOKUP(道具表!L503,虛寶卡代碼清單!D:H,4,FALSE)*K503</f>
        <v>2980000000000</v>
      </c>
      <c r="J503" s="147"/>
      <c r="K503" s="71">
        <v>5000000000</v>
      </c>
      <c r="L503" t="str">
        <f t="shared" si="13"/>
        <v>豔后超級免費卡</v>
      </c>
    </row>
    <row r="504" spans="2:12" x14ac:dyDescent="0.25">
      <c r="B504" s="82" t="s">
        <v>441</v>
      </c>
      <c r="C504" s="174" t="s">
        <v>11658</v>
      </c>
      <c r="D504" s="175" t="s">
        <v>10497</v>
      </c>
      <c r="E504" s="82">
        <v>12</v>
      </c>
      <c r="F504" s="79"/>
      <c r="G504" s="82"/>
      <c r="H504" s="82"/>
      <c r="I504" s="118">
        <f>VLOOKUP(道具表!L504,虛寶卡代碼清單!D:H,4,FALSE)*K504</f>
        <v>5960000000000</v>
      </c>
      <c r="J504" s="147"/>
      <c r="K504" s="71">
        <v>10000000000</v>
      </c>
      <c r="L504" t="str">
        <f t="shared" si="13"/>
        <v>豔后超級免費卡</v>
      </c>
    </row>
    <row r="505" spans="2:12" x14ac:dyDescent="0.25">
      <c r="B505" s="82" t="s">
        <v>441</v>
      </c>
      <c r="C505" s="174" t="s">
        <v>10498</v>
      </c>
      <c r="D505" s="175" t="s">
        <v>10514</v>
      </c>
      <c r="E505" s="82">
        <v>12</v>
      </c>
      <c r="F505" s="79"/>
      <c r="G505" s="82"/>
      <c r="H505" s="82"/>
      <c r="I505" s="118">
        <f>VLOOKUP(道具表!L505,虛寶卡代碼清單!D:H,4,FALSE)*K505</f>
        <v>6282000</v>
      </c>
      <c r="J505" s="147"/>
      <c r="K505" s="71">
        <v>3000</v>
      </c>
      <c r="L505" t="str">
        <f t="shared" si="13"/>
        <v>豔后超級彩金卡</v>
      </c>
    </row>
    <row r="506" spans="2:12" x14ac:dyDescent="0.25">
      <c r="B506" s="82" t="s">
        <v>441</v>
      </c>
      <c r="C506" s="174" t="s">
        <v>10499</v>
      </c>
      <c r="D506" s="175" t="s">
        <v>10515</v>
      </c>
      <c r="E506" s="82">
        <v>12</v>
      </c>
      <c r="F506" s="79"/>
      <c r="G506" s="82"/>
      <c r="H506" s="82"/>
      <c r="I506" s="118">
        <f>VLOOKUP(道具表!L506,虛寶卡代碼清單!D:H,4,FALSE)*K506</f>
        <v>20940000</v>
      </c>
      <c r="J506" s="147"/>
      <c r="K506" s="71">
        <v>10000</v>
      </c>
      <c r="L506" t="str">
        <f t="shared" si="13"/>
        <v>豔后超級彩金卡</v>
      </c>
    </row>
    <row r="507" spans="2:12" x14ac:dyDescent="0.25">
      <c r="B507" s="82" t="s">
        <v>441</v>
      </c>
      <c r="C507" s="174" t="s">
        <v>10500</v>
      </c>
      <c r="D507" s="175" t="s">
        <v>10516</v>
      </c>
      <c r="E507" s="82">
        <v>12</v>
      </c>
      <c r="F507" s="79"/>
      <c r="G507" s="82"/>
      <c r="H507" s="82"/>
      <c r="I507" s="118">
        <f>VLOOKUP(道具表!L507,虛寶卡代碼清單!D:H,4,FALSE)*K507</f>
        <v>62820000</v>
      </c>
      <c r="J507" s="147"/>
      <c r="K507" s="71">
        <v>30000</v>
      </c>
      <c r="L507" t="str">
        <f t="shared" si="13"/>
        <v>豔后超級彩金卡</v>
      </c>
    </row>
    <row r="508" spans="2:12" x14ac:dyDescent="0.25">
      <c r="B508" s="82" t="s">
        <v>441</v>
      </c>
      <c r="C508" s="174" t="s">
        <v>10501</v>
      </c>
      <c r="D508" s="175" t="s">
        <v>10517</v>
      </c>
      <c r="E508" s="82">
        <v>12</v>
      </c>
      <c r="F508" s="79"/>
      <c r="G508" s="82"/>
      <c r="H508" s="82"/>
      <c r="I508" s="118">
        <f>VLOOKUP(道具表!L508,虛寶卡代碼清單!D:H,4,FALSE)*K508</f>
        <v>209400000</v>
      </c>
      <c r="J508" s="147"/>
      <c r="K508" s="71">
        <v>100000</v>
      </c>
      <c r="L508" t="str">
        <f t="shared" si="13"/>
        <v>豔后超級彩金卡</v>
      </c>
    </row>
    <row r="509" spans="2:12" x14ac:dyDescent="0.25">
      <c r="B509" s="82" t="s">
        <v>441</v>
      </c>
      <c r="C509" s="174" t="s">
        <v>10502</v>
      </c>
      <c r="D509" s="175" t="s">
        <v>10518</v>
      </c>
      <c r="E509" s="82">
        <v>12</v>
      </c>
      <c r="F509" s="79"/>
      <c r="G509" s="82"/>
      <c r="H509" s="82"/>
      <c r="I509" s="118">
        <f>VLOOKUP(道具表!L509,虛寶卡代碼清單!D:H,4,FALSE)*K509</f>
        <v>628200000</v>
      </c>
      <c r="J509" s="147"/>
      <c r="K509" s="71">
        <v>300000</v>
      </c>
      <c r="L509" t="str">
        <f t="shared" si="13"/>
        <v>豔后超級彩金卡</v>
      </c>
    </row>
    <row r="510" spans="2:12" x14ac:dyDescent="0.25">
      <c r="B510" s="82" t="s">
        <v>441</v>
      </c>
      <c r="C510" s="174" t="s">
        <v>10503</v>
      </c>
      <c r="D510" s="175" t="s">
        <v>10519</v>
      </c>
      <c r="E510" s="82">
        <v>12</v>
      </c>
      <c r="F510" s="79"/>
      <c r="G510" s="82"/>
      <c r="H510" s="82"/>
      <c r="I510" s="118">
        <f>VLOOKUP(道具表!L510,虛寶卡代碼清單!D:H,4,FALSE)*K510</f>
        <v>2094000000</v>
      </c>
      <c r="J510" s="147"/>
      <c r="K510" s="71">
        <v>1000000</v>
      </c>
      <c r="L510" t="str">
        <f t="shared" si="13"/>
        <v>豔后超級彩金卡</v>
      </c>
    </row>
    <row r="511" spans="2:12" x14ac:dyDescent="0.25">
      <c r="B511" s="82" t="s">
        <v>441</v>
      </c>
      <c r="C511" s="174" t="s">
        <v>10504</v>
      </c>
      <c r="D511" s="175" t="s">
        <v>10520</v>
      </c>
      <c r="E511" s="82">
        <v>12</v>
      </c>
      <c r="F511" s="79"/>
      <c r="G511" s="82"/>
      <c r="H511" s="82"/>
      <c r="I511" s="118">
        <f>VLOOKUP(道具表!L511,虛寶卡代碼清單!D:H,4,FALSE)*K511</f>
        <v>6282000000</v>
      </c>
      <c r="J511" s="147"/>
      <c r="K511" s="71">
        <v>3000000</v>
      </c>
      <c r="L511" t="str">
        <f t="shared" si="13"/>
        <v>豔后超級彩金卡</v>
      </c>
    </row>
    <row r="512" spans="2:12" x14ac:dyDescent="0.25">
      <c r="B512" s="82" t="s">
        <v>441</v>
      </c>
      <c r="C512" s="174" t="s">
        <v>10505</v>
      </c>
      <c r="D512" s="175" t="s">
        <v>10521</v>
      </c>
      <c r="E512" s="82">
        <v>12</v>
      </c>
      <c r="F512" s="79"/>
      <c r="G512" s="82"/>
      <c r="H512" s="82"/>
      <c r="I512" s="118">
        <f>VLOOKUP(道具表!L512,虛寶卡代碼清單!D:H,4,FALSE)*K512</f>
        <v>12564000000</v>
      </c>
      <c r="J512" s="147"/>
      <c r="K512" s="71">
        <v>6000000</v>
      </c>
      <c r="L512" t="str">
        <f t="shared" si="13"/>
        <v>豔后超級彩金卡</v>
      </c>
    </row>
    <row r="513" spans="2:12" x14ac:dyDescent="0.25">
      <c r="B513" s="82" t="s">
        <v>441</v>
      </c>
      <c r="C513" s="174" t="s">
        <v>10506</v>
      </c>
      <c r="D513" s="175" t="s">
        <v>10522</v>
      </c>
      <c r="E513" s="82">
        <v>12</v>
      </c>
      <c r="F513" s="79"/>
      <c r="G513" s="82"/>
      <c r="H513" s="82"/>
      <c r="I513" s="118">
        <f>VLOOKUP(道具表!L513,虛寶卡代碼清單!D:H,4,FALSE)*K513</f>
        <v>18846000000</v>
      </c>
      <c r="J513" s="147"/>
      <c r="K513" s="71">
        <v>9000000</v>
      </c>
      <c r="L513" t="str">
        <f t="shared" si="13"/>
        <v>豔后超級彩金卡</v>
      </c>
    </row>
    <row r="514" spans="2:12" x14ac:dyDescent="0.25">
      <c r="B514" s="82" t="s">
        <v>441</v>
      </c>
      <c r="C514" s="174" t="s">
        <v>10507</v>
      </c>
      <c r="D514" s="175" t="s">
        <v>10523</v>
      </c>
      <c r="E514" s="82">
        <v>12</v>
      </c>
      <c r="F514" s="79"/>
      <c r="G514" s="82"/>
      <c r="H514" s="82"/>
      <c r="I514" s="118">
        <f>VLOOKUP(道具表!L514,虛寶卡代碼清單!D:H,4,FALSE)*K514</f>
        <v>20940000000</v>
      </c>
      <c r="J514" s="147"/>
      <c r="K514" s="71">
        <v>10000000</v>
      </c>
      <c r="L514" t="str">
        <f t="shared" si="13"/>
        <v>豔后超級彩金卡</v>
      </c>
    </row>
    <row r="515" spans="2:12" x14ac:dyDescent="0.25">
      <c r="B515" s="82" t="s">
        <v>441</v>
      </c>
      <c r="C515" s="174" t="s">
        <v>10508</v>
      </c>
      <c r="D515" s="175" t="s">
        <v>10524</v>
      </c>
      <c r="E515" s="82">
        <v>12</v>
      </c>
      <c r="F515" s="79"/>
      <c r="G515" s="82"/>
      <c r="H515" s="82"/>
      <c r="I515" s="118">
        <f>VLOOKUP(道具表!L515,虛寶卡代碼清單!D:H,4,FALSE)*K515</f>
        <v>31410000000</v>
      </c>
      <c r="J515" s="147"/>
      <c r="K515" s="71">
        <v>15000000</v>
      </c>
      <c r="L515" t="str">
        <f t="shared" ref="L515:L525" si="14">MID(C515,LEN(K515)+1,FIND("(",C515)-LEN(K515)-1)</f>
        <v>豔后超級彩金卡</v>
      </c>
    </row>
    <row r="516" spans="2:12" x14ac:dyDescent="0.25">
      <c r="B516" s="82" t="s">
        <v>441</v>
      </c>
      <c r="C516" s="174" t="s">
        <v>10509</v>
      </c>
      <c r="D516" s="175" t="s">
        <v>10525</v>
      </c>
      <c r="E516" s="82">
        <v>12</v>
      </c>
      <c r="F516" s="79"/>
      <c r="G516" s="82"/>
      <c r="H516" s="82"/>
      <c r="I516" s="118">
        <f>VLOOKUP(道具表!L516,虛寶卡代碼清單!D:H,4,FALSE)*K516</f>
        <v>62820000000</v>
      </c>
      <c r="J516" s="147"/>
      <c r="K516" s="71">
        <v>30000000</v>
      </c>
      <c r="L516" t="str">
        <f t="shared" si="14"/>
        <v>豔后超級彩金卡</v>
      </c>
    </row>
    <row r="517" spans="2:12" x14ac:dyDescent="0.25">
      <c r="B517" s="82" t="s">
        <v>441</v>
      </c>
      <c r="C517" s="174" t="s">
        <v>10510</v>
      </c>
      <c r="D517" s="175" t="s">
        <v>10526</v>
      </c>
      <c r="E517" s="82">
        <v>12</v>
      </c>
      <c r="F517" s="79"/>
      <c r="G517" s="82"/>
      <c r="H517" s="82"/>
      <c r="I517" s="118">
        <f>VLOOKUP(道具表!L517,虛寶卡代碼清單!D:H,4,FALSE)*K517</f>
        <v>104700000000</v>
      </c>
      <c r="J517" s="147"/>
      <c r="K517" s="71">
        <v>50000000</v>
      </c>
      <c r="L517" t="str">
        <f t="shared" si="14"/>
        <v>豔后超級彩金卡</v>
      </c>
    </row>
    <row r="518" spans="2:12" x14ac:dyDescent="0.25">
      <c r="B518" s="82" t="s">
        <v>441</v>
      </c>
      <c r="C518" s="174" t="s">
        <v>10511</v>
      </c>
      <c r="D518" s="175" t="s">
        <v>10527</v>
      </c>
      <c r="E518" s="82">
        <v>12</v>
      </c>
      <c r="F518" s="79"/>
      <c r="G518" s="82"/>
      <c r="H518" s="82"/>
      <c r="I518" s="118">
        <f>VLOOKUP(道具表!L518,虛寶卡代碼清單!D:H,4,FALSE)*K518</f>
        <v>209400000000</v>
      </c>
      <c r="J518" s="147"/>
      <c r="K518" s="71">
        <v>100000000</v>
      </c>
      <c r="L518" t="str">
        <f t="shared" si="14"/>
        <v>豔后超級彩金卡</v>
      </c>
    </row>
    <row r="519" spans="2:12" x14ac:dyDescent="0.25">
      <c r="B519" s="82" t="s">
        <v>441</v>
      </c>
      <c r="C519" s="174" t="s">
        <v>10512</v>
      </c>
      <c r="D519" s="175" t="s">
        <v>10528</v>
      </c>
      <c r="E519" s="82">
        <v>12</v>
      </c>
      <c r="F519" s="79"/>
      <c r="G519" s="82"/>
      <c r="H519" s="82"/>
      <c r="I519" s="118">
        <f>VLOOKUP(道具表!L519,虛寶卡代碼清單!D:H,4,FALSE)*K519</f>
        <v>418800000000</v>
      </c>
      <c r="J519" s="147"/>
      <c r="K519" s="71">
        <v>200000000</v>
      </c>
      <c r="L519" t="str">
        <f t="shared" si="14"/>
        <v>豔后超級彩金卡</v>
      </c>
    </row>
    <row r="520" spans="2:12" x14ac:dyDescent="0.25">
      <c r="B520" s="82" t="s">
        <v>441</v>
      </c>
      <c r="C520" s="174" t="s">
        <v>10513</v>
      </c>
      <c r="D520" s="175" t="s">
        <v>10529</v>
      </c>
      <c r="E520" s="82">
        <v>12</v>
      </c>
      <c r="F520" s="79"/>
      <c r="G520" s="82"/>
      <c r="H520" s="82"/>
      <c r="I520" s="118">
        <f>VLOOKUP(道具表!L520,虛寶卡代碼清單!D:H,4,FALSE)*K520</f>
        <v>628200000000</v>
      </c>
      <c r="J520" s="147"/>
      <c r="K520" s="71">
        <v>300000000</v>
      </c>
      <c r="L520" t="str">
        <f t="shared" si="14"/>
        <v>豔后超級彩金卡</v>
      </c>
    </row>
    <row r="521" spans="2:12" x14ac:dyDescent="0.25">
      <c r="B521" s="82" t="s">
        <v>441</v>
      </c>
      <c r="C521" s="174" t="s">
        <v>10917</v>
      </c>
      <c r="D521" s="175" t="s">
        <v>10530</v>
      </c>
      <c r="E521" s="82">
        <v>12</v>
      </c>
      <c r="F521" s="79"/>
      <c r="G521" s="82"/>
      <c r="H521" s="82"/>
      <c r="I521" s="118">
        <f>VLOOKUP(道具表!L521,虛寶卡代碼清單!D:H,4,FALSE)*K521</f>
        <v>1047000000000</v>
      </c>
      <c r="J521" s="147"/>
      <c r="K521" s="71">
        <v>500000000</v>
      </c>
      <c r="L521" t="str">
        <f t="shared" si="14"/>
        <v>豔后超級彩金卡</v>
      </c>
    </row>
    <row r="522" spans="2:12" x14ac:dyDescent="0.25">
      <c r="B522" s="82" t="s">
        <v>441</v>
      </c>
      <c r="C522" s="174" t="s">
        <v>10918</v>
      </c>
      <c r="D522" s="175" t="s">
        <v>10531</v>
      </c>
      <c r="E522" s="82">
        <v>12</v>
      </c>
      <c r="F522" s="79"/>
      <c r="G522" s="82"/>
      <c r="H522" s="82"/>
      <c r="I522" s="118">
        <f>VLOOKUP(道具表!L522,虛寶卡代碼清單!D:H,4,FALSE)*K522</f>
        <v>2094000000000</v>
      </c>
      <c r="J522" s="147"/>
      <c r="K522" s="71">
        <v>1000000000</v>
      </c>
      <c r="L522" t="str">
        <f t="shared" si="14"/>
        <v>豔后超級彩金卡</v>
      </c>
    </row>
    <row r="523" spans="2:12" x14ac:dyDescent="0.25">
      <c r="B523" s="82" t="s">
        <v>441</v>
      </c>
      <c r="C523" s="174" t="s">
        <v>10919</v>
      </c>
      <c r="D523" s="175" t="s">
        <v>10532</v>
      </c>
      <c r="E523" s="82">
        <v>12</v>
      </c>
      <c r="F523" s="79"/>
      <c r="G523" s="82"/>
      <c r="H523" s="82"/>
      <c r="I523" s="118">
        <f>VLOOKUP(道具表!L523,虛寶卡代碼清單!D:H,4,FALSE)*K523</f>
        <v>4188000000000</v>
      </c>
      <c r="J523" s="147"/>
      <c r="K523" s="71">
        <v>2000000000</v>
      </c>
      <c r="L523" t="str">
        <f t="shared" si="14"/>
        <v>豔后超級彩金卡</v>
      </c>
    </row>
    <row r="524" spans="2:12" x14ac:dyDescent="0.25">
      <c r="B524" s="82" t="s">
        <v>441</v>
      </c>
      <c r="C524" s="174" t="s">
        <v>10920</v>
      </c>
      <c r="D524" s="175" t="s">
        <v>10533</v>
      </c>
      <c r="E524" s="82">
        <v>12</v>
      </c>
      <c r="F524" s="79"/>
      <c r="G524" s="82"/>
      <c r="H524" s="82"/>
      <c r="I524" s="118">
        <f>VLOOKUP(道具表!L524,虛寶卡代碼清單!D:H,4,FALSE)*K524</f>
        <v>10470000000000</v>
      </c>
      <c r="J524" s="147"/>
      <c r="K524" s="71">
        <v>5000000000</v>
      </c>
      <c r="L524" t="str">
        <f t="shared" si="14"/>
        <v>豔后超級彩金卡</v>
      </c>
    </row>
    <row r="525" spans="2:12" x14ac:dyDescent="0.25">
      <c r="B525" s="82" t="s">
        <v>441</v>
      </c>
      <c r="C525" s="174" t="s">
        <v>10921</v>
      </c>
      <c r="D525" s="175" t="s">
        <v>10534</v>
      </c>
      <c r="E525" s="82">
        <v>12</v>
      </c>
      <c r="F525" s="79"/>
      <c r="G525" s="82"/>
      <c r="H525" s="82"/>
      <c r="I525" s="118">
        <f>VLOOKUP(道具表!L525,虛寶卡代碼清單!D:H,4,FALSE)*K525</f>
        <v>20940000000000</v>
      </c>
      <c r="J525" s="147"/>
      <c r="K525" s="71">
        <v>10000000000</v>
      </c>
      <c r="L525" t="str">
        <f t="shared" si="14"/>
        <v>豔后超級彩金卡</v>
      </c>
    </row>
    <row r="526" spans="2:12" x14ac:dyDescent="0.25">
      <c r="B526" s="82" t="s">
        <v>441</v>
      </c>
      <c r="C526" s="174" t="s">
        <v>1317</v>
      </c>
      <c r="D526" s="175" t="s">
        <v>1318</v>
      </c>
      <c r="E526" s="82">
        <v>12</v>
      </c>
      <c r="F526" s="79"/>
      <c r="G526" s="82"/>
      <c r="H526" s="82"/>
      <c r="I526" s="118">
        <f>VLOOKUP(道具表!L526,虛寶卡代碼清單!D:H,4,FALSE)*K526</f>
        <v>117000</v>
      </c>
      <c r="J526" s="147"/>
      <c r="K526" s="71">
        <v>3000</v>
      </c>
      <c r="L526" t="str">
        <f t="shared" si="11"/>
        <v>彌勒佛免費卡</v>
      </c>
    </row>
    <row r="527" spans="2:12" x14ac:dyDescent="0.25">
      <c r="B527" s="82" t="s">
        <v>441</v>
      </c>
      <c r="C527" s="174" t="s">
        <v>1319</v>
      </c>
      <c r="D527" s="175" t="s">
        <v>1320</v>
      </c>
      <c r="E527" s="82">
        <v>12</v>
      </c>
      <c r="F527" s="79"/>
      <c r="G527" s="82"/>
      <c r="H527" s="82"/>
      <c r="I527" s="118">
        <f>VLOOKUP(道具表!L527,虛寶卡代碼清單!D:H,4,FALSE)*K527</f>
        <v>390000</v>
      </c>
      <c r="J527" s="147"/>
      <c r="K527" s="71">
        <v>10000</v>
      </c>
      <c r="L527" t="str">
        <f t="shared" si="11"/>
        <v>彌勒佛免費卡</v>
      </c>
    </row>
    <row r="528" spans="2:12" x14ac:dyDescent="0.25">
      <c r="B528" s="82" t="s">
        <v>441</v>
      </c>
      <c r="C528" s="174" t="s">
        <v>1321</v>
      </c>
      <c r="D528" s="175" t="s">
        <v>1322</v>
      </c>
      <c r="E528" s="82">
        <v>12</v>
      </c>
      <c r="F528" s="79"/>
      <c r="G528" s="82"/>
      <c r="H528" s="82"/>
      <c r="I528" s="118">
        <f>VLOOKUP(道具表!L528,虛寶卡代碼清單!D:H,4,FALSE)*K528</f>
        <v>1170000</v>
      </c>
      <c r="J528" s="147"/>
      <c r="K528" s="71">
        <v>30000</v>
      </c>
      <c r="L528" t="str">
        <f t="shared" si="11"/>
        <v>彌勒佛免費卡</v>
      </c>
    </row>
    <row r="529" spans="2:12" x14ac:dyDescent="0.25">
      <c r="B529" s="82" t="s">
        <v>441</v>
      </c>
      <c r="C529" s="174" t="s">
        <v>1323</v>
      </c>
      <c r="D529" s="175" t="s">
        <v>1324</v>
      </c>
      <c r="E529" s="82">
        <v>12</v>
      </c>
      <c r="F529" s="79"/>
      <c r="G529" s="82"/>
      <c r="H529" s="82"/>
      <c r="I529" s="118">
        <f>VLOOKUP(道具表!L529,虛寶卡代碼清單!D:H,4,FALSE)*K529</f>
        <v>3900000</v>
      </c>
      <c r="J529" s="147"/>
      <c r="K529" s="71">
        <v>100000</v>
      </c>
      <c r="L529" t="str">
        <f t="shared" si="11"/>
        <v>彌勒佛免費卡</v>
      </c>
    </row>
    <row r="530" spans="2:12" x14ac:dyDescent="0.25">
      <c r="B530" s="82" t="s">
        <v>441</v>
      </c>
      <c r="C530" s="174" t="s">
        <v>1325</v>
      </c>
      <c r="D530" s="175" t="s">
        <v>1326</v>
      </c>
      <c r="E530" s="82">
        <v>12</v>
      </c>
      <c r="F530" s="79"/>
      <c r="G530" s="82"/>
      <c r="H530" s="82"/>
      <c r="I530" s="118">
        <f>VLOOKUP(道具表!L530,虛寶卡代碼清單!D:H,4,FALSE)*K530</f>
        <v>11700000</v>
      </c>
      <c r="J530" s="147"/>
      <c r="K530" s="71">
        <v>300000</v>
      </c>
      <c r="L530" t="str">
        <f t="shared" si="11"/>
        <v>彌勒佛免費卡</v>
      </c>
    </row>
    <row r="531" spans="2:12" x14ac:dyDescent="0.25">
      <c r="B531" s="82" t="s">
        <v>441</v>
      </c>
      <c r="C531" s="174" t="s">
        <v>1327</v>
      </c>
      <c r="D531" s="175" t="s">
        <v>1328</v>
      </c>
      <c r="E531" s="82">
        <v>12</v>
      </c>
      <c r="F531" s="79"/>
      <c r="G531" s="82"/>
      <c r="H531" s="82"/>
      <c r="I531" s="118">
        <f>VLOOKUP(道具表!L531,虛寶卡代碼清單!D:H,4,FALSE)*K531</f>
        <v>39000000</v>
      </c>
      <c r="J531" s="147"/>
      <c r="K531" s="71">
        <v>1000000</v>
      </c>
      <c r="L531" t="str">
        <f t="shared" si="11"/>
        <v>彌勒佛免費卡</v>
      </c>
    </row>
    <row r="532" spans="2:12" x14ac:dyDescent="0.25">
      <c r="B532" s="82" t="s">
        <v>441</v>
      </c>
      <c r="C532" s="174" t="s">
        <v>1329</v>
      </c>
      <c r="D532" s="175" t="s">
        <v>1330</v>
      </c>
      <c r="E532" s="82">
        <v>12</v>
      </c>
      <c r="F532" s="79"/>
      <c r="G532" s="82"/>
      <c r="H532" s="82"/>
      <c r="I532" s="118">
        <f>VLOOKUP(道具表!L532,虛寶卡代碼清單!D:H,4,FALSE)*K532</f>
        <v>117000000</v>
      </c>
      <c r="J532" s="147"/>
      <c r="K532" s="71">
        <v>3000000</v>
      </c>
      <c r="L532" t="str">
        <f t="shared" si="11"/>
        <v>彌勒佛免費卡</v>
      </c>
    </row>
    <row r="533" spans="2:12" x14ac:dyDescent="0.25">
      <c r="B533" s="82" t="s">
        <v>441</v>
      </c>
      <c r="C533" s="174" t="s">
        <v>1331</v>
      </c>
      <c r="D533" s="175" t="s">
        <v>1332</v>
      </c>
      <c r="E533" s="82">
        <v>12</v>
      </c>
      <c r="F533" s="79"/>
      <c r="G533" s="82"/>
      <c r="H533" s="82"/>
      <c r="I533" s="118">
        <f>VLOOKUP(道具表!L533,虛寶卡代碼清單!D:H,4,FALSE)*K533</f>
        <v>234000000</v>
      </c>
      <c r="J533" s="147"/>
      <c r="K533" s="71">
        <v>6000000</v>
      </c>
      <c r="L533" t="str">
        <f t="shared" si="11"/>
        <v>彌勒佛免費卡</v>
      </c>
    </row>
    <row r="534" spans="2:12" x14ac:dyDescent="0.25">
      <c r="B534" s="82" t="s">
        <v>441</v>
      </c>
      <c r="C534" s="174" t="s">
        <v>1333</v>
      </c>
      <c r="D534" s="175" t="s">
        <v>1334</v>
      </c>
      <c r="E534" s="82">
        <v>12</v>
      </c>
      <c r="F534" s="79"/>
      <c r="G534" s="82"/>
      <c r="H534" s="82"/>
      <c r="I534" s="118">
        <f>VLOOKUP(道具表!L534,虛寶卡代碼清單!D:H,4,FALSE)*K534</f>
        <v>351000000</v>
      </c>
      <c r="J534" s="147"/>
      <c r="K534" s="71">
        <v>9000000</v>
      </c>
      <c r="L534" t="str">
        <f t="shared" si="11"/>
        <v>彌勒佛免費卡</v>
      </c>
    </row>
    <row r="535" spans="2:12" x14ac:dyDescent="0.25">
      <c r="B535" s="82" t="s">
        <v>441</v>
      </c>
      <c r="C535" s="174" t="s">
        <v>1335</v>
      </c>
      <c r="D535" s="175" t="s">
        <v>1336</v>
      </c>
      <c r="E535" s="82">
        <v>12</v>
      </c>
      <c r="F535" s="79"/>
      <c r="G535" s="82"/>
      <c r="H535" s="82"/>
      <c r="I535" s="118">
        <f>VLOOKUP(道具表!L535,虛寶卡代碼清單!D:H,4,FALSE)*K535</f>
        <v>390000000</v>
      </c>
      <c r="J535" s="147"/>
      <c r="K535" s="71">
        <v>10000000</v>
      </c>
      <c r="L535" t="str">
        <f t="shared" si="11"/>
        <v>彌勒佛免費卡</v>
      </c>
    </row>
    <row r="536" spans="2:12" x14ac:dyDescent="0.25">
      <c r="B536" s="82" t="s">
        <v>441</v>
      </c>
      <c r="C536" s="174" t="s">
        <v>1337</v>
      </c>
      <c r="D536" s="175" t="s">
        <v>1338</v>
      </c>
      <c r="E536" s="82">
        <v>12</v>
      </c>
      <c r="F536" s="79"/>
      <c r="G536" s="82"/>
      <c r="H536" s="82"/>
      <c r="I536" s="118">
        <f>VLOOKUP(道具表!L536,虛寶卡代碼清單!D:H,4,FALSE)*K536</f>
        <v>585000000</v>
      </c>
      <c r="J536" s="147"/>
      <c r="K536" s="71">
        <v>15000000</v>
      </c>
      <c r="L536" t="str">
        <f t="shared" si="11"/>
        <v>彌勒佛免費卡</v>
      </c>
    </row>
    <row r="537" spans="2:12" x14ac:dyDescent="0.25">
      <c r="B537" s="82" t="s">
        <v>441</v>
      </c>
      <c r="C537" s="174" t="s">
        <v>1339</v>
      </c>
      <c r="D537" s="175" t="s">
        <v>1340</v>
      </c>
      <c r="E537" s="82">
        <v>12</v>
      </c>
      <c r="F537" s="79"/>
      <c r="G537" s="82"/>
      <c r="H537" s="82"/>
      <c r="I537" s="118">
        <f>VLOOKUP(道具表!L537,虛寶卡代碼清單!D:H,4,FALSE)*K537</f>
        <v>1170000000</v>
      </c>
      <c r="J537" s="147"/>
      <c r="K537" s="71">
        <v>30000000</v>
      </c>
      <c r="L537" t="str">
        <f t="shared" si="11"/>
        <v>彌勒佛免費卡</v>
      </c>
    </row>
    <row r="538" spans="2:12" x14ac:dyDescent="0.25">
      <c r="B538" s="82" t="s">
        <v>441</v>
      </c>
      <c r="C538" s="174" t="s">
        <v>1341</v>
      </c>
      <c r="D538" s="175" t="s">
        <v>1342</v>
      </c>
      <c r="E538" s="82">
        <v>12</v>
      </c>
      <c r="F538" s="79"/>
      <c r="G538" s="82"/>
      <c r="H538" s="82"/>
      <c r="I538" s="118">
        <f>VLOOKUP(道具表!L538,虛寶卡代碼清單!D:H,4,FALSE)*K538</f>
        <v>1950000000</v>
      </c>
      <c r="J538" s="147"/>
      <c r="K538" s="71">
        <v>50000000</v>
      </c>
      <c r="L538" t="str">
        <f t="shared" si="11"/>
        <v>彌勒佛免費卡</v>
      </c>
    </row>
    <row r="539" spans="2:12" x14ac:dyDescent="0.25">
      <c r="B539" s="82" t="s">
        <v>441</v>
      </c>
      <c r="C539" s="174" t="s">
        <v>1343</v>
      </c>
      <c r="D539" s="175" t="s">
        <v>1344</v>
      </c>
      <c r="E539" s="82">
        <v>12</v>
      </c>
      <c r="F539" s="79"/>
      <c r="G539" s="82"/>
      <c r="H539" s="82"/>
      <c r="I539" s="118">
        <f>VLOOKUP(道具表!L539,虛寶卡代碼清單!D:H,4,FALSE)*K539</f>
        <v>3900000000</v>
      </c>
      <c r="J539" s="147"/>
      <c r="K539" s="71">
        <v>100000000</v>
      </c>
      <c r="L539" t="str">
        <f t="shared" si="11"/>
        <v>彌勒佛免費卡</v>
      </c>
    </row>
    <row r="540" spans="2:12" x14ac:dyDescent="0.25">
      <c r="B540" s="82" t="s">
        <v>441</v>
      </c>
      <c r="C540" s="174" t="s">
        <v>1345</v>
      </c>
      <c r="D540" s="175" t="s">
        <v>1346</v>
      </c>
      <c r="E540" s="82">
        <v>12</v>
      </c>
      <c r="F540" s="79"/>
      <c r="G540" s="82"/>
      <c r="H540" s="82"/>
      <c r="I540" s="118">
        <f>VLOOKUP(道具表!L540,虛寶卡代碼清單!D:H,4,FALSE)*K540</f>
        <v>7800000000</v>
      </c>
      <c r="J540" s="147"/>
      <c r="K540" s="71">
        <v>200000000</v>
      </c>
      <c r="L540" t="str">
        <f t="shared" si="11"/>
        <v>彌勒佛免費卡</v>
      </c>
    </row>
    <row r="541" spans="2:12" x14ac:dyDescent="0.25">
      <c r="B541" s="82" t="s">
        <v>441</v>
      </c>
      <c r="C541" s="174" t="s">
        <v>1347</v>
      </c>
      <c r="D541" s="175" t="s">
        <v>1348</v>
      </c>
      <c r="E541" s="82">
        <v>12</v>
      </c>
      <c r="F541" s="79"/>
      <c r="G541" s="82"/>
      <c r="H541" s="82"/>
      <c r="I541" s="118">
        <f>VLOOKUP(道具表!L541,虛寶卡代碼清單!D:H,4,FALSE)*K541</f>
        <v>11700000000</v>
      </c>
      <c r="J541" s="147"/>
      <c r="K541" s="71">
        <v>300000000</v>
      </c>
      <c r="L541" t="str">
        <f t="shared" si="11"/>
        <v>彌勒佛免費卡</v>
      </c>
    </row>
    <row r="542" spans="2:12" x14ac:dyDescent="0.25">
      <c r="B542" s="82" t="s">
        <v>441</v>
      </c>
      <c r="C542" s="174" t="s">
        <v>1349</v>
      </c>
      <c r="D542" s="175" t="s">
        <v>1350</v>
      </c>
      <c r="E542" s="82">
        <v>12</v>
      </c>
      <c r="F542" s="79"/>
      <c r="G542" s="82"/>
      <c r="H542" s="82"/>
      <c r="I542" s="118">
        <f>VLOOKUP(道具表!L542,虛寶卡代碼清單!D:H,4,FALSE)*K542</f>
        <v>19500000000</v>
      </c>
      <c r="J542" s="147"/>
      <c r="K542" s="71">
        <v>500000000</v>
      </c>
      <c r="L542" t="str">
        <f t="shared" si="11"/>
        <v>彌勒佛免費卡</v>
      </c>
    </row>
    <row r="543" spans="2:12" x14ac:dyDescent="0.25">
      <c r="B543" s="82" t="s">
        <v>441</v>
      </c>
      <c r="C543" s="174" t="s">
        <v>1351</v>
      </c>
      <c r="D543" s="175" t="s">
        <v>1352</v>
      </c>
      <c r="E543" s="82">
        <v>12</v>
      </c>
      <c r="F543" s="79"/>
      <c r="G543" s="82"/>
      <c r="H543" s="82"/>
      <c r="I543" s="118">
        <f>VLOOKUP(道具表!L543,虛寶卡代碼清單!D:H,4,FALSE)*K543</f>
        <v>39000000000</v>
      </c>
      <c r="J543" s="147"/>
      <c r="K543" s="71">
        <v>1000000000</v>
      </c>
      <c r="L543" t="str">
        <f t="shared" si="11"/>
        <v>彌勒佛免費卡</v>
      </c>
    </row>
    <row r="544" spans="2:12" x14ac:dyDescent="0.25">
      <c r="B544" s="82" t="s">
        <v>441</v>
      </c>
      <c r="C544" s="174" t="s">
        <v>1353</v>
      </c>
      <c r="D544" s="175" t="s">
        <v>1354</v>
      </c>
      <c r="E544" s="82">
        <v>12</v>
      </c>
      <c r="F544" s="79"/>
      <c r="G544" s="82"/>
      <c r="H544" s="82"/>
      <c r="I544" s="118">
        <f>VLOOKUP(道具表!L544,虛寶卡代碼清單!D:H,4,FALSE)*K544</f>
        <v>117000</v>
      </c>
      <c r="J544" s="147"/>
      <c r="K544" s="71">
        <v>3000</v>
      </c>
      <c r="L544" t="str">
        <f t="shared" si="11"/>
        <v>彌勒佛免費卡</v>
      </c>
    </row>
    <row r="545" spans="2:12" x14ac:dyDescent="0.25">
      <c r="B545" s="82" t="s">
        <v>441</v>
      </c>
      <c r="C545" s="174" t="s">
        <v>1355</v>
      </c>
      <c r="D545" s="175" t="s">
        <v>1356</v>
      </c>
      <c r="E545" s="82">
        <v>12</v>
      </c>
      <c r="F545" s="79"/>
      <c r="G545" s="82"/>
      <c r="H545" s="82"/>
      <c r="I545" s="118">
        <f>VLOOKUP(道具表!L545,虛寶卡代碼清單!D:H,4,FALSE)*K545</f>
        <v>390000</v>
      </c>
      <c r="J545" s="147"/>
      <c r="K545" s="71">
        <v>10000</v>
      </c>
      <c r="L545" t="str">
        <f t="shared" si="11"/>
        <v>彌勒佛免費卡</v>
      </c>
    </row>
    <row r="546" spans="2:12" x14ac:dyDescent="0.25">
      <c r="B546" s="82" t="s">
        <v>441</v>
      </c>
      <c r="C546" s="174" t="s">
        <v>1357</v>
      </c>
      <c r="D546" s="175" t="s">
        <v>1358</v>
      </c>
      <c r="E546" s="82">
        <v>12</v>
      </c>
      <c r="F546" s="79"/>
      <c r="G546" s="82"/>
      <c r="H546" s="82"/>
      <c r="I546" s="118">
        <f>VLOOKUP(道具表!L546,虛寶卡代碼清單!D:H,4,FALSE)*K546</f>
        <v>1170000</v>
      </c>
      <c r="J546" s="147"/>
      <c r="K546" s="71">
        <v>30000</v>
      </c>
      <c r="L546" t="str">
        <f t="shared" si="11"/>
        <v>彌勒佛免費卡</v>
      </c>
    </row>
    <row r="547" spans="2:12" x14ac:dyDescent="0.25">
      <c r="B547" s="82" t="s">
        <v>441</v>
      </c>
      <c r="C547" s="174" t="s">
        <v>1359</v>
      </c>
      <c r="D547" s="175" t="s">
        <v>1360</v>
      </c>
      <c r="E547" s="82">
        <v>12</v>
      </c>
      <c r="F547" s="79"/>
      <c r="G547" s="82"/>
      <c r="H547" s="82"/>
      <c r="I547" s="118">
        <f>VLOOKUP(道具表!L547,虛寶卡代碼清單!D:H,4,FALSE)*K547</f>
        <v>3900000</v>
      </c>
      <c r="J547" s="147"/>
      <c r="K547" s="71">
        <v>100000</v>
      </c>
      <c r="L547" t="str">
        <f t="shared" si="11"/>
        <v>彌勒佛免費卡</v>
      </c>
    </row>
    <row r="548" spans="2:12" x14ac:dyDescent="0.25">
      <c r="B548" s="82" t="s">
        <v>441</v>
      </c>
      <c r="C548" s="174" t="s">
        <v>1361</v>
      </c>
      <c r="D548" s="175" t="s">
        <v>1362</v>
      </c>
      <c r="E548" s="82">
        <v>12</v>
      </c>
      <c r="F548" s="79"/>
      <c r="G548" s="82"/>
      <c r="H548" s="82"/>
      <c r="I548" s="118">
        <f>VLOOKUP(道具表!L548,虛寶卡代碼清單!D:H,4,FALSE)*K548</f>
        <v>11700000</v>
      </c>
      <c r="J548" s="147"/>
      <c r="K548" s="71">
        <v>300000</v>
      </c>
      <c r="L548" t="str">
        <f t="shared" si="11"/>
        <v>彌勒佛免費卡</v>
      </c>
    </row>
    <row r="549" spans="2:12" x14ac:dyDescent="0.25">
      <c r="B549" s="82" t="s">
        <v>441</v>
      </c>
      <c r="C549" s="174" t="s">
        <v>1363</v>
      </c>
      <c r="D549" s="175" t="s">
        <v>1364</v>
      </c>
      <c r="E549" s="82">
        <v>12</v>
      </c>
      <c r="F549" s="79"/>
      <c r="G549" s="82"/>
      <c r="H549" s="82"/>
      <c r="I549" s="118">
        <f>VLOOKUP(道具表!L549,虛寶卡代碼清單!D:H,4,FALSE)*K549</f>
        <v>39000000</v>
      </c>
      <c r="J549" s="147"/>
      <c r="K549" s="71">
        <v>1000000</v>
      </c>
      <c r="L549" t="str">
        <f t="shared" si="11"/>
        <v>彌勒佛免費卡</v>
      </c>
    </row>
    <row r="550" spans="2:12" x14ac:dyDescent="0.25">
      <c r="B550" s="82" t="s">
        <v>441</v>
      </c>
      <c r="C550" s="174" t="s">
        <v>1365</v>
      </c>
      <c r="D550" s="175" t="s">
        <v>1366</v>
      </c>
      <c r="E550" s="82">
        <v>12</v>
      </c>
      <c r="F550" s="79"/>
      <c r="G550" s="82"/>
      <c r="H550" s="82"/>
      <c r="I550" s="118">
        <f>VLOOKUP(道具表!L550,虛寶卡代碼清單!D:H,4,FALSE)*K550</f>
        <v>117000000</v>
      </c>
      <c r="J550" s="147"/>
      <c r="K550" s="71">
        <v>3000000</v>
      </c>
      <c r="L550" t="str">
        <f t="shared" si="11"/>
        <v>彌勒佛免費卡</v>
      </c>
    </row>
    <row r="551" spans="2:12" x14ac:dyDescent="0.25">
      <c r="B551" s="82" t="s">
        <v>441</v>
      </c>
      <c r="C551" s="174" t="s">
        <v>1367</v>
      </c>
      <c r="D551" s="175" t="s">
        <v>1368</v>
      </c>
      <c r="E551" s="82">
        <v>12</v>
      </c>
      <c r="F551" s="79"/>
      <c r="G551" s="82"/>
      <c r="H551" s="82"/>
      <c r="I551" s="118">
        <f>VLOOKUP(道具表!L551,虛寶卡代碼清單!D:H,4,FALSE)*K551</f>
        <v>234000000</v>
      </c>
      <c r="J551" s="147"/>
      <c r="K551" s="71">
        <v>6000000</v>
      </c>
      <c r="L551" t="str">
        <f t="shared" si="11"/>
        <v>彌勒佛免費卡</v>
      </c>
    </row>
    <row r="552" spans="2:12" x14ac:dyDescent="0.25">
      <c r="B552" s="82" t="s">
        <v>441</v>
      </c>
      <c r="C552" s="174" t="s">
        <v>1369</v>
      </c>
      <c r="D552" s="175" t="s">
        <v>1370</v>
      </c>
      <c r="E552" s="82">
        <v>12</v>
      </c>
      <c r="F552" s="79"/>
      <c r="G552" s="82"/>
      <c r="H552" s="82"/>
      <c r="I552" s="118">
        <f>VLOOKUP(道具表!L552,虛寶卡代碼清單!D:H,4,FALSE)*K552</f>
        <v>351000000</v>
      </c>
      <c r="J552" s="147"/>
      <c r="K552" s="71">
        <v>9000000</v>
      </c>
      <c r="L552" t="str">
        <f t="shared" si="11"/>
        <v>彌勒佛免費卡</v>
      </c>
    </row>
    <row r="553" spans="2:12" x14ac:dyDescent="0.25">
      <c r="B553" s="82" t="s">
        <v>441</v>
      </c>
      <c r="C553" s="174" t="s">
        <v>1371</v>
      </c>
      <c r="D553" s="175" t="s">
        <v>1372</v>
      </c>
      <c r="E553" s="82">
        <v>12</v>
      </c>
      <c r="F553" s="79"/>
      <c r="G553" s="82"/>
      <c r="H553" s="82"/>
      <c r="I553" s="118">
        <f>VLOOKUP(道具表!L553,虛寶卡代碼清單!D:H,4,FALSE)*K553</f>
        <v>390000000</v>
      </c>
      <c r="J553" s="147"/>
      <c r="K553" s="71">
        <v>10000000</v>
      </c>
      <c r="L553" t="str">
        <f t="shared" si="11"/>
        <v>彌勒佛免費卡</v>
      </c>
    </row>
    <row r="554" spans="2:12" x14ac:dyDescent="0.25">
      <c r="B554" s="82" t="s">
        <v>441</v>
      </c>
      <c r="C554" s="174" t="s">
        <v>1373</v>
      </c>
      <c r="D554" s="175" t="s">
        <v>1374</v>
      </c>
      <c r="E554" s="82">
        <v>12</v>
      </c>
      <c r="F554" s="79"/>
      <c r="G554" s="82"/>
      <c r="H554" s="82"/>
      <c r="I554" s="118">
        <f>VLOOKUP(道具表!L554,虛寶卡代碼清單!D:H,4,FALSE)*K554</f>
        <v>585000000</v>
      </c>
      <c r="J554" s="147"/>
      <c r="K554" s="71">
        <v>15000000</v>
      </c>
      <c r="L554" t="str">
        <f t="shared" si="11"/>
        <v>彌勒佛免費卡</v>
      </c>
    </row>
    <row r="555" spans="2:12" x14ac:dyDescent="0.25">
      <c r="B555" s="82" t="s">
        <v>441</v>
      </c>
      <c r="C555" s="174" t="s">
        <v>1375</v>
      </c>
      <c r="D555" s="175" t="s">
        <v>1376</v>
      </c>
      <c r="E555" s="82">
        <v>12</v>
      </c>
      <c r="F555" s="79"/>
      <c r="G555" s="82"/>
      <c r="H555" s="82"/>
      <c r="I555" s="118">
        <f>VLOOKUP(道具表!L555,虛寶卡代碼清單!D:H,4,FALSE)*K555</f>
        <v>1170000000</v>
      </c>
      <c r="J555" s="147"/>
      <c r="K555" s="71">
        <v>30000000</v>
      </c>
      <c r="L555" t="str">
        <f t="shared" si="11"/>
        <v>彌勒佛免費卡</v>
      </c>
    </row>
    <row r="556" spans="2:12" x14ac:dyDescent="0.25">
      <c r="B556" s="82" t="s">
        <v>441</v>
      </c>
      <c r="C556" s="174" t="s">
        <v>1377</v>
      </c>
      <c r="D556" s="175" t="s">
        <v>1378</v>
      </c>
      <c r="E556" s="82">
        <v>12</v>
      </c>
      <c r="F556" s="79"/>
      <c r="G556" s="82"/>
      <c r="H556" s="82"/>
      <c r="I556" s="118">
        <f>VLOOKUP(道具表!L556,虛寶卡代碼清單!D:H,4,FALSE)*K556</f>
        <v>1950000000</v>
      </c>
      <c r="J556" s="147"/>
      <c r="K556" s="71">
        <v>50000000</v>
      </c>
      <c r="L556" t="str">
        <f t="shared" si="11"/>
        <v>彌勒佛免費卡</v>
      </c>
    </row>
    <row r="557" spans="2:12" x14ac:dyDescent="0.25">
      <c r="B557" s="82" t="s">
        <v>441</v>
      </c>
      <c r="C557" s="174" t="s">
        <v>1379</v>
      </c>
      <c r="D557" s="175" t="s">
        <v>1380</v>
      </c>
      <c r="E557" s="82">
        <v>12</v>
      </c>
      <c r="F557" s="79"/>
      <c r="G557" s="82"/>
      <c r="H557" s="82"/>
      <c r="I557" s="118">
        <f>VLOOKUP(道具表!L557,虛寶卡代碼清單!D:H,4,FALSE)*K557</f>
        <v>3900000000</v>
      </c>
      <c r="J557" s="147"/>
      <c r="K557" s="71">
        <v>100000000</v>
      </c>
      <c r="L557" t="str">
        <f t="shared" si="11"/>
        <v>彌勒佛免費卡</v>
      </c>
    </row>
    <row r="558" spans="2:12" x14ac:dyDescent="0.25">
      <c r="B558" s="82" t="s">
        <v>441</v>
      </c>
      <c r="C558" s="174" t="s">
        <v>1381</v>
      </c>
      <c r="D558" s="175" t="s">
        <v>1382</v>
      </c>
      <c r="E558" s="82">
        <v>12</v>
      </c>
      <c r="F558" s="79"/>
      <c r="G558" s="82"/>
      <c r="H558" s="82"/>
      <c r="I558" s="118">
        <f>VLOOKUP(道具表!L558,虛寶卡代碼清單!D:H,4,FALSE)*K558</f>
        <v>7800000000</v>
      </c>
      <c r="J558" s="147"/>
      <c r="K558" s="71">
        <v>200000000</v>
      </c>
      <c r="L558" t="str">
        <f t="shared" si="11"/>
        <v>彌勒佛免費卡</v>
      </c>
    </row>
    <row r="559" spans="2:12" x14ac:dyDescent="0.25">
      <c r="B559" s="82" t="s">
        <v>441</v>
      </c>
      <c r="C559" s="174" t="s">
        <v>1383</v>
      </c>
      <c r="D559" s="175" t="s">
        <v>1384</v>
      </c>
      <c r="E559" s="82">
        <v>12</v>
      </c>
      <c r="F559" s="79"/>
      <c r="G559" s="82"/>
      <c r="H559" s="82"/>
      <c r="I559" s="118">
        <f>VLOOKUP(道具表!L559,虛寶卡代碼清單!D:H,4,FALSE)*K559</f>
        <v>11700000000</v>
      </c>
      <c r="J559" s="147"/>
      <c r="K559" s="71">
        <v>300000000</v>
      </c>
      <c r="L559" t="str">
        <f t="shared" si="11"/>
        <v>彌勒佛免費卡</v>
      </c>
    </row>
    <row r="560" spans="2:12" x14ac:dyDescent="0.25">
      <c r="B560" s="82" t="s">
        <v>441</v>
      </c>
      <c r="C560" s="174" t="s">
        <v>1385</v>
      </c>
      <c r="D560" s="175" t="s">
        <v>1386</v>
      </c>
      <c r="E560" s="82">
        <v>12</v>
      </c>
      <c r="F560" s="79"/>
      <c r="G560" s="82"/>
      <c r="H560" s="82"/>
      <c r="I560" s="118">
        <f>VLOOKUP(道具表!L560,虛寶卡代碼清單!D:H,4,FALSE)*K560</f>
        <v>19500000000</v>
      </c>
      <c r="J560" s="147"/>
      <c r="K560" s="71">
        <v>500000000</v>
      </c>
      <c r="L560" t="str">
        <f t="shared" si="11"/>
        <v>彌勒佛免費卡</v>
      </c>
    </row>
    <row r="561" spans="2:12" x14ac:dyDescent="0.25">
      <c r="B561" s="82" t="s">
        <v>441</v>
      </c>
      <c r="C561" s="174" t="s">
        <v>1387</v>
      </c>
      <c r="D561" s="175" t="s">
        <v>1388</v>
      </c>
      <c r="E561" s="82">
        <v>12</v>
      </c>
      <c r="F561" s="79"/>
      <c r="G561" s="82"/>
      <c r="H561" s="82"/>
      <c r="I561" s="118">
        <f>VLOOKUP(道具表!L561,虛寶卡代碼清單!D:H,4,FALSE)*K561</f>
        <v>39000000000</v>
      </c>
      <c r="J561" s="147"/>
      <c r="K561" s="71">
        <v>1000000000</v>
      </c>
      <c r="L561" t="str">
        <f t="shared" si="11"/>
        <v>彌勒佛免費卡</v>
      </c>
    </row>
    <row r="562" spans="2:12" x14ac:dyDescent="0.25">
      <c r="B562" s="82" t="s">
        <v>441</v>
      </c>
      <c r="C562" s="174" t="s">
        <v>10657</v>
      </c>
      <c r="D562" s="175" t="s">
        <v>10675</v>
      </c>
      <c r="E562" s="82">
        <v>12</v>
      </c>
      <c r="F562" s="79"/>
      <c r="G562" s="82"/>
      <c r="H562" s="82"/>
      <c r="I562" s="118">
        <f>VLOOKUP(道具表!L562,虛寶卡代碼清單!D:H,4,FALSE)*K562</f>
        <v>438000</v>
      </c>
      <c r="J562" s="147"/>
      <c r="K562" s="71">
        <v>3000</v>
      </c>
      <c r="L562" t="str">
        <f t="shared" ref="L562:L579" si="15">MID(C562,LEN(K562)+1,FIND("(",C562)-LEN(K562)-1)</f>
        <v>彌勒佛彩金卡</v>
      </c>
    </row>
    <row r="563" spans="2:12" x14ac:dyDescent="0.25">
      <c r="B563" s="82" t="s">
        <v>441</v>
      </c>
      <c r="C563" s="174" t="s">
        <v>10658</v>
      </c>
      <c r="D563" s="175" t="s">
        <v>10676</v>
      </c>
      <c r="E563" s="82">
        <v>12</v>
      </c>
      <c r="F563" s="79"/>
      <c r="G563" s="82"/>
      <c r="H563" s="82"/>
      <c r="I563" s="118">
        <f>VLOOKUP(道具表!L563,虛寶卡代碼清單!D:H,4,FALSE)*K563</f>
        <v>1460000</v>
      </c>
      <c r="J563" s="147"/>
      <c r="K563" s="71">
        <v>10000</v>
      </c>
      <c r="L563" t="str">
        <f t="shared" si="15"/>
        <v>彌勒佛彩金卡</v>
      </c>
    </row>
    <row r="564" spans="2:12" x14ac:dyDescent="0.25">
      <c r="B564" s="82" t="s">
        <v>441</v>
      </c>
      <c r="C564" s="174" t="s">
        <v>10659</v>
      </c>
      <c r="D564" s="175" t="s">
        <v>10677</v>
      </c>
      <c r="E564" s="82">
        <v>12</v>
      </c>
      <c r="F564" s="79"/>
      <c r="G564" s="82"/>
      <c r="H564" s="82"/>
      <c r="I564" s="118">
        <f>VLOOKUP(道具表!L564,虛寶卡代碼清單!D:H,4,FALSE)*K564</f>
        <v>4380000</v>
      </c>
      <c r="J564" s="147"/>
      <c r="K564" s="71">
        <v>30000</v>
      </c>
      <c r="L564" t="str">
        <f t="shared" si="15"/>
        <v>彌勒佛彩金卡</v>
      </c>
    </row>
    <row r="565" spans="2:12" x14ac:dyDescent="0.25">
      <c r="B565" s="82" t="s">
        <v>441</v>
      </c>
      <c r="C565" s="174" t="s">
        <v>10660</v>
      </c>
      <c r="D565" s="175" t="s">
        <v>10678</v>
      </c>
      <c r="E565" s="82">
        <v>12</v>
      </c>
      <c r="F565" s="79"/>
      <c r="G565" s="82"/>
      <c r="H565" s="82"/>
      <c r="I565" s="118">
        <f>VLOOKUP(道具表!L565,虛寶卡代碼清單!D:H,4,FALSE)*K565</f>
        <v>14600000</v>
      </c>
      <c r="J565" s="147"/>
      <c r="K565" s="71">
        <v>100000</v>
      </c>
      <c r="L565" t="str">
        <f t="shared" si="15"/>
        <v>彌勒佛彩金卡</v>
      </c>
    </row>
    <row r="566" spans="2:12" x14ac:dyDescent="0.25">
      <c r="B566" s="82" t="s">
        <v>441</v>
      </c>
      <c r="C566" s="174" t="s">
        <v>10661</v>
      </c>
      <c r="D566" s="175" t="s">
        <v>10679</v>
      </c>
      <c r="E566" s="82">
        <v>12</v>
      </c>
      <c r="F566" s="79"/>
      <c r="G566" s="82"/>
      <c r="H566" s="82"/>
      <c r="I566" s="118">
        <f>VLOOKUP(道具表!L566,虛寶卡代碼清單!D:H,4,FALSE)*K566</f>
        <v>43800000</v>
      </c>
      <c r="J566" s="147"/>
      <c r="K566" s="71">
        <v>300000</v>
      </c>
      <c r="L566" t="str">
        <f t="shared" si="15"/>
        <v>彌勒佛彩金卡</v>
      </c>
    </row>
    <row r="567" spans="2:12" x14ac:dyDescent="0.25">
      <c r="B567" s="82" t="s">
        <v>441</v>
      </c>
      <c r="C567" s="174" t="s">
        <v>10662</v>
      </c>
      <c r="D567" s="175" t="s">
        <v>10680</v>
      </c>
      <c r="E567" s="82">
        <v>12</v>
      </c>
      <c r="F567" s="79"/>
      <c r="G567" s="82"/>
      <c r="H567" s="82"/>
      <c r="I567" s="118">
        <f>VLOOKUP(道具表!L567,虛寶卡代碼清單!D:H,4,FALSE)*K567</f>
        <v>146000000</v>
      </c>
      <c r="J567" s="147"/>
      <c r="K567" s="71">
        <v>1000000</v>
      </c>
      <c r="L567" t="str">
        <f t="shared" si="15"/>
        <v>彌勒佛彩金卡</v>
      </c>
    </row>
    <row r="568" spans="2:12" x14ac:dyDescent="0.25">
      <c r="B568" s="82" t="s">
        <v>441</v>
      </c>
      <c r="C568" s="174" t="s">
        <v>10663</v>
      </c>
      <c r="D568" s="175" t="s">
        <v>10681</v>
      </c>
      <c r="E568" s="82">
        <v>12</v>
      </c>
      <c r="F568" s="79"/>
      <c r="G568" s="82"/>
      <c r="H568" s="82"/>
      <c r="I568" s="118">
        <f>VLOOKUP(道具表!L568,虛寶卡代碼清單!D:H,4,FALSE)*K568</f>
        <v>438000000</v>
      </c>
      <c r="J568" s="147"/>
      <c r="K568" s="71">
        <v>3000000</v>
      </c>
      <c r="L568" t="str">
        <f t="shared" si="15"/>
        <v>彌勒佛彩金卡</v>
      </c>
    </row>
    <row r="569" spans="2:12" x14ac:dyDescent="0.25">
      <c r="B569" s="82" t="s">
        <v>441</v>
      </c>
      <c r="C569" s="174" t="s">
        <v>10664</v>
      </c>
      <c r="D569" s="175" t="s">
        <v>10682</v>
      </c>
      <c r="E569" s="82">
        <v>12</v>
      </c>
      <c r="F569" s="79"/>
      <c r="G569" s="82"/>
      <c r="H569" s="82"/>
      <c r="I569" s="118">
        <f>VLOOKUP(道具表!L569,虛寶卡代碼清單!D:H,4,FALSE)*K569</f>
        <v>876000000</v>
      </c>
      <c r="J569" s="147"/>
      <c r="K569" s="71">
        <v>6000000</v>
      </c>
      <c r="L569" t="str">
        <f t="shared" si="15"/>
        <v>彌勒佛彩金卡</v>
      </c>
    </row>
    <row r="570" spans="2:12" x14ac:dyDescent="0.25">
      <c r="B570" s="82" t="s">
        <v>441</v>
      </c>
      <c r="C570" s="174" t="s">
        <v>10665</v>
      </c>
      <c r="D570" s="175" t="s">
        <v>10683</v>
      </c>
      <c r="E570" s="82">
        <v>12</v>
      </c>
      <c r="F570" s="79"/>
      <c r="G570" s="82"/>
      <c r="H570" s="82"/>
      <c r="I570" s="118">
        <f>VLOOKUP(道具表!L570,虛寶卡代碼清單!D:H,4,FALSE)*K570</f>
        <v>1314000000</v>
      </c>
      <c r="J570" s="147"/>
      <c r="K570" s="71">
        <v>9000000</v>
      </c>
      <c r="L570" t="str">
        <f t="shared" si="15"/>
        <v>彌勒佛彩金卡</v>
      </c>
    </row>
    <row r="571" spans="2:12" x14ac:dyDescent="0.25">
      <c r="B571" s="82" t="s">
        <v>441</v>
      </c>
      <c r="C571" s="174" t="s">
        <v>10666</v>
      </c>
      <c r="D571" s="175" t="s">
        <v>10684</v>
      </c>
      <c r="E571" s="82">
        <v>12</v>
      </c>
      <c r="F571" s="79"/>
      <c r="G571" s="82"/>
      <c r="H571" s="82"/>
      <c r="I571" s="118">
        <f>VLOOKUP(道具表!L571,虛寶卡代碼清單!D:H,4,FALSE)*K571</f>
        <v>1460000000</v>
      </c>
      <c r="J571" s="147"/>
      <c r="K571" s="71">
        <v>10000000</v>
      </c>
      <c r="L571" t="str">
        <f t="shared" si="15"/>
        <v>彌勒佛彩金卡</v>
      </c>
    </row>
    <row r="572" spans="2:12" x14ac:dyDescent="0.25">
      <c r="B572" s="82" t="s">
        <v>441</v>
      </c>
      <c r="C572" s="174" t="s">
        <v>10667</v>
      </c>
      <c r="D572" s="175" t="s">
        <v>10685</v>
      </c>
      <c r="E572" s="82">
        <v>12</v>
      </c>
      <c r="F572" s="79"/>
      <c r="G572" s="82"/>
      <c r="H572" s="82"/>
      <c r="I572" s="118">
        <f>VLOOKUP(道具表!L572,虛寶卡代碼清單!D:H,4,FALSE)*K572</f>
        <v>2190000000</v>
      </c>
      <c r="J572" s="147"/>
      <c r="K572" s="71">
        <v>15000000</v>
      </c>
      <c r="L572" t="str">
        <f t="shared" si="15"/>
        <v>彌勒佛彩金卡</v>
      </c>
    </row>
    <row r="573" spans="2:12" x14ac:dyDescent="0.25">
      <c r="B573" s="82" t="s">
        <v>441</v>
      </c>
      <c r="C573" s="174" t="s">
        <v>10668</v>
      </c>
      <c r="D573" s="175" t="s">
        <v>10686</v>
      </c>
      <c r="E573" s="82">
        <v>12</v>
      </c>
      <c r="F573" s="79"/>
      <c r="G573" s="82"/>
      <c r="H573" s="82"/>
      <c r="I573" s="118">
        <f>VLOOKUP(道具表!L573,虛寶卡代碼清單!D:H,4,FALSE)*K573</f>
        <v>4380000000</v>
      </c>
      <c r="J573" s="147"/>
      <c r="K573" s="71">
        <v>30000000</v>
      </c>
      <c r="L573" t="str">
        <f t="shared" si="15"/>
        <v>彌勒佛彩金卡</v>
      </c>
    </row>
    <row r="574" spans="2:12" x14ac:dyDescent="0.25">
      <c r="B574" s="82" t="s">
        <v>441</v>
      </c>
      <c r="C574" s="174" t="s">
        <v>10669</v>
      </c>
      <c r="D574" s="175" t="s">
        <v>10687</v>
      </c>
      <c r="E574" s="82">
        <v>12</v>
      </c>
      <c r="F574" s="79"/>
      <c r="G574" s="82"/>
      <c r="H574" s="82"/>
      <c r="I574" s="118">
        <f>VLOOKUP(道具表!L574,虛寶卡代碼清單!D:H,4,FALSE)*K574</f>
        <v>7300000000</v>
      </c>
      <c r="J574" s="147"/>
      <c r="K574" s="71">
        <v>50000000</v>
      </c>
      <c r="L574" t="str">
        <f t="shared" si="15"/>
        <v>彌勒佛彩金卡</v>
      </c>
    </row>
    <row r="575" spans="2:12" x14ac:dyDescent="0.25">
      <c r="B575" s="82" t="s">
        <v>441</v>
      </c>
      <c r="C575" s="174" t="s">
        <v>10670</v>
      </c>
      <c r="D575" s="175" t="s">
        <v>10688</v>
      </c>
      <c r="E575" s="82">
        <v>12</v>
      </c>
      <c r="F575" s="79"/>
      <c r="G575" s="82"/>
      <c r="H575" s="82"/>
      <c r="I575" s="118">
        <f>VLOOKUP(道具表!L575,虛寶卡代碼清單!D:H,4,FALSE)*K575</f>
        <v>14600000000</v>
      </c>
      <c r="J575" s="147"/>
      <c r="K575" s="71">
        <v>100000000</v>
      </c>
      <c r="L575" t="str">
        <f t="shared" si="15"/>
        <v>彌勒佛彩金卡</v>
      </c>
    </row>
    <row r="576" spans="2:12" x14ac:dyDescent="0.25">
      <c r="B576" s="82" t="s">
        <v>441</v>
      </c>
      <c r="C576" s="174" t="s">
        <v>10671</v>
      </c>
      <c r="D576" s="175" t="s">
        <v>10689</v>
      </c>
      <c r="E576" s="82">
        <v>12</v>
      </c>
      <c r="F576" s="79"/>
      <c r="G576" s="82"/>
      <c r="H576" s="82"/>
      <c r="I576" s="118">
        <f>VLOOKUP(道具表!L576,虛寶卡代碼清單!D:H,4,FALSE)*K576</f>
        <v>29200000000</v>
      </c>
      <c r="J576" s="147"/>
      <c r="K576" s="71">
        <v>200000000</v>
      </c>
      <c r="L576" t="str">
        <f t="shared" si="15"/>
        <v>彌勒佛彩金卡</v>
      </c>
    </row>
    <row r="577" spans="2:12" x14ac:dyDescent="0.25">
      <c r="B577" s="82" t="s">
        <v>441</v>
      </c>
      <c r="C577" s="174" t="s">
        <v>10672</v>
      </c>
      <c r="D577" s="175" t="s">
        <v>10690</v>
      </c>
      <c r="E577" s="82">
        <v>12</v>
      </c>
      <c r="F577" s="79"/>
      <c r="G577" s="82"/>
      <c r="H577" s="82"/>
      <c r="I577" s="118">
        <f>VLOOKUP(道具表!L577,虛寶卡代碼清單!D:H,4,FALSE)*K577</f>
        <v>43800000000</v>
      </c>
      <c r="J577" s="147"/>
      <c r="K577" s="71">
        <v>300000000</v>
      </c>
      <c r="L577" t="str">
        <f t="shared" si="15"/>
        <v>彌勒佛彩金卡</v>
      </c>
    </row>
    <row r="578" spans="2:12" x14ac:dyDescent="0.25">
      <c r="B578" s="82" t="s">
        <v>441</v>
      </c>
      <c r="C578" s="174" t="s">
        <v>10673</v>
      </c>
      <c r="D578" s="175" t="s">
        <v>10691</v>
      </c>
      <c r="E578" s="82">
        <v>12</v>
      </c>
      <c r="F578" s="79"/>
      <c r="G578" s="82"/>
      <c r="H578" s="82"/>
      <c r="I578" s="118">
        <f>VLOOKUP(道具表!L578,虛寶卡代碼清單!D:H,4,FALSE)*K578</f>
        <v>73000000000</v>
      </c>
      <c r="J578" s="147"/>
      <c r="K578" s="71">
        <v>500000000</v>
      </c>
      <c r="L578" t="str">
        <f t="shared" si="15"/>
        <v>彌勒佛彩金卡</v>
      </c>
    </row>
    <row r="579" spans="2:12" x14ac:dyDescent="0.25">
      <c r="B579" s="82" t="s">
        <v>441</v>
      </c>
      <c r="C579" s="174" t="s">
        <v>10674</v>
      </c>
      <c r="D579" s="175" t="s">
        <v>10692</v>
      </c>
      <c r="E579" s="82">
        <v>12</v>
      </c>
      <c r="F579" s="79"/>
      <c r="G579" s="82"/>
      <c r="H579" s="82"/>
      <c r="I579" s="118">
        <f>VLOOKUP(道具表!L579,虛寶卡代碼清單!D:H,4,FALSE)*K579</f>
        <v>146000000000</v>
      </c>
      <c r="J579" s="147"/>
      <c r="K579" s="71">
        <v>1000000000</v>
      </c>
      <c r="L579" t="str">
        <f t="shared" si="15"/>
        <v>彌勒佛彩金卡</v>
      </c>
    </row>
    <row r="580" spans="2:12" x14ac:dyDescent="0.25">
      <c r="B580" s="82" t="s">
        <v>441</v>
      </c>
      <c r="C580" s="174" t="s">
        <v>10696</v>
      </c>
      <c r="D580" s="175" t="s">
        <v>10693</v>
      </c>
      <c r="E580" s="82">
        <v>13</v>
      </c>
      <c r="F580" s="79"/>
      <c r="G580" s="82"/>
      <c r="H580" s="82"/>
      <c r="I580" s="118">
        <f>VLOOKUP(道具表!L580,虛寶卡代碼清單!D:H,4,FALSE)*K580</f>
        <v>292000000000</v>
      </c>
      <c r="J580" s="147"/>
      <c r="K580" s="71">
        <v>2000000000</v>
      </c>
      <c r="L580" t="str">
        <f t="shared" ref="L580:L600" si="16">MID(C580,LEN(K580)+1,FIND("(",C580)-LEN(K580)-1)</f>
        <v>彌勒佛彩金卡</v>
      </c>
    </row>
    <row r="581" spans="2:12" x14ac:dyDescent="0.25">
      <c r="B581" s="82" t="s">
        <v>441</v>
      </c>
      <c r="C581" s="174" t="s">
        <v>10697</v>
      </c>
      <c r="D581" s="175" t="s">
        <v>10694</v>
      </c>
      <c r="E581" s="82">
        <v>14</v>
      </c>
      <c r="F581" s="79"/>
      <c r="G581" s="82"/>
      <c r="H581" s="82"/>
      <c r="I581" s="118">
        <f>VLOOKUP(道具表!L581,虛寶卡代碼清單!D:H,4,FALSE)*K581</f>
        <v>730000000000</v>
      </c>
      <c r="J581" s="147"/>
      <c r="K581" s="71">
        <v>5000000000</v>
      </c>
      <c r="L581" t="str">
        <f t="shared" si="16"/>
        <v>彌勒佛彩金卡</v>
      </c>
    </row>
    <row r="582" spans="2:12" x14ac:dyDescent="0.25">
      <c r="B582" s="82" t="s">
        <v>441</v>
      </c>
      <c r="C582" s="174" t="s">
        <v>10698</v>
      </c>
      <c r="D582" s="175" t="s">
        <v>10695</v>
      </c>
      <c r="E582" s="82">
        <v>15</v>
      </c>
      <c r="F582" s="79"/>
      <c r="G582" s="82"/>
      <c r="H582" s="82"/>
      <c r="I582" s="118">
        <f>VLOOKUP(道具表!L582,虛寶卡代碼清單!D:H,4,FALSE)*K582</f>
        <v>1460000000000</v>
      </c>
      <c r="J582" s="147"/>
      <c r="K582" s="71">
        <v>10000000000</v>
      </c>
      <c r="L582" t="str">
        <f t="shared" si="16"/>
        <v>彌勒佛彩金卡</v>
      </c>
    </row>
    <row r="583" spans="2:12" x14ac:dyDescent="0.25">
      <c r="B583" s="82" t="s">
        <v>441</v>
      </c>
      <c r="C583" s="174" t="s">
        <v>10699</v>
      </c>
      <c r="D583" s="175" t="s">
        <v>10720</v>
      </c>
      <c r="E583" s="82">
        <v>12</v>
      </c>
      <c r="F583" s="79"/>
      <c r="G583" s="82"/>
      <c r="H583" s="82"/>
      <c r="I583" s="118">
        <f>VLOOKUP(道具表!L583,虛寶卡代碼清單!D:H,4,FALSE)*K583</f>
        <v>1620000</v>
      </c>
      <c r="J583" s="147"/>
      <c r="K583" s="71">
        <v>3000</v>
      </c>
      <c r="L583" t="str">
        <f t="shared" si="16"/>
        <v>彌勒佛超級免費卡</v>
      </c>
    </row>
    <row r="584" spans="2:12" x14ac:dyDescent="0.25">
      <c r="B584" s="82" t="s">
        <v>441</v>
      </c>
      <c r="C584" s="174" t="s">
        <v>10700</v>
      </c>
      <c r="D584" s="175" t="s">
        <v>10721</v>
      </c>
      <c r="E584" s="82">
        <v>12</v>
      </c>
      <c r="F584" s="79"/>
      <c r="G584" s="82"/>
      <c r="H584" s="82"/>
      <c r="I584" s="118">
        <f>VLOOKUP(道具表!L584,虛寶卡代碼清單!D:H,4,FALSE)*K584</f>
        <v>5400000</v>
      </c>
      <c r="J584" s="147"/>
      <c r="K584" s="71">
        <v>10000</v>
      </c>
      <c r="L584" t="str">
        <f t="shared" si="16"/>
        <v>彌勒佛超級免費卡</v>
      </c>
    </row>
    <row r="585" spans="2:12" x14ac:dyDescent="0.25">
      <c r="B585" s="82" t="s">
        <v>441</v>
      </c>
      <c r="C585" s="174" t="s">
        <v>10701</v>
      </c>
      <c r="D585" s="175" t="s">
        <v>10722</v>
      </c>
      <c r="E585" s="82">
        <v>12</v>
      </c>
      <c r="F585" s="79"/>
      <c r="G585" s="82"/>
      <c r="H585" s="82"/>
      <c r="I585" s="118">
        <f>VLOOKUP(道具表!L585,虛寶卡代碼清單!D:H,4,FALSE)*K585</f>
        <v>16200000</v>
      </c>
      <c r="J585" s="147"/>
      <c r="K585" s="71">
        <v>30000</v>
      </c>
      <c r="L585" t="str">
        <f t="shared" si="16"/>
        <v>彌勒佛超級免費卡</v>
      </c>
    </row>
    <row r="586" spans="2:12" x14ac:dyDescent="0.25">
      <c r="B586" s="82" t="s">
        <v>441</v>
      </c>
      <c r="C586" s="174" t="s">
        <v>10702</v>
      </c>
      <c r="D586" s="175" t="s">
        <v>10723</v>
      </c>
      <c r="E586" s="82">
        <v>12</v>
      </c>
      <c r="F586" s="79"/>
      <c r="G586" s="82"/>
      <c r="H586" s="82"/>
      <c r="I586" s="118">
        <f>VLOOKUP(道具表!L586,虛寶卡代碼清單!D:H,4,FALSE)*K586</f>
        <v>54000000</v>
      </c>
      <c r="J586" s="147"/>
      <c r="K586" s="71">
        <v>100000</v>
      </c>
      <c r="L586" t="str">
        <f t="shared" si="16"/>
        <v>彌勒佛超級免費卡</v>
      </c>
    </row>
    <row r="587" spans="2:12" x14ac:dyDescent="0.25">
      <c r="B587" s="82" t="s">
        <v>441</v>
      </c>
      <c r="C587" s="174" t="s">
        <v>10703</v>
      </c>
      <c r="D587" s="175" t="s">
        <v>10724</v>
      </c>
      <c r="E587" s="82">
        <v>12</v>
      </c>
      <c r="F587" s="79"/>
      <c r="G587" s="82"/>
      <c r="H587" s="82"/>
      <c r="I587" s="118">
        <f>VLOOKUP(道具表!L587,虛寶卡代碼清單!D:H,4,FALSE)*K587</f>
        <v>162000000</v>
      </c>
      <c r="J587" s="147"/>
      <c r="K587" s="71">
        <v>300000</v>
      </c>
      <c r="L587" t="str">
        <f t="shared" si="16"/>
        <v>彌勒佛超級免費卡</v>
      </c>
    </row>
    <row r="588" spans="2:12" x14ac:dyDescent="0.25">
      <c r="B588" s="82" t="s">
        <v>441</v>
      </c>
      <c r="C588" s="174" t="s">
        <v>10704</v>
      </c>
      <c r="D588" s="175" t="s">
        <v>10725</v>
      </c>
      <c r="E588" s="82">
        <v>12</v>
      </c>
      <c r="F588" s="79"/>
      <c r="G588" s="82"/>
      <c r="H588" s="82"/>
      <c r="I588" s="118">
        <f>VLOOKUP(道具表!L588,虛寶卡代碼清單!D:H,4,FALSE)*K588</f>
        <v>540000000</v>
      </c>
      <c r="J588" s="147"/>
      <c r="K588" s="71">
        <v>1000000</v>
      </c>
      <c r="L588" t="str">
        <f t="shared" si="16"/>
        <v>彌勒佛超級免費卡</v>
      </c>
    </row>
    <row r="589" spans="2:12" x14ac:dyDescent="0.25">
      <c r="B589" s="82" t="s">
        <v>441</v>
      </c>
      <c r="C589" s="174" t="s">
        <v>10705</v>
      </c>
      <c r="D589" s="175" t="s">
        <v>10726</v>
      </c>
      <c r="E589" s="82">
        <v>12</v>
      </c>
      <c r="F589" s="79"/>
      <c r="G589" s="82"/>
      <c r="H589" s="82"/>
      <c r="I589" s="118">
        <f>VLOOKUP(道具表!L589,虛寶卡代碼清單!D:H,4,FALSE)*K589</f>
        <v>1620000000</v>
      </c>
      <c r="J589" s="147"/>
      <c r="K589" s="71">
        <v>3000000</v>
      </c>
      <c r="L589" t="str">
        <f t="shared" si="16"/>
        <v>彌勒佛超級免費卡</v>
      </c>
    </row>
    <row r="590" spans="2:12" x14ac:dyDescent="0.25">
      <c r="B590" s="82" t="s">
        <v>441</v>
      </c>
      <c r="C590" s="174" t="s">
        <v>10706</v>
      </c>
      <c r="D590" s="175" t="s">
        <v>10727</v>
      </c>
      <c r="E590" s="82">
        <v>12</v>
      </c>
      <c r="F590" s="79"/>
      <c r="G590" s="82"/>
      <c r="H590" s="82"/>
      <c r="I590" s="118">
        <f>VLOOKUP(道具表!L590,虛寶卡代碼清單!D:H,4,FALSE)*K590</f>
        <v>3240000000</v>
      </c>
      <c r="J590" s="147"/>
      <c r="K590" s="71">
        <v>6000000</v>
      </c>
      <c r="L590" t="str">
        <f t="shared" si="16"/>
        <v>彌勒佛超級免費卡</v>
      </c>
    </row>
    <row r="591" spans="2:12" x14ac:dyDescent="0.25">
      <c r="B591" s="82" t="s">
        <v>441</v>
      </c>
      <c r="C591" s="174" t="s">
        <v>10707</v>
      </c>
      <c r="D591" s="175" t="s">
        <v>10728</v>
      </c>
      <c r="E591" s="82">
        <v>12</v>
      </c>
      <c r="F591" s="79"/>
      <c r="G591" s="82"/>
      <c r="H591" s="82"/>
      <c r="I591" s="118">
        <f>VLOOKUP(道具表!L591,虛寶卡代碼清單!D:H,4,FALSE)*K591</f>
        <v>4860000000</v>
      </c>
      <c r="J591" s="147"/>
      <c r="K591" s="71">
        <v>9000000</v>
      </c>
      <c r="L591" t="str">
        <f t="shared" si="16"/>
        <v>彌勒佛超級免費卡</v>
      </c>
    </row>
    <row r="592" spans="2:12" x14ac:dyDescent="0.25">
      <c r="B592" s="82" t="s">
        <v>441</v>
      </c>
      <c r="C592" s="174" t="s">
        <v>10708</v>
      </c>
      <c r="D592" s="175" t="s">
        <v>10729</v>
      </c>
      <c r="E592" s="82">
        <v>12</v>
      </c>
      <c r="F592" s="79"/>
      <c r="G592" s="82"/>
      <c r="H592" s="82"/>
      <c r="I592" s="118">
        <f>VLOOKUP(道具表!L592,虛寶卡代碼清單!D:H,4,FALSE)*K592</f>
        <v>5400000000</v>
      </c>
      <c r="J592" s="147"/>
      <c r="K592" s="71">
        <v>10000000</v>
      </c>
      <c r="L592" t="str">
        <f t="shared" si="16"/>
        <v>彌勒佛超級免費卡</v>
      </c>
    </row>
    <row r="593" spans="2:12" x14ac:dyDescent="0.25">
      <c r="B593" s="82" t="s">
        <v>441</v>
      </c>
      <c r="C593" s="174" t="s">
        <v>10709</v>
      </c>
      <c r="D593" s="175" t="s">
        <v>10730</v>
      </c>
      <c r="E593" s="82">
        <v>12</v>
      </c>
      <c r="F593" s="79"/>
      <c r="G593" s="82"/>
      <c r="H593" s="82"/>
      <c r="I593" s="118">
        <f>VLOOKUP(道具表!L593,虛寶卡代碼清單!D:H,4,FALSE)*K593</f>
        <v>8100000000</v>
      </c>
      <c r="J593" s="147"/>
      <c r="K593" s="71">
        <v>15000000</v>
      </c>
      <c r="L593" t="str">
        <f t="shared" si="16"/>
        <v>彌勒佛超級免費卡</v>
      </c>
    </row>
    <row r="594" spans="2:12" x14ac:dyDescent="0.25">
      <c r="B594" s="82" t="s">
        <v>441</v>
      </c>
      <c r="C594" s="174" t="s">
        <v>10710</v>
      </c>
      <c r="D594" s="175" t="s">
        <v>10731</v>
      </c>
      <c r="E594" s="82">
        <v>12</v>
      </c>
      <c r="F594" s="79"/>
      <c r="G594" s="82"/>
      <c r="H594" s="82"/>
      <c r="I594" s="118">
        <f>VLOOKUP(道具表!L594,虛寶卡代碼清單!D:H,4,FALSE)*K594</f>
        <v>16200000000</v>
      </c>
      <c r="J594" s="147"/>
      <c r="K594" s="71">
        <v>30000000</v>
      </c>
      <c r="L594" t="str">
        <f t="shared" si="16"/>
        <v>彌勒佛超級免費卡</v>
      </c>
    </row>
    <row r="595" spans="2:12" x14ac:dyDescent="0.25">
      <c r="B595" s="82" t="s">
        <v>441</v>
      </c>
      <c r="C595" s="174" t="s">
        <v>10711</v>
      </c>
      <c r="D595" s="175" t="s">
        <v>10732</v>
      </c>
      <c r="E595" s="82">
        <v>12</v>
      </c>
      <c r="F595" s="79"/>
      <c r="G595" s="82"/>
      <c r="H595" s="82"/>
      <c r="I595" s="118">
        <f>VLOOKUP(道具表!L595,虛寶卡代碼清單!D:H,4,FALSE)*K595</f>
        <v>27000000000</v>
      </c>
      <c r="J595" s="147"/>
      <c r="K595" s="71">
        <v>50000000</v>
      </c>
      <c r="L595" t="str">
        <f t="shared" si="16"/>
        <v>彌勒佛超級免費卡</v>
      </c>
    </row>
    <row r="596" spans="2:12" x14ac:dyDescent="0.25">
      <c r="B596" s="82" t="s">
        <v>441</v>
      </c>
      <c r="C596" s="174" t="s">
        <v>10712</v>
      </c>
      <c r="D596" s="175" t="s">
        <v>10733</v>
      </c>
      <c r="E596" s="82">
        <v>12</v>
      </c>
      <c r="F596" s="79"/>
      <c r="G596" s="82"/>
      <c r="H596" s="82"/>
      <c r="I596" s="118">
        <f>VLOOKUP(道具表!L596,虛寶卡代碼清單!D:H,4,FALSE)*K596</f>
        <v>54000000000</v>
      </c>
      <c r="J596" s="147"/>
      <c r="K596" s="71">
        <v>100000000</v>
      </c>
      <c r="L596" t="str">
        <f t="shared" si="16"/>
        <v>彌勒佛超級免費卡</v>
      </c>
    </row>
    <row r="597" spans="2:12" x14ac:dyDescent="0.25">
      <c r="B597" s="82" t="s">
        <v>441</v>
      </c>
      <c r="C597" s="174" t="s">
        <v>10713</v>
      </c>
      <c r="D597" s="175" t="s">
        <v>10734</v>
      </c>
      <c r="E597" s="82">
        <v>12</v>
      </c>
      <c r="F597" s="79"/>
      <c r="G597" s="82"/>
      <c r="H597" s="82"/>
      <c r="I597" s="118">
        <f>VLOOKUP(道具表!L597,虛寶卡代碼清單!D:H,4,FALSE)*K597</f>
        <v>108000000000</v>
      </c>
      <c r="J597" s="147"/>
      <c r="K597" s="71">
        <v>200000000</v>
      </c>
      <c r="L597" t="str">
        <f t="shared" si="16"/>
        <v>彌勒佛超級免費卡</v>
      </c>
    </row>
    <row r="598" spans="2:12" x14ac:dyDescent="0.25">
      <c r="B598" s="82" t="s">
        <v>441</v>
      </c>
      <c r="C598" s="174" t="s">
        <v>10714</v>
      </c>
      <c r="D598" s="175" t="s">
        <v>10735</v>
      </c>
      <c r="E598" s="82">
        <v>12</v>
      </c>
      <c r="F598" s="79"/>
      <c r="G598" s="82"/>
      <c r="H598" s="82"/>
      <c r="I598" s="118">
        <f>VLOOKUP(道具表!L598,虛寶卡代碼清單!D:H,4,FALSE)*K598</f>
        <v>162000000000</v>
      </c>
      <c r="J598" s="147"/>
      <c r="K598" s="71">
        <v>300000000</v>
      </c>
      <c r="L598" t="str">
        <f t="shared" si="16"/>
        <v>彌勒佛超級免費卡</v>
      </c>
    </row>
    <row r="599" spans="2:12" x14ac:dyDescent="0.25">
      <c r="B599" s="82" t="s">
        <v>441</v>
      </c>
      <c r="C599" s="174" t="s">
        <v>10715</v>
      </c>
      <c r="D599" s="175" t="s">
        <v>10736</v>
      </c>
      <c r="E599" s="82">
        <v>12</v>
      </c>
      <c r="F599" s="79"/>
      <c r="G599" s="82"/>
      <c r="H599" s="82"/>
      <c r="I599" s="118">
        <f>VLOOKUP(道具表!L599,虛寶卡代碼清單!D:H,4,FALSE)*K599</f>
        <v>270000000000</v>
      </c>
      <c r="J599" s="147"/>
      <c r="K599" s="71">
        <v>500000000</v>
      </c>
      <c r="L599" t="str">
        <f t="shared" si="16"/>
        <v>彌勒佛超級免費卡</v>
      </c>
    </row>
    <row r="600" spans="2:12" x14ac:dyDescent="0.25">
      <c r="B600" s="82" t="s">
        <v>441</v>
      </c>
      <c r="C600" s="174" t="s">
        <v>10716</v>
      </c>
      <c r="D600" s="175" t="s">
        <v>10737</v>
      </c>
      <c r="E600" s="82">
        <v>12</v>
      </c>
      <c r="F600" s="79"/>
      <c r="G600" s="82"/>
      <c r="H600" s="82"/>
      <c r="I600" s="118">
        <f>VLOOKUP(道具表!L600,虛寶卡代碼清單!D:H,4,FALSE)*K600</f>
        <v>540000000000</v>
      </c>
      <c r="J600" s="147"/>
      <c r="K600" s="71">
        <v>1000000000</v>
      </c>
      <c r="L600" t="str">
        <f t="shared" si="16"/>
        <v>彌勒佛超級免費卡</v>
      </c>
    </row>
    <row r="601" spans="2:12" x14ac:dyDescent="0.25">
      <c r="B601" s="82" t="s">
        <v>441</v>
      </c>
      <c r="C601" s="174" t="s">
        <v>10717</v>
      </c>
      <c r="D601" s="175" t="s">
        <v>10738</v>
      </c>
      <c r="E601" s="82">
        <v>13</v>
      </c>
      <c r="F601" s="79"/>
      <c r="G601" s="82"/>
      <c r="H601" s="82"/>
      <c r="I601" s="118">
        <f>VLOOKUP(道具表!L601,虛寶卡代碼清單!D:H,4,FALSE)*K601</f>
        <v>1080000000000</v>
      </c>
      <c r="J601" s="147"/>
      <c r="K601" s="71">
        <v>2000000000</v>
      </c>
      <c r="L601" t="str">
        <f t="shared" ref="L601:L621" si="17">MID(C601,LEN(K601)+1,FIND("(",C601)-LEN(K601)-1)</f>
        <v>彌勒佛超級免費卡</v>
      </c>
    </row>
    <row r="602" spans="2:12" x14ac:dyDescent="0.25">
      <c r="B602" s="82" t="s">
        <v>441</v>
      </c>
      <c r="C602" s="174" t="s">
        <v>10718</v>
      </c>
      <c r="D602" s="175" t="s">
        <v>10739</v>
      </c>
      <c r="E602" s="82">
        <v>14</v>
      </c>
      <c r="F602" s="79"/>
      <c r="G602" s="82"/>
      <c r="H602" s="82"/>
      <c r="I602" s="118">
        <f>VLOOKUP(道具表!L602,虛寶卡代碼清單!D:H,4,FALSE)*K602</f>
        <v>2700000000000</v>
      </c>
      <c r="J602" s="147"/>
      <c r="K602" s="71">
        <v>5000000000</v>
      </c>
      <c r="L602" t="str">
        <f t="shared" si="17"/>
        <v>彌勒佛超級免費卡</v>
      </c>
    </row>
    <row r="603" spans="2:12" x14ac:dyDescent="0.25">
      <c r="B603" s="82" t="s">
        <v>441</v>
      </c>
      <c r="C603" s="174" t="s">
        <v>10719</v>
      </c>
      <c r="D603" s="175" t="s">
        <v>10740</v>
      </c>
      <c r="E603" s="82">
        <v>15</v>
      </c>
      <c r="F603" s="79"/>
      <c r="G603" s="82"/>
      <c r="H603" s="82"/>
      <c r="I603" s="118">
        <f>VLOOKUP(道具表!L603,虛寶卡代碼清單!D:H,4,FALSE)*K603</f>
        <v>5400000000000</v>
      </c>
      <c r="J603" s="147"/>
      <c r="K603" s="71">
        <v>10000000000</v>
      </c>
      <c r="L603" t="str">
        <f t="shared" si="17"/>
        <v>彌勒佛超級免費卡</v>
      </c>
    </row>
    <row r="604" spans="2:12" x14ac:dyDescent="0.25">
      <c r="B604" s="82" t="s">
        <v>441</v>
      </c>
      <c r="C604" s="174" t="s">
        <v>10741</v>
      </c>
      <c r="D604" s="175" t="s">
        <v>10762</v>
      </c>
      <c r="E604" s="82">
        <v>12</v>
      </c>
      <c r="F604" s="79"/>
      <c r="G604" s="82"/>
      <c r="H604" s="82"/>
      <c r="I604" s="118">
        <f>VLOOKUP(道具表!L604,虛寶卡代碼清單!D:H,4,FALSE)*K604</f>
        <v>6267000</v>
      </c>
      <c r="J604" s="147"/>
      <c r="K604" s="71">
        <v>3000</v>
      </c>
      <c r="L604" t="str">
        <f t="shared" si="17"/>
        <v>彌勒佛超級彩金卡</v>
      </c>
    </row>
    <row r="605" spans="2:12" x14ac:dyDescent="0.25">
      <c r="B605" s="82" t="s">
        <v>441</v>
      </c>
      <c r="C605" s="174" t="s">
        <v>10742</v>
      </c>
      <c r="D605" s="175" t="s">
        <v>10763</v>
      </c>
      <c r="E605" s="82">
        <v>12</v>
      </c>
      <c r="F605" s="79"/>
      <c r="G605" s="82"/>
      <c r="H605" s="82"/>
      <c r="I605" s="118">
        <f>VLOOKUP(道具表!L605,虛寶卡代碼清單!D:H,4,FALSE)*K605</f>
        <v>20890000</v>
      </c>
      <c r="J605" s="147"/>
      <c r="K605" s="71">
        <v>10000</v>
      </c>
      <c r="L605" t="str">
        <f t="shared" si="17"/>
        <v>彌勒佛超級彩金卡</v>
      </c>
    </row>
    <row r="606" spans="2:12" x14ac:dyDescent="0.25">
      <c r="B606" s="82" t="s">
        <v>441</v>
      </c>
      <c r="C606" s="174" t="s">
        <v>10743</v>
      </c>
      <c r="D606" s="175" t="s">
        <v>10764</v>
      </c>
      <c r="E606" s="82">
        <v>12</v>
      </c>
      <c r="F606" s="79"/>
      <c r="G606" s="82"/>
      <c r="H606" s="82"/>
      <c r="I606" s="118">
        <f>VLOOKUP(道具表!L606,虛寶卡代碼清單!D:H,4,FALSE)*K606</f>
        <v>62670000</v>
      </c>
      <c r="J606" s="147"/>
      <c r="K606" s="71">
        <v>30000</v>
      </c>
      <c r="L606" t="str">
        <f t="shared" si="17"/>
        <v>彌勒佛超級彩金卡</v>
      </c>
    </row>
    <row r="607" spans="2:12" x14ac:dyDescent="0.25">
      <c r="B607" s="82" t="s">
        <v>441</v>
      </c>
      <c r="C607" s="174" t="s">
        <v>10744</v>
      </c>
      <c r="D607" s="175" t="s">
        <v>10765</v>
      </c>
      <c r="E607" s="82">
        <v>12</v>
      </c>
      <c r="F607" s="79"/>
      <c r="G607" s="82"/>
      <c r="H607" s="82"/>
      <c r="I607" s="118">
        <f>VLOOKUP(道具表!L607,虛寶卡代碼清單!D:H,4,FALSE)*K607</f>
        <v>208900000</v>
      </c>
      <c r="J607" s="147"/>
      <c r="K607" s="71">
        <v>100000</v>
      </c>
      <c r="L607" t="str">
        <f t="shared" si="17"/>
        <v>彌勒佛超級彩金卡</v>
      </c>
    </row>
    <row r="608" spans="2:12" x14ac:dyDescent="0.25">
      <c r="B608" s="82" t="s">
        <v>441</v>
      </c>
      <c r="C608" s="174" t="s">
        <v>10745</v>
      </c>
      <c r="D608" s="175" t="s">
        <v>10766</v>
      </c>
      <c r="E608" s="82">
        <v>12</v>
      </c>
      <c r="F608" s="79"/>
      <c r="G608" s="82"/>
      <c r="H608" s="82"/>
      <c r="I608" s="118">
        <f>VLOOKUP(道具表!L608,虛寶卡代碼清單!D:H,4,FALSE)*K608</f>
        <v>626700000</v>
      </c>
      <c r="J608" s="147"/>
      <c r="K608" s="71">
        <v>300000</v>
      </c>
      <c r="L608" t="str">
        <f t="shared" si="17"/>
        <v>彌勒佛超級彩金卡</v>
      </c>
    </row>
    <row r="609" spans="2:12" x14ac:dyDescent="0.25">
      <c r="B609" s="82" t="s">
        <v>441</v>
      </c>
      <c r="C609" s="174" t="s">
        <v>10746</v>
      </c>
      <c r="D609" s="175" t="s">
        <v>10767</v>
      </c>
      <c r="E609" s="82">
        <v>12</v>
      </c>
      <c r="F609" s="79"/>
      <c r="G609" s="82"/>
      <c r="H609" s="82"/>
      <c r="I609" s="118">
        <f>VLOOKUP(道具表!L609,虛寶卡代碼清單!D:H,4,FALSE)*K609</f>
        <v>2089000000</v>
      </c>
      <c r="J609" s="147"/>
      <c r="K609" s="71">
        <v>1000000</v>
      </c>
      <c r="L609" t="str">
        <f t="shared" si="17"/>
        <v>彌勒佛超級彩金卡</v>
      </c>
    </row>
    <row r="610" spans="2:12" x14ac:dyDescent="0.25">
      <c r="B610" s="82" t="s">
        <v>441</v>
      </c>
      <c r="C610" s="174" t="s">
        <v>10747</v>
      </c>
      <c r="D610" s="175" t="s">
        <v>10768</v>
      </c>
      <c r="E610" s="82">
        <v>12</v>
      </c>
      <c r="F610" s="79"/>
      <c r="G610" s="82"/>
      <c r="H610" s="82"/>
      <c r="I610" s="118">
        <f>VLOOKUP(道具表!L610,虛寶卡代碼清單!D:H,4,FALSE)*K610</f>
        <v>6267000000</v>
      </c>
      <c r="J610" s="147"/>
      <c r="K610" s="71">
        <v>3000000</v>
      </c>
      <c r="L610" t="str">
        <f t="shared" si="17"/>
        <v>彌勒佛超級彩金卡</v>
      </c>
    </row>
    <row r="611" spans="2:12" x14ac:dyDescent="0.25">
      <c r="B611" s="82" t="s">
        <v>441</v>
      </c>
      <c r="C611" s="174" t="s">
        <v>10748</v>
      </c>
      <c r="D611" s="175" t="s">
        <v>10769</v>
      </c>
      <c r="E611" s="82">
        <v>12</v>
      </c>
      <c r="F611" s="79"/>
      <c r="G611" s="82"/>
      <c r="H611" s="82"/>
      <c r="I611" s="118">
        <f>VLOOKUP(道具表!L611,虛寶卡代碼清單!D:H,4,FALSE)*K611</f>
        <v>12534000000</v>
      </c>
      <c r="J611" s="147"/>
      <c r="K611" s="71">
        <v>6000000</v>
      </c>
      <c r="L611" t="str">
        <f t="shared" si="17"/>
        <v>彌勒佛超級彩金卡</v>
      </c>
    </row>
    <row r="612" spans="2:12" x14ac:dyDescent="0.25">
      <c r="B612" s="82" t="s">
        <v>441</v>
      </c>
      <c r="C612" s="174" t="s">
        <v>10749</v>
      </c>
      <c r="D612" s="175" t="s">
        <v>10770</v>
      </c>
      <c r="E612" s="82">
        <v>12</v>
      </c>
      <c r="F612" s="79"/>
      <c r="G612" s="82"/>
      <c r="H612" s="82"/>
      <c r="I612" s="118">
        <f>VLOOKUP(道具表!L612,虛寶卡代碼清單!D:H,4,FALSE)*K612</f>
        <v>18801000000</v>
      </c>
      <c r="J612" s="147"/>
      <c r="K612" s="71">
        <v>9000000</v>
      </c>
      <c r="L612" t="str">
        <f t="shared" si="17"/>
        <v>彌勒佛超級彩金卡</v>
      </c>
    </row>
    <row r="613" spans="2:12" x14ac:dyDescent="0.25">
      <c r="B613" s="82" t="s">
        <v>441</v>
      </c>
      <c r="C613" s="174" t="s">
        <v>10750</v>
      </c>
      <c r="D613" s="175" t="s">
        <v>10771</v>
      </c>
      <c r="E613" s="82">
        <v>12</v>
      </c>
      <c r="F613" s="79"/>
      <c r="G613" s="82"/>
      <c r="H613" s="82"/>
      <c r="I613" s="118">
        <f>VLOOKUP(道具表!L613,虛寶卡代碼清單!D:H,4,FALSE)*K613</f>
        <v>20890000000</v>
      </c>
      <c r="J613" s="147"/>
      <c r="K613" s="71">
        <v>10000000</v>
      </c>
      <c r="L613" t="str">
        <f t="shared" si="17"/>
        <v>彌勒佛超級彩金卡</v>
      </c>
    </row>
    <row r="614" spans="2:12" x14ac:dyDescent="0.25">
      <c r="B614" s="82" t="s">
        <v>441</v>
      </c>
      <c r="C614" s="174" t="s">
        <v>10751</v>
      </c>
      <c r="D614" s="175" t="s">
        <v>10772</v>
      </c>
      <c r="E614" s="82">
        <v>12</v>
      </c>
      <c r="F614" s="79"/>
      <c r="G614" s="82"/>
      <c r="H614" s="82"/>
      <c r="I614" s="118">
        <f>VLOOKUP(道具表!L614,虛寶卡代碼清單!D:H,4,FALSE)*K614</f>
        <v>31335000000</v>
      </c>
      <c r="J614" s="147"/>
      <c r="K614" s="71">
        <v>15000000</v>
      </c>
      <c r="L614" t="str">
        <f t="shared" si="17"/>
        <v>彌勒佛超級彩金卡</v>
      </c>
    </row>
    <row r="615" spans="2:12" x14ac:dyDescent="0.25">
      <c r="B615" s="82" t="s">
        <v>441</v>
      </c>
      <c r="C615" s="174" t="s">
        <v>10752</v>
      </c>
      <c r="D615" s="175" t="s">
        <v>10773</v>
      </c>
      <c r="E615" s="82">
        <v>12</v>
      </c>
      <c r="F615" s="79"/>
      <c r="G615" s="82"/>
      <c r="H615" s="82"/>
      <c r="I615" s="118">
        <f>VLOOKUP(道具表!L615,虛寶卡代碼清單!D:H,4,FALSE)*K615</f>
        <v>62670000000</v>
      </c>
      <c r="J615" s="147"/>
      <c r="K615" s="71">
        <v>30000000</v>
      </c>
      <c r="L615" t="str">
        <f t="shared" si="17"/>
        <v>彌勒佛超級彩金卡</v>
      </c>
    </row>
    <row r="616" spans="2:12" x14ac:dyDescent="0.25">
      <c r="B616" s="82" t="s">
        <v>441</v>
      </c>
      <c r="C616" s="174" t="s">
        <v>10753</v>
      </c>
      <c r="D616" s="175" t="s">
        <v>10774</v>
      </c>
      <c r="E616" s="82">
        <v>12</v>
      </c>
      <c r="F616" s="79"/>
      <c r="G616" s="82"/>
      <c r="H616" s="82"/>
      <c r="I616" s="118">
        <f>VLOOKUP(道具表!L616,虛寶卡代碼清單!D:H,4,FALSE)*K616</f>
        <v>104450000000</v>
      </c>
      <c r="J616" s="147"/>
      <c r="K616" s="71">
        <v>50000000</v>
      </c>
      <c r="L616" t="str">
        <f t="shared" si="17"/>
        <v>彌勒佛超級彩金卡</v>
      </c>
    </row>
    <row r="617" spans="2:12" x14ac:dyDescent="0.25">
      <c r="B617" s="82" t="s">
        <v>441</v>
      </c>
      <c r="C617" s="174" t="s">
        <v>10754</v>
      </c>
      <c r="D617" s="175" t="s">
        <v>10775</v>
      </c>
      <c r="E617" s="82">
        <v>12</v>
      </c>
      <c r="F617" s="79"/>
      <c r="G617" s="82"/>
      <c r="H617" s="82"/>
      <c r="I617" s="118">
        <f>VLOOKUP(道具表!L617,虛寶卡代碼清單!D:H,4,FALSE)*K617</f>
        <v>208900000000</v>
      </c>
      <c r="J617" s="147"/>
      <c r="K617" s="71">
        <v>100000000</v>
      </c>
      <c r="L617" t="str">
        <f t="shared" si="17"/>
        <v>彌勒佛超級彩金卡</v>
      </c>
    </row>
    <row r="618" spans="2:12" x14ac:dyDescent="0.25">
      <c r="B618" s="82" t="s">
        <v>441</v>
      </c>
      <c r="C618" s="174" t="s">
        <v>10755</v>
      </c>
      <c r="D618" s="175" t="s">
        <v>10776</v>
      </c>
      <c r="E618" s="82">
        <v>12</v>
      </c>
      <c r="F618" s="79"/>
      <c r="G618" s="82"/>
      <c r="H618" s="82"/>
      <c r="I618" s="118">
        <f>VLOOKUP(道具表!L618,虛寶卡代碼清單!D:H,4,FALSE)*K618</f>
        <v>417800000000</v>
      </c>
      <c r="J618" s="147"/>
      <c r="K618" s="71">
        <v>200000000</v>
      </c>
      <c r="L618" t="str">
        <f t="shared" si="17"/>
        <v>彌勒佛超級彩金卡</v>
      </c>
    </row>
    <row r="619" spans="2:12" x14ac:dyDescent="0.25">
      <c r="B619" s="82" t="s">
        <v>441</v>
      </c>
      <c r="C619" s="174" t="s">
        <v>10756</v>
      </c>
      <c r="D619" s="175" t="s">
        <v>10777</v>
      </c>
      <c r="E619" s="82">
        <v>12</v>
      </c>
      <c r="F619" s="79"/>
      <c r="G619" s="82"/>
      <c r="H619" s="82"/>
      <c r="I619" s="118">
        <f>VLOOKUP(道具表!L619,虛寶卡代碼清單!D:H,4,FALSE)*K619</f>
        <v>626700000000</v>
      </c>
      <c r="J619" s="147"/>
      <c r="K619" s="71">
        <v>300000000</v>
      </c>
      <c r="L619" t="str">
        <f t="shared" si="17"/>
        <v>彌勒佛超級彩金卡</v>
      </c>
    </row>
    <row r="620" spans="2:12" x14ac:dyDescent="0.25">
      <c r="B620" s="82" t="s">
        <v>441</v>
      </c>
      <c r="C620" s="174" t="s">
        <v>10757</v>
      </c>
      <c r="D620" s="175" t="s">
        <v>10778</v>
      </c>
      <c r="E620" s="82">
        <v>12</v>
      </c>
      <c r="F620" s="79"/>
      <c r="G620" s="82"/>
      <c r="H620" s="82"/>
      <c r="I620" s="118">
        <f>VLOOKUP(道具表!L620,虛寶卡代碼清單!D:H,4,FALSE)*K620</f>
        <v>1044500000000</v>
      </c>
      <c r="J620" s="147"/>
      <c r="K620" s="71">
        <v>500000000</v>
      </c>
      <c r="L620" t="str">
        <f t="shared" si="17"/>
        <v>彌勒佛超級彩金卡</v>
      </c>
    </row>
    <row r="621" spans="2:12" x14ac:dyDescent="0.25">
      <c r="B621" s="82" t="s">
        <v>441</v>
      </c>
      <c r="C621" s="174" t="s">
        <v>10758</v>
      </c>
      <c r="D621" s="175" t="s">
        <v>10779</v>
      </c>
      <c r="E621" s="82">
        <v>12</v>
      </c>
      <c r="F621" s="79"/>
      <c r="G621" s="82"/>
      <c r="H621" s="82"/>
      <c r="I621" s="118">
        <f>VLOOKUP(道具表!L621,虛寶卡代碼清單!D:H,4,FALSE)*K621</f>
        <v>2089000000000</v>
      </c>
      <c r="J621" s="147"/>
      <c r="K621" s="71">
        <v>1000000000</v>
      </c>
      <c r="L621" t="str">
        <f t="shared" si="17"/>
        <v>彌勒佛超級彩金卡</v>
      </c>
    </row>
    <row r="622" spans="2:12" x14ac:dyDescent="0.25">
      <c r="B622" s="82" t="s">
        <v>441</v>
      </c>
      <c r="C622" s="174" t="s">
        <v>10759</v>
      </c>
      <c r="D622" s="175" t="s">
        <v>10780</v>
      </c>
      <c r="E622" s="82">
        <v>13</v>
      </c>
      <c r="F622" s="79"/>
      <c r="G622" s="82"/>
      <c r="H622" s="82"/>
      <c r="I622" s="118">
        <f>VLOOKUP(道具表!L622,虛寶卡代碼清單!D:H,4,FALSE)*K622</f>
        <v>4178000000000</v>
      </c>
      <c r="J622" s="147"/>
      <c r="K622" s="71">
        <v>2000000000</v>
      </c>
      <c r="L622" t="str">
        <f t="shared" ref="L622:L624" si="18">MID(C622,LEN(K622)+1,FIND("(",C622)-LEN(K622)-1)</f>
        <v>彌勒佛超級彩金卡</v>
      </c>
    </row>
    <row r="623" spans="2:12" x14ac:dyDescent="0.25">
      <c r="B623" s="82" t="s">
        <v>441</v>
      </c>
      <c r="C623" s="174" t="s">
        <v>10760</v>
      </c>
      <c r="D623" s="175" t="s">
        <v>10781</v>
      </c>
      <c r="E623" s="82">
        <v>14</v>
      </c>
      <c r="F623" s="79"/>
      <c r="G623" s="82"/>
      <c r="H623" s="82"/>
      <c r="I623" s="118">
        <f>VLOOKUP(道具表!L623,虛寶卡代碼清單!D:H,4,FALSE)*K623</f>
        <v>10445000000000</v>
      </c>
      <c r="J623" s="147"/>
      <c r="K623" s="71">
        <v>5000000000</v>
      </c>
      <c r="L623" t="str">
        <f t="shared" si="18"/>
        <v>彌勒佛超級彩金卡</v>
      </c>
    </row>
    <row r="624" spans="2:12" x14ac:dyDescent="0.25">
      <c r="B624" s="82" t="s">
        <v>441</v>
      </c>
      <c r="C624" s="174" t="s">
        <v>10761</v>
      </c>
      <c r="D624" s="175" t="s">
        <v>10782</v>
      </c>
      <c r="E624" s="82">
        <v>15</v>
      </c>
      <c r="F624" s="79"/>
      <c r="G624" s="82"/>
      <c r="H624" s="82"/>
      <c r="I624" s="118">
        <f>VLOOKUP(道具表!L624,虛寶卡代碼清單!D:H,4,FALSE)*K624</f>
        <v>20890000000000</v>
      </c>
      <c r="J624" s="147"/>
      <c r="K624" s="71">
        <v>10000000000</v>
      </c>
      <c r="L624" t="str">
        <f t="shared" si="18"/>
        <v>彌勒佛超級彩金卡</v>
      </c>
    </row>
    <row r="625" spans="2:12" x14ac:dyDescent="0.25">
      <c r="B625" s="82" t="s">
        <v>441</v>
      </c>
      <c r="C625" s="174" t="s">
        <v>1389</v>
      </c>
      <c r="D625" s="175" t="s">
        <v>1390</v>
      </c>
      <c r="E625" s="82">
        <v>12</v>
      </c>
      <c r="F625" s="79"/>
      <c r="G625" s="82"/>
      <c r="H625" s="82"/>
      <c r="I625" s="118">
        <f>VLOOKUP(道具表!L625,虛寶卡代碼清單!D:H,4,FALSE)*K625</f>
        <v>150000</v>
      </c>
      <c r="J625" s="147"/>
      <c r="K625" s="71">
        <v>3000</v>
      </c>
      <c r="L625" t="str">
        <f t="shared" si="11"/>
        <v>太極童子紅利卡</v>
      </c>
    </row>
    <row r="626" spans="2:12" x14ac:dyDescent="0.25">
      <c r="B626" s="82" t="s">
        <v>441</v>
      </c>
      <c r="C626" s="174" t="s">
        <v>1391</v>
      </c>
      <c r="D626" s="175" t="s">
        <v>1392</v>
      </c>
      <c r="E626" s="82">
        <v>12</v>
      </c>
      <c r="F626" s="79"/>
      <c r="G626" s="82"/>
      <c r="H626" s="82"/>
      <c r="I626" s="118">
        <f>VLOOKUP(道具表!L626,虛寶卡代碼清單!D:H,4,FALSE)*K626</f>
        <v>500000</v>
      </c>
      <c r="J626" s="147"/>
      <c r="K626" s="71">
        <v>10000</v>
      </c>
      <c r="L626" t="str">
        <f t="shared" si="11"/>
        <v>太極童子紅利卡</v>
      </c>
    </row>
    <row r="627" spans="2:12" x14ac:dyDescent="0.25">
      <c r="B627" s="82" t="s">
        <v>441</v>
      </c>
      <c r="C627" s="174" t="s">
        <v>1393</v>
      </c>
      <c r="D627" s="175" t="s">
        <v>1394</v>
      </c>
      <c r="E627" s="82">
        <v>12</v>
      </c>
      <c r="F627" s="79"/>
      <c r="G627" s="82"/>
      <c r="H627" s="82"/>
      <c r="I627" s="118">
        <f>VLOOKUP(道具表!L627,虛寶卡代碼清單!D:H,4,FALSE)*K627</f>
        <v>1500000</v>
      </c>
      <c r="J627" s="147"/>
      <c r="K627" s="71">
        <v>30000</v>
      </c>
      <c r="L627" t="str">
        <f t="shared" si="11"/>
        <v>太極童子紅利卡</v>
      </c>
    </row>
    <row r="628" spans="2:12" x14ac:dyDescent="0.25">
      <c r="B628" s="82" t="s">
        <v>441</v>
      </c>
      <c r="C628" s="174" t="s">
        <v>1395</v>
      </c>
      <c r="D628" s="175" t="s">
        <v>1396</v>
      </c>
      <c r="E628" s="82">
        <v>12</v>
      </c>
      <c r="F628" s="79"/>
      <c r="G628" s="82"/>
      <c r="H628" s="82"/>
      <c r="I628" s="118">
        <f>VLOOKUP(道具表!L628,虛寶卡代碼清單!D:H,4,FALSE)*K628</f>
        <v>5000000</v>
      </c>
      <c r="J628" s="147"/>
      <c r="K628" s="71">
        <v>100000</v>
      </c>
      <c r="L628" t="str">
        <f t="shared" si="11"/>
        <v>太極童子紅利卡</v>
      </c>
    </row>
    <row r="629" spans="2:12" x14ac:dyDescent="0.25">
      <c r="B629" s="82" t="s">
        <v>441</v>
      </c>
      <c r="C629" s="174" t="s">
        <v>1397</v>
      </c>
      <c r="D629" s="175" t="s">
        <v>1398</v>
      </c>
      <c r="E629" s="82">
        <v>12</v>
      </c>
      <c r="F629" s="79"/>
      <c r="G629" s="82"/>
      <c r="H629" s="82"/>
      <c r="I629" s="118">
        <f>VLOOKUP(道具表!L629,虛寶卡代碼清單!D:H,4,FALSE)*K629</f>
        <v>15000000</v>
      </c>
      <c r="J629" s="147"/>
      <c r="K629" s="71">
        <v>300000</v>
      </c>
      <c r="L629" t="str">
        <f t="shared" si="11"/>
        <v>太極童子紅利卡</v>
      </c>
    </row>
    <row r="630" spans="2:12" x14ac:dyDescent="0.25">
      <c r="B630" s="82" t="s">
        <v>441</v>
      </c>
      <c r="C630" s="174" t="s">
        <v>1399</v>
      </c>
      <c r="D630" s="175" t="s">
        <v>1400</v>
      </c>
      <c r="E630" s="82">
        <v>12</v>
      </c>
      <c r="F630" s="79"/>
      <c r="G630" s="82"/>
      <c r="H630" s="82"/>
      <c r="I630" s="118">
        <f>VLOOKUP(道具表!L630,虛寶卡代碼清單!D:H,4,FALSE)*K630</f>
        <v>50000000</v>
      </c>
      <c r="J630" s="147"/>
      <c r="K630" s="71">
        <v>1000000</v>
      </c>
      <c r="L630" t="str">
        <f t="shared" si="11"/>
        <v>太極童子紅利卡</v>
      </c>
    </row>
    <row r="631" spans="2:12" x14ac:dyDescent="0.25">
      <c r="B631" s="82" t="s">
        <v>441</v>
      </c>
      <c r="C631" s="174" t="s">
        <v>1401</v>
      </c>
      <c r="D631" s="175" t="s">
        <v>1402</v>
      </c>
      <c r="E631" s="82">
        <v>12</v>
      </c>
      <c r="F631" s="79"/>
      <c r="G631" s="82"/>
      <c r="H631" s="82"/>
      <c r="I631" s="118">
        <f>VLOOKUP(道具表!L631,虛寶卡代碼清單!D:H,4,FALSE)*K631</f>
        <v>150000000</v>
      </c>
      <c r="J631" s="147"/>
      <c r="K631" s="71">
        <v>3000000</v>
      </c>
      <c r="L631" t="str">
        <f t="shared" si="11"/>
        <v>太極童子紅利卡</v>
      </c>
    </row>
    <row r="632" spans="2:12" x14ac:dyDescent="0.25">
      <c r="B632" s="82" t="s">
        <v>441</v>
      </c>
      <c r="C632" s="174" t="s">
        <v>1403</v>
      </c>
      <c r="D632" s="175" t="s">
        <v>1404</v>
      </c>
      <c r="E632" s="82">
        <v>12</v>
      </c>
      <c r="F632" s="79"/>
      <c r="G632" s="82"/>
      <c r="H632" s="82"/>
      <c r="I632" s="118">
        <f>VLOOKUP(道具表!L632,虛寶卡代碼清單!D:H,4,FALSE)*K632</f>
        <v>300000000</v>
      </c>
      <c r="J632" s="147"/>
      <c r="K632" s="71">
        <v>6000000</v>
      </c>
      <c r="L632" t="str">
        <f t="shared" si="11"/>
        <v>太極童子紅利卡</v>
      </c>
    </row>
    <row r="633" spans="2:12" x14ac:dyDescent="0.25">
      <c r="B633" s="82" t="s">
        <v>441</v>
      </c>
      <c r="C633" s="174" t="s">
        <v>1405</v>
      </c>
      <c r="D633" s="175" t="s">
        <v>1406</v>
      </c>
      <c r="E633" s="82">
        <v>12</v>
      </c>
      <c r="F633" s="79"/>
      <c r="G633" s="82"/>
      <c r="H633" s="82"/>
      <c r="I633" s="118">
        <f>VLOOKUP(道具表!L633,虛寶卡代碼清單!D:H,4,FALSE)*K633</f>
        <v>450000000</v>
      </c>
      <c r="J633" s="147"/>
      <c r="K633" s="71">
        <v>9000000</v>
      </c>
      <c r="L633" t="str">
        <f t="shared" si="11"/>
        <v>太極童子紅利卡</v>
      </c>
    </row>
    <row r="634" spans="2:12" x14ac:dyDescent="0.25">
      <c r="B634" s="82" t="s">
        <v>441</v>
      </c>
      <c r="C634" s="174" t="s">
        <v>1407</v>
      </c>
      <c r="D634" s="175" t="s">
        <v>1408</v>
      </c>
      <c r="E634" s="82">
        <v>12</v>
      </c>
      <c r="F634" s="79"/>
      <c r="G634" s="82"/>
      <c r="H634" s="82"/>
      <c r="I634" s="118">
        <f>VLOOKUP(道具表!L634,虛寶卡代碼清單!D:H,4,FALSE)*K634</f>
        <v>500000000</v>
      </c>
      <c r="J634" s="147"/>
      <c r="K634" s="71">
        <v>10000000</v>
      </c>
      <c r="L634" t="str">
        <f t="shared" si="11"/>
        <v>太極童子紅利卡</v>
      </c>
    </row>
    <row r="635" spans="2:12" x14ac:dyDescent="0.25">
      <c r="B635" s="82" t="s">
        <v>441</v>
      </c>
      <c r="C635" s="174" t="s">
        <v>1409</v>
      </c>
      <c r="D635" s="175" t="s">
        <v>1410</v>
      </c>
      <c r="E635" s="82">
        <v>12</v>
      </c>
      <c r="F635" s="79"/>
      <c r="G635" s="82"/>
      <c r="H635" s="82"/>
      <c r="I635" s="118">
        <f>VLOOKUP(道具表!L635,虛寶卡代碼清單!D:H,4,FALSE)*K635</f>
        <v>750000000</v>
      </c>
      <c r="J635" s="147"/>
      <c r="K635" s="71">
        <v>15000000</v>
      </c>
      <c r="L635" t="str">
        <f t="shared" si="11"/>
        <v>太極童子紅利卡</v>
      </c>
    </row>
    <row r="636" spans="2:12" x14ac:dyDescent="0.25">
      <c r="B636" s="82" t="s">
        <v>441</v>
      </c>
      <c r="C636" s="174" t="s">
        <v>1411</v>
      </c>
      <c r="D636" s="175" t="s">
        <v>1412</v>
      </c>
      <c r="E636" s="82">
        <v>12</v>
      </c>
      <c r="F636" s="79"/>
      <c r="G636" s="82"/>
      <c r="H636" s="82"/>
      <c r="I636" s="118">
        <f>VLOOKUP(道具表!L636,虛寶卡代碼清單!D:H,4,FALSE)*K636</f>
        <v>1500000000</v>
      </c>
      <c r="J636" s="147"/>
      <c r="K636" s="71">
        <v>30000000</v>
      </c>
      <c r="L636" t="str">
        <f t="shared" si="11"/>
        <v>太極童子紅利卡</v>
      </c>
    </row>
    <row r="637" spans="2:12" x14ac:dyDescent="0.25">
      <c r="B637" s="82" t="s">
        <v>441</v>
      </c>
      <c r="C637" s="174" t="s">
        <v>1413</v>
      </c>
      <c r="D637" s="175" t="s">
        <v>1414</v>
      </c>
      <c r="E637" s="82">
        <v>12</v>
      </c>
      <c r="F637" s="79"/>
      <c r="G637" s="82"/>
      <c r="H637" s="82"/>
      <c r="I637" s="118">
        <f>VLOOKUP(道具表!L637,虛寶卡代碼清單!D:H,4,FALSE)*K637</f>
        <v>2500000000</v>
      </c>
      <c r="J637" s="147"/>
      <c r="K637" s="71">
        <v>50000000</v>
      </c>
      <c r="L637" t="str">
        <f t="shared" si="11"/>
        <v>太極童子紅利卡</v>
      </c>
    </row>
    <row r="638" spans="2:12" x14ac:dyDescent="0.25">
      <c r="B638" s="82" t="s">
        <v>441</v>
      </c>
      <c r="C638" s="174" t="s">
        <v>1415</v>
      </c>
      <c r="D638" s="175" t="s">
        <v>1416</v>
      </c>
      <c r="E638" s="82">
        <v>12</v>
      </c>
      <c r="F638" s="79"/>
      <c r="G638" s="82"/>
      <c r="H638" s="82"/>
      <c r="I638" s="118">
        <f>VLOOKUP(道具表!L638,虛寶卡代碼清單!D:H,4,FALSE)*K638</f>
        <v>5000000000</v>
      </c>
      <c r="J638" s="147"/>
      <c r="K638" s="71">
        <v>100000000</v>
      </c>
      <c r="L638" t="str">
        <f t="shared" si="11"/>
        <v>太極童子紅利卡</v>
      </c>
    </row>
    <row r="639" spans="2:12" x14ac:dyDescent="0.25">
      <c r="B639" s="82" t="s">
        <v>441</v>
      </c>
      <c r="C639" s="174" t="s">
        <v>1417</v>
      </c>
      <c r="D639" s="175" t="s">
        <v>1418</v>
      </c>
      <c r="E639" s="82">
        <v>12</v>
      </c>
      <c r="F639" s="79"/>
      <c r="G639" s="82"/>
      <c r="H639" s="82"/>
      <c r="I639" s="118">
        <f>VLOOKUP(道具表!L639,虛寶卡代碼清單!D:H,4,FALSE)*K639</f>
        <v>10000000000</v>
      </c>
      <c r="J639" s="147"/>
      <c r="K639" s="71">
        <v>200000000</v>
      </c>
      <c r="L639" t="str">
        <f t="shared" si="11"/>
        <v>太極童子紅利卡</v>
      </c>
    </row>
    <row r="640" spans="2:12" x14ac:dyDescent="0.25">
      <c r="B640" s="82" t="s">
        <v>441</v>
      </c>
      <c r="C640" s="174" t="s">
        <v>1419</v>
      </c>
      <c r="D640" s="175" t="s">
        <v>1420</v>
      </c>
      <c r="E640" s="82">
        <v>12</v>
      </c>
      <c r="F640" s="79"/>
      <c r="G640" s="82"/>
      <c r="H640" s="82"/>
      <c r="I640" s="118">
        <f>VLOOKUP(道具表!L640,虛寶卡代碼清單!D:H,4,FALSE)*K640</f>
        <v>15000000000</v>
      </c>
      <c r="J640" s="147"/>
      <c r="K640" s="71">
        <v>300000000</v>
      </c>
      <c r="L640" t="str">
        <f t="shared" si="11"/>
        <v>太極童子紅利卡</v>
      </c>
    </row>
    <row r="641" spans="2:12" x14ac:dyDescent="0.25">
      <c r="B641" s="82" t="s">
        <v>441</v>
      </c>
      <c r="C641" s="174" t="s">
        <v>1421</v>
      </c>
      <c r="D641" s="175" t="s">
        <v>1422</v>
      </c>
      <c r="E641" s="82">
        <v>12</v>
      </c>
      <c r="F641" s="79"/>
      <c r="G641" s="82"/>
      <c r="H641" s="82"/>
      <c r="I641" s="118">
        <f>VLOOKUP(道具表!L641,虛寶卡代碼清單!D:H,4,FALSE)*K641</f>
        <v>25000000000</v>
      </c>
      <c r="J641" s="147"/>
      <c r="K641" s="71">
        <v>500000000</v>
      </c>
      <c r="L641" t="str">
        <f t="shared" si="11"/>
        <v>太極童子紅利卡</v>
      </c>
    </row>
    <row r="642" spans="2:12" x14ac:dyDescent="0.25">
      <c r="B642" s="82" t="s">
        <v>441</v>
      </c>
      <c r="C642" s="174" t="s">
        <v>1423</v>
      </c>
      <c r="D642" s="175" t="s">
        <v>1424</v>
      </c>
      <c r="E642" s="82">
        <v>12</v>
      </c>
      <c r="F642" s="79"/>
      <c r="G642" s="82"/>
      <c r="H642" s="82"/>
      <c r="I642" s="118">
        <f>VLOOKUP(道具表!L642,虛寶卡代碼清單!D:H,4,FALSE)*K642</f>
        <v>50000000000</v>
      </c>
      <c r="J642" s="147"/>
      <c r="K642" s="71">
        <v>1000000000</v>
      </c>
      <c r="L642" t="str">
        <f t="shared" si="11"/>
        <v>太極童子紅利卡</v>
      </c>
    </row>
    <row r="643" spans="2:12" x14ac:dyDescent="0.25">
      <c r="B643" s="82" t="s">
        <v>441</v>
      </c>
      <c r="C643" s="174" t="s">
        <v>1425</v>
      </c>
      <c r="D643" s="175" t="s">
        <v>1426</v>
      </c>
      <c r="E643" s="82">
        <v>12</v>
      </c>
      <c r="F643" s="79"/>
      <c r="G643" s="82"/>
      <c r="H643" s="82"/>
      <c r="I643" s="118">
        <f>VLOOKUP(道具表!L643,虛寶卡代碼清單!D:H,4,FALSE)*K643</f>
        <v>150000</v>
      </c>
      <c r="J643" s="147"/>
      <c r="K643" s="71">
        <v>3000</v>
      </c>
      <c r="L643" t="str">
        <f t="shared" si="11"/>
        <v>太極童子紅利卡</v>
      </c>
    </row>
    <row r="644" spans="2:12" x14ac:dyDescent="0.25">
      <c r="B644" s="82" t="s">
        <v>441</v>
      </c>
      <c r="C644" s="174" t="s">
        <v>1427</v>
      </c>
      <c r="D644" s="175" t="s">
        <v>1428</v>
      </c>
      <c r="E644" s="82">
        <v>12</v>
      </c>
      <c r="F644" s="79"/>
      <c r="G644" s="82"/>
      <c r="H644" s="82"/>
      <c r="I644" s="118">
        <f>VLOOKUP(道具表!L644,虛寶卡代碼清單!D:H,4,FALSE)*K644</f>
        <v>500000</v>
      </c>
      <c r="J644" s="147"/>
      <c r="K644" s="71">
        <v>10000</v>
      </c>
      <c r="L644" t="str">
        <f t="shared" si="11"/>
        <v>太極童子紅利卡</v>
      </c>
    </row>
    <row r="645" spans="2:12" x14ac:dyDescent="0.25">
      <c r="B645" s="82" t="s">
        <v>441</v>
      </c>
      <c r="C645" s="174" t="s">
        <v>1429</v>
      </c>
      <c r="D645" s="175" t="s">
        <v>1430</v>
      </c>
      <c r="E645" s="82">
        <v>12</v>
      </c>
      <c r="F645" s="79"/>
      <c r="G645" s="82"/>
      <c r="H645" s="82"/>
      <c r="I645" s="118">
        <f>VLOOKUP(道具表!L645,虛寶卡代碼清單!D:H,4,FALSE)*K645</f>
        <v>1500000</v>
      </c>
      <c r="J645" s="147"/>
      <c r="K645" s="71">
        <v>30000</v>
      </c>
      <c r="L645" t="str">
        <f t="shared" ref="L645:L708" si="19">MID(C645,LEN(K645)+1,FIND("(",C645)-LEN(K645)-1)</f>
        <v>太極童子紅利卡</v>
      </c>
    </row>
    <row r="646" spans="2:12" x14ac:dyDescent="0.25">
      <c r="B646" s="82" t="s">
        <v>441</v>
      </c>
      <c r="C646" s="174" t="s">
        <v>1431</v>
      </c>
      <c r="D646" s="175" t="s">
        <v>1432</v>
      </c>
      <c r="E646" s="82">
        <v>12</v>
      </c>
      <c r="F646" s="79"/>
      <c r="G646" s="82"/>
      <c r="H646" s="82"/>
      <c r="I646" s="118">
        <f>VLOOKUP(道具表!L646,虛寶卡代碼清單!D:H,4,FALSE)*K646</f>
        <v>5000000</v>
      </c>
      <c r="J646" s="147"/>
      <c r="K646" s="71">
        <v>100000</v>
      </c>
      <c r="L646" t="str">
        <f t="shared" si="19"/>
        <v>太極童子紅利卡</v>
      </c>
    </row>
    <row r="647" spans="2:12" x14ac:dyDescent="0.25">
      <c r="B647" s="82" t="s">
        <v>441</v>
      </c>
      <c r="C647" s="174" t="s">
        <v>1433</v>
      </c>
      <c r="D647" s="175" t="s">
        <v>1434</v>
      </c>
      <c r="E647" s="82">
        <v>12</v>
      </c>
      <c r="F647" s="79"/>
      <c r="G647" s="82"/>
      <c r="H647" s="82"/>
      <c r="I647" s="118">
        <f>VLOOKUP(道具表!L647,虛寶卡代碼清單!D:H,4,FALSE)*K647</f>
        <v>15000000</v>
      </c>
      <c r="J647" s="147"/>
      <c r="K647" s="71">
        <v>300000</v>
      </c>
      <c r="L647" t="str">
        <f t="shared" si="19"/>
        <v>太極童子紅利卡</v>
      </c>
    </row>
    <row r="648" spans="2:12" x14ac:dyDescent="0.25">
      <c r="B648" s="82" t="s">
        <v>441</v>
      </c>
      <c r="C648" s="174" t="s">
        <v>1435</v>
      </c>
      <c r="D648" s="175" t="s">
        <v>1436</v>
      </c>
      <c r="E648" s="82">
        <v>12</v>
      </c>
      <c r="F648" s="79"/>
      <c r="G648" s="82"/>
      <c r="H648" s="82"/>
      <c r="I648" s="118">
        <f>VLOOKUP(道具表!L648,虛寶卡代碼清單!D:H,4,FALSE)*K648</f>
        <v>50000000</v>
      </c>
      <c r="J648" s="147"/>
      <c r="K648" s="71">
        <v>1000000</v>
      </c>
      <c r="L648" t="str">
        <f t="shared" si="19"/>
        <v>太極童子紅利卡</v>
      </c>
    </row>
    <row r="649" spans="2:12" x14ac:dyDescent="0.25">
      <c r="B649" s="82" t="s">
        <v>441</v>
      </c>
      <c r="C649" s="174" t="s">
        <v>1437</v>
      </c>
      <c r="D649" s="175" t="s">
        <v>1438</v>
      </c>
      <c r="E649" s="82">
        <v>12</v>
      </c>
      <c r="F649" s="79"/>
      <c r="G649" s="82"/>
      <c r="H649" s="82"/>
      <c r="I649" s="118">
        <f>VLOOKUP(道具表!L649,虛寶卡代碼清單!D:H,4,FALSE)*K649</f>
        <v>150000000</v>
      </c>
      <c r="J649" s="147"/>
      <c r="K649" s="71">
        <v>3000000</v>
      </c>
      <c r="L649" t="str">
        <f t="shared" si="19"/>
        <v>太極童子紅利卡</v>
      </c>
    </row>
    <row r="650" spans="2:12" x14ac:dyDescent="0.25">
      <c r="B650" s="82" t="s">
        <v>441</v>
      </c>
      <c r="C650" s="174" t="s">
        <v>1439</v>
      </c>
      <c r="D650" s="175" t="s">
        <v>1440</v>
      </c>
      <c r="E650" s="82">
        <v>12</v>
      </c>
      <c r="F650" s="79"/>
      <c r="G650" s="82"/>
      <c r="H650" s="82"/>
      <c r="I650" s="118">
        <f>VLOOKUP(道具表!L650,虛寶卡代碼清單!D:H,4,FALSE)*K650</f>
        <v>300000000</v>
      </c>
      <c r="J650" s="147"/>
      <c r="K650" s="71">
        <v>6000000</v>
      </c>
      <c r="L650" t="str">
        <f t="shared" si="19"/>
        <v>太極童子紅利卡</v>
      </c>
    </row>
    <row r="651" spans="2:12" x14ac:dyDescent="0.25">
      <c r="B651" s="82" t="s">
        <v>441</v>
      </c>
      <c r="C651" s="174" t="s">
        <v>1441</v>
      </c>
      <c r="D651" s="175" t="s">
        <v>1442</v>
      </c>
      <c r="E651" s="82">
        <v>12</v>
      </c>
      <c r="F651" s="79"/>
      <c r="G651" s="82"/>
      <c r="H651" s="82"/>
      <c r="I651" s="118">
        <f>VLOOKUP(道具表!L651,虛寶卡代碼清單!D:H,4,FALSE)*K651</f>
        <v>450000000</v>
      </c>
      <c r="J651" s="147"/>
      <c r="K651" s="71">
        <v>9000000</v>
      </c>
      <c r="L651" t="str">
        <f t="shared" si="19"/>
        <v>太極童子紅利卡</v>
      </c>
    </row>
    <row r="652" spans="2:12" x14ac:dyDescent="0.25">
      <c r="B652" s="82" t="s">
        <v>441</v>
      </c>
      <c r="C652" s="174" t="s">
        <v>1443</v>
      </c>
      <c r="D652" s="175" t="s">
        <v>1444</v>
      </c>
      <c r="E652" s="82">
        <v>12</v>
      </c>
      <c r="F652" s="79"/>
      <c r="G652" s="82"/>
      <c r="H652" s="82"/>
      <c r="I652" s="118">
        <f>VLOOKUP(道具表!L652,虛寶卡代碼清單!D:H,4,FALSE)*K652</f>
        <v>500000000</v>
      </c>
      <c r="J652" s="147"/>
      <c r="K652" s="71">
        <v>10000000</v>
      </c>
      <c r="L652" t="str">
        <f t="shared" si="19"/>
        <v>太極童子紅利卡</v>
      </c>
    </row>
    <row r="653" spans="2:12" x14ac:dyDescent="0.25">
      <c r="B653" s="82" t="s">
        <v>441</v>
      </c>
      <c r="C653" s="174" t="s">
        <v>1445</v>
      </c>
      <c r="D653" s="175" t="s">
        <v>1446</v>
      </c>
      <c r="E653" s="82">
        <v>12</v>
      </c>
      <c r="F653" s="79"/>
      <c r="G653" s="82"/>
      <c r="H653" s="82"/>
      <c r="I653" s="118">
        <f>VLOOKUP(道具表!L653,虛寶卡代碼清單!D:H,4,FALSE)*K653</f>
        <v>750000000</v>
      </c>
      <c r="J653" s="147"/>
      <c r="K653" s="71">
        <v>15000000</v>
      </c>
      <c r="L653" t="str">
        <f t="shared" si="19"/>
        <v>太極童子紅利卡</v>
      </c>
    </row>
    <row r="654" spans="2:12" x14ac:dyDescent="0.25">
      <c r="B654" s="82" t="s">
        <v>441</v>
      </c>
      <c r="C654" s="174" t="s">
        <v>1447</v>
      </c>
      <c r="D654" s="175" t="s">
        <v>1448</v>
      </c>
      <c r="E654" s="82">
        <v>12</v>
      </c>
      <c r="F654" s="79"/>
      <c r="G654" s="82"/>
      <c r="H654" s="82"/>
      <c r="I654" s="118">
        <f>VLOOKUP(道具表!L654,虛寶卡代碼清單!D:H,4,FALSE)*K654</f>
        <v>1500000000</v>
      </c>
      <c r="J654" s="147"/>
      <c r="K654" s="71">
        <v>30000000</v>
      </c>
      <c r="L654" t="str">
        <f t="shared" si="19"/>
        <v>太極童子紅利卡</v>
      </c>
    </row>
    <row r="655" spans="2:12" x14ac:dyDescent="0.25">
      <c r="B655" s="82" t="s">
        <v>441</v>
      </c>
      <c r="C655" s="174" t="s">
        <v>1449</v>
      </c>
      <c r="D655" s="175" t="s">
        <v>1450</v>
      </c>
      <c r="E655" s="82">
        <v>12</v>
      </c>
      <c r="F655" s="79"/>
      <c r="G655" s="82"/>
      <c r="H655" s="82"/>
      <c r="I655" s="118">
        <f>VLOOKUP(道具表!L655,虛寶卡代碼清單!D:H,4,FALSE)*K655</f>
        <v>2500000000</v>
      </c>
      <c r="J655" s="147"/>
      <c r="K655" s="71">
        <v>50000000</v>
      </c>
      <c r="L655" t="str">
        <f t="shared" si="19"/>
        <v>太極童子紅利卡</v>
      </c>
    </row>
    <row r="656" spans="2:12" x14ac:dyDescent="0.25">
      <c r="B656" s="82" t="s">
        <v>441</v>
      </c>
      <c r="C656" s="174" t="s">
        <v>1451</v>
      </c>
      <c r="D656" s="175" t="s">
        <v>1452</v>
      </c>
      <c r="E656" s="82">
        <v>12</v>
      </c>
      <c r="F656" s="79"/>
      <c r="G656" s="82"/>
      <c r="H656" s="82"/>
      <c r="I656" s="118">
        <f>VLOOKUP(道具表!L656,虛寶卡代碼清單!D:H,4,FALSE)*K656</f>
        <v>5000000000</v>
      </c>
      <c r="J656" s="147"/>
      <c r="K656" s="71">
        <v>100000000</v>
      </c>
      <c r="L656" t="str">
        <f t="shared" si="19"/>
        <v>太極童子紅利卡</v>
      </c>
    </row>
    <row r="657" spans="2:12" x14ac:dyDescent="0.25">
      <c r="B657" s="82" t="s">
        <v>441</v>
      </c>
      <c r="C657" s="174" t="s">
        <v>1453</v>
      </c>
      <c r="D657" s="175" t="s">
        <v>1454</v>
      </c>
      <c r="E657" s="82">
        <v>12</v>
      </c>
      <c r="F657" s="79"/>
      <c r="G657" s="82"/>
      <c r="H657" s="82"/>
      <c r="I657" s="118">
        <f>VLOOKUP(道具表!L657,虛寶卡代碼清單!D:H,4,FALSE)*K657</f>
        <v>10000000000</v>
      </c>
      <c r="J657" s="147"/>
      <c r="K657" s="71">
        <v>200000000</v>
      </c>
      <c r="L657" t="str">
        <f t="shared" si="19"/>
        <v>太極童子紅利卡</v>
      </c>
    </row>
    <row r="658" spans="2:12" x14ac:dyDescent="0.25">
      <c r="B658" s="82" t="s">
        <v>441</v>
      </c>
      <c r="C658" s="174" t="s">
        <v>1455</v>
      </c>
      <c r="D658" s="175" t="s">
        <v>1456</v>
      </c>
      <c r="E658" s="82">
        <v>12</v>
      </c>
      <c r="F658" s="79"/>
      <c r="G658" s="82"/>
      <c r="H658" s="82"/>
      <c r="I658" s="118">
        <f>VLOOKUP(道具表!L658,虛寶卡代碼清單!D:H,4,FALSE)*K658</f>
        <v>15000000000</v>
      </c>
      <c r="J658" s="147"/>
      <c r="K658" s="71">
        <v>300000000</v>
      </c>
      <c r="L658" t="str">
        <f t="shared" si="19"/>
        <v>太極童子紅利卡</v>
      </c>
    </row>
    <row r="659" spans="2:12" x14ac:dyDescent="0.25">
      <c r="B659" s="82" t="s">
        <v>441</v>
      </c>
      <c r="C659" s="174" t="s">
        <v>1457</v>
      </c>
      <c r="D659" s="175" t="s">
        <v>1458</v>
      </c>
      <c r="E659" s="82">
        <v>12</v>
      </c>
      <c r="F659" s="79"/>
      <c r="G659" s="82"/>
      <c r="H659" s="82"/>
      <c r="I659" s="118">
        <f>VLOOKUP(道具表!L659,虛寶卡代碼清單!D:H,4,FALSE)*K659</f>
        <v>25000000000</v>
      </c>
      <c r="J659" s="147"/>
      <c r="K659" s="71">
        <v>500000000</v>
      </c>
      <c r="L659" t="str">
        <f t="shared" si="19"/>
        <v>太極童子紅利卡</v>
      </c>
    </row>
    <row r="660" spans="2:12" x14ac:dyDescent="0.25">
      <c r="B660" s="82" t="s">
        <v>441</v>
      </c>
      <c r="C660" s="174" t="s">
        <v>1459</v>
      </c>
      <c r="D660" s="175" t="s">
        <v>1460</v>
      </c>
      <c r="E660" s="82">
        <v>12</v>
      </c>
      <c r="F660" s="79"/>
      <c r="G660" s="82"/>
      <c r="H660" s="82"/>
      <c r="I660" s="118">
        <f>VLOOKUP(道具表!L660,虛寶卡代碼清單!D:H,4,FALSE)*K660</f>
        <v>50000000000</v>
      </c>
      <c r="J660" s="147"/>
      <c r="K660" s="71">
        <v>1000000000</v>
      </c>
      <c r="L660" t="str">
        <f t="shared" si="19"/>
        <v>太極童子紅利卡</v>
      </c>
    </row>
    <row r="661" spans="2:12" x14ac:dyDescent="0.25">
      <c r="B661" s="82" t="s">
        <v>441</v>
      </c>
      <c r="C661" s="174" t="s">
        <v>1461</v>
      </c>
      <c r="D661" s="175" t="s">
        <v>1462</v>
      </c>
      <c r="E661" s="82">
        <v>12</v>
      </c>
      <c r="F661" s="79"/>
      <c r="G661" s="82"/>
      <c r="H661" s="82"/>
      <c r="I661" s="118">
        <f>VLOOKUP(道具表!L661,虛寶卡代碼清單!D:H,4,FALSE)*K661</f>
        <v>150000</v>
      </c>
      <c r="J661" s="147"/>
      <c r="K661" s="71">
        <v>3000</v>
      </c>
      <c r="L661" t="str">
        <f t="shared" si="19"/>
        <v>太極龍神紅利卡</v>
      </c>
    </row>
    <row r="662" spans="2:12" x14ac:dyDescent="0.25">
      <c r="B662" s="82" t="s">
        <v>441</v>
      </c>
      <c r="C662" s="174" t="s">
        <v>1463</v>
      </c>
      <c r="D662" s="175" t="s">
        <v>1464</v>
      </c>
      <c r="E662" s="82">
        <v>12</v>
      </c>
      <c r="F662" s="79"/>
      <c r="G662" s="82"/>
      <c r="H662" s="82"/>
      <c r="I662" s="118">
        <f>VLOOKUP(道具表!L662,虛寶卡代碼清單!D:H,4,FALSE)*K662</f>
        <v>500000</v>
      </c>
      <c r="J662" s="147"/>
      <c r="K662" s="71">
        <v>10000</v>
      </c>
      <c r="L662" t="str">
        <f t="shared" si="19"/>
        <v>太極龍神紅利卡</v>
      </c>
    </row>
    <row r="663" spans="2:12" x14ac:dyDescent="0.25">
      <c r="B663" s="82" t="s">
        <v>441</v>
      </c>
      <c r="C663" s="174" t="s">
        <v>1465</v>
      </c>
      <c r="D663" s="175" t="s">
        <v>1466</v>
      </c>
      <c r="E663" s="82">
        <v>12</v>
      </c>
      <c r="F663" s="79"/>
      <c r="G663" s="82"/>
      <c r="H663" s="82"/>
      <c r="I663" s="118">
        <f>VLOOKUP(道具表!L663,虛寶卡代碼清單!D:H,4,FALSE)*K663</f>
        <v>1500000</v>
      </c>
      <c r="J663" s="147"/>
      <c r="K663" s="71">
        <v>30000</v>
      </c>
      <c r="L663" t="str">
        <f t="shared" si="19"/>
        <v>太極龍神紅利卡</v>
      </c>
    </row>
    <row r="664" spans="2:12" x14ac:dyDescent="0.25">
      <c r="B664" s="82" t="s">
        <v>441</v>
      </c>
      <c r="C664" s="174" t="s">
        <v>1467</v>
      </c>
      <c r="D664" s="175" t="s">
        <v>1468</v>
      </c>
      <c r="E664" s="82">
        <v>12</v>
      </c>
      <c r="F664" s="79"/>
      <c r="G664" s="82"/>
      <c r="H664" s="82"/>
      <c r="I664" s="118">
        <f>VLOOKUP(道具表!L664,虛寶卡代碼清單!D:H,4,FALSE)*K664</f>
        <v>5000000</v>
      </c>
      <c r="J664" s="147"/>
      <c r="K664" s="71">
        <v>100000</v>
      </c>
      <c r="L664" t="str">
        <f t="shared" si="19"/>
        <v>太極龍神紅利卡</v>
      </c>
    </row>
    <row r="665" spans="2:12" x14ac:dyDescent="0.25">
      <c r="B665" s="82" t="s">
        <v>441</v>
      </c>
      <c r="C665" s="174" t="s">
        <v>1469</v>
      </c>
      <c r="D665" s="175" t="s">
        <v>1470</v>
      </c>
      <c r="E665" s="82">
        <v>12</v>
      </c>
      <c r="F665" s="79"/>
      <c r="G665" s="82"/>
      <c r="H665" s="82"/>
      <c r="I665" s="118">
        <f>VLOOKUP(道具表!L665,虛寶卡代碼清單!D:H,4,FALSE)*K665</f>
        <v>15000000</v>
      </c>
      <c r="J665" s="147"/>
      <c r="K665" s="71">
        <v>300000</v>
      </c>
      <c r="L665" t="str">
        <f t="shared" si="19"/>
        <v>太極龍神紅利卡</v>
      </c>
    </row>
    <row r="666" spans="2:12" x14ac:dyDescent="0.25">
      <c r="B666" s="82" t="s">
        <v>441</v>
      </c>
      <c r="C666" s="174" t="s">
        <v>1471</v>
      </c>
      <c r="D666" s="175" t="s">
        <v>1472</v>
      </c>
      <c r="E666" s="82">
        <v>12</v>
      </c>
      <c r="F666" s="79"/>
      <c r="G666" s="82"/>
      <c r="H666" s="82"/>
      <c r="I666" s="118">
        <f>VLOOKUP(道具表!L666,虛寶卡代碼清單!D:H,4,FALSE)*K666</f>
        <v>50000000</v>
      </c>
      <c r="J666" s="147"/>
      <c r="K666" s="71">
        <v>1000000</v>
      </c>
      <c r="L666" t="str">
        <f t="shared" si="19"/>
        <v>太極龍神紅利卡</v>
      </c>
    </row>
    <row r="667" spans="2:12" x14ac:dyDescent="0.25">
      <c r="B667" s="82" t="s">
        <v>441</v>
      </c>
      <c r="C667" s="174" t="s">
        <v>1473</v>
      </c>
      <c r="D667" s="175" t="s">
        <v>1474</v>
      </c>
      <c r="E667" s="82">
        <v>12</v>
      </c>
      <c r="F667" s="79"/>
      <c r="G667" s="82"/>
      <c r="H667" s="82"/>
      <c r="I667" s="118">
        <f>VLOOKUP(道具表!L667,虛寶卡代碼清單!D:H,4,FALSE)*K667</f>
        <v>150000000</v>
      </c>
      <c r="J667" s="147"/>
      <c r="K667" s="71">
        <v>3000000</v>
      </c>
      <c r="L667" t="str">
        <f t="shared" si="19"/>
        <v>太極龍神紅利卡</v>
      </c>
    </row>
    <row r="668" spans="2:12" x14ac:dyDescent="0.25">
      <c r="B668" s="82" t="s">
        <v>441</v>
      </c>
      <c r="C668" s="174" t="s">
        <v>1475</v>
      </c>
      <c r="D668" s="175" t="s">
        <v>1476</v>
      </c>
      <c r="E668" s="82">
        <v>12</v>
      </c>
      <c r="F668" s="79"/>
      <c r="G668" s="82"/>
      <c r="H668" s="82"/>
      <c r="I668" s="118">
        <f>VLOOKUP(道具表!L668,虛寶卡代碼清單!D:H,4,FALSE)*K668</f>
        <v>300000000</v>
      </c>
      <c r="J668" s="147"/>
      <c r="K668" s="71">
        <v>6000000</v>
      </c>
      <c r="L668" t="str">
        <f t="shared" si="19"/>
        <v>太極龍神紅利卡</v>
      </c>
    </row>
    <row r="669" spans="2:12" x14ac:dyDescent="0.25">
      <c r="B669" s="82" t="s">
        <v>441</v>
      </c>
      <c r="C669" s="174" t="s">
        <v>1477</v>
      </c>
      <c r="D669" s="175" t="s">
        <v>1478</v>
      </c>
      <c r="E669" s="82">
        <v>12</v>
      </c>
      <c r="F669" s="79"/>
      <c r="G669" s="82"/>
      <c r="H669" s="82"/>
      <c r="I669" s="118">
        <f>VLOOKUP(道具表!L669,虛寶卡代碼清單!D:H,4,FALSE)*K669</f>
        <v>450000000</v>
      </c>
      <c r="J669" s="147"/>
      <c r="K669" s="71">
        <v>9000000</v>
      </c>
      <c r="L669" t="str">
        <f t="shared" si="19"/>
        <v>太極龍神紅利卡</v>
      </c>
    </row>
    <row r="670" spans="2:12" x14ac:dyDescent="0.25">
      <c r="B670" s="82" t="s">
        <v>441</v>
      </c>
      <c r="C670" s="174" t="s">
        <v>1479</v>
      </c>
      <c r="D670" s="175" t="s">
        <v>1480</v>
      </c>
      <c r="E670" s="82">
        <v>12</v>
      </c>
      <c r="F670" s="79"/>
      <c r="G670" s="82"/>
      <c r="H670" s="82"/>
      <c r="I670" s="118">
        <f>VLOOKUP(道具表!L670,虛寶卡代碼清單!D:H,4,FALSE)*K670</f>
        <v>500000000</v>
      </c>
      <c r="J670" s="147"/>
      <c r="K670" s="71">
        <v>10000000</v>
      </c>
      <c r="L670" t="str">
        <f t="shared" si="19"/>
        <v>太極龍神紅利卡</v>
      </c>
    </row>
    <row r="671" spans="2:12" x14ac:dyDescent="0.25">
      <c r="B671" s="82" t="s">
        <v>441</v>
      </c>
      <c r="C671" s="174" t="s">
        <v>1481</v>
      </c>
      <c r="D671" s="175" t="s">
        <v>1482</v>
      </c>
      <c r="E671" s="82">
        <v>12</v>
      </c>
      <c r="F671" s="79"/>
      <c r="G671" s="82"/>
      <c r="H671" s="82"/>
      <c r="I671" s="118">
        <f>VLOOKUP(道具表!L671,虛寶卡代碼清單!D:H,4,FALSE)*K671</f>
        <v>750000000</v>
      </c>
      <c r="J671" s="147"/>
      <c r="K671" s="71">
        <v>15000000</v>
      </c>
      <c r="L671" t="str">
        <f t="shared" si="19"/>
        <v>太極龍神紅利卡</v>
      </c>
    </row>
    <row r="672" spans="2:12" x14ac:dyDescent="0.25">
      <c r="B672" s="82" t="s">
        <v>441</v>
      </c>
      <c r="C672" s="174" t="s">
        <v>1483</v>
      </c>
      <c r="D672" s="175" t="s">
        <v>1484</v>
      </c>
      <c r="E672" s="82">
        <v>12</v>
      </c>
      <c r="F672" s="79"/>
      <c r="G672" s="82"/>
      <c r="H672" s="82"/>
      <c r="I672" s="118">
        <f>VLOOKUP(道具表!L672,虛寶卡代碼清單!D:H,4,FALSE)*K672</f>
        <v>1500000000</v>
      </c>
      <c r="J672" s="147"/>
      <c r="K672" s="71">
        <v>30000000</v>
      </c>
      <c r="L672" t="str">
        <f t="shared" si="19"/>
        <v>太極龍神紅利卡</v>
      </c>
    </row>
    <row r="673" spans="2:12" x14ac:dyDescent="0.25">
      <c r="B673" s="82" t="s">
        <v>441</v>
      </c>
      <c r="C673" s="174" t="s">
        <v>1485</v>
      </c>
      <c r="D673" s="175" t="s">
        <v>1486</v>
      </c>
      <c r="E673" s="82">
        <v>12</v>
      </c>
      <c r="F673" s="79"/>
      <c r="G673" s="82"/>
      <c r="H673" s="82"/>
      <c r="I673" s="118">
        <f>VLOOKUP(道具表!L673,虛寶卡代碼清單!D:H,4,FALSE)*K673</f>
        <v>2500000000</v>
      </c>
      <c r="J673" s="147"/>
      <c r="K673" s="71">
        <v>50000000</v>
      </c>
      <c r="L673" t="str">
        <f t="shared" si="19"/>
        <v>太極龍神紅利卡</v>
      </c>
    </row>
    <row r="674" spans="2:12" x14ac:dyDescent="0.25">
      <c r="B674" s="82" t="s">
        <v>441</v>
      </c>
      <c r="C674" s="174" t="s">
        <v>1487</v>
      </c>
      <c r="D674" s="175" t="s">
        <v>1488</v>
      </c>
      <c r="E674" s="82">
        <v>12</v>
      </c>
      <c r="F674" s="79"/>
      <c r="G674" s="82"/>
      <c r="H674" s="82"/>
      <c r="I674" s="118">
        <f>VLOOKUP(道具表!L674,虛寶卡代碼清單!D:H,4,FALSE)*K674</f>
        <v>5000000000</v>
      </c>
      <c r="J674" s="147"/>
      <c r="K674" s="71">
        <v>100000000</v>
      </c>
      <c r="L674" t="str">
        <f t="shared" si="19"/>
        <v>太極龍神紅利卡</v>
      </c>
    </row>
    <row r="675" spans="2:12" x14ac:dyDescent="0.25">
      <c r="B675" s="82" t="s">
        <v>441</v>
      </c>
      <c r="C675" s="174" t="s">
        <v>1489</v>
      </c>
      <c r="D675" s="175" t="s">
        <v>1490</v>
      </c>
      <c r="E675" s="82">
        <v>12</v>
      </c>
      <c r="F675" s="79"/>
      <c r="G675" s="82"/>
      <c r="H675" s="82"/>
      <c r="I675" s="118">
        <f>VLOOKUP(道具表!L675,虛寶卡代碼清單!D:H,4,FALSE)*K675</f>
        <v>10000000000</v>
      </c>
      <c r="J675" s="147"/>
      <c r="K675" s="71">
        <v>200000000</v>
      </c>
      <c r="L675" t="str">
        <f t="shared" si="19"/>
        <v>太極龍神紅利卡</v>
      </c>
    </row>
    <row r="676" spans="2:12" x14ac:dyDescent="0.25">
      <c r="B676" s="82" t="s">
        <v>441</v>
      </c>
      <c r="C676" s="174" t="s">
        <v>1491</v>
      </c>
      <c r="D676" s="175" t="s">
        <v>1492</v>
      </c>
      <c r="E676" s="82">
        <v>12</v>
      </c>
      <c r="F676" s="79"/>
      <c r="G676" s="82"/>
      <c r="H676" s="82"/>
      <c r="I676" s="118">
        <f>VLOOKUP(道具表!L676,虛寶卡代碼清單!D:H,4,FALSE)*K676</f>
        <v>15000000000</v>
      </c>
      <c r="J676" s="147"/>
      <c r="K676" s="71">
        <v>300000000</v>
      </c>
      <c r="L676" t="str">
        <f t="shared" si="19"/>
        <v>太極龍神紅利卡</v>
      </c>
    </row>
    <row r="677" spans="2:12" x14ac:dyDescent="0.25">
      <c r="B677" s="82" t="s">
        <v>441</v>
      </c>
      <c r="C677" s="174" t="s">
        <v>1493</v>
      </c>
      <c r="D677" s="175" t="s">
        <v>1494</v>
      </c>
      <c r="E677" s="82">
        <v>12</v>
      </c>
      <c r="F677" s="79"/>
      <c r="G677" s="82"/>
      <c r="H677" s="82"/>
      <c r="I677" s="118">
        <f>VLOOKUP(道具表!L677,虛寶卡代碼清單!D:H,4,FALSE)*K677</f>
        <v>25000000000</v>
      </c>
      <c r="J677" s="147"/>
      <c r="K677" s="71">
        <v>500000000</v>
      </c>
      <c r="L677" t="str">
        <f t="shared" si="19"/>
        <v>太極龍神紅利卡</v>
      </c>
    </row>
    <row r="678" spans="2:12" x14ac:dyDescent="0.25">
      <c r="B678" s="82" t="s">
        <v>441</v>
      </c>
      <c r="C678" s="174" t="s">
        <v>1495</v>
      </c>
      <c r="D678" s="175" t="s">
        <v>1496</v>
      </c>
      <c r="E678" s="82">
        <v>12</v>
      </c>
      <c r="F678" s="79"/>
      <c r="G678" s="82"/>
      <c r="H678" s="82"/>
      <c r="I678" s="118">
        <f>VLOOKUP(道具表!L678,虛寶卡代碼清單!D:H,4,FALSE)*K678</f>
        <v>50000000000</v>
      </c>
      <c r="J678" s="147"/>
      <c r="K678" s="71">
        <v>1000000000</v>
      </c>
      <c r="L678" t="str">
        <f t="shared" si="19"/>
        <v>太極龍神紅利卡</v>
      </c>
    </row>
    <row r="679" spans="2:12" x14ac:dyDescent="0.25">
      <c r="B679" s="82" t="s">
        <v>441</v>
      </c>
      <c r="C679" s="174" t="s">
        <v>1497</v>
      </c>
      <c r="D679" s="175" t="s">
        <v>1498</v>
      </c>
      <c r="E679" s="82">
        <v>12</v>
      </c>
      <c r="F679" s="79"/>
      <c r="G679" s="82"/>
      <c r="H679" s="82"/>
      <c r="I679" s="118">
        <f>VLOOKUP(道具表!L679,虛寶卡代碼清單!D:H,4,FALSE)*K679</f>
        <v>150000</v>
      </c>
      <c r="J679" s="147"/>
      <c r="K679" s="71">
        <v>3000</v>
      </c>
      <c r="L679" t="str">
        <f t="shared" si="19"/>
        <v>太極龍神紅利卡</v>
      </c>
    </row>
    <row r="680" spans="2:12" x14ac:dyDescent="0.25">
      <c r="B680" s="82" t="s">
        <v>441</v>
      </c>
      <c r="C680" s="174" t="s">
        <v>1499</v>
      </c>
      <c r="D680" s="175" t="s">
        <v>1500</v>
      </c>
      <c r="E680" s="82">
        <v>12</v>
      </c>
      <c r="F680" s="79"/>
      <c r="G680" s="82"/>
      <c r="H680" s="82"/>
      <c r="I680" s="118">
        <f>VLOOKUP(道具表!L680,虛寶卡代碼清單!D:H,4,FALSE)*K680</f>
        <v>500000</v>
      </c>
      <c r="J680" s="147"/>
      <c r="K680" s="71">
        <v>10000</v>
      </c>
      <c r="L680" t="str">
        <f t="shared" si="19"/>
        <v>太極龍神紅利卡</v>
      </c>
    </row>
    <row r="681" spans="2:12" x14ac:dyDescent="0.25">
      <c r="B681" s="82" t="s">
        <v>441</v>
      </c>
      <c r="C681" s="174" t="s">
        <v>1501</v>
      </c>
      <c r="D681" s="175" t="s">
        <v>1502</v>
      </c>
      <c r="E681" s="82">
        <v>12</v>
      </c>
      <c r="F681" s="79"/>
      <c r="G681" s="82"/>
      <c r="H681" s="82"/>
      <c r="I681" s="118">
        <f>VLOOKUP(道具表!L681,虛寶卡代碼清單!D:H,4,FALSE)*K681</f>
        <v>1500000</v>
      </c>
      <c r="J681" s="147"/>
      <c r="K681" s="71">
        <v>30000</v>
      </c>
      <c r="L681" t="str">
        <f t="shared" si="19"/>
        <v>太極龍神紅利卡</v>
      </c>
    </row>
    <row r="682" spans="2:12" x14ac:dyDescent="0.25">
      <c r="B682" s="82" t="s">
        <v>441</v>
      </c>
      <c r="C682" s="174" t="s">
        <v>1503</v>
      </c>
      <c r="D682" s="175" t="s">
        <v>1504</v>
      </c>
      <c r="E682" s="82">
        <v>12</v>
      </c>
      <c r="F682" s="79"/>
      <c r="G682" s="82"/>
      <c r="H682" s="82"/>
      <c r="I682" s="118">
        <f>VLOOKUP(道具表!L682,虛寶卡代碼清單!D:H,4,FALSE)*K682</f>
        <v>5000000</v>
      </c>
      <c r="J682" s="147"/>
      <c r="K682" s="71">
        <v>100000</v>
      </c>
      <c r="L682" t="str">
        <f t="shared" si="19"/>
        <v>太極龍神紅利卡</v>
      </c>
    </row>
    <row r="683" spans="2:12" x14ac:dyDescent="0.25">
      <c r="B683" s="82" t="s">
        <v>441</v>
      </c>
      <c r="C683" s="174" t="s">
        <v>1505</v>
      </c>
      <c r="D683" s="175" t="s">
        <v>1506</v>
      </c>
      <c r="E683" s="82">
        <v>12</v>
      </c>
      <c r="F683" s="79"/>
      <c r="G683" s="82"/>
      <c r="H683" s="82"/>
      <c r="I683" s="118">
        <f>VLOOKUP(道具表!L683,虛寶卡代碼清單!D:H,4,FALSE)*K683</f>
        <v>15000000</v>
      </c>
      <c r="J683" s="147"/>
      <c r="K683" s="71">
        <v>300000</v>
      </c>
      <c r="L683" t="str">
        <f t="shared" si="19"/>
        <v>太極龍神紅利卡</v>
      </c>
    </row>
    <row r="684" spans="2:12" x14ac:dyDescent="0.25">
      <c r="B684" s="82" t="s">
        <v>441</v>
      </c>
      <c r="C684" s="174" t="s">
        <v>1507</v>
      </c>
      <c r="D684" s="175" t="s">
        <v>1508</v>
      </c>
      <c r="E684" s="82">
        <v>12</v>
      </c>
      <c r="F684" s="79"/>
      <c r="G684" s="82"/>
      <c r="H684" s="82"/>
      <c r="I684" s="118">
        <f>VLOOKUP(道具表!L684,虛寶卡代碼清單!D:H,4,FALSE)*K684</f>
        <v>50000000</v>
      </c>
      <c r="J684" s="147"/>
      <c r="K684" s="71">
        <v>1000000</v>
      </c>
      <c r="L684" t="str">
        <f t="shared" si="19"/>
        <v>太極龍神紅利卡</v>
      </c>
    </row>
    <row r="685" spans="2:12" x14ac:dyDescent="0.25">
      <c r="B685" s="82" t="s">
        <v>441</v>
      </c>
      <c r="C685" s="174" t="s">
        <v>1509</v>
      </c>
      <c r="D685" s="175" t="s">
        <v>1510</v>
      </c>
      <c r="E685" s="82">
        <v>12</v>
      </c>
      <c r="F685" s="79"/>
      <c r="G685" s="82"/>
      <c r="H685" s="82"/>
      <c r="I685" s="118">
        <f>VLOOKUP(道具表!L685,虛寶卡代碼清單!D:H,4,FALSE)*K685</f>
        <v>150000000</v>
      </c>
      <c r="J685" s="147"/>
      <c r="K685" s="71">
        <v>3000000</v>
      </c>
      <c r="L685" t="str">
        <f t="shared" si="19"/>
        <v>太極龍神紅利卡</v>
      </c>
    </row>
    <row r="686" spans="2:12" x14ac:dyDescent="0.25">
      <c r="B686" s="82" t="s">
        <v>441</v>
      </c>
      <c r="C686" s="174" t="s">
        <v>1511</v>
      </c>
      <c r="D686" s="175" t="s">
        <v>1512</v>
      </c>
      <c r="E686" s="82">
        <v>12</v>
      </c>
      <c r="F686" s="79"/>
      <c r="G686" s="82"/>
      <c r="H686" s="82"/>
      <c r="I686" s="118">
        <f>VLOOKUP(道具表!L686,虛寶卡代碼清單!D:H,4,FALSE)*K686</f>
        <v>300000000</v>
      </c>
      <c r="J686" s="147"/>
      <c r="K686" s="71">
        <v>6000000</v>
      </c>
      <c r="L686" t="str">
        <f t="shared" si="19"/>
        <v>太極龍神紅利卡</v>
      </c>
    </row>
    <row r="687" spans="2:12" x14ac:dyDescent="0.25">
      <c r="B687" s="82" t="s">
        <v>441</v>
      </c>
      <c r="C687" s="174" t="s">
        <v>1513</v>
      </c>
      <c r="D687" s="175" t="s">
        <v>1514</v>
      </c>
      <c r="E687" s="82">
        <v>12</v>
      </c>
      <c r="F687" s="79"/>
      <c r="G687" s="82"/>
      <c r="H687" s="82"/>
      <c r="I687" s="118">
        <f>VLOOKUP(道具表!L687,虛寶卡代碼清單!D:H,4,FALSE)*K687</f>
        <v>450000000</v>
      </c>
      <c r="J687" s="147"/>
      <c r="K687" s="71">
        <v>9000000</v>
      </c>
      <c r="L687" t="str">
        <f t="shared" si="19"/>
        <v>太極龍神紅利卡</v>
      </c>
    </row>
    <row r="688" spans="2:12" x14ac:dyDescent="0.25">
      <c r="B688" s="82" t="s">
        <v>441</v>
      </c>
      <c r="C688" s="174" t="s">
        <v>1515</v>
      </c>
      <c r="D688" s="175" t="s">
        <v>1516</v>
      </c>
      <c r="E688" s="82">
        <v>12</v>
      </c>
      <c r="F688" s="79"/>
      <c r="G688" s="82"/>
      <c r="H688" s="82"/>
      <c r="I688" s="118">
        <f>VLOOKUP(道具表!L688,虛寶卡代碼清單!D:H,4,FALSE)*K688</f>
        <v>500000000</v>
      </c>
      <c r="J688" s="147"/>
      <c r="K688" s="71">
        <v>10000000</v>
      </c>
      <c r="L688" t="str">
        <f t="shared" si="19"/>
        <v>太極龍神紅利卡</v>
      </c>
    </row>
    <row r="689" spans="2:12" x14ac:dyDescent="0.25">
      <c r="B689" s="82" t="s">
        <v>441</v>
      </c>
      <c r="C689" s="174" t="s">
        <v>1517</v>
      </c>
      <c r="D689" s="175" t="s">
        <v>1518</v>
      </c>
      <c r="E689" s="82">
        <v>12</v>
      </c>
      <c r="F689" s="79"/>
      <c r="G689" s="82"/>
      <c r="H689" s="82"/>
      <c r="I689" s="118">
        <f>VLOOKUP(道具表!L689,虛寶卡代碼清單!D:H,4,FALSE)*K689</f>
        <v>750000000</v>
      </c>
      <c r="J689" s="147"/>
      <c r="K689" s="71">
        <v>15000000</v>
      </c>
      <c r="L689" t="str">
        <f t="shared" si="19"/>
        <v>太極龍神紅利卡</v>
      </c>
    </row>
    <row r="690" spans="2:12" x14ac:dyDescent="0.25">
      <c r="B690" s="82" t="s">
        <v>441</v>
      </c>
      <c r="C690" s="174" t="s">
        <v>1519</v>
      </c>
      <c r="D690" s="175" t="s">
        <v>1520</v>
      </c>
      <c r="E690" s="82">
        <v>12</v>
      </c>
      <c r="F690" s="79"/>
      <c r="G690" s="82"/>
      <c r="H690" s="82"/>
      <c r="I690" s="118">
        <f>VLOOKUP(道具表!L690,虛寶卡代碼清單!D:H,4,FALSE)*K690</f>
        <v>1500000000</v>
      </c>
      <c r="J690" s="147"/>
      <c r="K690" s="71">
        <v>30000000</v>
      </c>
      <c r="L690" t="str">
        <f t="shared" si="19"/>
        <v>太極龍神紅利卡</v>
      </c>
    </row>
    <row r="691" spans="2:12" x14ac:dyDescent="0.25">
      <c r="B691" s="82" t="s">
        <v>441</v>
      </c>
      <c r="C691" s="174" t="s">
        <v>1521</v>
      </c>
      <c r="D691" s="175" t="s">
        <v>1522</v>
      </c>
      <c r="E691" s="82">
        <v>12</v>
      </c>
      <c r="F691" s="79"/>
      <c r="G691" s="82"/>
      <c r="H691" s="82"/>
      <c r="I691" s="118">
        <f>VLOOKUP(道具表!L691,虛寶卡代碼清單!D:H,4,FALSE)*K691</f>
        <v>2500000000</v>
      </c>
      <c r="J691" s="147"/>
      <c r="K691" s="71">
        <v>50000000</v>
      </c>
      <c r="L691" t="str">
        <f t="shared" si="19"/>
        <v>太極龍神紅利卡</v>
      </c>
    </row>
    <row r="692" spans="2:12" x14ac:dyDescent="0.25">
      <c r="B692" s="82" t="s">
        <v>441</v>
      </c>
      <c r="C692" s="174" t="s">
        <v>1523</v>
      </c>
      <c r="D692" s="175" t="s">
        <v>1524</v>
      </c>
      <c r="E692" s="82">
        <v>12</v>
      </c>
      <c r="F692" s="79"/>
      <c r="G692" s="82"/>
      <c r="H692" s="82"/>
      <c r="I692" s="118">
        <f>VLOOKUP(道具表!L692,虛寶卡代碼清單!D:H,4,FALSE)*K692</f>
        <v>5000000000</v>
      </c>
      <c r="J692" s="147"/>
      <c r="K692" s="71">
        <v>100000000</v>
      </c>
      <c r="L692" t="str">
        <f t="shared" si="19"/>
        <v>太極龍神紅利卡</v>
      </c>
    </row>
    <row r="693" spans="2:12" x14ac:dyDescent="0.25">
      <c r="B693" s="82" t="s">
        <v>441</v>
      </c>
      <c r="C693" s="174" t="s">
        <v>1525</v>
      </c>
      <c r="D693" s="175" t="s">
        <v>1526</v>
      </c>
      <c r="E693" s="82">
        <v>12</v>
      </c>
      <c r="F693" s="79"/>
      <c r="G693" s="82"/>
      <c r="H693" s="82"/>
      <c r="I693" s="118">
        <f>VLOOKUP(道具表!L693,虛寶卡代碼清單!D:H,4,FALSE)*K693</f>
        <v>10000000000</v>
      </c>
      <c r="J693" s="147"/>
      <c r="K693" s="71">
        <v>200000000</v>
      </c>
      <c r="L693" t="str">
        <f t="shared" si="19"/>
        <v>太極龍神紅利卡</v>
      </c>
    </row>
    <row r="694" spans="2:12" x14ac:dyDescent="0.25">
      <c r="B694" s="82" t="s">
        <v>441</v>
      </c>
      <c r="C694" s="174" t="s">
        <v>1527</v>
      </c>
      <c r="D694" s="175" t="s">
        <v>1528</v>
      </c>
      <c r="E694" s="82">
        <v>12</v>
      </c>
      <c r="F694" s="79"/>
      <c r="G694" s="82"/>
      <c r="H694" s="82"/>
      <c r="I694" s="118">
        <f>VLOOKUP(道具表!L694,虛寶卡代碼清單!D:H,4,FALSE)*K694</f>
        <v>15000000000</v>
      </c>
      <c r="J694" s="147"/>
      <c r="K694" s="71">
        <v>300000000</v>
      </c>
      <c r="L694" t="str">
        <f t="shared" si="19"/>
        <v>太極龍神紅利卡</v>
      </c>
    </row>
    <row r="695" spans="2:12" x14ac:dyDescent="0.25">
      <c r="B695" s="82" t="s">
        <v>441</v>
      </c>
      <c r="C695" s="174" t="s">
        <v>1529</v>
      </c>
      <c r="D695" s="175" t="s">
        <v>1530</v>
      </c>
      <c r="E695" s="82">
        <v>12</v>
      </c>
      <c r="F695" s="79"/>
      <c r="G695" s="82"/>
      <c r="H695" s="82"/>
      <c r="I695" s="118">
        <f>VLOOKUP(道具表!L695,虛寶卡代碼清單!D:H,4,FALSE)*K695</f>
        <v>25000000000</v>
      </c>
      <c r="J695" s="147"/>
      <c r="K695" s="71">
        <v>500000000</v>
      </c>
      <c r="L695" t="str">
        <f t="shared" si="19"/>
        <v>太極龍神紅利卡</v>
      </c>
    </row>
    <row r="696" spans="2:12" x14ac:dyDescent="0.25">
      <c r="B696" s="82" t="s">
        <v>441</v>
      </c>
      <c r="C696" s="174" t="s">
        <v>1531</v>
      </c>
      <c r="D696" s="175" t="s">
        <v>1532</v>
      </c>
      <c r="E696" s="82">
        <v>12</v>
      </c>
      <c r="F696" s="79"/>
      <c r="G696" s="82"/>
      <c r="H696" s="82"/>
      <c r="I696" s="118">
        <f>VLOOKUP(道具表!L696,虛寶卡代碼清單!D:H,4,FALSE)*K696</f>
        <v>50000000000</v>
      </c>
      <c r="J696" s="147"/>
      <c r="K696" s="71">
        <v>1000000000</v>
      </c>
      <c r="L696" t="str">
        <f t="shared" si="19"/>
        <v>太極龍神紅利卡</v>
      </c>
    </row>
    <row r="697" spans="2:12" x14ac:dyDescent="0.25">
      <c r="B697" s="82" t="s">
        <v>441</v>
      </c>
      <c r="C697" s="174" t="s">
        <v>1533</v>
      </c>
      <c r="D697" s="175" t="s">
        <v>1534</v>
      </c>
      <c r="E697" s="82">
        <v>12</v>
      </c>
      <c r="F697" s="79"/>
      <c r="G697" s="82"/>
      <c r="H697" s="82"/>
      <c r="I697" s="118">
        <f>VLOOKUP(道具表!L697,虛寶卡代碼清單!D:H,4,FALSE)*K697</f>
        <v>150000</v>
      </c>
      <c r="J697" s="147"/>
      <c r="K697" s="71">
        <v>3000</v>
      </c>
      <c r="L697" t="str">
        <f t="shared" si="19"/>
        <v>太極熊貓紅利卡</v>
      </c>
    </row>
    <row r="698" spans="2:12" x14ac:dyDescent="0.25">
      <c r="B698" s="82" t="s">
        <v>441</v>
      </c>
      <c r="C698" s="174" t="s">
        <v>1535</v>
      </c>
      <c r="D698" s="175" t="s">
        <v>1536</v>
      </c>
      <c r="E698" s="82">
        <v>12</v>
      </c>
      <c r="F698" s="79"/>
      <c r="G698" s="82"/>
      <c r="H698" s="82"/>
      <c r="I698" s="118">
        <f>VLOOKUP(道具表!L698,虛寶卡代碼清單!D:H,4,FALSE)*K698</f>
        <v>500000</v>
      </c>
      <c r="J698" s="147"/>
      <c r="K698" s="71">
        <v>10000</v>
      </c>
      <c r="L698" t="str">
        <f t="shared" si="19"/>
        <v>太極熊貓紅利卡</v>
      </c>
    </row>
    <row r="699" spans="2:12" x14ac:dyDescent="0.25">
      <c r="B699" s="82" t="s">
        <v>441</v>
      </c>
      <c r="C699" s="174" t="s">
        <v>1537</v>
      </c>
      <c r="D699" s="175" t="s">
        <v>1538</v>
      </c>
      <c r="E699" s="82">
        <v>12</v>
      </c>
      <c r="F699" s="79"/>
      <c r="G699" s="82"/>
      <c r="H699" s="82"/>
      <c r="I699" s="118">
        <f>VLOOKUP(道具表!L699,虛寶卡代碼清單!D:H,4,FALSE)*K699</f>
        <v>1500000</v>
      </c>
      <c r="J699" s="147"/>
      <c r="K699" s="71">
        <v>30000</v>
      </c>
      <c r="L699" t="str">
        <f t="shared" si="19"/>
        <v>太極熊貓紅利卡</v>
      </c>
    </row>
    <row r="700" spans="2:12" x14ac:dyDescent="0.25">
      <c r="B700" s="82" t="s">
        <v>441</v>
      </c>
      <c r="C700" s="174" t="s">
        <v>1539</v>
      </c>
      <c r="D700" s="175" t="s">
        <v>1540</v>
      </c>
      <c r="E700" s="82">
        <v>12</v>
      </c>
      <c r="F700" s="79"/>
      <c r="G700" s="82"/>
      <c r="H700" s="82"/>
      <c r="I700" s="118">
        <f>VLOOKUP(道具表!L700,虛寶卡代碼清單!D:H,4,FALSE)*K700</f>
        <v>5000000</v>
      </c>
      <c r="J700" s="147"/>
      <c r="K700" s="71">
        <v>100000</v>
      </c>
      <c r="L700" t="str">
        <f t="shared" si="19"/>
        <v>太極熊貓紅利卡</v>
      </c>
    </row>
    <row r="701" spans="2:12" x14ac:dyDescent="0.25">
      <c r="B701" s="82" t="s">
        <v>441</v>
      </c>
      <c r="C701" s="174" t="s">
        <v>1541</v>
      </c>
      <c r="D701" s="175" t="s">
        <v>1542</v>
      </c>
      <c r="E701" s="82">
        <v>12</v>
      </c>
      <c r="F701" s="79"/>
      <c r="G701" s="82"/>
      <c r="H701" s="82"/>
      <c r="I701" s="118">
        <f>VLOOKUP(道具表!L701,虛寶卡代碼清單!D:H,4,FALSE)*K701</f>
        <v>15000000</v>
      </c>
      <c r="J701" s="147"/>
      <c r="K701" s="71">
        <v>300000</v>
      </c>
      <c r="L701" t="str">
        <f t="shared" si="19"/>
        <v>太極熊貓紅利卡</v>
      </c>
    </row>
    <row r="702" spans="2:12" x14ac:dyDescent="0.25">
      <c r="B702" s="82" t="s">
        <v>441</v>
      </c>
      <c r="C702" s="174" t="s">
        <v>1543</v>
      </c>
      <c r="D702" s="175" t="s">
        <v>1544</v>
      </c>
      <c r="E702" s="82">
        <v>12</v>
      </c>
      <c r="F702" s="79"/>
      <c r="G702" s="82"/>
      <c r="H702" s="82"/>
      <c r="I702" s="118">
        <f>VLOOKUP(道具表!L702,虛寶卡代碼清單!D:H,4,FALSE)*K702</f>
        <v>50000000</v>
      </c>
      <c r="J702" s="147"/>
      <c r="K702" s="71">
        <v>1000000</v>
      </c>
      <c r="L702" t="str">
        <f t="shared" si="19"/>
        <v>太極熊貓紅利卡</v>
      </c>
    </row>
    <row r="703" spans="2:12" x14ac:dyDescent="0.25">
      <c r="B703" s="82" t="s">
        <v>441</v>
      </c>
      <c r="C703" s="174" t="s">
        <v>1545</v>
      </c>
      <c r="D703" s="175" t="s">
        <v>1546</v>
      </c>
      <c r="E703" s="82">
        <v>12</v>
      </c>
      <c r="F703" s="79"/>
      <c r="G703" s="82"/>
      <c r="H703" s="82"/>
      <c r="I703" s="118">
        <f>VLOOKUP(道具表!L703,虛寶卡代碼清單!D:H,4,FALSE)*K703</f>
        <v>150000000</v>
      </c>
      <c r="J703" s="147"/>
      <c r="K703" s="71">
        <v>3000000</v>
      </c>
      <c r="L703" t="str">
        <f t="shared" si="19"/>
        <v>太極熊貓紅利卡</v>
      </c>
    </row>
    <row r="704" spans="2:12" x14ac:dyDescent="0.25">
      <c r="B704" s="82" t="s">
        <v>441</v>
      </c>
      <c r="C704" s="174" t="s">
        <v>1547</v>
      </c>
      <c r="D704" s="175" t="s">
        <v>1548</v>
      </c>
      <c r="E704" s="82">
        <v>12</v>
      </c>
      <c r="F704" s="79"/>
      <c r="G704" s="82"/>
      <c r="H704" s="82"/>
      <c r="I704" s="118">
        <f>VLOOKUP(道具表!L704,虛寶卡代碼清單!D:H,4,FALSE)*K704</f>
        <v>300000000</v>
      </c>
      <c r="J704" s="147"/>
      <c r="K704" s="71">
        <v>6000000</v>
      </c>
      <c r="L704" t="str">
        <f t="shared" si="19"/>
        <v>太極熊貓紅利卡</v>
      </c>
    </row>
    <row r="705" spans="2:12" x14ac:dyDescent="0.25">
      <c r="B705" s="82" t="s">
        <v>441</v>
      </c>
      <c r="C705" s="174" t="s">
        <v>1549</v>
      </c>
      <c r="D705" s="175" t="s">
        <v>1550</v>
      </c>
      <c r="E705" s="82">
        <v>12</v>
      </c>
      <c r="F705" s="79"/>
      <c r="G705" s="82"/>
      <c r="H705" s="82"/>
      <c r="I705" s="118">
        <f>VLOOKUP(道具表!L705,虛寶卡代碼清單!D:H,4,FALSE)*K705</f>
        <v>450000000</v>
      </c>
      <c r="J705" s="147"/>
      <c r="K705" s="71">
        <v>9000000</v>
      </c>
      <c r="L705" t="str">
        <f t="shared" si="19"/>
        <v>太極熊貓紅利卡</v>
      </c>
    </row>
    <row r="706" spans="2:12" x14ac:dyDescent="0.25">
      <c r="B706" s="82" t="s">
        <v>441</v>
      </c>
      <c r="C706" s="174" t="s">
        <v>1551</v>
      </c>
      <c r="D706" s="175" t="s">
        <v>1552</v>
      </c>
      <c r="E706" s="82">
        <v>12</v>
      </c>
      <c r="F706" s="79"/>
      <c r="G706" s="82"/>
      <c r="H706" s="82"/>
      <c r="I706" s="118">
        <f>VLOOKUP(道具表!L706,虛寶卡代碼清單!D:H,4,FALSE)*K706</f>
        <v>500000000</v>
      </c>
      <c r="J706" s="147"/>
      <c r="K706" s="71">
        <v>10000000</v>
      </c>
      <c r="L706" t="str">
        <f t="shared" si="19"/>
        <v>太極熊貓紅利卡</v>
      </c>
    </row>
    <row r="707" spans="2:12" x14ac:dyDescent="0.25">
      <c r="B707" s="82" t="s">
        <v>441</v>
      </c>
      <c r="C707" s="174" t="s">
        <v>1553</v>
      </c>
      <c r="D707" s="175" t="s">
        <v>1554</v>
      </c>
      <c r="E707" s="82">
        <v>12</v>
      </c>
      <c r="F707" s="79"/>
      <c r="G707" s="82"/>
      <c r="H707" s="82"/>
      <c r="I707" s="118">
        <f>VLOOKUP(道具表!L707,虛寶卡代碼清單!D:H,4,FALSE)*K707</f>
        <v>750000000</v>
      </c>
      <c r="J707" s="147"/>
      <c r="K707" s="71">
        <v>15000000</v>
      </c>
      <c r="L707" t="str">
        <f t="shared" si="19"/>
        <v>太極熊貓紅利卡</v>
      </c>
    </row>
    <row r="708" spans="2:12" x14ac:dyDescent="0.25">
      <c r="B708" s="82" t="s">
        <v>441</v>
      </c>
      <c r="C708" s="174" t="s">
        <v>1555</v>
      </c>
      <c r="D708" s="175" t="s">
        <v>1556</v>
      </c>
      <c r="E708" s="82">
        <v>12</v>
      </c>
      <c r="F708" s="79"/>
      <c r="G708" s="82"/>
      <c r="H708" s="82"/>
      <c r="I708" s="118">
        <f>VLOOKUP(道具表!L708,虛寶卡代碼清單!D:H,4,FALSE)*K708</f>
        <v>1500000000</v>
      </c>
      <c r="J708" s="147"/>
      <c r="K708" s="71">
        <v>30000000</v>
      </c>
      <c r="L708" t="str">
        <f t="shared" si="19"/>
        <v>太極熊貓紅利卡</v>
      </c>
    </row>
    <row r="709" spans="2:12" x14ac:dyDescent="0.25">
      <c r="B709" s="82" t="s">
        <v>441</v>
      </c>
      <c r="C709" s="174" t="s">
        <v>1557</v>
      </c>
      <c r="D709" s="175" t="s">
        <v>1558</v>
      </c>
      <c r="E709" s="82">
        <v>12</v>
      </c>
      <c r="F709" s="79"/>
      <c r="G709" s="82"/>
      <c r="H709" s="82"/>
      <c r="I709" s="118">
        <f>VLOOKUP(道具表!L709,虛寶卡代碼清單!D:H,4,FALSE)*K709</f>
        <v>2500000000</v>
      </c>
      <c r="J709" s="147"/>
      <c r="K709" s="71">
        <v>50000000</v>
      </c>
      <c r="L709" t="str">
        <f t="shared" ref="L709:L772" si="20">MID(C709,LEN(K709)+1,FIND("(",C709)-LEN(K709)-1)</f>
        <v>太極熊貓紅利卡</v>
      </c>
    </row>
    <row r="710" spans="2:12" x14ac:dyDescent="0.25">
      <c r="B710" s="82" t="s">
        <v>441</v>
      </c>
      <c r="C710" s="174" t="s">
        <v>1559</v>
      </c>
      <c r="D710" s="175" t="s">
        <v>1560</v>
      </c>
      <c r="E710" s="82">
        <v>12</v>
      </c>
      <c r="F710" s="79"/>
      <c r="G710" s="82"/>
      <c r="H710" s="82"/>
      <c r="I710" s="118">
        <f>VLOOKUP(道具表!L710,虛寶卡代碼清單!D:H,4,FALSE)*K710</f>
        <v>5000000000</v>
      </c>
      <c r="J710" s="147"/>
      <c r="K710" s="71">
        <v>100000000</v>
      </c>
      <c r="L710" t="str">
        <f t="shared" si="20"/>
        <v>太極熊貓紅利卡</v>
      </c>
    </row>
    <row r="711" spans="2:12" x14ac:dyDescent="0.25">
      <c r="B711" s="82" t="s">
        <v>441</v>
      </c>
      <c r="C711" s="174" t="s">
        <v>1561</v>
      </c>
      <c r="D711" s="175" t="s">
        <v>1562</v>
      </c>
      <c r="E711" s="82">
        <v>12</v>
      </c>
      <c r="F711" s="79"/>
      <c r="G711" s="82"/>
      <c r="H711" s="82"/>
      <c r="I711" s="118">
        <f>VLOOKUP(道具表!L711,虛寶卡代碼清單!D:H,4,FALSE)*K711</f>
        <v>10000000000</v>
      </c>
      <c r="J711" s="147"/>
      <c r="K711" s="71">
        <v>200000000</v>
      </c>
      <c r="L711" t="str">
        <f t="shared" si="20"/>
        <v>太極熊貓紅利卡</v>
      </c>
    </row>
    <row r="712" spans="2:12" x14ac:dyDescent="0.25">
      <c r="B712" s="82" t="s">
        <v>441</v>
      </c>
      <c r="C712" s="174" t="s">
        <v>1563</v>
      </c>
      <c r="D712" s="175" t="s">
        <v>1564</v>
      </c>
      <c r="E712" s="82">
        <v>12</v>
      </c>
      <c r="F712" s="79"/>
      <c r="G712" s="82"/>
      <c r="H712" s="82"/>
      <c r="I712" s="118">
        <f>VLOOKUP(道具表!L712,虛寶卡代碼清單!D:H,4,FALSE)*K712</f>
        <v>15000000000</v>
      </c>
      <c r="J712" s="147"/>
      <c r="K712" s="71">
        <v>300000000</v>
      </c>
      <c r="L712" t="str">
        <f t="shared" si="20"/>
        <v>太極熊貓紅利卡</v>
      </c>
    </row>
    <row r="713" spans="2:12" x14ac:dyDescent="0.25">
      <c r="B713" s="82" t="s">
        <v>441</v>
      </c>
      <c r="C713" s="174" t="s">
        <v>1565</v>
      </c>
      <c r="D713" s="175" t="s">
        <v>1566</v>
      </c>
      <c r="E713" s="82">
        <v>12</v>
      </c>
      <c r="F713" s="79"/>
      <c r="G713" s="82"/>
      <c r="H713" s="82"/>
      <c r="I713" s="118">
        <f>VLOOKUP(道具表!L713,虛寶卡代碼清單!D:H,4,FALSE)*K713</f>
        <v>25000000000</v>
      </c>
      <c r="J713" s="147"/>
      <c r="K713" s="71">
        <v>500000000</v>
      </c>
      <c r="L713" t="str">
        <f t="shared" si="20"/>
        <v>太極熊貓紅利卡</v>
      </c>
    </row>
    <row r="714" spans="2:12" x14ac:dyDescent="0.25">
      <c r="B714" s="82" t="s">
        <v>441</v>
      </c>
      <c r="C714" s="174" t="s">
        <v>1567</v>
      </c>
      <c r="D714" s="175" t="s">
        <v>1568</v>
      </c>
      <c r="E714" s="82">
        <v>12</v>
      </c>
      <c r="F714" s="79"/>
      <c r="G714" s="82"/>
      <c r="H714" s="82"/>
      <c r="I714" s="118">
        <f>VLOOKUP(道具表!L714,虛寶卡代碼清單!D:H,4,FALSE)*K714</f>
        <v>50000000000</v>
      </c>
      <c r="J714" s="147"/>
      <c r="K714" s="71">
        <v>1000000000</v>
      </c>
      <c r="L714" t="str">
        <f t="shared" si="20"/>
        <v>太極熊貓紅利卡</v>
      </c>
    </row>
    <row r="715" spans="2:12" x14ac:dyDescent="0.25">
      <c r="B715" s="82" t="s">
        <v>441</v>
      </c>
      <c r="C715" s="174" t="s">
        <v>1569</v>
      </c>
      <c r="D715" s="175" t="s">
        <v>1570</v>
      </c>
      <c r="E715" s="82">
        <v>12</v>
      </c>
      <c r="F715" s="79"/>
      <c r="G715" s="82"/>
      <c r="H715" s="82"/>
      <c r="I715" s="118">
        <f>VLOOKUP(道具表!L715,虛寶卡代碼清單!D:H,4,FALSE)*K715</f>
        <v>150000</v>
      </c>
      <c r="J715" s="147"/>
      <c r="K715" s="71">
        <v>3000</v>
      </c>
      <c r="L715" t="str">
        <f t="shared" si="20"/>
        <v>太極熊貓紅利卡</v>
      </c>
    </row>
    <row r="716" spans="2:12" x14ac:dyDescent="0.25">
      <c r="B716" s="82" t="s">
        <v>441</v>
      </c>
      <c r="C716" s="174" t="s">
        <v>1571</v>
      </c>
      <c r="D716" s="175" t="s">
        <v>1572</v>
      </c>
      <c r="E716" s="82">
        <v>12</v>
      </c>
      <c r="F716" s="79"/>
      <c r="G716" s="82"/>
      <c r="H716" s="82"/>
      <c r="I716" s="118">
        <f>VLOOKUP(道具表!L716,虛寶卡代碼清單!D:H,4,FALSE)*K716</f>
        <v>500000</v>
      </c>
      <c r="J716" s="147"/>
      <c r="K716" s="71">
        <v>10000</v>
      </c>
      <c r="L716" t="str">
        <f t="shared" si="20"/>
        <v>太極熊貓紅利卡</v>
      </c>
    </row>
    <row r="717" spans="2:12" x14ac:dyDescent="0.25">
      <c r="B717" s="82" t="s">
        <v>441</v>
      </c>
      <c r="C717" s="174" t="s">
        <v>1573</v>
      </c>
      <c r="D717" s="175" t="s">
        <v>1574</v>
      </c>
      <c r="E717" s="82">
        <v>12</v>
      </c>
      <c r="F717" s="79"/>
      <c r="G717" s="82"/>
      <c r="H717" s="82"/>
      <c r="I717" s="118">
        <f>VLOOKUP(道具表!L717,虛寶卡代碼清單!D:H,4,FALSE)*K717</f>
        <v>1500000</v>
      </c>
      <c r="J717" s="147"/>
      <c r="K717" s="71">
        <v>30000</v>
      </c>
      <c r="L717" t="str">
        <f t="shared" si="20"/>
        <v>太極熊貓紅利卡</v>
      </c>
    </row>
    <row r="718" spans="2:12" x14ac:dyDescent="0.25">
      <c r="B718" s="82" t="s">
        <v>441</v>
      </c>
      <c r="C718" s="174" t="s">
        <v>1575</v>
      </c>
      <c r="D718" s="175" t="s">
        <v>1576</v>
      </c>
      <c r="E718" s="82">
        <v>12</v>
      </c>
      <c r="F718" s="79"/>
      <c r="G718" s="82"/>
      <c r="H718" s="82"/>
      <c r="I718" s="118">
        <f>VLOOKUP(道具表!L718,虛寶卡代碼清單!D:H,4,FALSE)*K718</f>
        <v>5000000</v>
      </c>
      <c r="J718" s="147"/>
      <c r="K718" s="71">
        <v>100000</v>
      </c>
      <c r="L718" t="str">
        <f t="shared" si="20"/>
        <v>太極熊貓紅利卡</v>
      </c>
    </row>
    <row r="719" spans="2:12" x14ac:dyDescent="0.25">
      <c r="B719" s="82" t="s">
        <v>441</v>
      </c>
      <c r="C719" s="174" t="s">
        <v>1577</v>
      </c>
      <c r="D719" s="175" t="s">
        <v>1578</v>
      </c>
      <c r="E719" s="82">
        <v>12</v>
      </c>
      <c r="F719" s="79"/>
      <c r="G719" s="82"/>
      <c r="H719" s="82"/>
      <c r="I719" s="118">
        <f>VLOOKUP(道具表!L719,虛寶卡代碼清單!D:H,4,FALSE)*K719</f>
        <v>15000000</v>
      </c>
      <c r="J719" s="147"/>
      <c r="K719" s="71">
        <v>300000</v>
      </c>
      <c r="L719" t="str">
        <f t="shared" si="20"/>
        <v>太極熊貓紅利卡</v>
      </c>
    </row>
    <row r="720" spans="2:12" x14ac:dyDescent="0.25">
      <c r="B720" s="82" t="s">
        <v>441</v>
      </c>
      <c r="C720" s="174" t="s">
        <v>1579</v>
      </c>
      <c r="D720" s="175" t="s">
        <v>1580</v>
      </c>
      <c r="E720" s="82">
        <v>12</v>
      </c>
      <c r="F720" s="79"/>
      <c r="G720" s="82"/>
      <c r="H720" s="82"/>
      <c r="I720" s="118">
        <f>VLOOKUP(道具表!L720,虛寶卡代碼清單!D:H,4,FALSE)*K720</f>
        <v>50000000</v>
      </c>
      <c r="J720" s="147"/>
      <c r="K720" s="71">
        <v>1000000</v>
      </c>
      <c r="L720" t="str">
        <f t="shared" si="20"/>
        <v>太極熊貓紅利卡</v>
      </c>
    </row>
    <row r="721" spans="2:12" x14ac:dyDescent="0.25">
      <c r="B721" s="82" t="s">
        <v>441</v>
      </c>
      <c r="C721" s="174" t="s">
        <v>1581</v>
      </c>
      <c r="D721" s="175" t="s">
        <v>1582</v>
      </c>
      <c r="E721" s="82">
        <v>12</v>
      </c>
      <c r="F721" s="79"/>
      <c r="G721" s="82"/>
      <c r="H721" s="82"/>
      <c r="I721" s="118">
        <f>VLOOKUP(道具表!L721,虛寶卡代碼清單!D:H,4,FALSE)*K721</f>
        <v>150000000</v>
      </c>
      <c r="J721" s="147"/>
      <c r="K721" s="71">
        <v>3000000</v>
      </c>
      <c r="L721" t="str">
        <f t="shared" si="20"/>
        <v>太極熊貓紅利卡</v>
      </c>
    </row>
    <row r="722" spans="2:12" x14ac:dyDescent="0.25">
      <c r="B722" s="82" t="s">
        <v>441</v>
      </c>
      <c r="C722" s="174" t="s">
        <v>1583</v>
      </c>
      <c r="D722" s="175" t="s">
        <v>1584</v>
      </c>
      <c r="E722" s="82">
        <v>12</v>
      </c>
      <c r="F722" s="79"/>
      <c r="G722" s="82"/>
      <c r="H722" s="82"/>
      <c r="I722" s="118">
        <f>VLOOKUP(道具表!L722,虛寶卡代碼清單!D:H,4,FALSE)*K722</f>
        <v>300000000</v>
      </c>
      <c r="J722" s="147"/>
      <c r="K722" s="71">
        <v>6000000</v>
      </c>
      <c r="L722" t="str">
        <f t="shared" si="20"/>
        <v>太極熊貓紅利卡</v>
      </c>
    </row>
    <row r="723" spans="2:12" x14ac:dyDescent="0.25">
      <c r="B723" s="82" t="s">
        <v>441</v>
      </c>
      <c r="C723" s="174" t="s">
        <v>1585</v>
      </c>
      <c r="D723" s="175" t="s">
        <v>1586</v>
      </c>
      <c r="E723" s="82">
        <v>12</v>
      </c>
      <c r="F723" s="79"/>
      <c r="G723" s="82"/>
      <c r="H723" s="82"/>
      <c r="I723" s="118">
        <f>VLOOKUP(道具表!L723,虛寶卡代碼清單!D:H,4,FALSE)*K723</f>
        <v>450000000</v>
      </c>
      <c r="J723" s="147"/>
      <c r="K723" s="71">
        <v>9000000</v>
      </c>
      <c r="L723" t="str">
        <f t="shared" si="20"/>
        <v>太極熊貓紅利卡</v>
      </c>
    </row>
    <row r="724" spans="2:12" x14ac:dyDescent="0.25">
      <c r="B724" s="82" t="s">
        <v>441</v>
      </c>
      <c r="C724" s="174" t="s">
        <v>1587</v>
      </c>
      <c r="D724" s="175" t="s">
        <v>1588</v>
      </c>
      <c r="E724" s="82">
        <v>12</v>
      </c>
      <c r="F724" s="79"/>
      <c r="G724" s="82"/>
      <c r="H724" s="82"/>
      <c r="I724" s="118">
        <f>VLOOKUP(道具表!L724,虛寶卡代碼清單!D:H,4,FALSE)*K724</f>
        <v>500000000</v>
      </c>
      <c r="J724" s="147"/>
      <c r="K724" s="71">
        <v>10000000</v>
      </c>
      <c r="L724" t="str">
        <f t="shared" si="20"/>
        <v>太極熊貓紅利卡</v>
      </c>
    </row>
    <row r="725" spans="2:12" x14ac:dyDescent="0.25">
      <c r="B725" s="82" t="s">
        <v>441</v>
      </c>
      <c r="C725" s="174" t="s">
        <v>1589</v>
      </c>
      <c r="D725" s="175" t="s">
        <v>1590</v>
      </c>
      <c r="E725" s="82">
        <v>12</v>
      </c>
      <c r="F725" s="79"/>
      <c r="G725" s="82"/>
      <c r="H725" s="82"/>
      <c r="I725" s="118">
        <f>VLOOKUP(道具表!L725,虛寶卡代碼清單!D:H,4,FALSE)*K725</f>
        <v>750000000</v>
      </c>
      <c r="J725" s="147"/>
      <c r="K725" s="71">
        <v>15000000</v>
      </c>
      <c r="L725" t="str">
        <f t="shared" si="20"/>
        <v>太極熊貓紅利卡</v>
      </c>
    </row>
    <row r="726" spans="2:12" x14ac:dyDescent="0.25">
      <c r="B726" s="82" t="s">
        <v>441</v>
      </c>
      <c r="C726" s="174" t="s">
        <v>1591</v>
      </c>
      <c r="D726" s="175" t="s">
        <v>1592</v>
      </c>
      <c r="E726" s="82">
        <v>12</v>
      </c>
      <c r="F726" s="79"/>
      <c r="G726" s="82"/>
      <c r="H726" s="82"/>
      <c r="I726" s="118">
        <f>VLOOKUP(道具表!L726,虛寶卡代碼清單!D:H,4,FALSE)*K726</f>
        <v>1500000000</v>
      </c>
      <c r="J726" s="147"/>
      <c r="K726" s="71">
        <v>30000000</v>
      </c>
      <c r="L726" t="str">
        <f t="shared" si="20"/>
        <v>太極熊貓紅利卡</v>
      </c>
    </row>
    <row r="727" spans="2:12" x14ac:dyDescent="0.25">
      <c r="B727" s="82" t="s">
        <v>441</v>
      </c>
      <c r="C727" s="174" t="s">
        <v>1593</v>
      </c>
      <c r="D727" s="175" t="s">
        <v>1594</v>
      </c>
      <c r="E727" s="82">
        <v>12</v>
      </c>
      <c r="F727" s="79"/>
      <c r="G727" s="82"/>
      <c r="H727" s="82"/>
      <c r="I727" s="118">
        <f>VLOOKUP(道具表!L727,虛寶卡代碼清單!D:H,4,FALSE)*K727</f>
        <v>2500000000</v>
      </c>
      <c r="J727" s="147"/>
      <c r="K727" s="71">
        <v>50000000</v>
      </c>
      <c r="L727" t="str">
        <f t="shared" si="20"/>
        <v>太極熊貓紅利卡</v>
      </c>
    </row>
    <row r="728" spans="2:12" x14ac:dyDescent="0.25">
      <c r="B728" s="82" t="s">
        <v>441</v>
      </c>
      <c r="C728" s="174" t="s">
        <v>1595</v>
      </c>
      <c r="D728" s="175" t="s">
        <v>1596</v>
      </c>
      <c r="E728" s="82">
        <v>12</v>
      </c>
      <c r="F728" s="79"/>
      <c r="G728" s="82"/>
      <c r="H728" s="82"/>
      <c r="I728" s="118">
        <f>VLOOKUP(道具表!L728,虛寶卡代碼清單!D:H,4,FALSE)*K728</f>
        <v>5000000000</v>
      </c>
      <c r="J728" s="147"/>
      <c r="K728" s="71">
        <v>100000000</v>
      </c>
      <c r="L728" t="str">
        <f t="shared" si="20"/>
        <v>太極熊貓紅利卡</v>
      </c>
    </row>
    <row r="729" spans="2:12" x14ac:dyDescent="0.25">
      <c r="B729" s="82" t="s">
        <v>441</v>
      </c>
      <c r="C729" s="174" t="s">
        <v>1597</v>
      </c>
      <c r="D729" s="175" t="s">
        <v>1598</v>
      </c>
      <c r="E729" s="82">
        <v>12</v>
      </c>
      <c r="F729" s="79"/>
      <c r="G729" s="82"/>
      <c r="H729" s="82"/>
      <c r="I729" s="118">
        <f>VLOOKUP(道具表!L729,虛寶卡代碼清單!D:H,4,FALSE)*K729</f>
        <v>10000000000</v>
      </c>
      <c r="J729" s="147"/>
      <c r="K729" s="71">
        <v>200000000</v>
      </c>
      <c r="L729" t="str">
        <f t="shared" si="20"/>
        <v>太極熊貓紅利卡</v>
      </c>
    </row>
    <row r="730" spans="2:12" x14ac:dyDescent="0.25">
      <c r="B730" s="82" t="s">
        <v>441</v>
      </c>
      <c r="C730" s="174" t="s">
        <v>1599</v>
      </c>
      <c r="D730" s="175" t="s">
        <v>1600</v>
      </c>
      <c r="E730" s="82">
        <v>12</v>
      </c>
      <c r="F730" s="79"/>
      <c r="G730" s="82"/>
      <c r="H730" s="82"/>
      <c r="I730" s="118">
        <f>VLOOKUP(道具表!L730,虛寶卡代碼清單!D:H,4,FALSE)*K730</f>
        <v>15000000000</v>
      </c>
      <c r="J730" s="147"/>
      <c r="K730" s="71">
        <v>300000000</v>
      </c>
      <c r="L730" t="str">
        <f t="shared" si="20"/>
        <v>太極熊貓紅利卡</v>
      </c>
    </row>
    <row r="731" spans="2:12" x14ac:dyDescent="0.25">
      <c r="B731" s="82" t="s">
        <v>441</v>
      </c>
      <c r="C731" s="174" t="s">
        <v>1601</v>
      </c>
      <c r="D731" s="175" t="s">
        <v>1602</v>
      </c>
      <c r="E731" s="82">
        <v>12</v>
      </c>
      <c r="F731" s="79"/>
      <c r="G731" s="82"/>
      <c r="H731" s="82"/>
      <c r="I731" s="118">
        <f>VLOOKUP(道具表!L731,虛寶卡代碼清單!D:H,4,FALSE)*K731</f>
        <v>25000000000</v>
      </c>
      <c r="J731" s="147"/>
      <c r="K731" s="71">
        <v>500000000</v>
      </c>
      <c r="L731" t="str">
        <f t="shared" si="20"/>
        <v>太極熊貓紅利卡</v>
      </c>
    </row>
    <row r="732" spans="2:12" x14ac:dyDescent="0.25">
      <c r="B732" s="82" t="s">
        <v>441</v>
      </c>
      <c r="C732" s="174" t="s">
        <v>1603</v>
      </c>
      <c r="D732" s="175" t="s">
        <v>1604</v>
      </c>
      <c r="E732" s="82">
        <v>12</v>
      </c>
      <c r="F732" s="79"/>
      <c r="G732" s="82"/>
      <c r="H732" s="82"/>
      <c r="I732" s="118">
        <f>VLOOKUP(道具表!L732,虛寶卡代碼清單!D:H,4,FALSE)*K732</f>
        <v>50000000000</v>
      </c>
      <c r="J732" s="147"/>
      <c r="K732" s="71">
        <v>1000000000</v>
      </c>
      <c r="L732" t="str">
        <f t="shared" si="20"/>
        <v>太極熊貓紅利卡</v>
      </c>
    </row>
    <row r="733" spans="2:12" x14ac:dyDescent="0.25">
      <c r="B733" s="82" t="s">
        <v>441</v>
      </c>
      <c r="C733" s="174" t="s">
        <v>1605</v>
      </c>
      <c r="D733" s="175" t="s">
        <v>1606</v>
      </c>
      <c r="E733" s="82">
        <v>12</v>
      </c>
      <c r="F733" s="79"/>
      <c r="G733" s="82"/>
      <c r="H733" s="82"/>
      <c r="I733" s="118">
        <f>VLOOKUP(道具表!L733,虛寶卡代碼清單!D:H,4,FALSE)*K733</f>
        <v>162000</v>
      </c>
      <c r="J733" s="147"/>
      <c r="K733" s="71">
        <v>3000</v>
      </c>
      <c r="L733" t="str">
        <f t="shared" si="20"/>
        <v>獅王傳說免費卡</v>
      </c>
    </row>
    <row r="734" spans="2:12" x14ac:dyDescent="0.25">
      <c r="B734" s="82" t="s">
        <v>441</v>
      </c>
      <c r="C734" s="174" t="s">
        <v>1607</v>
      </c>
      <c r="D734" s="175" t="s">
        <v>1608</v>
      </c>
      <c r="E734" s="82">
        <v>12</v>
      </c>
      <c r="F734" s="79"/>
      <c r="G734" s="82"/>
      <c r="H734" s="82"/>
      <c r="I734" s="118">
        <f>VLOOKUP(道具表!L734,虛寶卡代碼清單!D:H,4,FALSE)*K734</f>
        <v>540000</v>
      </c>
      <c r="J734" s="147"/>
      <c r="K734" s="71">
        <v>10000</v>
      </c>
      <c r="L734" t="str">
        <f t="shared" si="20"/>
        <v>獅王傳說免費卡</v>
      </c>
    </row>
    <row r="735" spans="2:12" x14ac:dyDescent="0.25">
      <c r="B735" s="82" t="s">
        <v>441</v>
      </c>
      <c r="C735" s="174" t="s">
        <v>1609</v>
      </c>
      <c r="D735" s="175" t="s">
        <v>1610</v>
      </c>
      <c r="E735" s="82">
        <v>12</v>
      </c>
      <c r="F735" s="79"/>
      <c r="G735" s="82"/>
      <c r="H735" s="82"/>
      <c r="I735" s="118">
        <f>VLOOKUP(道具表!L735,虛寶卡代碼清單!D:H,4,FALSE)*K735</f>
        <v>1620000</v>
      </c>
      <c r="J735" s="147"/>
      <c r="K735" s="71">
        <v>30000</v>
      </c>
      <c r="L735" t="str">
        <f t="shared" si="20"/>
        <v>獅王傳說免費卡</v>
      </c>
    </row>
    <row r="736" spans="2:12" x14ac:dyDescent="0.25">
      <c r="B736" s="82" t="s">
        <v>441</v>
      </c>
      <c r="C736" s="174" t="s">
        <v>1611</v>
      </c>
      <c r="D736" s="175" t="s">
        <v>1612</v>
      </c>
      <c r="E736" s="82">
        <v>12</v>
      </c>
      <c r="F736" s="79"/>
      <c r="G736" s="82"/>
      <c r="H736" s="82"/>
      <c r="I736" s="118">
        <f>VLOOKUP(道具表!L736,虛寶卡代碼清單!D:H,4,FALSE)*K736</f>
        <v>5400000</v>
      </c>
      <c r="J736" s="147"/>
      <c r="K736" s="71">
        <v>100000</v>
      </c>
      <c r="L736" t="str">
        <f t="shared" si="20"/>
        <v>獅王傳說免費卡</v>
      </c>
    </row>
    <row r="737" spans="2:12" x14ac:dyDescent="0.25">
      <c r="B737" s="82" t="s">
        <v>441</v>
      </c>
      <c r="C737" s="174" t="s">
        <v>1613</v>
      </c>
      <c r="D737" s="175" t="s">
        <v>1614</v>
      </c>
      <c r="E737" s="82">
        <v>12</v>
      </c>
      <c r="F737" s="79"/>
      <c r="G737" s="82"/>
      <c r="H737" s="82"/>
      <c r="I737" s="118">
        <f>VLOOKUP(道具表!L737,虛寶卡代碼清單!D:H,4,FALSE)*K737</f>
        <v>16200000</v>
      </c>
      <c r="J737" s="147"/>
      <c r="K737" s="71">
        <v>300000</v>
      </c>
      <c r="L737" t="str">
        <f t="shared" si="20"/>
        <v>獅王傳說免費卡</v>
      </c>
    </row>
    <row r="738" spans="2:12" x14ac:dyDescent="0.25">
      <c r="B738" s="82" t="s">
        <v>441</v>
      </c>
      <c r="C738" s="174" t="s">
        <v>1615</v>
      </c>
      <c r="D738" s="175" t="s">
        <v>1616</v>
      </c>
      <c r="E738" s="82">
        <v>12</v>
      </c>
      <c r="F738" s="79"/>
      <c r="G738" s="82"/>
      <c r="H738" s="82"/>
      <c r="I738" s="118">
        <f>VLOOKUP(道具表!L738,虛寶卡代碼清單!D:H,4,FALSE)*K738</f>
        <v>54000000</v>
      </c>
      <c r="J738" s="147"/>
      <c r="K738" s="71">
        <v>1000000</v>
      </c>
      <c r="L738" t="str">
        <f t="shared" si="20"/>
        <v>獅王傳說免費卡</v>
      </c>
    </row>
    <row r="739" spans="2:12" x14ac:dyDescent="0.25">
      <c r="B739" s="82" t="s">
        <v>441</v>
      </c>
      <c r="C739" s="174" t="s">
        <v>1617</v>
      </c>
      <c r="D739" s="175" t="s">
        <v>1618</v>
      </c>
      <c r="E739" s="82">
        <v>12</v>
      </c>
      <c r="F739" s="79"/>
      <c r="G739" s="82"/>
      <c r="H739" s="82"/>
      <c r="I739" s="118">
        <f>VLOOKUP(道具表!L739,虛寶卡代碼清單!D:H,4,FALSE)*K739</f>
        <v>162000000</v>
      </c>
      <c r="J739" s="147"/>
      <c r="K739" s="71">
        <v>3000000</v>
      </c>
      <c r="L739" t="str">
        <f t="shared" si="20"/>
        <v>獅王傳說免費卡</v>
      </c>
    </row>
    <row r="740" spans="2:12" x14ac:dyDescent="0.25">
      <c r="B740" s="82" t="s">
        <v>441</v>
      </c>
      <c r="C740" s="174" t="s">
        <v>1619</v>
      </c>
      <c r="D740" s="175" t="s">
        <v>1620</v>
      </c>
      <c r="E740" s="82">
        <v>12</v>
      </c>
      <c r="F740" s="79"/>
      <c r="G740" s="82"/>
      <c r="H740" s="82"/>
      <c r="I740" s="118">
        <f>VLOOKUP(道具表!L740,虛寶卡代碼清單!D:H,4,FALSE)*K740</f>
        <v>324000000</v>
      </c>
      <c r="J740" s="147"/>
      <c r="K740" s="71">
        <v>6000000</v>
      </c>
      <c r="L740" t="str">
        <f t="shared" si="20"/>
        <v>獅王傳說免費卡</v>
      </c>
    </row>
    <row r="741" spans="2:12" x14ac:dyDescent="0.25">
      <c r="B741" s="82" t="s">
        <v>441</v>
      </c>
      <c r="C741" s="174" t="s">
        <v>1621</v>
      </c>
      <c r="D741" s="175" t="s">
        <v>1622</v>
      </c>
      <c r="E741" s="82">
        <v>12</v>
      </c>
      <c r="F741" s="79"/>
      <c r="G741" s="82"/>
      <c r="H741" s="82"/>
      <c r="I741" s="118">
        <f>VLOOKUP(道具表!L741,虛寶卡代碼清單!D:H,4,FALSE)*K741</f>
        <v>486000000</v>
      </c>
      <c r="J741" s="147"/>
      <c r="K741" s="71">
        <v>9000000</v>
      </c>
      <c r="L741" t="str">
        <f t="shared" si="20"/>
        <v>獅王傳說免費卡</v>
      </c>
    </row>
    <row r="742" spans="2:12" x14ac:dyDescent="0.25">
      <c r="B742" s="82" t="s">
        <v>441</v>
      </c>
      <c r="C742" s="174" t="s">
        <v>1623</v>
      </c>
      <c r="D742" s="175" t="s">
        <v>1624</v>
      </c>
      <c r="E742" s="82">
        <v>12</v>
      </c>
      <c r="F742" s="79"/>
      <c r="G742" s="82"/>
      <c r="H742" s="82"/>
      <c r="I742" s="118">
        <f>VLOOKUP(道具表!L742,虛寶卡代碼清單!D:H,4,FALSE)*K742</f>
        <v>540000000</v>
      </c>
      <c r="J742" s="147"/>
      <c r="K742" s="71">
        <v>10000000</v>
      </c>
      <c r="L742" t="str">
        <f t="shared" si="20"/>
        <v>獅王傳說免費卡</v>
      </c>
    </row>
    <row r="743" spans="2:12" x14ac:dyDescent="0.25">
      <c r="B743" s="82" t="s">
        <v>441</v>
      </c>
      <c r="C743" s="174" t="s">
        <v>1625</v>
      </c>
      <c r="D743" s="175" t="s">
        <v>1626</v>
      </c>
      <c r="E743" s="82">
        <v>12</v>
      </c>
      <c r="F743" s="79"/>
      <c r="G743" s="82"/>
      <c r="H743" s="82"/>
      <c r="I743" s="118">
        <f>VLOOKUP(道具表!L743,虛寶卡代碼清單!D:H,4,FALSE)*K743</f>
        <v>810000000</v>
      </c>
      <c r="J743" s="147"/>
      <c r="K743" s="71">
        <v>15000000</v>
      </c>
      <c r="L743" t="str">
        <f t="shared" si="20"/>
        <v>獅王傳說免費卡</v>
      </c>
    </row>
    <row r="744" spans="2:12" x14ac:dyDescent="0.25">
      <c r="B744" s="82" t="s">
        <v>441</v>
      </c>
      <c r="C744" s="174" t="s">
        <v>1627</v>
      </c>
      <c r="D744" s="175" t="s">
        <v>1628</v>
      </c>
      <c r="E744" s="82">
        <v>12</v>
      </c>
      <c r="F744" s="79"/>
      <c r="G744" s="82"/>
      <c r="H744" s="82"/>
      <c r="I744" s="118">
        <f>VLOOKUP(道具表!L744,虛寶卡代碼清單!D:H,4,FALSE)*K744</f>
        <v>1620000000</v>
      </c>
      <c r="J744" s="147"/>
      <c r="K744" s="71">
        <v>30000000</v>
      </c>
      <c r="L744" t="str">
        <f t="shared" si="20"/>
        <v>獅王傳說免費卡</v>
      </c>
    </row>
    <row r="745" spans="2:12" x14ac:dyDescent="0.25">
      <c r="B745" s="82" t="s">
        <v>441</v>
      </c>
      <c r="C745" s="174" t="s">
        <v>1629</v>
      </c>
      <c r="D745" s="175" t="s">
        <v>1630</v>
      </c>
      <c r="E745" s="82">
        <v>12</v>
      </c>
      <c r="F745" s="79"/>
      <c r="G745" s="82"/>
      <c r="H745" s="82"/>
      <c r="I745" s="118">
        <f>VLOOKUP(道具表!L745,虛寶卡代碼清單!D:H,4,FALSE)*K745</f>
        <v>2700000000</v>
      </c>
      <c r="J745" s="147"/>
      <c r="K745" s="71">
        <v>50000000</v>
      </c>
      <c r="L745" t="str">
        <f t="shared" si="20"/>
        <v>獅王傳說免費卡</v>
      </c>
    </row>
    <row r="746" spans="2:12" x14ac:dyDescent="0.25">
      <c r="B746" s="82" t="s">
        <v>441</v>
      </c>
      <c r="C746" s="174" t="s">
        <v>1631</v>
      </c>
      <c r="D746" s="175" t="s">
        <v>1632</v>
      </c>
      <c r="E746" s="82">
        <v>12</v>
      </c>
      <c r="F746" s="79"/>
      <c r="G746" s="82"/>
      <c r="H746" s="82"/>
      <c r="I746" s="118">
        <f>VLOOKUP(道具表!L746,虛寶卡代碼清單!D:H,4,FALSE)*K746</f>
        <v>5400000000</v>
      </c>
      <c r="J746" s="147"/>
      <c r="K746" s="71">
        <v>100000000</v>
      </c>
      <c r="L746" t="str">
        <f t="shared" si="20"/>
        <v>獅王傳說免費卡</v>
      </c>
    </row>
    <row r="747" spans="2:12" x14ac:dyDescent="0.25">
      <c r="B747" s="82" t="s">
        <v>441</v>
      </c>
      <c r="C747" s="174" t="s">
        <v>1633</v>
      </c>
      <c r="D747" s="175" t="s">
        <v>1634</v>
      </c>
      <c r="E747" s="82">
        <v>12</v>
      </c>
      <c r="F747" s="79"/>
      <c r="G747" s="82"/>
      <c r="H747" s="82"/>
      <c r="I747" s="118">
        <f>VLOOKUP(道具表!L747,虛寶卡代碼清單!D:H,4,FALSE)*K747</f>
        <v>10800000000</v>
      </c>
      <c r="J747" s="147"/>
      <c r="K747" s="71">
        <v>200000000</v>
      </c>
      <c r="L747" t="str">
        <f t="shared" si="20"/>
        <v>獅王傳說免費卡</v>
      </c>
    </row>
    <row r="748" spans="2:12" x14ac:dyDescent="0.25">
      <c r="B748" s="82" t="s">
        <v>441</v>
      </c>
      <c r="C748" s="174" t="s">
        <v>1635</v>
      </c>
      <c r="D748" s="175" t="s">
        <v>1636</v>
      </c>
      <c r="E748" s="82">
        <v>12</v>
      </c>
      <c r="F748" s="79"/>
      <c r="G748" s="82"/>
      <c r="H748" s="82"/>
      <c r="I748" s="118">
        <f>VLOOKUP(道具表!L748,虛寶卡代碼清單!D:H,4,FALSE)*K748</f>
        <v>16200000000</v>
      </c>
      <c r="J748" s="147"/>
      <c r="K748" s="71">
        <v>300000000</v>
      </c>
      <c r="L748" t="str">
        <f t="shared" si="20"/>
        <v>獅王傳說免費卡</v>
      </c>
    </row>
    <row r="749" spans="2:12" x14ac:dyDescent="0.25">
      <c r="B749" s="82" t="s">
        <v>441</v>
      </c>
      <c r="C749" s="174" t="s">
        <v>1637</v>
      </c>
      <c r="D749" s="175" t="s">
        <v>1638</v>
      </c>
      <c r="E749" s="82">
        <v>12</v>
      </c>
      <c r="F749" s="79"/>
      <c r="G749" s="82"/>
      <c r="H749" s="82"/>
      <c r="I749" s="118">
        <f>VLOOKUP(道具表!L749,虛寶卡代碼清單!D:H,4,FALSE)*K749</f>
        <v>27000000000</v>
      </c>
      <c r="J749" s="147"/>
      <c r="K749" s="71">
        <v>500000000</v>
      </c>
      <c r="L749" t="str">
        <f t="shared" si="20"/>
        <v>獅王傳說免費卡</v>
      </c>
    </row>
    <row r="750" spans="2:12" x14ac:dyDescent="0.25">
      <c r="B750" s="82" t="s">
        <v>441</v>
      </c>
      <c r="C750" s="174" t="s">
        <v>1639</v>
      </c>
      <c r="D750" s="175" t="s">
        <v>1640</v>
      </c>
      <c r="E750" s="82">
        <v>12</v>
      </c>
      <c r="F750" s="79"/>
      <c r="G750" s="82"/>
      <c r="H750" s="82"/>
      <c r="I750" s="118">
        <f>VLOOKUP(道具表!L750,虛寶卡代碼清單!D:H,4,FALSE)*K750</f>
        <v>54000000000</v>
      </c>
      <c r="J750" s="147"/>
      <c r="K750" s="71">
        <v>1000000000</v>
      </c>
      <c r="L750" t="str">
        <f t="shared" si="20"/>
        <v>獅王傳說免費卡</v>
      </c>
    </row>
    <row r="751" spans="2:12" x14ac:dyDescent="0.25">
      <c r="B751" s="82" t="s">
        <v>441</v>
      </c>
      <c r="C751" s="174" t="s">
        <v>1641</v>
      </c>
      <c r="D751" s="175" t="s">
        <v>1642</v>
      </c>
      <c r="E751" s="82">
        <v>12</v>
      </c>
      <c r="F751" s="79"/>
      <c r="G751" s="82"/>
      <c r="H751" s="82"/>
      <c r="I751" s="118">
        <f>VLOOKUP(道具表!L751,虛寶卡代碼清單!D:H,4,FALSE)*K751</f>
        <v>162000</v>
      </c>
      <c r="J751" s="147"/>
      <c r="K751" s="71">
        <v>3000</v>
      </c>
      <c r="L751" t="str">
        <f t="shared" si="20"/>
        <v>獅王傳說免費卡</v>
      </c>
    </row>
    <row r="752" spans="2:12" x14ac:dyDescent="0.25">
      <c r="B752" s="82" t="s">
        <v>441</v>
      </c>
      <c r="C752" s="174" t="s">
        <v>1643</v>
      </c>
      <c r="D752" s="175" t="s">
        <v>1644</v>
      </c>
      <c r="E752" s="82">
        <v>12</v>
      </c>
      <c r="F752" s="79"/>
      <c r="G752" s="82"/>
      <c r="H752" s="82"/>
      <c r="I752" s="118">
        <f>VLOOKUP(道具表!L752,虛寶卡代碼清單!D:H,4,FALSE)*K752</f>
        <v>540000</v>
      </c>
      <c r="J752" s="147"/>
      <c r="K752" s="71">
        <v>10000</v>
      </c>
      <c r="L752" t="str">
        <f t="shared" si="20"/>
        <v>獅王傳說免費卡</v>
      </c>
    </row>
    <row r="753" spans="2:12" x14ac:dyDescent="0.25">
      <c r="B753" s="82" t="s">
        <v>441</v>
      </c>
      <c r="C753" s="174" t="s">
        <v>1645</v>
      </c>
      <c r="D753" s="175" t="s">
        <v>1646</v>
      </c>
      <c r="E753" s="82">
        <v>12</v>
      </c>
      <c r="F753" s="79"/>
      <c r="G753" s="82"/>
      <c r="H753" s="82"/>
      <c r="I753" s="118">
        <f>VLOOKUP(道具表!L753,虛寶卡代碼清單!D:H,4,FALSE)*K753</f>
        <v>1620000</v>
      </c>
      <c r="J753" s="147"/>
      <c r="K753" s="71">
        <v>30000</v>
      </c>
      <c r="L753" t="str">
        <f t="shared" si="20"/>
        <v>獅王傳說免費卡</v>
      </c>
    </row>
    <row r="754" spans="2:12" x14ac:dyDescent="0.25">
      <c r="B754" s="82" t="s">
        <v>441</v>
      </c>
      <c r="C754" s="174" t="s">
        <v>1647</v>
      </c>
      <c r="D754" s="175" t="s">
        <v>1648</v>
      </c>
      <c r="E754" s="82">
        <v>12</v>
      </c>
      <c r="F754" s="79"/>
      <c r="G754" s="82"/>
      <c r="H754" s="82"/>
      <c r="I754" s="118">
        <f>VLOOKUP(道具表!L754,虛寶卡代碼清單!D:H,4,FALSE)*K754</f>
        <v>5400000</v>
      </c>
      <c r="J754" s="147"/>
      <c r="K754" s="71">
        <v>100000</v>
      </c>
      <c r="L754" t="str">
        <f t="shared" si="20"/>
        <v>獅王傳說免費卡</v>
      </c>
    </row>
    <row r="755" spans="2:12" x14ac:dyDescent="0.25">
      <c r="B755" s="82" t="s">
        <v>441</v>
      </c>
      <c r="C755" s="174" t="s">
        <v>1649</v>
      </c>
      <c r="D755" s="175" t="s">
        <v>1650</v>
      </c>
      <c r="E755" s="82">
        <v>12</v>
      </c>
      <c r="F755" s="79"/>
      <c r="G755" s="82"/>
      <c r="H755" s="82"/>
      <c r="I755" s="118">
        <f>VLOOKUP(道具表!L755,虛寶卡代碼清單!D:H,4,FALSE)*K755</f>
        <v>16200000</v>
      </c>
      <c r="J755" s="147"/>
      <c r="K755" s="71">
        <v>300000</v>
      </c>
      <c r="L755" t="str">
        <f t="shared" si="20"/>
        <v>獅王傳說免費卡</v>
      </c>
    </row>
    <row r="756" spans="2:12" x14ac:dyDescent="0.25">
      <c r="B756" s="82" t="s">
        <v>441</v>
      </c>
      <c r="C756" s="174" t="s">
        <v>1651</v>
      </c>
      <c r="D756" s="175" t="s">
        <v>1652</v>
      </c>
      <c r="E756" s="82">
        <v>12</v>
      </c>
      <c r="F756" s="79"/>
      <c r="G756" s="82"/>
      <c r="H756" s="82"/>
      <c r="I756" s="118">
        <f>VLOOKUP(道具表!L756,虛寶卡代碼清單!D:H,4,FALSE)*K756</f>
        <v>54000000</v>
      </c>
      <c r="J756" s="147"/>
      <c r="K756" s="71">
        <v>1000000</v>
      </c>
      <c r="L756" t="str">
        <f t="shared" si="20"/>
        <v>獅王傳說免費卡</v>
      </c>
    </row>
    <row r="757" spans="2:12" x14ac:dyDescent="0.25">
      <c r="B757" s="82" t="s">
        <v>441</v>
      </c>
      <c r="C757" s="174" t="s">
        <v>1653</v>
      </c>
      <c r="D757" s="175" t="s">
        <v>1654</v>
      </c>
      <c r="E757" s="82">
        <v>12</v>
      </c>
      <c r="F757" s="79"/>
      <c r="G757" s="82"/>
      <c r="H757" s="82"/>
      <c r="I757" s="118">
        <f>VLOOKUP(道具表!L757,虛寶卡代碼清單!D:H,4,FALSE)*K757</f>
        <v>162000000</v>
      </c>
      <c r="J757" s="147"/>
      <c r="K757" s="71">
        <v>3000000</v>
      </c>
      <c r="L757" t="str">
        <f t="shared" si="20"/>
        <v>獅王傳說免費卡</v>
      </c>
    </row>
    <row r="758" spans="2:12" x14ac:dyDescent="0.25">
      <c r="B758" s="82" t="s">
        <v>441</v>
      </c>
      <c r="C758" s="174" t="s">
        <v>1655</v>
      </c>
      <c r="D758" s="175" t="s">
        <v>1656</v>
      </c>
      <c r="E758" s="82">
        <v>12</v>
      </c>
      <c r="F758" s="79"/>
      <c r="G758" s="82"/>
      <c r="H758" s="82"/>
      <c r="I758" s="118">
        <f>VLOOKUP(道具表!L758,虛寶卡代碼清單!D:H,4,FALSE)*K758</f>
        <v>324000000</v>
      </c>
      <c r="J758" s="147"/>
      <c r="K758" s="71">
        <v>6000000</v>
      </c>
      <c r="L758" t="str">
        <f t="shared" si="20"/>
        <v>獅王傳說免費卡</v>
      </c>
    </row>
    <row r="759" spans="2:12" x14ac:dyDescent="0.25">
      <c r="B759" s="82" t="s">
        <v>441</v>
      </c>
      <c r="C759" s="174" t="s">
        <v>1657</v>
      </c>
      <c r="D759" s="175" t="s">
        <v>1658</v>
      </c>
      <c r="E759" s="82">
        <v>12</v>
      </c>
      <c r="F759" s="79"/>
      <c r="G759" s="82"/>
      <c r="H759" s="82"/>
      <c r="I759" s="118">
        <f>VLOOKUP(道具表!L759,虛寶卡代碼清單!D:H,4,FALSE)*K759</f>
        <v>486000000</v>
      </c>
      <c r="J759" s="147"/>
      <c r="K759" s="71">
        <v>9000000</v>
      </c>
      <c r="L759" t="str">
        <f t="shared" si="20"/>
        <v>獅王傳說免費卡</v>
      </c>
    </row>
    <row r="760" spans="2:12" x14ac:dyDescent="0.25">
      <c r="B760" s="82" t="s">
        <v>441</v>
      </c>
      <c r="C760" s="174" t="s">
        <v>1659</v>
      </c>
      <c r="D760" s="175" t="s">
        <v>1660</v>
      </c>
      <c r="E760" s="82">
        <v>12</v>
      </c>
      <c r="F760" s="79"/>
      <c r="G760" s="82"/>
      <c r="H760" s="82"/>
      <c r="I760" s="118">
        <f>VLOOKUP(道具表!L760,虛寶卡代碼清單!D:H,4,FALSE)*K760</f>
        <v>540000000</v>
      </c>
      <c r="J760" s="147"/>
      <c r="K760" s="71">
        <v>10000000</v>
      </c>
      <c r="L760" t="str">
        <f t="shared" si="20"/>
        <v>獅王傳說免費卡</v>
      </c>
    </row>
    <row r="761" spans="2:12" x14ac:dyDescent="0.25">
      <c r="B761" s="82" t="s">
        <v>441</v>
      </c>
      <c r="C761" s="174" t="s">
        <v>1661</v>
      </c>
      <c r="D761" s="175" t="s">
        <v>1662</v>
      </c>
      <c r="E761" s="82">
        <v>12</v>
      </c>
      <c r="F761" s="79"/>
      <c r="G761" s="82"/>
      <c r="H761" s="82"/>
      <c r="I761" s="118">
        <f>VLOOKUP(道具表!L761,虛寶卡代碼清單!D:H,4,FALSE)*K761</f>
        <v>810000000</v>
      </c>
      <c r="J761" s="147"/>
      <c r="K761" s="71">
        <v>15000000</v>
      </c>
      <c r="L761" t="str">
        <f t="shared" si="20"/>
        <v>獅王傳說免費卡</v>
      </c>
    </row>
    <row r="762" spans="2:12" x14ac:dyDescent="0.25">
      <c r="B762" s="82" t="s">
        <v>441</v>
      </c>
      <c r="C762" s="174" t="s">
        <v>1663</v>
      </c>
      <c r="D762" s="175" t="s">
        <v>1664</v>
      </c>
      <c r="E762" s="82">
        <v>12</v>
      </c>
      <c r="F762" s="79"/>
      <c r="G762" s="82"/>
      <c r="H762" s="82"/>
      <c r="I762" s="118">
        <f>VLOOKUP(道具表!L762,虛寶卡代碼清單!D:H,4,FALSE)*K762</f>
        <v>1620000000</v>
      </c>
      <c r="J762" s="147"/>
      <c r="K762" s="71">
        <v>30000000</v>
      </c>
      <c r="L762" t="str">
        <f t="shared" si="20"/>
        <v>獅王傳說免費卡</v>
      </c>
    </row>
    <row r="763" spans="2:12" x14ac:dyDescent="0.25">
      <c r="B763" s="82" t="s">
        <v>441</v>
      </c>
      <c r="C763" s="174" t="s">
        <v>1665</v>
      </c>
      <c r="D763" s="175" t="s">
        <v>1666</v>
      </c>
      <c r="E763" s="82">
        <v>12</v>
      </c>
      <c r="F763" s="79"/>
      <c r="G763" s="82"/>
      <c r="H763" s="82"/>
      <c r="I763" s="118">
        <f>VLOOKUP(道具表!L763,虛寶卡代碼清單!D:H,4,FALSE)*K763</f>
        <v>2700000000</v>
      </c>
      <c r="J763" s="147"/>
      <c r="K763" s="71">
        <v>50000000</v>
      </c>
      <c r="L763" t="str">
        <f t="shared" si="20"/>
        <v>獅王傳說免費卡</v>
      </c>
    </row>
    <row r="764" spans="2:12" x14ac:dyDescent="0.25">
      <c r="B764" s="82" t="s">
        <v>441</v>
      </c>
      <c r="C764" s="174" t="s">
        <v>1667</v>
      </c>
      <c r="D764" s="175" t="s">
        <v>1668</v>
      </c>
      <c r="E764" s="82">
        <v>12</v>
      </c>
      <c r="F764" s="79"/>
      <c r="G764" s="82"/>
      <c r="H764" s="82"/>
      <c r="I764" s="118">
        <f>VLOOKUP(道具表!L764,虛寶卡代碼清單!D:H,4,FALSE)*K764</f>
        <v>5400000000</v>
      </c>
      <c r="J764" s="147"/>
      <c r="K764" s="71">
        <v>100000000</v>
      </c>
      <c r="L764" t="str">
        <f t="shared" si="20"/>
        <v>獅王傳說免費卡</v>
      </c>
    </row>
    <row r="765" spans="2:12" x14ac:dyDescent="0.25">
      <c r="B765" s="82" t="s">
        <v>441</v>
      </c>
      <c r="C765" s="174" t="s">
        <v>1669</v>
      </c>
      <c r="D765" s="175" t="s">
        <v>1670</v>
      </c>
      <c r="E765" s="82">
        <v>12</v>
      </c>
      <c r="F765" s="79"/>
      <c r="G765" s="82"/>
      <c r="H765" s="82"/>
      <c r="I765" s="118">
        <f>VLOOKUP(道具表!L765,虛寶卡代碼清單!D:H,4,FALSE)*K765</f>
        <v>10800000000</v>
      </c>
      <c r="J765" s="147"/>
      <c r="K765" s="71">
        <v>200000000</v>
      </c>
      <c r="L765" t="str">
        <f t="shared" si="20"/>
        <v>獅王傳說免費卡</v>
      </c>
    </row>
    <row r="766" spans="2:12" x14ac:dyDescent="0.25">
      <c r="B766" s="82" t="s">
        <v>441</v>
      </c>
      <c r="C766" s="174" t="s">
        <v>1671</v>
      </c>
      <c r="D766" s="175" t="s">
        <v>1672</v>
      </c>
      <c r="E766" s="82">
        <v>12</v>
      </c>
      <c r="F766" s="79"/>
      <c r="G766" s="82"/>
      <c r="H766" s="82"/>
      <c r="I766" s="118">
        <f>VLOOKUP(道具表!L766,虛寶卡代碼清單!D:H,4,FALSE)*K766</f>
        <v>16200000000</v>
      </c>
      <c r="J766" s="147"/>
      <c r="K766" s="71">
        <v>300000000</v>
      </c>
      <c r="L766" t="str">
        <f t="shared" si="20"/>
        <v>獅王傳說免費卡</v>
      </c>
    </row>
    <row r="767" spans="2:12" x14ac:dyDescent="0.25">
      <c r="B767" s="82" t="s">
        <v>441</v>
      </c>
      <c r="C767" s="174" t="s">
        <v>1673</v>
      </c>
      <c r="D767" s="175" t="s">
        <v>1674</v>
      </c>
      <c r="E767" s="82">
        <v>12</v>
      </c>
      <c r="F767" s="79"/>
      <c r="G767" s="82"/>
      <c r="H767" s="82"/>
      <c r="I767" s="118">
        <f>VLOOKUP(道具表!L767,虛寶卡代碼清單!D:H,4,FALSE)*K767</f>
        <v>27000000000</v>
      </c>
      <c r="J767" s="147"/>
      <c r="K767" s="71">
        <v>500000000</v>
      </c>
      <c r="L767" t="str">
        <f t="shared" si="20"/>
        <v>獅王傳說免費卡</v>
      </c>
    </row>
    <row r="768" spans="2:12" x14ac:dyDescent="0.25">
      <c r="B768" s="82" t="s">
        <v>441</v>
      </c>
      <c r="C768" s="174" t="s">
        <v>1675</v>
      </c>
      <c r="D768" s="175" t="s">
        <v>1676</v>
      </c>
      <c r="E768" s="82">
        <v>12</v>
      </c>
      <c r="F768" s="79"/>
      <c r="G768" s="82"/>
      <c r="H768" s="82"/>
      <c r="I768" s="118">
        <f>VLOOKUP(道具表!L768,虛寶卡代碼清單!D:H,4,FALSE)*K768</f>
        <v>54000000000</v>
      </c>
      <c r="J768" s="147"/>
      <c r="K768" s="71">
        <v>1000000000</v>
      </c>
      <c r="L768" t="str">
        <f t="shared" si="20"/>
        <v>獅王傳說免費卡</v>
      </c>
    </row>
    <row r="769" spans="2:12" x14ac:dyDescent="0.25">
      <c r="B769" s="82" t="s">
        <v>441</v>
      </c>
      <c r="C769" s="174" t="s">
        <v>1677</v>
      </c>
      <c r="D769" s="175" t="s">
        <v>1678</v>
      </c>
      <c r="E769" s="82">
        <v>12</v>
      </c>
      <c r="F769" s="79"/>
      <c r="G769" s="82"/>
      <c r="H769" s="82"/>
      <c r="I769" s="118">
        <f>VLOOKUP(道具表!L769,虛寶卡代碼清單!D:H,4,FALSE)*K769</f>
        <v>150000</v>
      </c>
      <c r="J769" s="147"/>
      <c r="K769" s="71">
        <v>3000</v>
      </c>
      <c r="L769" t="str">
        <f t="shared" si="20"/>
        <v>太極財神紅利卡</v>
      </c>
    </row>
    <row r="770" spans="2:12" x14ac:dyDescent="0.25">
      <c r="B770" s="82" t="s">
        <v>441</v>
      </c>
      <c r="C770" s="174" t="s">
        <v>1679</v>
      </c>
      <c r="D770" s="175" t="s">
        <v>1680</v>
      </c>
      <c r="E770" s="82">
        <v>12</v>
      </c>
      <c r="F770" s="79"/>
      <c r="G770" s="82"/>
      <c r="H770" s="82"/>
      <c r="I770" s="118">
        <f>VLOOKUP(道具表!L770,虛寶卡代碼清單!D:H,4,FALSE)*K770</f>
        <v>500000</v>
      </c>
      <c r="J770" s="147"/>
      <c r="K770" s="71">
        <v>10000</v>
      </c>
      <c r="L770" t="str">
        <f t="shared" si="20"/>
        <v>太極財神紅利卡</v>
      </c>
    </row>
    <row r="771" spans="2:12" x14ac:dyDescent="0.25">
      <c r="B771" s="82" t="s">
        <v>441</v>
      </c>
      <c r="C771" s="174" t="s">
        <v>1681</v>
      </c>
      <c r="D771" s="175" t="s">
        <v>1682</v>
      </c>
      <c r="E771" s="82">
        <v>12</v>
      </c>
      <c r="F771" s="79"/>
      <c r="G771" s="82"/>
      <c r="H771" s="82"/>
      <c r="I771" s="118">
        <f>VLOOKUP(道具表!L771,虛寶卡代碼清單!D:H,4,FALSE)*K771</f>
        <v>1500000</v>
      </c>
      <c r="J771" s="147"/>
      <c r="K771" s="71">
        <v>30000</v>
      </c>
      <c r="L771" t="str">
        <f t="shared" si="20"/>
        <v>太極財神紅利卡</v>
      </c>
    </row>
    <row r="772" spans="2:12" x14ac:dyDescent="0.25">
      <c r="B772" s="82" t="s">
        <v>441</v>
      </c>
      <c r="C772" s="174" t="s">
        <v>1683</v>
      </c>
      <c r="D772" s="175" t="s">
        <v>1684</v>
      </c>
      <c r="E772" s="82">
        <v>12</v>
      </c>
      <c r="F772" s="79"/>
      <c r="G772" s="82"/>
      <c r="H772" s="82"/>
      <c r="I772" s="118">
        <f>VLOOKUP(道具表!L772,虛寶卡代碼清單!D:H,4,FALSE)*K772</f>
        <v>5000000</v>
      </c>
      <c r="J772" s="147"/>
      <c r="K772" s="71">
        <v>100000</v>
      </c>
      <c r="L772" t="str">
        <f t="shared" si="20"/>
        <v>太極財神紅利卡</v>
      </c>
    </row>
    <row r="773" spans="2:12" x14ac:dyDescent="0.25">
      <c r="B773" s="82" t="s">
        <v>441</v>
      </c>
      <c r="C773" s="174" t="s">
        <v>1685</v>
      </c>
      <c r="D773" s="175" t="s">
        <v>1686</v>
      </c>
      <c r="E773" s="82">
        <v>12</v>
      </c>
      <c r="F773" s="79"/>
      <c r="G773" s="82"/>
      <c r="H773" s="82"/>
      <c r="I773" s="118">
        <f>VLOOKUP(道具表!L773,虛寶卡代碼清單!D:H,4,FALSE)*K773</f>
        <v>15000000</v>
      </c>
      <c r="J773" s="147"/>
      <c r="K773" s="71">
        <v>300000</v>
      </c>
      <c r="L773" t="str">
        <f t="shared" ref="L773:L836" si="21">MID(C773,LEN(K773)+1,FIND("(",C773)-LEN(K773)-1)</f>
        <v>太極財神紅利卡</v>
      </c>
    </row>
    <row r="774" spans="2:12" x14ac:dyDescent="0.25">
      <c r="B774" s="82" t="s">
        <v>441</v>
      </c>
      <c r="C774" s="174" t="s">
        <v>1687</v>
      </c>
      <c r="D774" s="175" t="s">
        <v>1688</v>
      </c>
      <c r="E774" s="82">
        <v>12</v>
      </c>
      <c r="F774" s="79"/>
      <c r="G774" s="82"/>
      <c r="H774" s="82"/>
      <c r="I774" s="118">
        <f>VLOOKUP(道具表!L774,虛寶卡代碼清單!D:H,4,FALSE)*K774</f>
        <v>50000000</v>
      </c>
      <c r="J774" s="147"/>
      <c r="K774" s="71">
        <v>1000000</v>
      </c>
      <c r="L774" t="str">
        <f t="shared" si="21"/>
        <v>太極財神紅利卡</v>
      </c>
    </row>
    <row r="775" spans="2:12" x14ac:dyDescent="0.25">
      <c r="B775" s="82" t="s">
        <v>441</v>
      </c>
      <c r="C775" s="174" t="s">
        <v>1689</v>
      </c>
      <c r="D775" s="175" t="s">
        <v>1690</v>
      </c>
      <c r="E775" s="82">
        <v>12</v>
      </c>
      <c r="F775" s="79"/>
      <c r="G775" s="82"/>
      <c r="H775" s="82"/>
      <c r="I775" s="118">
        <f>VLOOKUP(道具表!L775,虛寶卡代碼清單!D:H,4,FALSE)*K775</f>
        <v>150000000</v>
      </c>
      <c r="J775" s="147"/>
      <c r="K775" s="71">
        <v>3000000</v>
      </c>
      <c r="L775" t="str">
        <f t="shared" si="21"/>
        <v>太極財神紅利卡</v>
      </c>
    </row>
    <row r="776" spans="2:12" x14ac:dyDescent="0.25">
      <c r="B776" s="82" t="s">
        <v>441</v>
      </c>
      <c r="C776" s="174" t="s">
        <v>1691</v>
      </c>
      <c r="D776" s="175" t="s">
        <v>1692</v>
      </c>
      <c r="E776" s="82">
        <v>12</v>
      </c>
      <c r="F776" s="79"/>
      <c r="G776" s="82"/>
      <c r="H776" s="82"/>
      <c r="I776" s="118">
        <f>VLOOKUP(道具表!L776,虛寶卡代碼清單!D:H,4,FALSE)*K776</f>
        <v>300000000</v>
      </c>
      <c r="J776" s="147"/>
      <c r="K776" s="71">
        <v>6000000</v>
      </c>
      <c r="L776" t="str">
        <f t="shared" si="21"/>
        <v>太極財神紅利卡</v>
      </c>
    </row>
    <row r="777" spans="2:12" x14ac:dyDescent="0.25">
      <c r="B777" s="82" t="s">
        <v>441</v>
      </c>
      <c r="C777" s="174" t="s">
        <v>1693</v>
      </c>
      <c r="D777" s="175" t="s">
        <v>1694</v>
      </c>
      <c r="E777" s="82">
        <v>12</v>
      </c>
      <c r="F777" s="79"/>
      <c r="G777" s="82"/>
      <c r="H777" s="82"/>
      <c r="I777" s="118">
        <f>VLOOKUP(道具表!L777,虛寶卡代碼清單!D:H,4,FALSE)*K777</f>
        <v>450000000</v>
      </c>
      <c r="J777" s="147"/>
      <c r="K777" s="71">
        <v>9000000</v>
      </c>
      <c r="L777" t="str">
        <f t="shared" si="21"/>
        <v>太極財神紅利卡</v>
      </c>
    </row>
    <row r="778" spans="2:12" x14ac:dyDescent="0.25">
      <c r="B778" s="82" t="s">
        <v>441</v>
      </c>
      <c r="C778" s="174" t="s">
        <v>1695</v>
      </c>
      <c r="D778" s="175" t="s">
        <v>1696</v>
      </c>
      <c r="E778" s="82">
        <v>12</v>
      </c>
      <c r="F778" s="79"/>
      <c r="G778" s="82"/>
      <c r="H778" s="82"/>
      <c r="I778" s="118">
        <f>VLOOKUP(道具表!L778,虛寶卡代碼清單!D:H,4,FALSE)*K778</f>
        <v>500000000</v>
      </c>
      <c r="J778" s="147"/>
      <c r="K778" s="71">
        <v>10000000</v>
      </c>
      <c r="L778" t="str">
        <f t="shared" si="21"/>
        <v>太極財神紅利卡</v>
      </c>
    </row>
    <row r="779" spans="2:12" x14ac:dyDescent="0.25">
      <c r="B779" s="82" t="s">
        <v>441</v>
      </c>
      <c r="C779" s="174" t="s">
        <v>1697</v>
      </c>
      <c r="D779" s="175" t="s">
        <v>1698</v>
      </c>
      <c r="E779" s="82">
        <v>12</v>
      </c>
      <c r="F779" s="79"/>
      <c r="G779" s="82"/>
      <c r="H779" s="82"/>
      <c r="I779" s="118">
        <f>VLOOKUP(道具表!L779,虛寶卡代碼清單!D:H,4,FALSE)*K779</f>
        <v>750000000</v>
      </c>
      <c r="J779" s="147"/>
      <c r="K779" s="71">
        <v>15000000</v>
      </c>
      <c r="L779" t="str">
        <f t="shared" si="21"/>
        <v>太極財神紅利卡</v>
      </c>
    </row>
    <row r="780" spans="2:12" x14ac:dyDescent="0.25">
      <c r="B780" s="82" t="s">
        <v>441</v>
      </c>
      <c r="C780" s="174" t="s">
        <v>1699</v>
      </c>
      <c r="D780" s="175" t="s">
        <v>1700</v>
      </c>
      <c r="E780" s="82">
        <v>12</v>
      </c>
      <c r="F780" s="79"/>
      <c r="G780" s="82"/>
      <c r="H780" s="82"/>
      <c r="I780" s="118">
        <f>VLOOKUP(道具表!L780,虛寶卡代碼清單!D:H,4,FALSE)*K780</f>
        <v>1500000000</v>
      </c>
      <c r="J780" s="147"/>
      <c r="K780" s="71">
        <v>30000000</v>
      </c>
      <c r="L780" t="str">
        <f t="shared" si="21"/>
        <v>太極財神紅利卡</v>
      </c>
    </row>
    <row r="781" spans="2:12" x14ac:dyDescent="0.25">
      <c r="B781" s="82" t="s">
        <v>441</v>
      </c>
      <c r="C781" s="174" t="s">
        <v>1701</v>
      </c>
      <c r="D781" s="175" t="s">
        <v>1702</v>
      </c>
      <c r="E781" s="82">
        <v>12</v>
      </c>
      <c r="F781" s="79"/>
      <c r="G781" s="82"/>
      <c r="H781" s="82"/>
      <c r="I781" s="118">
        <f>VLOOKUP(道具表!L781,虛寶卡代碼清單!D:H,4,FALSE)*K781</f>
        <v>2500000000</v>
      </c>
      <c r="J781" s="147"/>
      <c r="K781" s="71">
        <v>50000000</v>
      </c>
      <c r="L781" t="str">
        <f t="shared" si="21"/>
        <v>太極財神紅利卡</v>
      </c>
    </row>
    <row r="782" spans="2:12" x14ac:dyDescent="0.25">
      <c r="B782" s="82" t="s">
        <v>441</v>
      </c>
      <c r="C782" s="174" t="s">
        <v>1703</v>
      </c>
      <c r="D782" s="175" t="s">
        <v>1704</v>
      </c>
      <c r="E782" s="82">
        <v>12</v>
      </c>
      <c r="F782" s="79"/>
      <c r="G782" s="82"/>
      <c r="H782" s="82"/>
      <c r="I782" s="118">
        <f>VLOOKUP(道具表!L782,虛寶卡代碼清單!D:H,4,FALSE)*K782</f>
        <v>5000000000</v>
      </c>
      <c r="J782" s="147"/>
      <c r="K782" s="71">
        <v>100000000</v>
      </c>
      <c r="L782" t="str">
        <f t="shared" si="21"/>
        <v>太極財神紅利卡</v>
      </c>
    </row>
    <row r="783" spans="2:12" x14ac:dyDescent="0.25">
      <c r="B783" s="82" t="s">
        <v>441</v>
      </c>
      <c r="C783" s="174" t="s">
        <v>1705</v>
      </c>
      <c r="D783" s="175" t="s">
        <v>1706</v>
      </c>
      <c r="E783" s="82">
        <v>12</v>
      </c>
      <c r="F783" s="79"/>
      <c r="G783" s="82"/>
      <c r="H783" s="82"/>
      <c r="I783" s="118">
        <f>VLOOKUP(道具表!L783,虛寶卡代碼清單!D:H,4,FALSE)*K783</f>
        <v>10000000000</v>
      </c>
      <c r="J783" s="147"/>
      <c r="K783" s="71">
        <v>200000000</v>
      </c>
      <c r="L783" t="str">
        <f t="shared" si="21"/>
        <v>太極財神紅利卡</v>
      </c>
    </row>
    <row r="784" spans="2:12" x14ac:dyDescent="0.25">
      <c r="B784" s="82" t="s">
        <v>441</v>
      </c>
      <c r="C784" s="174" t="s">
        <v>1707</v>
      </c>
      <c r="D784" s="175" t="s">
        <v>1708</v>
      </c>
      <c r="E784" s="82">
        <v>12</v>
      </c>
      <c r="F784" s="79"/>
      <c r="G784" s="82"/>
      <c r="H784" s="82"/>
      <c r="I784" s="118">
        <f>VLOOKUP(道具表!L784,虛寶卡代碼清單!D:H,4,FALSE)*K784</f>
        <v>15000000000</v>
      </c>
      <c r="J784" s="147"/>
      <c r="K784" s="71">
        <v>300000000</v>
      </c>
      <c r="L784" t="str">
        <f t="shared" si="21"/>
        <v>太極財神紅利卡</v>
      </c>
    </row>
    <row r="785" spans="2:12" x14ac:dyDescent="0.25">
      <c r="B785" s="82" t="s">
        <v>441</v>
      </c>
      <c r="C785" s="174" t="s">
        <v>1709</v>
      </c>
      <c r="D785" s="175" t="s">
        <v>1710</v>
      </c>
      <c r="E785" s="82">
        <v>12</v>
      </c>
      <c r="F785" s="79"/>
      <c r="G785" s="82"/>
      <c r="H785" s="82"/>
      <c r="I785" s="118">
        <f>VLOOKUP(道具表!L785,虛寶卡代碼清單!D:H,4,FALSE)*K785</f>
        <v>25000000000</v>
      </c>
      <c r="J785" s="147"/>
      <c r="K785" s="71">
        <v>500000000</v>
      </c>
      <c r="L785" t="str">
        <f t="shared" si="21"/>
        <v>太極財神紅利卡</v>
      </c>
    </row>
    <row r="786" spans="2:12" x14ac:dyDescent="0.25">
      <c r="B786" s="82" t="s">
        <v>441</v>
      </c>
      <c r="C786" s="174" t="s">
        <v>1711</v>
      </c>
      <c r="D786" s="175" t="s">
        <v>1712</v>
      </c>
      <c r="E786" s="82">
        <v>12</v>
      </c>
      <c r="F786" s="79"/>
      <c r="G786" s="82"/>
      <c r="H786" s="82"/>
      <c r="I786" s="118">
        <f>VLOOKUP(道具表!L786,虛寶卡代碼清單!D:H,4,FALSE)*K786</f>
        <v>50000000000</v>
      </c>
      <c r="J786" s="147"/>
      <c r="K786" s="71">
        <v>1000000000</v>
      </c>
      <c r="L786" t="str">
        <f t="shared" si="21"/>
        <v>太極財神紅利卡</v>
      </c>
    </row>
    <row r="787" spans="2:12" x14ac:dyDescent="0.25">
      <c r="B787" s="82" t="s">
        <v>441</v>
      </c>
      <c r="C787" s="174" t="s">
        <v>1713</v>
      </c>
      <c r="D787" s="175" t="s">
        <v>1714</v>
      </c>
      <c r="E787" s="82">
        <v>12</v>
      </c>
      <c r="F787" s="79"/>
      <c r="G787" s="82"/>
      <c r="H787" s="82"/>
      <c r="I787" s="118">
        <f>VLOOKUP(道具表!L787,虛寶卡代碼清單!D:H,4,FALSE)*K787</f>
        <v>150000</v>
      </c>
      <c r="J787" s="147"/>
      <c r="K787" s="71">
        <v>3000</v>
      </c>
      <c r="L787" t="str">
        <f t="shared" si="21"/>
        <v>太極財神紅利卡</v>
      </c>
    </row>
    <row r="788" spans="2:12" x14ac:dyDescent="0.25">
      <c r="B788" s="82" t="s">
        <v>441</v>
      </c>
      <c r="C788" s="174" t="s">
        <v>1715</v>
      </c>
      <c r="D788" s="175" t="s">
        <v>1716</v>
      </c>
      <c r="E788" s="82">
        <v>12</v>
      </c>
      <c r="F788" s="79"/>
      <c r="G788" s="82"/>
      <c r="H788" s="82"/>
      <c r="I788" s="118">
        <f>VLOOKUP(道具表!L788,虛寶卡代碼清單!D:H,4,FALSE)*K788</f>
        <v>500000</v>
      </c>
      <c r="J788" s="147"/>
      <c r="K788" s="71">
        <v>10000</v>
      </c>
      <c r="L788" t="str">
        <f t="shared" si="21"/>
        <v>太極財神紅利卡</v>
      </c>
    </row>
    <row r="789" spans="2:12" x14ac:dyDescent="0.25">
      <c r="B789" s="82" t="s">
        <v>441</v>
      </c>
      <c r="C789" s="174" t="s">
        <v>1717</v>
      </c>
      <c r="D789" s="175" t="s">
        <v>1718</v>
      </c>
      <c r="E789" s="82">
        <v>12</v>
      </c>
      <c r="F789" s="79"/>
      <c r="G789" s="82"/>
      <c r="H789" s="82"/>
      <c r="I789" s="118">
        <f>VLOOKUP(道具表!L789,虛寶卡代碼清單!D:H,4,FALSE)*K789</f>
        <v>1500000</v>
      </c>
      <c r="J789" s="147"/>
      <c r="K789" s="71">
        <v>30000</v>
      </c>
      <c r="L789" t="str">
        <f t="shared" si="21"/>
        <v>太極財神紅利卡</v>
      </c>
    </row>
    <row r="790" spans="2:12" x14ac:dyDescent="0.25">
      <c r="B790" s="82" t="s">
        <v>441</v>
      </c>
      <c r="C790" s="174" t="s">
        <v>1719</v>
      </c>
      <c r="D790" s="175" t="s">
        <v>1720</v>
      </c>
      <c r="E790" s="82">
        <v>12</v>
      </c>
      <c r="F790" s="79"/>
      <c r="G790" s="82"/>
      <c r="H790" s="82"/>
      <c r="I790" s="118">
        <f>VLOOKUP(道具表!L790,虛寶卡代碼清單!D:H,4,FALSE)*K790</f>
        <v>5000000</v>
      </c>
      <c r="J790" s="147"/>
      <c r="K790" s="71">
        <v>100000</v>
      </c>
      <c r="L790" t="str">
        <f t="shared" si="21"/>
        <v>太極財神紅利卡</v>
      </c>
    </row>
    <row r="791" spans="2:12" x14ac:dyDescent="0.25">
      <c r="B791" s="82" t="s">
        <v>441</v>
      </c>
      <c r="C791" s="174" t="s">
        <v>1721</v>
      </c>
      <c r="D791" s="175" t="s">
        <v>1722</v>
      </c>
      <c r="E791" s="82">
        <v>12</v>
      </c>
      <c r="F791" s="79"/>
      <c r="G791" s="82"/>
      <c r="H791" s="82"/>
      <c r="I791" s="118">
        <f>VLOOKUP(道具表!L791,虛寶卡代碼清單!D:H,4,FALSE)*K791</f>
        <v>15000000</v>
      </c>
      <c r="J791" s="147"/>
      <c r="K791" s="71">
        <v>300000</v>
      </c>
      <c r="L791" t="str">
        <f t="shared" si="21"/>
        <v>太極財神紅利卡</v>
      </c>
    </row>
    <row r="792" spans="2:12" x14ac:dyDescent="0.25">
      <c r="B792" s="82" t="s">
        <v>441</v>
      </c>
      <c r="C792" s="174" t="s">
        <v>1723</v>
      </c>
      <c r="D792" s="175" t="s">
        <v>1724</v>
      </c>
      <c r="E792" s="82">
        <v>12</v>
      </c>
      <c r="F792" s="79"/>
      <c r="G792" s="82"/>
      <c r="H792" s="82"/>
      <c r="I792" s="118">
        <f>VLOOKUP(道具表!L792,虛寶卡代碼清單!D:H,4,FALSE)*K792</f>
        <v>50000000</v>
      </c>
      <c r="J792" s="147"/>
      <c r="K792" s="71">
        <v>1000000</v>
      </c>
      <c r="L792" t="str">
        <f t="shared" si="21"/>
        <v>太極財神紅利卡</v>
      </c>
    </row>
    <row r="793" spans="2:12" x14ac:dyDescent="0.25">
      <c r="B793" s="82" t="s">
        <v>441</v>
      </c>
      <c r="C793" s="174" t="s">
        <v>1725</v>
      </c>
      <c r="D793" s="175" t="s">
        <v>1726</v>
      </c>
      <c r="E793" s="82">
        <v>12</v>
      </c>
      <c r="F793" s="79"/>
      <c r="G793" s="82"/>
      <c r="H793" s="82"/>
      <c r="I793" s="118">
        <f>VLOOKUP(道具表!L793,虛寶卡代碼清單!D:H,4,FALSE)*K793</f>
        <v>150000000</v>
      </c>
      <c r="J793" s="147"/>
      <c r="K793" s="71">
        <v>3000000</v>
      </c>
      <c r="L793" t="str">
        <f t="shared" si="21"/>
        <v>太極財神紅利卡</v>
      </c>
    </row>
    <row r="794" spans="2:12" x14ac:dyDescent="0.25">
      <c r="B794" s="82" t="s">
        <v>441</v>
      </c>
      <c r="C794" s="174" t="s">
        <v>1727</v>
      </c>
      <c r="D794" s="175" t="s">
        <v>1728</v>
      </c>
      <c r="E794" s="82">
        <v>12</v>
      </c>
      <c r="F794" s="79"/>
      <c r="G794" s="82"/>
      <c r="H794" s="82"/>
      <c r="I794" s="118">
        <f>VLOOKUP(道具表!L794,虛寶卡代碼清單!D:H,4,FALSE)*K794</f>
        <v>300000000</v>
      </c>
      <c r="J794" s="147"/>
      <c r="K794" s="71">
        <v>6000000</v>
      </c>
      <c r="L794" t="str">
        <f t="shared" si="21"/>
        <v>太極財神紅利卡</v>
      </c>
    </row>
    <row r="795" spans="2:12" x14ac:dyDescent="0.25">
      <c r="B795" s="82" t="s">
        <v>441</v>
      </c>
      <c r="C795" s="174" t="s">
        <v>1729</v>
      </c>
      <c r="D795" s="175" t="s">
        <v>1730</v>
      </c>
      <c r="E795" s="82">
        <v>12</v>
      </c>
      <c r="F795" s="79"/>
      <c r="G795" s="82"/>
      <c r="H795" s="82"/>
      <c r="I795" s="118">
        <f>VLOOKUP(道具表!L795,虛寶卡代碼清單!D:H,4,FALSE)*K795</f>
        <v>450000000</v>
      </c>
      <c r="J795" s="147"/>
      <c r="K795" s="71">
        <v>9000000</v>
      </c>
      <c r="L795" t="str">
        <f t="shared" si="21"/>
        <v>太極財神紅利卡</v>
      </c>
    </row>
    <row r="796" spans="2:12" x14ac:dyDescent="0.25">
      <c r="B796" s="82" t="s">
        <v>441</v>
      </c>
      <c r="C796" s="174" t="s">
        <v>1731</v>
      </c>
      <c r="D796" s="175" t="s">
        <v>1732</v>
      </c>
      <c r="E796" s="82">
        <v>12</v>
      </c>
      <c r="F796" s="79"/>
      <c r="G796" s="82"/>
      <c r="H796" s="82"/>
      <c r="I796" s="118">
        <f>VLOOKUP(道具表!L796,虛寶卡代碼清單!D:H,4,FALSE)*K796</f>
        <v>500000000</v>
      </c>
      <c r="J796" s="147"/>
      <c r="K796" s="71">
        <v>10000000</v>
      </c>
      <c r="L796" t="str">
        <f t="shared" si="21"/>
        <v>太極財神紅利卡</v>
      </c>
    </row>
    <row r="797" spans="2:12" x14ac:dyDescent="0.25">
      <c r="B797" s="82" t="s">
        <v>441</v>
      </c>
      <c r="C797" s="174" t="s">
        <v>1733</v>
      </c>
      <c r="D797" s="175" t="s">
        <v>1734</v>
      </c>
      <c r="E797" s="82">
        <v>12</v>
      </c>
      <c r="F797" s="79"/>
      <c r="G797" s="82"/>
      <c r="H797" s="82"/>
      <c r="I797" s="118">
        <f>VLOOKUP(道具表!L797,虛寶卡代碼清單!D:H,4,FALSE)*K797</f>
        <v>750000000</v>
      </c>
      <c r="J797" s="147"/>
      <c r="K797" s="71">
        <v>15000000</v>
      </c>
      <c r="L797" t="str">
        <f t="shared" si="21"/>
        <v>太極財神紅利卡</v>
      </c>
    </row>
    <row r="798" spans="2:12" x14ac:dyDescent="0.25">
      <c r="B798" s="82" t="s">
        <v>441</v>
      </c>
      <c r="C798" s="174" t="s">
        <v>1735</v>
      </c>
      <c r="D798" s="175" t="s">
        <v>1736</v>
      </c>
      <c r="E798" s="82">
        <v>12</v>
      </c>
      <c r="F798" s="79"/>
      <c r="G798" s="82"/>
      <c r="H798" s="82"/>
      <c r="I798" s="118">
        <f>VLOOKUP(道具表!L798,虛寶卡代碼清單!D:H,4,FALSE)*K798</f>
        <v>1500000000</v>
      </c>
      <c r="J798" s="147"/>
      <c r="K798" s="71">
        <v>30000000</v>
      </c>
      <c r="L798" t="str">
        <f t="shared" si="21"/>
        <v>太極財神紅利卡</v>
      </c>
    </row>
    <row r="799" spans="2:12" x14ac:dyDescent="0.25">
      <c r="B799" s="82" t="s">
        <v>441</v>
      </c>
      <c r="C799" s="174" t="s">
        <v>1737</v>
      </c>
      <c r="D799" s="175" t="s">
        <v>1738</v>
      </c>
      <c r="E799" s="82">
        <v>12</v>
      </c>
      <c r="F799" s="79"/>
      <c r="G799" s="82"/>
      <c r="H799" s="82"/>
      <c r="I799" s="118">
        <f>VLOOKUP(道具表!L799,虛寶卡代碼清單!D:H,4,FALSE)*K799</f>
        <v>2500000000</v>
      </c>
      <c r="J799" s="147"/>
      <c r="K799" s="71">
        <v>50000000</v>
      </c>
      <c r="L799" t="str">
        <f t="shared" si="21"/>
        <v>太極財神紅利卡</v>
      </c>
    </row>
    <row r="800" spans="2:12" x14ac:dyDescent="0.25">
      <c r="B800" s="82" t="s">
        <v>441</v>
      </c>
      <c r="C800" s="174" t="s">
        <v>1739</v>
      </c>
      <c r="D800" s="175" t="s">
        <v>1740</v>
      </c>
      <c r="E800" s="82">
        <v>12</v>
      </c>
      <c r="F800" s="79"/>
      <c r="G800" s="82"/>
      <c r="H800" s="82"/>
      <c r="I800" s="118">
        <f>VLOOKUP(道具表!L800,虛寶卡代碼清單!D:H,4,FALSE)*K800</f>
        <v>5000000000</v>
      </c>
      <c r="J800" s="147"/>
      <c r="K800" s="71">
        <v>100000000</v>
      </c>
      <c r="L800" t="str">
        <f t="shared" si="21"/>
        <v>太極財神紅利卡</v>
      </c>
    </row>
    <row r="801" spans="2:12" x14ac:dyDescent="0.25">
      <c r="B801" s="82" t="s">
        <v>441</v>
      </c>
      <c r="C801" s="174" t="s">
        <v>1741</v>
      </c>
      <c r="D801" s="175" t="s">
        <v>1742</v>
      </c>
      <c r="E801" s="82">
        <v>12</v>
      </c>
      <c r="F801" s="79"/>
      <c r="G801" s="82"/>
      <c r="H801" s="82"/>
      <c r="I801" s="118">
        <f>VLOOKUP(道具表!L801,虛寶卡代碼清單!D:H,4,FALSE)*K801</f>
        <v>10000000000</v>
      </c>
      <c r="J801" s="147"/>
      <c r="K801" s="71">
        <v>200000000</v>
      </c>
      <c r="L801" t="str">
        <f t="shared" si="21"/>
        <v>太極財神紅利卡</v>
      </c>
    </row>
    <row r="802" spans="2:12" x14ac:dyDescent="0.25">
      <c r="B802" s="82" t="s">
        <v>441</v>
      </c>
      <c r="C802" s="174" t="s">
        <v>1743</v>
      </c>
      <c r="D802" s="175" t="s">
        <v>1744</v>
      </c>
      <c r="E802" s="82">
        <v>12</v>
      </c>
      <c r="F802" s="79"/>
      <c r="G802" s="82"/>
      <c r="H802" s="82"/>
      <c r="I802" s="118">
        <f>VLOOKUP(道具表!L802,虛寶卡代碼清單!D:H,4,FALSE)*K802</f>
        <v>15000000000</v>
      </c>
      <c r="J802" s="147"/>
      <c r="K802" s="71">
        <v>300000000</v>
      </c>
      <c r="L802" t="str">
        <f t="shared" si="21"/>
        <v>太極財神紅利卡</v>
      </c>
    </row>
    <row r="803" spans="2:12" x14ac:dyDescent="0.25">
      <c r="B803" s="82" t="s">
        <v>441</v>
      </c>
      <c r="C803" s="174" t="s">
        <v>1745</v>
      </c>
      <c r="D803" s="175" t="s">
        <v>1746</v>
      </c>
      <c r="E803" s="82">
        <v>12</v>
      </c>
      <c r="F803" s="79"/>
      <c r="G803" s="82"/>
      <c r="H803" s="82"/>
      <c r="I803" s="118">
        <f>VLOOKUP(道具表!L803,虛寶卡代碼清單!D:H,4,FALSE)*K803</f>
        <v>25000000000</v>
      </c>
      <c r="J803" s="147"/>
      <c r="K803" s="71">
        <v>500000000</v>
      </c>
      <c r="L803" t="str">
        <f t="shared" si="21"/>
        <v>太極財神紅利卡</v>
      </c>
    </row>
    <row r="804" spans="2:12" x14ac:dyDescent="0.25">
      <c r="B804" s="82" t="s">
        <v>441</v>
      </c>
      <c r="C804" s="174" t="s">
        <v>1747</v>
      </c>
      <c r="D804" s="175" t="s">
        <v>1748</v>
      </c>
      <c r="E804" s="82">
        <v>12</v>
      </c>
      <c r="F804" s="79"/>
      <c r="G804" s="82"/>
      <c r="H804" s="82"/>
      <c r="I804" s="118">
        <f>VLOOKUP(道具表!L804,虛寶卡代碼清單!D:H,4,FALSE)*K804</f>
        <v>50000000000</v>
      </c>
      <c r="J804" s="147"/>
      <c r="K804" s="71">
        <v>1000000000</v>
      </c>
      <c r="L804" t="str">
        <f t="shared" si="21"/>
        <v>太極財神紅利卡</v>
      </c>
    </row>
    <row r="805" spans="2:12" x14ac:dyDescent="0.25">
      <c r="B805" s="82" t="s">
        <v>441</v>
      </c>
      <c r="C805" s="174" t="s">
        <v>1749</v>
      </c>
      <c r="D805" s="175" t="s">
        <v>1750</v>
      </c>
      <c r="E805" s="82">
        <v>12</v>
      </c>
      <c r="F805" s="79"/>
      <c r="G805" s="82"/>
      <c r="H805" s="82"/>
      <c r="I805" s="118">
        <f>VLOOKUP(道具表!L805,虛寶卡代碼清單!D:H,4,FALSE)*K805</f>
        <v>210000</v>
      </c>
      <c r="J805" s="147"/>
      <c r="K805" s="71">
        <v>3000</v>
      </c>
      <c r="L805" t="str">
        <f t="shared" si="21"/>
        <v>武則天免費卡</v>
      </c>
    </row>
    <row r="806" spans="2:12" x14ac:dyDescent="0.25">
      <c r="B806" s="82" t="s">
        <v>441</v>
      </c>
      <c r="C806" s="174" t="s">
        <v>1751</v>
      </c>
      <c r="D806" s="175" t="s">
        <v>1752</v>
      </c>
      <c r="E806" s="82">
        <v>12</v>
      </c>
      <c r="F806" s="79"/>
      <c r="G806" s="82"/>
      <c r="H806" s="82"/>
      <c r="I806" s="118">
        <f>VLOOKUP(道具表!L806,虛寶卡代碼清單!D:H,4,FALSE)*K806</f>
        <v>700000</v>
      </c>
      <c r="J806" s="147"/>
      <c r="K806" s="71">
        <v>10000</v>
      </c>
      <c r="L806" t="str">
        <f t="shared" si="21"/>
        <v>武則天免費卡</v>
      </c>
    </row>
    <row r="807" spans="2:12" x14ac:dyDescent="0.25">
      <c r="B807" s="82" t="s">
        <v>441</v>
      </c>
      <c r="C807" s="174" t="s">
        <v>1753</v>
      </c>
      <c r="D807" s="175" t="s">
        <v>1754</v>
      </c>
      <c r="E807" s="82">
        <v>12</v>
      </c>
      <c r="F807" s="79"/>
      <c r="G807" s="82"/>
      <c r="H807" s="82"/>
      <c r="I807" s="118">
        <f>VLOOKUP(道具表!L807,虛寶卡代碼清單!D:H,4,FALSE)*K807</f>
        <v>2100000</v>
      </c>
      <c r="J807" s="147"/>
      <c r="K807" s="71">
        <v>30000</v>
      </c>
      <c r="L807" t="str">
        <f t="shared" si="21"/>
        <v>武則天免費卡</v>
      </c>
    </row>
    <row r="808" spans="2:12" x14ac:dyDescent="0.25">
      <c r="B808" s="82" t="s">
        <v>441</v>
      </c>
      <c r="C808" s="174" t="s">
        <v>1755</v>
      </c>
      <c r="D808" s="175" t="s">
        <v>1756</v>
      </c>
      <c r="E808" s="82">
        <v>12</v>
      </c>
      <c r="F808" s="79"/>
      <c r="G808" s="82"/>
      <c r="H808" s="82"/>
      <c r="I808" s="118">
        <f>VLOOKUP(道具表!L808,虛寶卡代碼清單!D:H,4,FALSE)*K808</f>
        <v>7000000</v>
      </c>
      <c r="J808" s="147"/>
      <c r="K808" s="71">
        <v>100000</v>
      </c>
      <c r="L808" t="str">
        <f t="shared" si="21"/>
        <v>武則天免費卡</v>
      </c>
    </row>
    <row r="809" spans="2:12" x14ac:dyDescent="0.25">
      <c r="B809" s="82" t="s">
        <v>441</v>
      </c>
      <c r="C809" s="174" t="s">
        <v>1757</v>
      </c>
      <c r="D809" s="175" t="s">
        <v>1758</v>
      </c>
      <c r="E809" s="82">
        <v>12</v>
      </c>
      <c r="F809" s="79"/>
      <c r="G809" s="82"/>
      <c r="H809" s="82"/>
      <c r="I809" s="118">
        <f>VLOOKUP(道具表!L809,虛寶卡代碼清單!D:H,4,FALSE)*K809</f>
        <v>21000000</v>
      </c>
      <c r="J809" s="147"/>
      <c r="K809" s="71">
        <v>300000</v>
      </c>
      <c r="L809" t="str">
        <f t="shared" si="21"/>
        <v>武則天免費卡</v>
      </c>
    </row>
    <row r="810" spans="2:12" x14ac:dyDescent="0.25">
      <c r="B810" s="82" t="s">
        <v>441</v>
      </c>
      <c r="C810" s="174" t="s">
        <v>1759</v>
      </c>
      <c r="D810" s="175" t="s">
        <v>1760</v>
      </c>
      <c r="E810" s="82">
        <v>12</v>
      </c>
      <c r="F810" s="79"/>
      <c r="G810" s="82"/>
      <c r="H810" s="82"/>
      <c r="I810" s="118">
        <f>VLOOKUP(道具表!L810,虛寶卡代碼清單!D:H,4,FALSE)*K810</f>
        <v>70000000</v>
      </c>
      <c r="J810" s="147"/>
      <c r="K810" s="71">
        <v>1000000</v>
      </c>
      <c r="L810" t="str">
        <f t="shared" si="21"/>
        <v>武則天免費卡</v>
      </c>
    </row>
    <row r="811" spans="2:12" x14ac:dyDescent="0.25">
      <c r="B811" s="82" t="s">
        <v>441</v>
      </c>
      <c r="C811" s="174" t="s">
        <v>1761</v>
      </c>
      <c r="D811" s="175" t="s">
        <v>1762</v>
      </c>
      <c r="E811" s="82">
        <v>12</v>
      </c>
      <c r="F811" s="79"/>
      <c r="G811" s="82"/>
      <c r="H811" s="82"/>
      <c r="I811" s="118">
        <f>VLOOKUP(道具表!L811,虛寶卡代碼清單!D:H,4,FALSE)*K811</f>
        <v>210000000</v>
      </c>
      <c r="J811" s="147"/>
      <c r="K811" s="71">
        <v>3000000</v>
      </c>
      <c r="L811" t="str">
        <f t="shared" si="21"/>
        <v>武則天免費卡</v>
      </c>
    </row>
    <row r="812" spans="2:12" x14ac:dyDescent="0.25">
      <c r="B812" s="82" t="s">
        <v>441</v>
      </c>
      <c r="C812" s="174" t="s">
        <v>1763</v>
      </c>
      <c r="D812" s="175" t="s">
        <v>1764</v>
      </c>
      <c r="E812" s="82">
        <v>12</v>
      </c>
      <c r="F812" s="79"/>
      <c r="G812" s="82"/>
      <c r="H812" s="82"/>
      <c r="I812" s="118">
        <f>VLOOKUP(道具表!L812,虛寶卡代碼清單!D:H,4,FALSE)*K812</f>
        <v>420000000</v>
      </c>
      <c r="J812" s="147"/>
      <c r="K812" s="71">
        <v>6000000</v>
      </c>
      <c r="L812" t="str">
        <f t="shared" si="21"/>
        <v>武則天免費卡</v>
      </c>
    </row>
    <row r="813" spans="2:12" x14ac:dyDescent="0.25">
      <c r="B813" s="82" t="s">
        <v>441</v>
      </c>
      <c r="C813" s="174" t="s">
        <v>1765</v>
      </c>
      <c r="D813" s="175" t="s">
        <v>1766</v>
      </c>
      <c r="E813" s="82">
        <v>12</v>
      </c>
      <c r="F813" s="79"/>
      <c r="G813" s="82"/>
      <c r="H813" s="82"/>
      <c r="I813" s="118">
        <f>VLOOKUP(道具表!L813,虛寶卡代碼清單!D:H,4,FALSE)*K813</f>
        <v>630000000</v>
      </c>
      <c r="J813" s="147"/>
      <c r="K813" s="71">
        <v>9000000</v>
      </c>
      <c r="L813" t="str">
        <f t="shared" si="21"/>
        <v>武則天免費卡</v>
      </c>
    </row>
    <row r="814" spans="2:12" x14ac:dyDescent="0.25">
      <c r="B814" s="82" t="s">
        <v>441</v>
      </c>
      <c r="C814" s="174" t="s">
        <v>1767</v>
      </c>
      <c r="D814" s="175" t="s">
        <v>1768</v>
      </c>
      <c r="E814" s="82">
        <v>12</v>
      </c>
      <c r="F814" s="79"/>
      <c r="G814" s="82"/>
      <c r="H814" s="82"/>
      <c r="I814" s="118">
        <f>VLOOKUP(道具表!L814,虛寶卡代碼清單!D:H,4,FALSE)*K814</f>
        <v>700000000</v>
      </c>
      <c r="J814" s="147"/>
      <c r="K814" s="71">
        <v>10000000</v>
      </c>
      <c r="L814" t="str">
        <f t="shared" si="21"/>
        <v>武則天免費卡</v>
      </c>
    </row>
    <row r="815" spans="2:12" x14ac:dyDescent="0.25">
      <c r="B815" s="82" t="s">
        <v>441</v>
      </c>
      <c r="C815" s="174" t="s">
        <v>1769</v>
      </c>
      <c r="D815" s="175" t="s">
        <v>1770</v>
      </c>
      <c r="E815" s="82">
        <v>12</v>
      </c>
      <c r="F815" s="79"/>
      <c r="G815" s="82"/>
      <c r="H815" s="82"/>
      <c r="I815" s="118">
        <f>VLOOKUP(道具表!L815,虛寶卡代碼清單!D:H,4,FALSE)*K815</f>
        <v>1050000000</v>
      </c>
      <c r="J815" s="147"/>
      <c r="K815" s="71">
        <v>15000000</v>
      </c>
      <c r="L815" t="str">
        <f t="shared" si="21"/>
        <v>武則天免費卡</v>
      </c>
    </row>
    <row r="816" spans="2:12" x14ac:dyDescent="0.25">
      <c r="B816" s="82" t="s">
        <v>441</v>
      </c>
      <c r="C816" s="174" t="s">
        <v>1771</v>
      </c>
      <c r="D816" s="175" t="s">
        <v>1772</v>
      </c>
      <c r="E816" s="82">
        <v>12</v>
      </c>
      <c r="F816" s="79"/>
      <c r="G816" s="82"/>
      <c r="H816" s="82"/>
      <c r="I816" s="118">
        <f>VLOOKUP(道具表!L816,虛寶卡代碼清單!D:H,4,FALSE)*K816</f>
        <v>2100000000</v>
      </c>
      <c r="J816" s="147"/>
      <c r="K816" s="71">
        <v>30000000</v>
      </c>
      <c r="L816" t="str">
        <f t="shared" si="21"/>
        <v>武則天免費卡</v>
      </c>
    </row>
    <row r="817" spans="2:12" x14ac:dyDescent="0.25">
      <c r="B817" s="82" t="s">
        <v>441</v>
      </c>
      <c r="C817" s="174" t="s">
        <v>1773</v>
      </c>
      <c r="D817" s="175" t="s">
        <v>1774</v>
      </c>
      <c r="E817" s="82">
        <v>12</v>
      </c>
      <c r="F817" s="79"/>
      <c r="G817" s="82"/>
      <c r="H817" s="82"/>
      <c r="I817" s="118">
        <f>VLOOKUP(道具表!L817,虛寶卡代碼清單!D:H,4,FALSE)*K817</f>
        <v>3500000000</v>
      </c>
      <c r="J817" s="147"/>
      <c r="K817" s="71">
        <v>50000000</v>
      </c>
      <c r="L817" t="str">
        <f t="shared" si="21"/>
        <v>武則天免費卡</v>
      </c>
    </row>
    <row r="818" spans="2:12" x14ac:dyDescent="0.25">
      <c r="B818" s="82" t="s">
        <v>441</v>
      </c>
      <c r="C818" s="174" t="s">
        <v>1775</v>
      </c>
      <c r="D818" s="175" t="s">
        <v>1776</v>
      </c>
      <c r="E818" s="82">
        <v>12</v>
      </c>
      <c r="F818" s="79"/>
      <c r="G818" s="82"/>
      <c r="H818" s="82"/>
      <c r="I818" s="118">
        <f>VLOOKUP(道具表!L818,虛寶卡代碼清單!D:H,4,FALSE)*K818</f>
        <v>7000000000</v>
      </c>
      <c r="J818" s="147"/>
      <c r="K818" s="71">
        <v>100000000</v>
      </c>
      <c r="L818" t="str">
        <f t="shared" si="21"/>
        <v>武則天免費卡</v>
      </c>
    </row>
    <row r="819" spans="2:12" x14ac:dyDescent="0.25">
      <c r="B819" s="82" t="s">
        <v>441</v>
      </c>
      <c r="C819" s="174" t="s">
        <v>1777</v>
      </c>
      <c r="D819" s="175" t="s">
        <v>1778</v>
      </c>
      <c r="E819" s="82">
        <v>12</v>
      </c>
      <c r="F819" s="79"/>
      <c r="G819" s="82"/>
      <c r="H819" s="82"/>
      <c r="I819" s="118">
        <f>VLOOKUP(道具表!L819,虛寶卡代碼清單!D:H,4,FALSE)*K819</f>
        <v>14000000000</v>
      </c>
      <c r="J819" s="147"/>
      <c r="K819" s="71">
        <v>200000000</v>
      </c>
      <c r="L819" t="str">
        <f t="shared" si="21"/>
        <v>武則天免費卡</v>
      </c>
    </row>
    <row r="820" spans="2:12" x14ac:dyDescent="0.25">
      <c r="B820" s="82" t="s">
        <v>441</v>
      </c>
      <c r="C820" s="174" t="s">
        <v>1779</v>
      </c>
      <c r="D820" s="175" t="s">
        <v>1780</v>
      </c>
      <c r="E820" s="82">
        <v>12</v>
      </c>
      <c r="F820" s="79"/>
      <c r="G820" s="82"/>
      <c r="H820" s="82"/>
      <c r="I820" s="118">
        <f>VLOOKUP(道具表!L820,虛寶卡代碼清單!D:H,4,FALSE)*K820</f>
        <v>21000000000</v>
      </c>
      <c r="J820" s="147"/>
      <c r="K820" s="71">
        <v>300000000</v>
      </c>
      <c r="L820" t="str">
        <f t="shared" si="21"/>
        <v>武則天免費卡</v>
      </c>
    </row>
    <row r="821" spans="2:12" x14ac:dyDescent="0.25">
      <c r="B821" s="82" t="s">
        <v>441</v>
      </c>
      <c r="C821" s="174" t="s">
        <v>1781</v>
      </c>
      <c r="D821" s="175" t="s">
        <v>1782</v>
      </c>
      <c r="E821" s="82">
        <v>12</v>
      </c>
      <c r="F821" s="79"/>
      <c r="G821" s="82"/>
      <c r="H821" s="82"/>
      <c r="I821" s="118">
        <f>VLOOKUP(道具表!L821,虛寶卡代碼清單!D:H,4,FALSE)*K821</f>
        <v>35000000000</v>
      </c>
      <c r="J821" s="147"/>
      <c r="K821" s="71">
        <v>500000000</v>
      </c>
      <c r="L821" t="str">
        <f t="shared" si="21"/>
        <v>武則天免費卡</v>
      </c>
    </row>
    <row r="822" spans="2:12" x14ac:dyDescent="0.25">
      <c r="B822" s="82" t="s">
        <v>441</v>
      </c>
      <c r="C822" s="174" t="s">
        <v>1783</v>
      </c>
      <c r="D822" s="175" t="s">
        <v>1784</v>
      </c>
      <c r="E822" s="82">
        <v>12</v>
      </c>
      <c r="F822" s="79"/>
      <c r="G822" s="82"/>
      <c r="H822" s="82"/>
      <c r="I822" s="118">
        <f>VLOOKUP(道具表!L822,虛寶卡代碼清單!D:H,4,FALSE)*K822</f>
        <v>70000000000</v>
      </c>
      <c r="J822" s="147"/>
      <c r="K822" s="71">
        <v>1000000000</v>
      </c>
      <c r="L822" t="str">
        <f t="shared" si="21"/>
        <v>武則天免費卡</v>
      </c>
    </row>
    <row r="823" spans="2:12" x14ac:dyDescent="0.25">
      <c r="B823" s="82" t="s">
        <v>441</v>
      </c>
      <c r="C823" s="174" t="s">
        <v>1785</v>
      </c>
      <c r="D823" s="175" t="s">
        <v>1786</v>
      </c>
      <c r="E823" s="82">
        <v>12</v>
      </c>
      <c r="F823" s="79"/>
      <c r="G823" s="82"/>
      <c r="H823" s="82"/>
      <c r="I823" s="118">
        <f>VLOOKUP(道具表!L823,虛寶卡代碼清單!D:H,4,FALSE)*K823</f>
        <v>210000</v>
      </c>
      <c r="J823" s="147"/>
      <c r="K823" s="71">
        <v>3000</v>
      </c>
      <c r="L823" t="str">
        <f t="shared" si="21"/>
        <v>武則天免費卡</v>
      </c>
    </row>
    <row r="824" spans="2:12" x14ac:dyDescent="0.25">
      <c r="B824" s="82" t="s">
        <v>441</v>
      </c>
      <c r="C824" s="174" t="s">
        <v>1787</v>
      </c>
      <c r="D824" s="175" t="s">
        <v>1788</v>
      </c>
      <c r="E824" s="82">
        <v>12</v>
      </c>
      <c r="F824" s="79"/>
      <c r="G824" s="82"/>
      <c r="H824" s="82"/>
      <c r="I824" s="118">
        <f>VLOOKUP(道具表!L824,虛寶卡代碼清單!D:H,4,FALSE)*K824</f>
        <v>700000</v>
      </c>
      <c r="J824" s="147"/>
      <c r="K824" s="71">
        <v>10000</v>
      </c>
      <c r="L824" t="str">
        <f t="shared" si="21"/>
        <v>武則天免費卡</v>
      </c>
    </row>
    <row r="825" spans="2:12" x14ac:dyDescent="0.25">
      <c r="B825" s="82" t="s">
        <v>441</v>
      </c>
      <c r="C825" s="174" t="s">
        <v>1789</v>
      </c>
      <c r="D825" s="175" t="s">
        <v>1790</v>
      </c>
      <c r="E825" s="82">
        <v>12</v>
      </c>
      <c r="F825" s="79"/>
      <c r="G825" s="82"/>
      <c r="H825" s="82"/>
      <c r="I825" s="118">
        <f>VLOOKUP(道具表!L825,虛寶卡代碼清單!D:H,4,FALSE)*K825</f>
        <v>2100000</v>
      </c>
      <c r="J825" s="147"/>
      <c r="K825" s="71">
        <v>30000</v>
      </c>
      <c r="L825" t="str">
        <f t="shared" si="21"/>
        <v>武則天免費卡</v>
      </c>
    </row>
    <row r="826" spans="2:12" x14ac:dyDescent="0.25">
      <c r="B826" s="82" t="s">
        <v>441</v>
      </c>
      <c r="C826" s="174" t="s">
        <v>1791</v>
      </c>
      <c r="D826" s="175" t="s">
        <v>1792</v>
      </c>
      <c r="E826" s="82">
        <v>12</v>
      </c>
      <c r="F826" s="79"/>
      <c r="G826" s="82"/>
      <c r="H826" s="82"/>
      <c r="I826" s="118">
        <f>VLOOKUP(道具表!L826,虛寶卡代碼清單!D:H,4,FALSE)*K826</f>
        <v>7000000</v>
      </c>
      <c r="J826" s="147"/>
      <c r="K826" s="71">
        <v>100000</v>
      </c>
      <c r="L826" t="str">
        <f t="shared" si="21"/>
        <v>武則天免費卡</v>
      </c>
    </row>
    <row r="827" spans="2:12" x14ac:dyDescent="0.25">
      <c r="B827" s="82" t="s">
        <v>441</v>
      </c>
      <c r="C827" s="174" t="s">
        <v>1793</v>
      </c>
      <c r="D827" s="175" t="s">
        <v>1794</v>
      </c>
      <c r="E827" s="82">
        <v>12</v>
      </c>
      <c r="F827" s="79"/>
      <c r="G827" s="82"/>
      <c r="H827" s="82"/>
      <c r="I827" s="118">
        <f>VLOOKUP(道具表!L827,虛寶卡代碼清單!D:H,4,FALSE)*K827</f>
        <v>21000000</v>
      </c>
      <c r="J827" s="147"/>
      <c r="K827" s="71">
        <v>300000</v>
      </c>
      <c r="L827" t="str">
        <f t="shared" si="21"/>
        <v>武則天免費卡</v>
      </c>
    </row>
    <row r="828" spans="2:12" x14ac:dyDescent="0.25">
      <c r="B828" s="82" t="s">
        <v>441</v>
      </c>
      <c r="C828" s="174" t="s">
        <v>1795</v>
      </c>
      <c r="D828" s="175" t="s">
        <v>1796</v>
      </c>
      <c r="E828" s="82">
        <v>12</v>
      </c>
      <c r="F828" s="79"/>
      <c r="G828" s="82"/>
      <c r="H828" s="82"/>
      <c r="I828" s="118">
        <f>VLOOKUP(道具表!L828,虛寶卡代碼清單!D:H,4,FALSE)*K828</f>
        <v>70000000</v>
      </c>
      <c r="J828" s="147"/>
      <c r="K828" s="71">
        <v>1000000</v>
      </c>
      <c r="L828" t="str">
        <f t="shared" si="21"/>
        <v>武則天免費卡</v>
      </c>
    </row>
    <row r="829" spans="2:12" x14ac:dyDescent="0.25">
      <c r="B829" s="82" t="s">
        <v>441</v>
      </c>
      <c r="C829" s="174" t="s">
        <v>1797</v>
      </c>
      <c r="D829" s="175" t="s">
        <v>1798</v>
      </c>
      <c r="E829" s="82">
        <v>12</v>
      </c>
      <c r="F829" s="79"/>
      <c r="G829" s="82"/>
      <c r="H829" s="82"/>
      <c r="I829" s="118">
        <f>VLOOKUP(道具表!L829,虛寶卡代碼清單!D:H,4,FALSE)*K829</f>
        <v>210000000</v>
      </c>
      <c r="J829" s="147"/>
      <c r="K829" s="71">
        <v>3000000</v>
      </c>
      <c r="L829" t="str">
        <f t="shared" si="21"/>
        <v>武則天免費卡</v>
      </c>
    </row>
    <row r="830" spans="2:12" x14ac:dyDescent="0.25">
      <c r="B830" s="82" t="s">
        <v>441</v>
      </c>
      <c r="C830" s="174" t="s">
        <v>1799</v>
      </c>
      <c r="D830" s="175" t="s">
        <v>1800</v>
      </c>
      <c r="E830" s="82">
        <v>12</v>
      </c>
      <c r="F830" s="79"/>
      <c r="G830" s="82"/>
      <c r="H830" s="82"/>
      <c r="I830" s="118">
        <f>VLOOKUP(道具表!L830,虛寶卡代碼清單!D:H,4,FALSE)*K830</f>
        <v>420000000</v>
      </c>
      <c r="J830" s="147"/>
      <c r="K830" s="71">
        <v>6000000</v>
      </c>
      <c r="L830" t="str">
        <f t="shared" si="21"/>
        <v>武則天免費卡</v>
      </c>
    </row>
    <row r="831" spans="2:12" x14ac:dyDescent="0.25">
      <c r="B831" s="82" t="s">
        <v>441</v>
      </c>
      <c r="C831" s="174" t="s">
        <v>1801</v>
      </c>
      <c r="D831" s="175" t="s">
        <v>1802</v>
      </c>
      <c r="E831" s="82">
        <v>12</v>
      </c>
      <c r="F831" s="79"/>
      <c r="G831" s="82"/>
      <c r="H831" s="82"/>
      <c r="I831" s="118">
        <f>VLOOKUP(道具表!L831,虛寶卡代碼清單!D:H,4,FALSE)*K831</f>
        <v>630000000</v>
      </c>
      <c r="J831" s="147"/>
      <c r="K831" s="71">
        <v>9000000</v>
      </c>
      <c r="L831" t="str">
        <f t="shared" si="21"/>
        <v>武則天免費卡</v>
      </c>
    </row>
    <row r="832" spans="2:12" x14ac:dyDescent="0.25">
      <c r="B832" s="82" t="s">
        <v>441</v>
      </c>
      <c r="C832" s="174" t="s">
        <v>1803</v>
      </c>
      <c r="D832" s="175" t="s">
        <v>1804</v>
      </c>
      <c r="E832" s="82">
        <v>12</v>
      </c>
      <c r="F832" s="79"/>
      <c r="G832" s="82"/>
      <c r="H832" s="82"/>
      <c r="I832" s="118">
        <f>VLOOKUP(道具表!L832,虛寶卡代碼清單!D:H,4,FALSE)*K832</f>
        <v>700000000</v>
      </c>
      <c r="J832" s="147"/>
      <c r="K832" s="71">
        <v>10000000</v>
      </c>
      <c r="L832" t="str">
        <f t="shared" si="21"/>
        <v>武則天免費卡</v>
      </c>
    </row>
    <row r="833" spans="2:12" x14ac:dyDescent="0.25">
      <c r="B833" s="82" t="s">
        <v>441</v>
      </c>
      <c r="C833" s="174" t="s">
        <v>1805</v>
      </c>
      <c r="D833" s="175" t="s">
        <v>1806</v>
      </c>
      <c r="E833" s="82">
        <v>12</v>
      </c>
      <c r="F833" s="79"/>
      <c r="G833" s="82"/>
      <c r="H833" s="82"/>
      <c r="I833" s="118">
        <f>VLOOKUP(道具表!L833,虛寶卡代碼清單!D:H,4,FALSE)*K833</f>
        <v>1050000000</v>
      </c>
      <c r="J833" s="147"/>
      <c r="K833" s="71">
        <v>15000000</v>
      </c>
      <c r="L833" t="str">
        <f t="shared" si="21"/>
        <v>武則天免費卡</v>
      </c>
    </row>
    <row r="834" spans="2:12" x14ac:dyDescent="0.25">
      <c r="B834" s="82" t="s">
        <v>441</v>
      </c>
      <c r="C834" s="174" t="s">
        <v>1807</v>
      </c>
      <c r="D834" s="175" t="s">
        <v>1808</v>
      </c>
      <c r="E834" s="82">
        <v>12</v>
      </c>
      <c r="F834" s="79"/>
      <c r="G834" s="82"/>
      <c r="H834" s="82"/>
      <c r="I834" s="118">
        <f>VLOOKUP(道具表!L834,虛寶卡代碼清單!D:H,4,FALSE)*K834</f>
        <v>2100000000</v>
      </c>
      <c r="J834" s="147"/>
      <c r="K834" s="71">
        <v>30000000</v>
      </c>
      <c r="L834" t="str">
        <f t="shared" si="21"/>
        <v>武則天免費卡</v>
      </c>
    </row>
    <row r="835" spans="2:12" x14ac:dyDescent="0.25">
      <c r="B835" s="82" t="s">
        <v>441</v>
      </c>
      <c r="C835" s="174" t="s">
        <v>1809</v>
      </c>
      <c r="D835" s="175" t="s">
        <v>1810</v>
      </c>
      <c r="E835" s="82">
        <v>12</v>
      </c>
      <c r="F835" s="79"/>
      <c r="G835" s="82"/>
      <c r="H835" s="82"/>
      <c r="I835" s="118">
        <f>VLOOKUP(道具表!L835,虛寶卡代碼清單!D:H,4,FALSE)*K835</f>
        <v>3500000000</v>
      </c>
      <c r="J835" s="147"/>
      <c r="K835" s="71">
        <v>50000000</v>
      </c>
      <c r="L835" t="str">
        <f t="shared" si="21"/>
        <v>武則天免費卡</v>
      </c>
    </row>
    <row r="836" spans="2:12" x14ac:dyDescent="0.25">
      <c r="B836" s="82" t="s">
        <v>441</v>
      </c>
      <c r="C836" s="174" t="s">
        <v>1811</v>
      </c>
      <c r="D836" s="175" t="s">
        <v>1812</v>
      </c>
      <c r="E836" s="82">
        <v>12</v>
      </c>
      <c r="F836" s="79"/>
      <c r="G836" s="82"/>
      <c r="H836" s="82"/>
      <c r="I836" s="118">
        <f>VLOOKUP(道具表!L836,虛寶卡代碼清單!D:H,4,FALSE)*K836</f>
        <v>7000000000</v>
      </c>
      <c r="J836" s="147"/>
      <c r="K836" s="71">
        <v>100000000</v>
      </c>
      <c r="L836" t="str">
        <f t="shared" si="21"/>
        <v>武則天免費卡</v>
      </c>
    </row>
    <row r="837" spans="2:12" x14ac:dyDescent="0.25">
      <c r="B837" s="82" t="s">
        <v>441</v>
      </c>
      <c r="C837" s="174" t="s">
        <v>1813</v>
      </c>
      <c r="D837" s="175" t="s">
        <v>1814</v>
      </c>
      <c r="E837" s="82">
        <v>12</v>
      </c>
      <c r="F837" s="79"/>
      <c r="G837" s="82"/>
      <c r="H837" s="82"/>
      <c r="I837" s="118">
        <f>VLOOKUP(道具表!L837,虛寶卡代碼清單!D:H,4,FALSE)*K837</f>
        <v>14000000000</v>
      </c>
      <c r="J837" s="147"/>
      <c r="K837" s="71">
        <v>200000000</v>
      </c>
      <c r="L837" t="str">
        <f t="shared" ref="L837:L963" si="22">MID(C837,LEN(K837)+1,FIND("(",C837)-LEN(K837)-1)</f>
        <v>武則天免費卡</v>
      </c>
    </row>
    <row r="838" spans="2:12" x14ac:dyDescent="0.25">
      <c r="B838" s="82" t="s">
        <v>441</v>
      </c>
      <c r="C838" s="174" t="s">
        <v>1815</v>
      </c>
      <c r="D838" s="175" t="s">
        <v>1816</v>
      </c>
      <c r="E838" s="82">
        <v>12</v>
      </c>
      <c r="F838" s="79"/>
      <c r="G838" s="82"/>
      <c r="H838" s="82"/>
      <c r="I838" s="118">
        <f>VLOOKUP(道具表!L838,虛寶卡代碼清單!D:H,4,FALSE)*K838</f>
        <v>21000000000</v>
      </c>
      <c r="J838" s="147"/>
      <c r="K838" s="71">
        <v>300000000</v>
      </c>
      <c r="L838" t="str">
        <f t="shared" si="22"/>
        <v>武則天免費卡</v>
      </c>
    </row>
    <row r="839" spans="2:12" x14ac:dyDescent="0.25">
      <c r="B839" s="82" t="s">
        <v>441</v>
      </c>
      <c r="C839" s="174" t="s">
        <v>1817</v>
      </c>
      <c r="D839" s="175" t="s">
        <v>1818</v>
      </c>
      <c r="E839" s="82">
        <v>12</v>
      </c>
      <c r="F839" s="79"/>
      <c r="G839" s="82"/>
      <c r="H839" s="82"/>
      <c r="I839" s="118">
        <f>VLOOKUP(道具表!L839,虛寶卡代碼清單!D:H,4,FALSE)*K839</f>
        <v>35000000000</v>
      </c>
      <c r="J839" s="147"/>
      <c r="K839" s="71">
        <v>500000000</v>
      </c>
      <c r="L839" t="str">
        <f t="shared" si="22"/>
        <v>武則天免費卡</v>
      </c>
    </row>
    <row r="840" spans="2:12" x14ac:dyDescent="0.25">
      <c r="B840" s="82" t="s">
        <v>441</v>
      </c>
      <c r="C840" s="174" t="s">
        <v>1819</v>
      </c>
      <c r="D840" s="175" t="s">
        <v>1820</v>
      </c>
      <c r="E840" s="82">
        <v>12</v>
      </c>
      <c r="F840" s="79"/>
      <c r="G840" s="82"/>
      <c r="H840" s="82"/>
      <c r="I840" s="118">
        <f>VLOOKUP(道具表!L840,虛寶卡代碼清單!D:H,4,FALSE)*K840</f>
        <v>70000000000</v>
      </c>
      <c r="J840" s="147"/>
      <c r="K840" s="71">
        <v>1000000000</v>
      </c>
      <c r="L840" t="str">
        <f t="shared" si="22"/>
        <v>武則天免費卡</v>
      </c>
    </row>
    <row r="841" spans="2:12" x14ac:dyDescent="0.25">
      <c r="B841" s="82" t="s">
        <v>441</v>
      </c>
      <c r="C841" s="174" t="s">
        <v>10535</v>
      </c>
      <c r="D841" s="175" t="s">
        <v>10553</v>
      </c>
      <c r="E841" s="82">
        <v>12</v>
      </c>
      <c r="F841" s="79"/>
      <c r="G841" s="82"/>
      <c r="H841" s="82"/>
      <c r="I841" s="118">
        <f>VLOOKUP(道具表!L841,虛寶卡代碼清單!D:H,4,FALSE)*K841</f>
        <v>438000</v>
      </c>
      <c r="J841" s="147"/>
      <c r="K841" s="71">
        <v>3000</v>
      </c>
      <c r="L841" t="str">
        <f t="shared" si="22"/>
        <v>武則天彩金卡</v>
      </c>
    </row>
    <row r="842" spans="2:12" x14ac:dyDescent="0.25">
      <c r="B842" s="82" t="s">
        <v>441</v>
      </c>
      <c r="C842" s="174" t="s">
        <v>10536</v>
      </c>
      <c r="D842" s="175" t="s">
        <v>10554</v>
      </c>
      <c r="E842" s="82">
        <v>12</v>
      </c>
      <c r="F842" s="79"/>
      <c r="G842" s="82"/>
      <c r="H842" s="82"/>
      <c r="I842" s="118">
        <f>VLOOKUP(道具表!L842,虛寶卡代碼清單!D:H,4,FALSE)*K842</f>
        <v>1460000</v>
      </c>
      <c r="J842" s="147"/>
      <c r="K842" s="71">
        <v>10000</v>
      </c>
      <c r="L842" t="str">
        <f t="shared" si="22"/>
        <v>武則天彩金卡</v>
      </c>
    </row>
    <row r="843" spans="2:12" x14ac:dyDescent="0.25">
      <c r="B843" s="82" t="s">
        <v>441</v>
      </c>
      <c r="C843" s="174" t="s">
        <v>10537</v>
      </c>
      <c r="D843" s="175" t="s">
        <v>10555</v>
      </c>
      <c r="E843" s="82">
        <v>12</v>
      </c>
      <c r="F843" s="79"/>
      <c r="G843" s="82"/>
      <c r="H843" s="82"/>
      <c r="I843" s="118">
        <f>VLOOKUP(道具表!L843,虛寶卡代碼清單!D:H,4,FALSE)*K843</f>
        <v>4380000</v>
      </c>
      <c r="J843" s="147"/>
      <c r="K843" s="71">
        <v>30000</v>
      </c>
      <c r="L843" t="str">
        <f t="shared" si="22"/>
        <v>武則天彩金卡</v>
      </c>
    </row>
    <row r="844" spans="2:12" x14ac:dyDescent="0.25">
      <c r="B844" s="82" t="s">
        <v>441</v>
      </c>
      <c r="C844" s="174" t="s">
        <v>10538</v>
      </c>
      <c r="D844" s="175" t="s">
        <v>10556</v>
      </c>
      <c r="E844" s="82">
        <v>12</v>
      </c>
      <c r="F844" s="79"/>
      <c r="G844" s="82"/>
      <c r="H844" s="82"/>
      <c r="I844" s="118">
        <f>VLOOKUP(道具表!L844,虛寶卡代碼清單!D:H,4,FALSE)*K844</f>
        <v>14600000</v>
      </c>
      <c r="J844" s="147"/>
      <c r="K844" s="71">
        <v>100000</v>
      </c>
      <c r="L844" t="str">
        <f t="shared" si="22"/>
        <v>武則天彩金卡</v>
      </c>
    </row>
    <row r="845" spans="2:12" x14ac:dyDescent="0.25">
      <c r="B845" s="82" t="s">
        <v>441</v>
      </c>
      <c r="C845" s="174" t="s">
        <v>10539</v>
      </c>
      <c r="D845" s="175" t="s">
        <v>10557</v>
      </c>
      <c r="E845" s="82">
        <v>12</v>
      </c>
      <c r="F845" s="79"/>
      <c r="G845" s="82"/>
      <c r="H845" s="82"/>
      <c r="I845" s="118">
        <f>VLOOKUP(道具表!L845,虛寶卡代碼清單!D:H,4,FALSE)*K845</f>
        <v>43800000</v>
      </c>
      <c r="J845" s="147"/>
      <c r="K845" s="71">
        <v>300000</v>
      </c>
      <c r="L845" t="str">
        <f t="shared" si="22"/>
        <v>武則天彩金卡</v>
      </c>
    </row>
    <row r="846" spans="2:12" x14ac:dyDescent="0.25">
      <c r="B846" s="82" t="s">
        <v>441</v>
      </c>
      <c r="C846" s="174" t="s">
        <v>10540</v>
      </c>
      <c r="D846" s="175" t="s">
        <v>10558</v>
      </c>
      <c r="E846" s="82">
        <v>12</v>
      </c>
      <c r="F846" s="79"/>
      <c r="G846" s="82"/>
      <c r="H846" s="82"/>
      <c r="I846" s="118">
        <f>VLOOKUP(道具表!L846,虛寶卡代碼清單!D:H,4,FALSE)*K846</f>
        <v>146000000</v>
      </c>
      <c r="J846" s="147"/>
      <c r="K846" s="71">
        <v>1000000</v>
      </c>
      <c r="L846" t="str">
        <f t="shared" si="22"/>
        <v>武則天彩金卡</v>
      </c>
    </row>
    <row r="847" spans="2:12" x14ac:dyDescent="0.25">
      <c r="B847" s="82" t="s">
        <v>441</v>
      </c>
      <c r="C847" s="174" t="s">
        <v>10541</v>
      </c>
      <c r="D847" s="175" t="s">
        <v>10559</v>
      </c>
      <c r="E847" s="82">
        <v>12</v>
      </c>
      <c r="F847" s="79"/>
      <c r="G847" s="82"/>
      <c r="H847" s="82"/>
      <c r="I847" s="118">
        <f>VLOOKUP(道具表!L847,虛寶卡代碼清單!D:H,4,FALSE)*K847</f>
        <v>438000000</v>
      </c>
      <c r="J847" s="147"/>
      <c r="K847" s="71">
        <v>3000000</v>
      </c>
      <c r="L847" t="str">
        <f t="shared" si="22"/>
        <v>武則天彩金卡</v>
      </c>
    </row>
    <row r="848" spans="2:12" x14ac:dyDescent="0.25">
      <c r="B848" s="82" t="s">
        <v>441</v>
      </c>
      <c r="C848" s="174" t="s">
        <v>10542</v>
      </c>
      <c r="D848" s="175" t="s">
        <v>10560</v>
      </c>
      <c r="E848" s="82">
        <v>12</v>
      </c>
      <c r="F848" s="79"/>
      <c r="G848" s="82"/>
      <c r="H848" s="82"/>
      <c r="I848" s="118">
        <f>VLOOKUP(道具表!L848,虛寶卡代碼清單!D:H,4,FALSE)*K848</f>
        <v>876000000</v>
      </c>
      <c r="J848" s="147"/>
      <c r="K848" s="71">
        <v>6000000</v>
      </c>
      <c r="L848" t="str">
        <f t="shared" si="22"/>
        <v>武則天彩金卡</v>
      </c>
    </row>
    <row r="849" spans="2:12" x14ac:dyDescent="0.25">
      <c r="B849" s="82" t="s">
        <v>441</v>
      </c>
      <c r="C849" s="174" t="s">
        <v>10543</v>
      </c>
      <c r="D849" s="175" t="s">
        <v>10561</v>
      </c>
      <c r="E849" s="82">
        <v>12</v>
      </c>
      <c r="F849" s="79"/>
      <c r="G849" s="82"/>
      <c r="H849" s="82"/>
      <c r="I849" s="118">
        <f>VLOOKUP(道具表!L849,虛寶卡代碼清單!D:H,4,FALSE)*K849</f>
        <v>1314000000</v>
      </c>
      <c r="J849" s="147"/>
      <c r="K849" s="71">
        <v>9000000</v>
      </c>
      <c r="L849" t="str">
        <f t="shared" si="22"/>
        <v>武則天彩金卡</v>
      </c>
    </row>
    <row r="850" spans="2:12" x14ac:dyDescent="0.25">
      <c r="B850" s="82" t="s">
        <v>441</v>
      </c>
      <c r="C850" s="174" t="s">
        <v>10544</v>
      </c>
      <c r="D850" s="175" t="s">
        <v>10562</v>
      </c>
      <c r="E850" s="82">
        <v>12</v>
      </c>
      <c r="F850" s="79"/>
      <c r="G850" s="82"/>
      <c r="H850" s="82"/>
      <c r="I850" s="118">
        <f>VLOOKUP(道具表!L850,虛寶卡代碼清單!D:H,4,FALSE)*K850</f>
        <v>1460000000</v>
      </c>
      <c r="J850" s="147"/>
      <c r="K850" s="71">
        <v>10000000</v>
      </c>
      <c r="L850" t="str">
        <f t="shared" si="22"/>
        <v>武則天彩金卡</v>
      </c>
    </row>
    <row r="851" spans="2:12" x14ac:dyDescent="0.25">
      <c r="B851" s="82" t="s">
        <v>441</v>
      </c>
      <c r="C851" s="174" t="s">
        <v>10545</v>
      </c>
      <c r="D851" s="175" t="s">
        <v>10563</v>
      </c>
      <c r="E851" s="82">
        <v>12</v>
      </c>
      <c r="F851" s="79"/>
      <c r="G851" s="82"/>
      <c r="H851" s="82"/>
      <c r="I851" s="118">
        <f>VLOOKUP(道具表!L851,虛寶卡代碼清單!D:H,4,FALSE)*K851</f>
        <v>2190000000</v>
      </c>
      <c r="J851" s="147"/>
      <c r="K851" s="71">
        <v>15000000</v>
      </c>
      <c r="L851" t="str">
        <f t="shared" si="22"/>
        <v>武則天彩金卡</v>
      </c>
    </row>
    <row r="852" spans="2:12" x14ac:dyDescent="0.25">
      <c r="B852" s="82" t="s">
        <v>441</v>
      </c>
      <c r="C852" s="174" t="s">
        <v>10546</v>
      </c>
      <c r="D852" s="175" t="s">
        <v>10564</v>
      </c>
      <c r="E852" s="82">
        <v>12</v>
      </c>
      <c r="F852" s="79"/>
      <c r="G852" s="82"/>
      <c r="H852" s="82"/>
      <c r="I852" s="118">
        <f>VLOOKUP(道具表!L852,虛寶卡代碼清單!D:H,4,FALSE)*K852</f>
        <v>4380000000</v>
      </c>
      <c r="J852" s="147"/>
      <c r="K852" s="71">
        <v>30000000</v>
      </c>
      <c r="L852" t="str">
        <f t="shared" si="22"/>
        <v>武則天彩金卡</v>
      </c>
    </row>
    <row r="853" spans="2:12" x14ac:dyDescent="0.25">
      <c r="B853" s="82" t="s">
        <v>441</v>
      </c>
      <c r="C853" s="174" t="s">
        <v>10547</v>
      </c>
      <c r="D853" s="175" t="s">
        <v>10565</v>
      </c>
      <c r="E853" s="82">
        <v>12</v>
      </c>
      <c r="F853" s="79"/>
      <c r="G853" s="82"/>
      <c r="H853" s="82"/>
      <c r="I853" s="118">
        <f>VLOOKUP(道具表!L853,虛寶卡代碼清單!D:H,4,FALSE)*K853</f>
        <v>7300000000</v>
      </c>
      <c r="J853" s="147"/>
      <c r="K853" s="71">
        <v>50000000</v>
      </c>
      <c r="L853" t="str">
        <f t="shared" si="22"/>
        <v>武則天彩金卡</v>
      </c>
    </row>
    <row r="854" spans="2:12" x14ac:dyDescent="0.25">
      <c r="B854" s="82" t="s">
        <v>441</v>
      </c>
      <c r="C854" s="174" t="s">
        <v>10548</v>
      </c>
      <c r="D854" s="175" t="s">
        <v>10566</v>
      </c>
      <c r="E854" s="82">
        <v>12</v>
      </c>
      <c r="F854" s="79"/>
      <c r="G854" s="82"/>
      <c r="H854" s="82"/>
      <c r="I854" s="118">
        <f>VLOOKUP(道具表!L854,虛寶卡代碼清單!D:H,4,FALSE)*K854</f>
        <v>14600000000</v>
      </c>
      <c r="J854" s="147"/>
      <c r="K854" s="71">
        <v>100000000</v>
      </c>
      <c r="L854" t="str">
        <f t="shared" si="22"/>
        <v>武則天彩金卡</v>
      </c>
    </row>
    <row r="855" spans="2:12" x14ac:dyDescent="0.25">
      <c r="B855" s="82" t="s">
        <v>441</v>
      </c>
      <c r="C855" s="174" t="s">
        <v>10549</v>
      </c>
      <c r="D855" s="175" t="s">
        <v>10567</v>
      </c>
      <c r="E855" s="82">
        <v>12</v>
      </c>
      <c r="F855" s="79"/>
      <c r="G855" s="82"/>
      <c r="H855" s="82"/>
      <c r="I855" s="118">
        <f>VLOOKUP(道具表!L855,虛寶卡代碼清單!D:H,4,FALSE)*K855</f>
        <v>29200000000</v>
      </c>
      <c r="J855" s="147"/>
      <c r="K855" s="71">
        <v>200000000</v>
      </c>
      <c r="L855" t="str">
        <f t="shared" ref="L855:L858" si="23">MID(C855,LEN(K855)+1,FIND("(",C855)-LEN(K855)-1)</f>
        <v>武則天彩金卡</v>
      </c>
    </row>
    <row r="856" spans="2:12" x14ac:dyDescent="0.25">
      <c r="B856" s="82" t="s">
        <v>441</v>
      </c>
      <c r="C856" s="174" t="s">
        <v>10550</v>
      </c>
      <c r="D856" s="175" t="s">
        <v>10568</v>
      </c>
      <c r="E856" s="82">
        <v>12</v>
      </c>
      <c r="F856" s="79"/>
      <c r="G856" s="82"/>
      <c r="H856" s="82"/>
      <c r="I856" s="118">
        <f>VLOOKUP(道具表!L856,虛寶卡代碼清單!D:H,4,FALSE)*K856</f>
        <v>43800000000</v>
      </c>
      <c r="J856" s="147"/>
      <c r="K856" s="71">
        <v>300000000</v>
      </c>
      <c r="L856" t="str">
        <f t="shared" si="23"/>
        <v>武則天彩金卡</v>
      </c>
    </row>
    <row r="857" spans="2:12" x14ac:dyDescent="0.25">
      <c r="B857" s="82" t="s">
        <v>441</v>
      </c>
      <c r="C857" s="174" t="s">
        <v>10551</v>
      </c>
      <c r="D857" s="175" t="s">
        <v>10569</v>
      </c>
      <c r="E857" s="82">
        <v>12</v>
      </c>
      <c r="F857" s="79"/>
      <c r="G857" s="82"/>
      <c r="H857" s="82"/>
      <c r="I857" s="118">
        <f>VLOOKUP(道具表!L857,虛寶卡代碼清單!D:H,4,FALSE)*K857</f>
        <v>73000000000</v>
      </c>
      <c r="J857" s="147"/>
      <c r="K857" s="71">
        <v>500000000</v>
      </c>
      <c r="L857" t="str">
        <f t="shared" si="23"/>
        <v>武則天彩金卡</v>
      </c>
    </row>
    <row r="858" spans="2:12" x14ac:dyDescent="0.25">
      <c r="B858" s="82" t="s">
        <v>441</v>
      </c>
      <c r="C858" s="174" t="s">
        <v>10552</v>
      </c>
      <c r="D858" s="175" t="s">
        <v>10570</v>
      </c>
      <c r="E858" s="82">
        <v>12</v>
      </c>
      <c r="F858" s="79"/>
      <c r="G858" s="82"/>
      <c r="H858" s="82"/>
      <c r="I858" s="118">
        <f>VLOOKUP(道具表!L858,虛寶卡代碼清單!D:H,4,FALSE)*K858</f>
        <v>146000000000</v>
      </c>
      <c r="J858" s="147"/>
      <c r="K858" s="71">
        <v>1000000000</v>
      </c>
      <c r="L858" t="str">
        <f t="shared" si="23"/>
        <v>武則天彩金卡</v>
      </c>
    </row>
    <row r="859" spans="2:12" x14ac:dyDescent="0.25">
      <c r="B859" s="82" t="s">
        <v>441</v>
      </c>
      <c r="C859" s="174" t="s">
        <v>10574</v>
      </c>
      <c r="D859" s="175" t="s">
        <v>10571</v>
      </c>
      <c r="E859" s="82">
        <v>12</v>
      </c>
      <c r="F859" s="79"/>
      <c r="G859" s="82"/>
      <c r="H859" s="82"/>
      <c r="I859" s="118">
        <f>VLOOKUP(道具表!L859,虛寶卡代碼清單!D:H,4,FALSE)*K859</f>
        <v>292000000000</v>
      </c>
      <c r="J859" s="147"/>
      <c r="K859" s="71">
        <v>2000000000</v>
      </c>
      <c r="L859" t="str">
        <f t="shared" ref="L859:L879" si="24">MID(C859,LEN(K859)+1,FIND("(",C859)-LEN(K859)-1)</f>
        <v>武則天彩金卡</v>
      </c>
    </row>
    <row r="860" spans="2:12" x14ac:dyDescent="0.25">
      <c r="B860" s="82" t="s">
        <v>441</v>
      </c>
      <c r="C860" s="174" t="s">
        <v>10575</v>
      </c>
      <c r="D860" s="175" t="s">
        <v>10572</v>
      </c>
      <c r="E860" s="82">
        <v>12</v>
      </c>
      <c r="F860" s="79"/>
      <c r="G860" s="82"/>
      <c r="H860" s="82"/>
      <c r="I860" s="118">
        <f>VLOOKUP(道具表!L860,虛寶卡代碼清單!D:H,4,FALSE)*K860</f>
        <v>730000000000</v>
      </c>
      <c r="J860" s="147"/>
      <c r="K860" s="71">
        <v>5000000000</v>
      </c>
      <c r="L860" t="str">
        <f t="shared" si="24"/>
        <v>武則天彩金卡</v>
      </c>
    </row>
    <row r="861" spans="2:12" x14ac:dyDescent="0.25">
      <c r="B861" s="82" t="s">
        <v>441</v>
      </c>
      <c r="C861" s="174" t="s">
        <v>10576</v>
      </c>
      <c r="D861" s="175" t="s">
        <v>10573</v>
      </c>
      <c r="E861" s="82">
        <v>12</v>
      </c>
      <c r="F861" s="79"/>
      <c r="G861" s="82"/>
      <c r="H861" s="82"/>
      <c r="I861" s="118">
        <f>VLOOKUP(道具表!L861,虛寶卡代碼清單!D:H,4,FALSE)*K861</f>
        <v>1460000000000</v>
      </c>
      <c r="J861" s="147"/>
      <c r="K861" s="71">
        <v>10000000000</v>
      </c>
      <c r="L861" t="str">
        <f t="shared" si="24"/>
        <v>武則天彩金卡</v>
      </c>
    </row>
    <row r="862" spans="2:12" x14ac:dyDescent="0.25">
      <c r="B862" s="82" t="s">
        <v>441</v>
      </c>
      <c r="C862" s="174" t="s">
        <v>10577</v>
      </c>
      <c r="D862" s="175" t="s">
        <v>10598</v>
      </c>
      <c r="E862" s="82">
        <v>12</v>
      </c>
      <c r="F862" s="79"/>
      <c r="G862" s="82"/>
      <c r="H862" s="82"/>
      <c r="I862" s="118">
        <f>VLOOKUP(道具表!L862,虛寶卡代碼清單!D:H,4,FALSE)*K862</f>
        <v>1578000</v>
      </c>
      <c r="J862" s="147"/>
      <c r="K862" s="71">
        <v>3000</v>
      </c>
      <c r="L862" t="str">
        <f t="shared" si="24"/>
        <v>武則天超級免費卡</v>
      </c>
    </row>
    <row r="863" spans="2:12" x14ac:dyDescent="0.25">
      <c r="B863" s="82" t="s">
        <v>441</v>
      </c>
      <c r="C863" s="174" t="s">
        <v>10578</v>
      </c>
      <c r="D863" s="175" t="s">
        <v>10599</v>
      </c>
      <c r="E863" s="82">
        <v>12</v>
      </c>
      <c r="F863" s="79"/>
      <c r="G863" s="82"/>
      <c r="H863" s="82"/>
      <c r="I863" s="118">
        <f>VLOOKUP(道具表!L863,虛寶卡代碼清單!D:H,4,FALSE)*K863</f>
        <v>5260000</v>
      </c>
      <c r="J863" s="147"/>
      <c r="K863" s="71">
        <v>10000</v>
      </c>
      <c r="L863" t="str">
        <f t="shared" si="24"/>
        <v>武則天超級免費卡</v>
      </c>
    </row>
    <row r="864" spans="2:12" x14ac:dyDescent="0.25">
      <c r="B864" s="82" t="s">
        <v>441</v>
      </c>
      <c r="C864" s="174" t="s">
        <v>10579</v>
      </c>
      <c r="D864" s="175" t="s">
        <v>10600</v>
      </c>
      <c r="E864" s="82">
        <v>12</v>
      </c>
      <c r="F864" s="79"/>
      <c r="G864" s="82"/>
      <c r="H864" s="82"/>
      <c r="I864" s="118">
        <f>VLOOKUP(道具表!L864,虛寶卡代碼清單!D:H,4,FALSE)*K864</f>
        <v>15780000</v>
      </c>
      <c r="J864" s="147"/>
      <c r="K864" s="71">
        <v>30000</v>
      </c>
      <c r="L864" t="str">
        <f t="shared" si="24"/>
        <v>武則天超級免費卡</v>
      </c>
    </row>
    <row r="865" spans="2:12" x14ac:dyDescent="0.25">
      <c r="B865" s="82" t="s">
        <v>441</v>
      </c>
      <c r="C865" s="174" t="s">
        <v>10580</v>
      </c>
      <c r="D865" s="175" t="s">
        <v>10601</v>
      </c>
      <c r="E865" s="82">
        <v>12</v>
      </c>
      <c r="F865" s="79"/>
      <c r="G865" s="82"/>
      <c r="H865" s="82"/>
      <c r="I865" s="118">
        <f>VLOOKUP(道具表!L865,虛寶卡代碼清單!D:H,4,FALSE)*K865</f>
        <v>52600000</v>
      </c>
      <c r="J865" s="147"/>
      <c r="K865" s="71">
        <v>100000</v>
      </c>
      <c r="L865" t="str">
        <f t="shared" si="24"/>
        <v>武則天超級免費卡</v>
      </c>
    </row>
    <row r="866" spans="2:12" x14ac:dyDescent="0.25">
      <c r="B866" s="82" t="s">
        <v>441</v>
      </c>
      <c r="C866" s="174" t="s">
        <v>10581</v>
      </c>
      <c r="D866" s="175" t="s">
        <v>10602</v>
      </c>
      <c r="E866" s="82">
        <v>12</v>
      </c>
      <c r="F866" s="79"/>
      <c r="G866" s="82"/>
      <c r="H866" s="82"/>
      <c r="I866" s="118">
        <f>VLOOKUP(道具表!L866,虛寶卡代碼清單!D:H,4,FALSE)*K866</f>
        <v>157800000</v>
      </c>
      <c r="J866" s="147"/>
      <c r="K866" s="71">
        <v>300000</v>
      </c>
      <c r="L866" t="str">
        <f t="shared" si="24"/>
        <v>武則天超級免費卡</v>
      </c>
    </row>
    <row r="867" spans="2:12" x14ac:dyDescent="0.25">
      <c r="B867" s="82" t="s">
        <v>441</v>
      </c>
      <c r="C867" s="174" t="s">
        <v>10582</v>
      </c>
      <c r="D867" s="175" t="s">
        <v>10603</v>
      </c>
      <c r="E867" s="82">
        <v>12</v>
      </c>
      <c r="F867" s="79"/>
      <c r="G867" s="82"/>
      <c r="H867" s="82"/>
      <c r="I867" s="118">
        <f>VLOOKUP(道具表!L867,虛寶卡代碼清單!D:H,4,FALSE)*K867</f>
        <v>526000000</v>
      </c>
      <c r="J867" s="147"/>
      <c r="K867" s="71">
        <v>1000000</v>
      </c>
      <c r="L867" t="str">
        <f t="shared" si="24"/>
        <v>武則天超級免費卡</v>
      </c>
    </row>
    <row r="868" spans="2:12" x14ac:dyDescent="0.25">
      <c r="B868" s="82" t="s">
        <v>441</v>
      </c>
      <c r="C868" s="174" t="s">
        <v>10583</v>
      </c>
      <c r="D868" s="175" t="s">
        <v>10604</v>
      </c>
      <c r="E868" s="82">
        <v>12</v>
      </c>
      <c r="F868" s="79"/>
      <c r="G868" s="82"/>
      <c r="H868" s="82"/>
      <c r="I868" s="118">
        <f>VLOOKUP(道具表!L868,虛寶卡代碼清單!D:H,4,FALSE)*K868</f>
        <v>1578000000</v>
      </c>
      <c r="J868" s="147"/>
      <c r="K868" s="71">
        <v>3000000</v>
      </c>
      <c r="L868" t="str">
        <f t="shared" si="24"/>
        <v>武則天超級免費卡</v>
      </c>
    </row>
    <row r="869" spans="2:12" x14ac:dyDescent="0.25">
      <c r="B869" s="82" t="s">
        <v>441</v>
      </c>
      <c r="C869" s="174" t="s">
        <v>10584</v>
      </c>
      <c r="D869" s="175" t="s">
        <v>10605</v>
      </c>
      <c r="E869" s="82">
        <v>12</v>
      </c>
      <c r="F869" s="79"/>
      <c r="G869" s="82"/>
      <c r="H869" s="82"/>
      <c r="I869" s="118">
        <f>VLOOKUP(道具表!L869,虛寶卡代碼清單!D:H,4,FALSE)*K869</f>
        <v>3156000000</v>
      </c>
      <c r="J869" s="147"/>
      <c r="K869" s="71">
        <v>6000000</v>
      </c>
      <c r="L869" t="str">
        <f t="shared" si="24"/>
        <v>武則天超級免費卡</v>
      </c>
    </row>
    <row r="870" spans="2:12" x14ac:dyDescent="0.25">
      <c r="B870" s="82" t="s">
        <v>441</v>
      </c>
      <c r="C870" s="174" t="s">
        <v>10585</v>
      </c>
      <c r="D870" s="175" t="s">
        <v>10606</v>
      </c>
      <c r="E870" s="82">
        <v>12</v>
      </c>
      <c r="F870" s="79"/>
      <c r="G870" s="82"/>
      <c r="H870" s="82"/>
      <c r="I870" s="118">
        <f>VLOOKUP(道具表!L870,虛寶卡代碼清單!D:H,4,FALSE)*K870</f>
        <v>4734000000</v>
      </c>
      <c r="J870" s="147"/>
      <c r="K870" s="71">
        <v>9000000</v>
      </c>
      <c r="L870" t="str">
        <f t="shared" si="24"/>
        <v>武則天超級免費卡</v>
      </c>
    </row>
    <row r="871" spans="2:12" x14ac:dyDescent="0.25">
      <c r="B871" s="82" t="s">
        <v>441</v>
      </c>
      <c r="C871" s="174" t="s">
        <v>10586</v>
      </c>
      <c r="D871" s="175" t="s">
        <v>10607</v>
      </c>
      <c r="E871" s="82">
        <v>12</v>
      </c>
      <c r="F871" s="79"/>
      <c r="G871" s="82"/>
      <c r="H871" s="82"/>
      <c r="I871" s="118">
        <f>VLOOKUP(道具表!L871,虛寶卡代碼清單!D:H,4,FALSE)*K871</f>
        <v>5260000000</v>
      </c>
      <c r="J871" s="147"/>
      <c r="K871" s="71">
        <v>10000000</v>
      </c>
      <c r="L871" t="str">
        <f t="shared" si="24"/>
        <v>武則天超級免費卡</v>
      </c>
    </row>
    <row r="872" spans="2:12" x14ac:dyDescent="0.25">
      <c r="B872" s="82" t="s">
        <v>441</v>
      </c>
      <c r="C872" s="174" t="s">
        <v>10587</v>
      </c>
      <c r="D872" s="175" t="s">
        <v>10608</v>
      </c>
      <c r="E872" s="82">
        <v>12</v>
      </c>
      <c r="F872" s="79"/>
      <c r="G872" s="82"/>
      <c r="H872" s="82"/>
      <c r="I872" s="118">
        <f>VLOOKUP(道具表!L872,虛寶卡代碼清單!D:H,4,FALSE)*K872</f>
        <v>7890000000</v>
      </c>
      <c r="J872" s="147"/>
      <c r="K872" s="71">
        <v>15000000</v>
      </c>
      <c r="L872" t="str">
        <f t="shared" si="24"/>
        <v>武則天超級免費卡</v>
      </c>
    </row>
    <row r="873" spans="2:12" x14ac:dyDescent="0.25">
      <c r="B873" s="82" t="s">
        <v>441</v>
      </c>
      <c r="C873" s="174" t="s">
        <v>10588</v>
      </c>
      <c r="D873" s="175" t="s">
        <v>10609</v>
      </c>
      <c r="E873" s="82">
        <v>12</v>
      </c>
      <c r="F873" s="79"/>
      <c r="G873" s="82"/>
      <c r="H873" s="82"/>
      <c r="I873" s="118">
        <f>VLOOKUP(道具表!L873,虛寶卡代碼清單!D:H,4,FALSE)*K873</f>
        <v>15780000000</v>
      </c>
      <c r="J873" s="147"/>
      <c r="K873" s="71">
        <v>30000000</v>
      </c>
      <c r="L873" t="str">
        <f t="shared" si="24"/>
        <v>武則天超級免費卡</v>
      </c>
    </row>
    <row r="874" spans="2:12" x14ac:dyDescent="0.25">
      <c r="B874" s="82" t="s">
        <v>441</v>
      </c>
      <c r="C874" s="174" t="s">
        <v>10589</v>
      </c>
      <c r="D874" s="175" t="s">
        <v>10610</v>
      </c>
      <c r="E874" s="82">
        <v>12</v>
      </c>
      <c r="F874" s="79"/>
      <c r="G874" s="82"/>
      <c r="H874" s="82"/>
      <c r="I874" s="118">
        <f>VLOOKUP(道具表!L874,虛寶卡代碼清單!D:H,4,FALSE)*K874</f>
        <v>26300000000</v>
      </c>
      <c r="J874" s="147"/>
      <c r="K874" s="71">
        <v>50000000</v>
      </c>
      <c r="L874" t="str">
        <f t="shared" si="24"/>
        <v>武則天超級免費卡</v>
      </c>
    </row>
    <row r="875" spans="2:12" x14ac:dyDescent="0.25">
      <c r="B875" s="82" t="s">
        <v>441</v>
      </c>
      <c r="C875" s="174" t="s">
        <v>10590</v>
      </c>
      <c r="D875" s="175" t="s">
        <v>10611</v>
      </c>
      <c r="E875" s="82">
        <v>12</v>
      </c>
      <c r="F875" s="79"/>
      <c r="G875" s="82"/>
      <c r="H875" s="82"/>
      <c r="I875" s="118">
        <f>VLOOKUP(道具表!L875,虛寶卡代碼清單!D:H,4,FALSE)*K875</f>
        <v>52600000000</v>
      </c>
      <c r="J875" s="147"/>
      <c r="K875" s="71">
        <v>100000000</v>
      </c>
      <c r="L875" t="str">
        <f t="shared" si="24"/>
        <v>武則天超級免費卡</v>
      </c>
    </row>
    <row r="876" spans="2:12" x14ac:dyDescent="0.25">
      <c r="B876" s="82" t="s">
        <v>441</v>
      </c>
      <c r="C876" s="174" t="s">
        <v>10591</v>
      </c>
      <c r="D876" s="175" t="s">
        <v>10612</v>
      </c>
      <c r="E876" s="82">
        <v>12</v>
      </c>
      <c r="F876" s="79"/>
      <c r="G876" s="82"/>
      <c r="H876" s="82"/>
      <c r="I876" s="118">
        <f>VLOOKUP(道具表!L876,虛寶卡代碼清單!D:H,4,FALSE)*K876</f>
        <v>105200000000</v>
      </c>
      <c r="J876" s="147"/>
      <c r="K876" s="71">
        <v>200000000</v>
      </c>
      <c r="L876" t="str">
        <f t="shared" si="24"/>
        <v>武則天超級免費卡</v>
      </c>
    </row>
    <row r="877" spans="2:12" x14ac:dyDescent="0.25">
      <c r="B877" s="82" t="s">
        <v>441</v>
      </c>
      <c r="C877" s="174" t="s">
        <v>10592</v>
      </c>
      <c r="D877" s="175" t="s">
        <v>10613</v>
      </c>
      <c r="E877" s="82">
        <v>12</v>
      </c>
      <c r="F877" s="79"/>
      <c r="G877" s="82"/>
      <c r="H877" s="82"/>
      <c r="I877" s="118">
        <f>VLOOKUP(道具表!L877,虛寶卡代碼清單!D:H,4,FALSE)*K877</f>
        <v>157800000000</v>
      </c>
      <c r="J877" s="147"/>
      <c r="K877" s="71">
        <v>300000000</v>
      </c>
      <c r="L877" t="str">
        <f t="shared" si="24"/>
        <v>武則天超級免費卡</v>
      </c>
    </row>
    <row r="878" spans="2:12" x14ac:dyDescent="0.25">
      <c r="B878" s="82" t="s">
        <v>441</v>
      </c>
      <c r="C878" s="174" t="s">
        <v>10593</v>
      </c>
      <c r="D878" s="175" t="s">
        <v>10614</v>
      </c>
      <c r="E878" s="82">
        <v>12</v>
      </c>
      <c r="F878" s="79"/>
      <c r="G878" s="82"/>
      <c r="H878" s="82"/>
      <c r="I878" s="118">
        <f>VLOOKUP(道具表!L878,虛寶卡代碼清單!D:H,4,FALSE)*K878</f>
        <v>263000000000</v>
      </c>
      <c r="J878" s="147"/>
      <c r="K878" s="71">
        <v>500000000</v>
      </c>
      <c r="L878" t="str">
        <f t="shared" si="24"/>
        <v>武則天超級免費卡</v>
      </c>
    </row>
    <row r="879" spans="2:12" x14ac:dyDescent="0.25">
      <c r="B879" s="82" t="s">
        <v>441</v>
      </c>
      <c r="C879" s="174" t="s">
        <v>10594</v>
      </c>
      <c r="D879" s="175" t="s">
        <v>10615</v>
      </c>
      <c r="E879" s="82">
        <v>12</v>
      </c>
      <c r="F879" s="79"/>
      <c r="G879" s="82"/>
      <c r="H879" s="82"/>
      <c r="I879" s="118">
        <f>VLOOKUP(道具表!L879,虛寶卡代碼清單!D:H,4,FALSE)*K879</f>
        <v>526000000000</v>
      </c>
      <c r="J879" s="147"/>
      <c r="K879" s="71">
        <v>1000000000</v>
      </c>
      <c r="L879" t="str">
        <f t="shared" si="24"/>
        <v>武則天超級免費卡</v>
      </c>
    </row>
    <row r="880" spans="2:12" x14ac:dyDescent="0.25">
      <c r="B880" s="82" t="s">
        <v>441</v>
      </c>
      <c r="C880" s="174" t="s">
        <v>10595</v>
      </c>
      <c r="D880" s="175" t="s">
        <v>10616</v>
      </c>
      <c r="E880" s="82">
        <v>12</v>
      </c>
      <c r="F880" s="79"/>
      <c r="G880" s="82"/>
      <c r="H880" s="82"/>
      <c r="I880" s="118">
        <f>VLOOKUP(道具表!L880,虛寶卡代碼清單!D:H,4,FALSE)*K880</f>
        <v>1052000000000</v>
      </c>
      <c r="J880" s="147"/>
      <c r="K880" s="71">
        <v>2000000000</v>
      </c>
      <c r="L880" t="str">
        <f t="shared" ref="L880:L900" si="25">MID(C880,LEN(K880)+1,FIND("(",C880)-LEN(K880)-1)</f>
        <v>武則天超級免費卡</v>
      </c>
    </row>
    <row r="881" spans="2:12" x14ac:dyDescent="0.25">
      <c r="B881" s="82" t="s">
        <v>441</v>
      </c>
      <c r="C881" s="174" t="s">
        <v>10596</v>
      </c>
      <c r="D881" s="175" t="s">
        <v>10617</v>
      </c>
      <c r="E881" s="82">
        <v>12</v>
      </c>
      <c r="F881" s="79"/>
      <c r="G881" s="82"/>
      <c r="H881" s="82"/>
      <c r="I881" s="118">
        <f>VLOOKUP(道具表!L881,虛寶卡代碼清單!D:H,4,FALSE)*K881</f>
        <v>2630000000000</v>
      </c>
      <c r="J881" s="147"/>
      <c r="K881" s="71">
        <v>5000000000</v>
      </c>
      <c r="L881" t="str">
        <f t="shared" si="25"/>
        <v>武則天超級免費卡</v>
      </c>
    </row>
    <row r="882" spans="2:12" x14ac:dyDescent="0.25">
      <c r="B882" s="82" t="s">
        <v>441</v>
      </c>
      <c r="C882" s="174" t="s">
        <v>10597</v>
      </c>
      <c r="D882" s="175" t="s">
        <v>10618</v>
      </c>
      <c r="E882" s="82">
        <v>12</v>
      </c>
      <c r="F882" s="79"/>
      <c r="G882" s="82"/>
      <c r="H882" s="82"/>
      <c r="I882" s="118">
        <f>VLOOKUP(道具表!L882,虛寶卡代碼清單!D:H,4,FALSE)*K882</f>
        <v>5260000000000</v>
      </c>
      <c r="J882" s="147"/>
      <c r="K882" s="71">
        <v>10000000000</v>
      </c>
      <c r="L882" t="str">
        <f t="shared" si="25"/>
        <v>武則天超級免費卡</v>
      </c>
    </row>
    <row r="883" spans="2:12" x14ac:dyDescent="0.25">
      <c r="B883" s="82" t="s">
        <v>441</v>
      </c>
      <c r="C883" s="174" t="s">
        <v>10619</v>
      </c>
      <c r="D883" s="175" t="s">
        <v>10636</v>
      </c>
      <c r="E883" s="82">
        <v>12</v>
      </c>
      <c r="F883" s="79"/>
      <c r="G883" s="82"/>
      <c r="H883" s="82"/>
      <c r="I883" s="118">
        <f>VLOOKUP(道具表!L883,虛寶卡代碼清單!D:H,4,FALSE)*K883</f>
        <v>6204000</v>
      </c>
      <c r="J883" s="147"/>
      <c r="K883" s="71">
        <v>3000</v>
      </c>
      <c r="L883" t="str">
        <f t="shared" si="25"/>
        <v>武則天超級彩金卡</v>
      </c>
    </row>
    <row r="884" spans="2:12" x14ac:dyDescent="0.25">
      <c r="B884" s="82" t="s">
        <v>441</v>
      </c>
      <c r="C884" s="174" t="s">
        <v>10620</v>
      </c>
      <c r="D884" s="175" t="s">
        <v>10637</v>
      </c>
      <c r="E884" s="82">
        <v>12</v>
      </c>
      <c r="F884" s="79"/>
      <c r="G884" s="82"/>
      <c r="H884" s="82"/>
      <c r="I884" s="118">
        <f>VLOOKUP(道具表!L884,虛寶卡代碼清單!D:H,4,FALSE)*K884</f>
        <v>20680000</v>
      </c>
      <c r="J884" s="147"/>
      <c r="K884" s="71">
        <v>10000</v>
      </c>
      <c r="L884" t="str">
        <f t="shared" si="25"/>
        <v>武則天超級彩金卡</v>
      </c>
    </row>
    <row r="885" spans="2:12" x14ac:dyDescent="0.25">
      <c r="B885" s="82" t="s">
        <v>441</v>
      </c>
      <c r="C885" s="174" t="s">
        <v>10621</v>
      </c>
      <c r="D885" s="175" t="s">
        <v>10638</v>
      </c>
      <c r="E885" s="82">
        <v>12</v>
      </c>
      <c r="F885" s="79"/>
      <c r="G885" s="82"/>
      <c r="H885" s="82"/>
      <c r="I885" s="118">
        <f>VLOOKUP(道具表!L885,虛寶卡代碼清單!D:H,4,FALSE)*K885</f>
        <v>62040000</v>
      </c>
      <c r="J885" s="147"/>
      <c r="K885" s="71">
        <v>30000</v>
      </c>
      <c r="L885" t="str">
        <f t="shared" si="25"/>
        <v>武則天超級彩金卡</v>
      </c>
    </row>
    <row r="886" spans="2:12" x14ac:dyDescent="0.25">
      <c r="B886" s="82" t="s">
        <v>441</v>
      </c>
      <c r="C886" s="174" t="s">
        <v>10622</v>
      </c>
      <c r="D886" s="175" t="s">
        <v>10639</v>
      </c>
      <c r="E886" s="82">
        <v>12</v>
      </c>
      <c r="F886" s="79"/>
      <c r="G886" s="82"/>
      <c r="H886" s="82"/>
      <c r="I886" s="118">
        <f>VLOOKUP(道具表!L886,虛寶卡代碼清單!D:H,4,FALSE)*K886</f>
        <v>206800000</v>
      </c>
      <c r="J886" s="147"/>
      <c r="K886" s="71">
        <v>100000</v>
      </c>
      <c r="L886" t="str">
        <f t="shared" si="25"/>
        <v>武則天超級彩金卡</v>
      </c>
    </row>
    <row r="887" spans="2:12" x14ac:dyDescent="0.25">
      <c r="B887" s="82" t="s">
        <v>441</v>
      </c>
      <c r="C887" s="174" t="s">
        <v>10623</v>
      </c>
      <c r="D887" s="175" t="s">
        <v>10640</v>
      </c>
      <c r="E887" s="82">
        <v>12</v>
      </c>
      <c r="F887" s="79"/>
      <c r="G887" s="82"/>
      <c r="H887" s="82"/>
      <c r="I887" s="118">
        <f>VLOOKUP(道具表!L887,虛寶卡代碼清單!D:H,4,FALSE)*K887</f>
        <v>620400000</v>
      </c>
      <c r="J887" s="147"/>
      <c r="K887" s="71">
        <v>300000</v>
      </c>
      <c r="L887" t="str">
        <f t="shared" si="25"/>
        <v>武則天超級彩金卡</v>
      </c>
    </row>
    <row r="888" spans="2:12" x14ac:dyDescent="0.25">
      <c r="B888" s="82" t="s">
        <v>441</v>
      </c>
      <c r="C888" s="174" t="s">
        <v>10624</v>
      </c>
      <c r="D888" s="175" t="s">
        <v>10641</v>
      </c>
      <c r="E888" s="82">
        <v>12</v>
      </c>
      <c r="F888" s="79"/>
      <c r="G888" s="82"/>
      <c r="H888" s="82"/>
      <c r="I888" s="118">
        <f>VLOOKUP(道具表!L888,虛寶卡代碼清單!D:H,4,FALSE)*K888</f>
        <v>2068000000</v>
      </c>
      <c r="J888" s="147"/>
      <c r="K888" s="71">
        <v>1000000</v>
      </c>
      <c r="L888" t="str">
        <f t="shared" si="25"/>
        <v>武則天超級彩金卡</v>
      </c>
    </row>
    <row r="889" spans="2:12" x14ac:dyDescent="0.25">
      <c r="B889" s="82" t="s">
        <v>441</v>
      </c>
      <c r="C889" s="174" t="s">
        <v>10625</v>
      </c>
      <c r="D889" s="175" t="s">
        <v>10642</v>
      </c>
      <c r="E889" s="82">
        <v>12</v>
      </c>
      <c r="F889" s="79"/>
      <c r="G889" s="82"/>
      <c r="H889" s="82"/>
      <c r="I889" s="118">
        <f>VLOOKUP(道具表!L889,虛寶卡代碼清單!D:H,4,FALSE)*K889</f>
        <v>6204000000</v>
      </c>
      <c r="J889" s="147"/>
      <c r="K889" s="71">
        <v>3000000</v>
      </c>
      <c r="L889" t="str">
        <f t="shared" si="25"/>
        <v>武則天超級彩金卡</v>
      </c>
    </row>
    <row r="890" spans="2:12" x14ac:dyDescent="0.25">
      <c r="B890" s="82" t="s">
        <v>441</v>
      </c>
      <c r="C890" s="174" t="s">
        <v>10626</v>
      </c>
      <c r="D890" s="175" t="s">
        <v>10643</v>
      </c>
      <c r="E890" s="82">
        <v>12</v>
      </c>
      <c r="F890" s="79"/>
      <c r="G890" s="82"/>
      <c r="H890" s="82"/>
      <c r="I890" s="118">
        <f>VLOOKUP(道具表!L890,虛寶卡代碼清單!D:H,4,FALSE)*K890</f>
        <v>12408000000</v>
      </c>
      <c r="J890" s="147"/>
      <c r="K890" s="71">
        <v>6000000</v>
      </c>
      <c r="L890" t="str">
        <f t="shared" si="25"/>
        <v>武則天超級彩金卡</v>
      </c>
    </row>
    <row r="891" spans="2:12" x14ac:dyDescent="0.25">
      <c r="B891" s="82" t="s">
        <v>441</v>
      </c>
      <c r="C891" s="174" t="s">
        <v>10627</v>
      </c>
      <c r="D891" s="175" t="s">
        <v>10644</v>
      </c>
      <c r="E891" s="82">
        <v>12</v>
      </c>
      <c r="F891" s="79"/>
      <c r="G891" s="82"/>
      <c r="H891" s="82"/>
      <c r="I891" s="118">
        <f>VLOOKUP(道具表!L891,虛寶卡代碼清單!D:H,4,FALSE)*K891</f>
        <v>18612000000</v>
      </c>
      <c r="J891" s="147"/>
      <c r="K891" s="71">
        <v>9000000</v>
      </c>
      <c r="L891" t="str">
        <f t="shared" si="25"/>
        <v>武則天超級彩金卡</v>
      </c>
    </row>
    <row r="892" spans="2:12" x14ac:dyDescent="0.25">
      <c r="B892" s="82" t="s">
        <v>441</v>
      </c>
      <c r="C892" s="174" t="s">
        <v>10628</v>
      </c>
      <c r="D892" s="175" t="s">
        <v>10645</v>
      </c>
      <c r="E892" s="82">
        <v>12</v>
      </c>
      <c r="F892" s="79"/>
      <c r="G892" s="82"/>
      <c r="H892" s="82"/>
      <c r="I892" s="118">
        <f>VLOOKUP(道具表!L892,虛寶卡代碼清單!D:H,4,FALSE)*K892</f>
        <v>20680000000</v>
      </c>
      <c r="J892" s="147"/>
      <c r="K892" s="71">
        <v>10000000</v>
      </c>
      <c r="L892" t="str">
        <f t="shared" si="25"/>
        <v>武則天超級彩金卡</v>
      </c>
    </row>
    <row r="893" spans="2:12" x14ac:dyDescent="0.25">
      <c r="B893" s="82" t="s">
        <v>441</v>
      </c>
      <c r="C893" s="174" t="s">
        <v>10629</v>
      </c>
      <c r="D893" s="175" t="s">
        <v>10646</v>
      </c>
      <c r="E893" s="82">
        <v>12</v>
      </c>
      <c r="F893" s="79"/>
      <c r="G893" s="82"/>
      <c r="H893" s="82"/>
      <c r="I893" s="118">
        <f>VLOOKUP(道具表!L893,虛寶卡代碼清單!D:H,4,FALSE)*K893</f>
        <v>31020000000</v>
      </c>
      <c r="J893" s="147"/>
      <c r="K893" s="71">
        <v>15000000</v>
      </c>
      <c r="L893" t="str">
        <f t="shared" si="25"/>
        <v>武則天超級彩金卡</v>
      </c>
    </row>
    <row r="894" spans="2:12" x14ac:dyDescent="0.25">
      <c r="B894" s="82" t="s">
        <v>441</v>
      </c>
      <c r="C894" s="174" t="s">
        <v>10630</v>
      </c>
      <c r="D894" s="175" t="s">
        <v>10647</v>
      </c>
      <c r="E894" s="82">
        <v>12</v>
      </c>
      <c r="F894" s="79"/>
      <c r="G894" s="82"/>
      <c r="H894" s="82"/>
      <c r="I894" s="118">
        <f>VLOOKUP(道具表!L894,虛寶卡代碼清單!D:H,4,FALSE)*K894</f>
        <v>62040000000</v>
      </c>
      <c r="J894" s="147"/>
      <c r="K894" s="71">
        <v>30000000</v>
      </c>
      <c r="L894" t="str">
        <f t="shared" si="25"/>
        <v>武則天超級彩金卡</v>
      </c>
    </row>
    <row r="895" spans="2:12" x14ac:dyDescent="0.25">
      <c r="B895" s="82" t="s">
        <v>441</v>
      </c>
      <c r="C895" s="174" t="s">
        <v>10631</v>
      </c>
      <c r="D895" s="175" t="s">
        <v>10648</v>
      </c>
      <c r="E895" s="82">
        <v>12</v>
      </c>
      <c r="F895" s="79"/>
      <c r="G895" s="82"/>
      <c r="H895" s="82"/>
      <c r="I895" s="118">
        <f>VLOOKUP(道具表!L895,虛寶卡代碼清單!D:H,4,FALSE)*K895</f>
        <v>103400000000</v>
      </c>
      <c r="J895" s="147"/>
      <c r="K895" s="71">
        <v>50000000</v>
      </c>
      <c r="L895" t="str">
        <f t="shared" si="25"/>
        <v>武則天超級彩金卡</v>
      </c>
    </row>
    <row r="896" spans="2:12" x14ac:dyDescent="0.25">
      <c r="B896" s="82" t="s">
        <v>441</v>
      </c>
      <c r="C896" s="174" t="s">
        <v>10632</v>
      </c>
      <c r="D896" s="175" t="s">
        <v>10649</v>
      </c>
      <c r="E896" s="82">
        <v>12</v>
      </c>
      <c r="F896" s="79"/>
      <c r="G896" s="82"/>
      <c r="H896" s="82"/>
      <c r="I896" s="118">
        <f>VLOOKUP(道具表!L896,虛寶卡代碼清單!D:H,4,FALSE)*K896</f>
        <v>206800000000</v>
      </c>
      <c r="J896" s="147"/>
      <c r="K896" s="71">
        <v>100000000</v>
      </c>
      <c r="L896" t="str">
        <f t="shared" si="25"/>
        <v>武則天超級彩金卡</v>
      </c>
    </row>
    <row r="897" spans="2:12" x14ac:dyDescent="0.25">
      <c r="B897" s="82" t="s">
        <v>441</v>
      </c>
      <c r="C897" s="174" t="s">
        <v>10633</v>
      </c>
      <c r="D897" s="175" t="s">
        <v>10650</v>
      </c>
      <c r="E897" s="82">
        <v>12</v>
      </c>
      <c r="F897" s="79"/>
      <c r="G897" s="82"/>
      <c r="H897" s="82"/>
      <c r="I897" s="118">
        <f>VLOOKUP(道具表!L897,虛寶卡代碼清單!D:H,4,FALSE)*K897</f>
        <v>413600000000</v>
      </c>
      <c r="J897" s="147"/>
      <c r="K897" s="71">
        <v>200000000</v>
      </c>
      <c r="L897" t="str">
        <f t="shared" si="25"/>
        <v>武則天超級彩金卡</v>
      </c>
    </row>
    <row r="898" spans="2:12" x14ac:dyDescent="0.25">
      <c r="B898" s="82" t="s">
        <v>441</v>
      </c>
      <c r="C898" s="174" t="s">
        <v>10634</v>
      </c>
      <c r="D898" s="175" t="s">
        <v>10651</v>
      </c>
      <c r="E898" s="82">
        <v>12</v>
      </c>
      <c r="F898" s="79"/>
      <c r="G898" s="82"/>
      <c r="H898" s="82"/>
      <c r="I898" s="118">
        <f>VLOOKUP(道具表!L898,虛寶卡代碼清單!D:H,4,FALSE)*K898</f>
        <v>620400000000</v>
      </c>
      <c r="J898" s="147"/>
      <c r="K898" s="71">
        <v>300000000</v>
      </c>
      <c r="L898" t="str">
        <f t="shared" si="25"/>
        <v>武則天超級彩金卡</v>
      </c>
    </row>
    <row r="899" spans="2:12" x14ac:dyDescent="0.25">
      <c r="B899" s="82" t="s">
        <v>441</v>
      </c>
      <c r="C899" s="174" t="s">
        <v>10635</v>
      </c>
      <c r="D899" s="175" t="s">
        <v>10652</v>
      </c>
      <c r="E899" s="82">
        <v>12</v>
      </c>
      <c r="F899" s="79"/>
      <c r="G899" s="82"/>
      <c r="H899" s="82"/>
      <c r="I899" s="118">
        <f>VLOOKUP(道具表!L899,虛寶卡代碼清單!D:H,4,FALSE)*K899</f>
        <v>1034000000000</v>
      </c>
      <c r="J899" s="147"/>
      <c r="K899" s="71">
        <v>500000000</v>
      </c>
      <c r="L899" t="str">
        <f t="shared" si="25"/>
        <v>武則天超級彩金卡</v>
      </c>
    </row>
    <row r="900" spans="2:12" x14ac:dyDescent="0.25">
      <c r="B900" s="82" t="s">
        <v>441</v>
      </c>
      <c r="C900" s="174" t="s">
        <v>10913</v>
      </c>
      <c r="D900" s="175" t="s">
        <v>10653</v>
      </c>
      <c r="E900" s="82">
        <v>12</v>
      </c>
      <c r="F900" s="79"/>
      <c r="G900" s="82"/>
      <c r="H900" s="82"/>
      <c r="I900" s="118">
        <f>VLOOKUP(道具表!L900,虛寶卡代碼清單!D:H,4,FALSE)*K900</f>
        <v>2068000000000</v>
      </c>
      <c r="J900" s="147"/>
      <c r="K900" s="71">
        <v>1000000000</v>
      </c>
      <c r="L900" t="str">
        <f t="shared" si="25"/>
        <v>武則天超級彩金卡</v>
      </c>
    </row>
    <row r="901" spans="2:12" x14ac:dyDescent="0.25">
      <c r="B901" s="82" t="s">
        <v>441</v>
      </c>
      <c r="C901" s="174" t="s">
        <v>10914</v>
      </c>
      <c r="D901" s="175" t="s">
        <v>10654</v>
      </c>
      <c r="E901" s="82">
        <v>12</v>
      </c>
      <c r="F901" s="79"/>
      <c r="G901" s="82"/>
      <c r="H901" s="82"/>
      <c r="I901" s="118">
        <f>VLOOKUP(道具表!L901,虛寶卡代碼清單!D:H,4,FALSE)*K901</f>
        <v>4136000000000</v>
      </c>
      <c r="J901" s="147"/>
      <c r="K901" s="71">
        <v>2000000000</v>
      </c>
      <c r="L901" t="str">
        <f t="shared" ref="L901:L903" si="26">MID(C901,LEN(K901)+1,FIND("(",C901)-LEN(K901)-1)</f>
        <v>武則天超級彩金卡</v>
      </c>
    </row>
    <row r="902" spans="2:12" x14ac:dyDescent="0.25">
      <c r="B902" s="82" t="s">
        <v>441</v>
      </c>
      <c r="C902" s="174" t="s">
        <v>10915</v>
      </c>
      <c r="D902" s="175" t="s">
        <v>10655</v>
      </c>
      <c r="E902" s="82">
        <v>12</v>
      </c>
      <c r="F902" s="79"/>
      <c r="G902" s="82"/>
      <c r="H902" s="82"/>
      <c r="I902" s="118">
        <f>VLOOKUP(道具表!L902,虛寶卡代碼清單!D:H,4,FALSE)*K902</f>
        <v>10340000000000</v>
      </c>
      <c r="J902" s="147"/>
      <c r="K902" s="71">
        <v>5000000000</v>
      </c>
      <c r="L902" t="str">
        <f t="shared" si="26"/>
        <v>武則天超級彩金卡</v>
      </c>
    </row>
    <row r="903" spans="2:12" x14ac:dyDescent="0.25">
      <c r="B903" s="82" t="s">
        <v>441</v>
      </c>
      <c r="C903" s="174" t="s">
        <v>10916</v>
      </c>
      <c r="D903" s="175" t="s">
        <v>10656</v>
      </c>
      <c r="E903" s="82">
        <v>12</v>
      </c>
      <c r="F903" s="79"/>
      <c r="G903" s="82"/>
      <c r="H903" s="82"/>
      <c r="I903" s="118">
        <f>VLOOKUP(道具表!L903,虛寶卡代碼清單!D:H,4,FALSE)*K903</f>
        <v>20680000000000</v>
      </c>
      <c r="J903" s="147"/>
      <c r="K903" s="71">
        <v>10000000000</v>
      </c>
      <c r="L903" t="str">
        <f t="shared" si="26"/>
        <v>武則天超級彩金卡</v>
      </c>
    </row>
    <row r="904" spans="2:12" x14ac:dyDescent="0.25">
      <c r="B904" s="82" t="s">
        <v>441</v>
      </c>
      <c r="C904" s="174" t="s">
        <v>1821</v>
      </c>
      <c r="D904" s="175" t="s">
        <v>1822</v>
      </c>
      <c r="E904" s="82">
        <v>12</v>
      </c>
      <c r="F904" s="79"/>
      <c r="G904" s="82"/>
      <c r="H904" s="82"/>
      <c r="I904" s="118">
        <f>VLOOKUP(道具表!L904,虛寶卡代碼清單!D:H,4,FALSE)*K904</f>
        <v>144000</v>
      </c>
      <c r="J904" s="147"/>
      <c r="K904" s="71">
        <v>3000</v>
      </c>
      <c r="L904" t="str">
        <f t="shared" si="22"/>
        <v>太極鳳凰免費卡</v>
      </c>
    </row>
    <row r="905" spans="2:12" x14ac:dyDescent="0.25">
      <c r="B905" s="82" t="s">
        <v>441</v>
      </c>
      <c r="C905" s="174" t="s">
        <v>1823</v>
      </c>
      <c r="D905" s="175" t="s">
        <v>1824</v>
      </c>
      <c r="E905" s="82">
        <v>12</v>
      </c>
      <c r="F905" s="79"/>
      <c r="G905" s="82"/>
      <c r="H905" s="82"/>
      <c r="I905" s="118">
        <f>VLOOKUP(道具表!L905,虛寶卡代碼清單!D:H,4,FALSE)*K905</f>
        <v>480000</v>
      </c>
      <c r="J905" s="147"/>
      <c r="K905" s="71">
        <v>10000</v>
      </c>
      <c r="L905" t="str">
        <f t="shared" si="22"/>
        <v>太極鳳凰免費卡</v>
      </c>
    </row>
    <row r="906" spans="2:12" x14ac:dyDescent="0.25">
      <c r="B906" s="82" t="s">
        <v>441</v>
      </c>
      <c r="C906" s="174" t="s">
        <v>1825</v>
      </c>
      <c r="D906" s="175" t="s">
        <v>1826</v>
      </c>
      <c r="E906" s="82">
        <v>12</v>
      </c>
      <c r="F906" s="79"/>
      <c r="G906" s="82"/>
      <c r="H906" s="82"/>
      <c r="I906" s="118">
        <f>VLOOKUP(道具表!L906,虛寶卡代碼清單!D:H,4,FALSE)*K906</f>
        <v>1440000</v>
      </c>
      <c r="J906" s="147"/>
      <c r="K906" s="71">
        <v>30000</v>
      </c>
      <c r="L906" t="str">
        <f t="shared" si="22"/>
        <v>太極鳳凰免費卡</v>
      </c>
    </row>
    <row r="907" spans="2:12" x14ac:dyDescent="0.25">
      <c r="B907" s="82" t="s">
        <v>441</v>
      </c>
      <c r="C907" s="174" t="s">
        <v>1827</v>
      </c>
      <c r="D907" s="175" t="s">
        <v>1828</v>
      </c>
      <c r="E907" s="82">
        <v>12</v>
      </c>
      <c r="F907" s="79"/>
      <c r="G907" s="82"/>
      <c r="H907" s="82"/>
      <c r="I907" s="118">
        <f>VLOOKUP(道具表!L907,虛寶卡代碼清單!D:H,4,FALSE)*K907</f>
        <v>4800000</v>
      </c>
      <c r="J907" s="147"/>
      <c r="K907" s="71">
        <v>100000</v>
      </c>
      <c r="L907" t="str">
        <f t="shared" si="22"/>
        <v>太極鳳凰免費卡</v>
      </c>
    </row>
    <row r="908" spans="2:12" x14ac:dyDescent="0.25">
      <c r="B908" s="82" t="s">
        <v>441</v>
      </c>
      <c r="C908" s="174" t="s">
        <v>1829</v>
      </c>
      <c r="D908" s="175" t="s">
        <v>1830</v>
      </c>
      <c r="E908" s="82">
        <v>12</v>
      </c>
      <c r="F908" s="79"/>
      <c r="G908" s="82"/>
      <c r="H908" s="82"/>
      <c r="I908" s="118">
        <f>VLOOKUP(道具表!L908,虛寶卡代碼清單!D:H,4,FALSE)*K908</f>
        <v>14400000</v>
      </c>
      <c r="J908" s="147"/>
      <c r="K908" s="71">
        <v>300000</v>
      </c>
      <c r="L908" t="str">
        <f t="shared" si="22"/>
        <v>太極鳳凰免費卡</v>
      </c>
    </row>
    <row r="909" spans="2:12" x14ac:dyDescent="0.25">
      <c r="B909" s="82" t="s">
        <v>441</v>
      </c>
      <c r="C909" s="174" t="s">
        <v>1831</v>
      </c>
      <c r="D909" s="175" t="s">
        <v>1832</v>
      </c>
      <c r="E909" s="82">
        <v>12</v>
      </c>
      <c r="F909" s="79"/>
      <c r="G909" s="82"/>
      <c r="H909" s="82"/>
      <c r="I909" s="118">
        <f>VLOOKUP(道具表!L909,虛寶卡代碼清單!D:H,4,FALSE)*K909</f>
        <v>48000000</v>
      </c>
      <c r="J909" s="147"/>
      <c r="K909" s="71">
        <v>1000000</v>
      </c>
      <c r="L909" t="str">
        <f t="shared" si="22"/>
        <v>太極鳳凰免費卡</v>
      </c>
    </row>
    <row r="910" spans="2:12" x14ac:dyDescent="0.25">
      <c r="B910" s="82" t="s">
        <v>441</v>
      </c>
      <c r="C910" s="174" t="s">
        <v>1833</v>
      </c>
      <c r="D910" s="175" t="s">
        <v>1834</v>
      </c>
      <c r="E910" s="82">
        <v>12</v>
      </c>
      <c r="F910" s="79"/>
      <c r="G910" s="82"/>
      <c r="H910" s="82"/>
      <c r="I910" s="118">
        <f>VLOOKUP(道具表!L910,虛寶卡代碼清單!D:H,4,FALSE)*K910</f>
        <v>144000000</v>
      </c>
      <c r="J910" s="147"/>
      <c r="K910" s="71">
        <v>3000000</v>
      </c>
      <c r="L910" t="str">
        <f t="shared" si="22"/>
        <v>太極鳳凰免費卡</v>
      </c>
    </row>
    <row r="911" spans="2:12" x14ac:dyDescent="0.25">
      <c r="B911" s="82" t="s">
        <v>441</v>
      </c>
      <c r="C911" s="174" t="s">
        <v>1835</v>
      </c>
      <c r="D911" s="175" t="s">
        <v>1836</v>
      </c>
      <c r="E911" s="82">
        <v>12</v>
      </c>
      <c r="F911" s="79"/>
      <c r="G911" s="82"/>
      <c r="H911" s="82"/>
      <c r="I911" s="118">
        <f>VLOOKUP(道具表!L911,虛寶卡代碼清單!D:H,4,FALSE)*K911</f>
        <v>288000000</v>
      </c>
      <c r="J911" s="147"/>
      <c r="K911" s="71">
        <v>6000000</v>
      </c>
      <c r="L911" t="str">
        <f t="shared" si="22"/>
        <v>太極鳳凰免費卡</v>
      </c>
    </row>
    <row r="912" spans="2:12" x14ac:dyDescent="0.25">
      <c r="B912" s="82" t="s">
        <v>441</v>
      </c>
      <c r="C912" s="174" t="s">
        <v>1837</v>
      </c>
      <c r="D912" s="175" t="s">
        <v>1838</v>
      </c>
      <c r="E912" s="82">
        <v>12</v>
      </c>
      <c r="F912" s="79"/>
      <c r="G912" s="82"/>
      <c r="H912" s="82"/>
      <c r="I912" s="118">
        <f>VLOOKUP(道具表!L912,虛寶卡代碼清單!D:H,4,FALSE)*K912</f>
        <v>432000000</v>
      </c>
      <c r="J912" s="147"/>
      <c r="K912" s="71">
        <v>9000000</v>
      </c>
      <c r="L912" t="str">
        <f t="shared" si="22"/>
        <v>太極鳳凰免費卡</v>
      </c>
    </row>
    <row r="913" spans="2:12" x14ac:dyDescent="0.25">
      <c r="B913" s="82" t="s">
        <v>441</v>
      </c>
      <c r="C913" s="174" t="s">
        <v>1839</v>
      </c>
      <c r="D913" s="175" t="s">
        <v>1840</v>
      </c>
      <c r="E913" s="82">
        <v>12</v>
      </c>
      <c r="F913" s="79"/>
      <c r="G913" s="82"/>
      <c r="H913" s="82"/>
      <c r="I913" s="118">
        <f>VLOOKUP(道具表!L913,虛寶卡代碼清單!D:H,4,FALSE)*K913</f>
        <v>480000000</v>
      </c>
      <c r="J913" s="147"/>
      <c r="K913" s="71">
        <v>10000000</v>
      </c>
      <c r="L913" t="str">
        <f t="shared" si="22"/>
        <v>太極鳳凰免費卡</v>
      </c>
    </row>
    <row r="914" spans="2:12" x14ac:dyDescent="0.25">
      <c r="B914" s="82" t="s">
        <v>441</v>
      </c>
      <c r="C914" s="174" t="s">
        <v>1841</v>
      </c>
      <c r="D914" s="175" t="s">
        <v>1842</v>
      </c>
      <c r="E914" s="82">
        <v>12</v>
      </c>
      <c r="F914" s="79"/>
      <c r="G914" s="82"/>
      <c r="H914" s="82"/>
      <c r="I914" s="118">
        <f>VLOOKUP(道具表!L914,虛寶卡代碼清單!D:H,4,FALSE)*K914</f>
        <v>720000000</v>
      </c>
      <c r="J914" s="147"/>
      <c r="K914" s="71">
        <v>15000000</v>
      </c>
      <c r="L914" t="str">
        <f t="shared" si="22"/>
        <v>太極鳳凰免費卡</v>
      </c>
    </row>
    <row r="915" spans="2:12" x14ac:dyDescent="0.25">
      <c r="B915" s="82" t="s">
        <v>441</v>
      </c>
      <c r="C915" s="174" t="s">
        <v>1843</v>
      </c>
      <c r="D915" s="175" t="s">
        <v>1844</v>
      </c>
      <c r="E915" s="82">
        <v>12</v>
      </c>
      <c r="F915" s="79"/>
      <c r="G915" s="82"/>
      <c r="H915" s="82"/>
      <c r="I915" s="118">
        <f>VLOOKUP(道具表!L915,虛寶卡代碼清單!D:H,4,FALSE)*K915</f>
        <v>1440000000</v>
      </c>
      <c r="J915" s="147"/>
      <c r="K915" s="71">
        <v>30000000</v>
      </c>
      <c r="L915" t="str">
        <f t="shared" si="22"/>
        <v>太極鳳凰免費卡</v>
      </c>
    </row>
    <row r="916" spans="2:12" x14ac:dyDescent="0.25">
      <c r="B916" s="82" t="s">
        <v>441</v>
      </c>
      <c r="C916" s="174" t="s">
        <v>1845</v>
      </c>
      <c r="D916" s="175" t="s">
        <v>1846</v>
      </c>
      <c r="E916" s="82">
        <v>12</v>
      </c>
      <c r="F916" s="79"/>
      <c r="G916" s="82"/>
      <c r="H916" s="82"/>
      <c r="I916" s="118">
        <f>VLOOKUP(道具表!L916,虛寶卡代碼清單!D:H,4,FALSE)*K916</f>
        <v>2400000000</v>
      </c>
      <c r="J916" s="147"/>
      <c r="K916" s="71">
        <v>50000000</v>
      </c>
      <c r="L916" t="str">
        <f t="shared" si="22"/>
        <v>太極鳳凰免費卡</v>
      </c>
    </row>
    <row r="917" spans="2:12" x14ac:dyDescent="0.25">
      <c r="B917" s="82" t="s">
        <v>441</v>
      </c>
      <c r="C917" s="174" t="s">
        <v>1847</v>
      </c>
      <c r="D917" s="175" t="s">
        <v>1848</v>
      </c>
      <c r="E917" s="82">
        <v>12</v>
      </c>
      <c r="F917" s="79"/>
      <c r="G917" s="82"/>
      <c r="H917" s="82"/>
      <c r="I917" s="118">
        <f>VLOOKUP(道具表!L917,虛寶卡代碼清單!D:H,4,FALSE)*K917</f>
        <v>4800000000</v>
      </c>
      <c r="J917" s="147"/>
      <c r="K917" s="71">
        <v>100000000</v>
      </c>
      <c r="L917" t="str">
        <f t="shared" si="22"/>
        <v>太極鳳凰免費卡</v>
      </c>
    </row>
    <row r="918" spans="2:12" x14ac:dyDescent="0.25">
      <c r="B918" s="82" t="s">
        <v>441</v>
      </c>
      <c r="C918" s="174" t="s">
        <v>1849</v>
      </c>
      <c r="D918" s="175" t="s">
        <v>1850</v>
      </c>
      <c r="E918" s="82">
        <v>12</v>
      </c>
      <c r="F918" s="79"/>
      <c r="G918" s="82"/>
      <c r="H918" s="82"/>
      <c r="I918" s="118">
        <f>VLOOKUP(道具表!L918,虛寶卡代碼清單!D:H,4,FALSE)*K918</f>
        <v>9600000000</v>
      </c>
      <c r="J918" s="147"/>
      <c r="K918" s="71">
        <v>200000000</v>
      </c>
      <c r="L918" t="str">
        <f t="shared" si="22"/>
        <v>太極鳳凰免費卡</v>
      </c>
    </row>
    <row r="919" spans="2:12" x14ac:dyDescent="0.25">
      <c r="B919" s="82" t="s">
        <v>441</v>
      </c>
      <c r="C919" s="174" t="s">
        <v>1851</v>
      </c>
      <c r="D919" s="175" t="s">
        <v>1852</v>
      </c>
      <c r="E919" s="82">
        <v>12</v>
      </c>
      <c r="F919" s="79"/>
      <c r="G919" s="82"/>
      <c r="H919" s="82"/>
      <c r="I919" s="118">
        <f>VLOOKUP(道具表!L919,虛寶卡代碼清單!D:H,4,FALSE)*K919</f>
        <v>14400000000</v>
      </c>
      <c r="J919" s="147"/>
      <c r="K919" s="71">
        <v>300000000</v>
      </c>
      <c r="L919" t="str">
        <f t="shared" si="22"/>
        <v>太極鳳凰免費卡</v>
      </c>
    </row>
    <row r="920" spans="2:12" x14ac:dyDescent="0.25">
      <c r="B920" s="82" t="s">
        <v>441</v>
      </c>
      <c r="C920" s="174" t="s">
        <v>1853</v>
      </c>
      <c r="D920" s="175" t="s">
        <v>1854</v>
      </c>
      <c r="E920" s="82">
        <v>12</v>
      </c>
      <c r="F920" s="79"/>
      <c r="G920" s="82"/>
      <c r="H920" s="82"/>
      <c r="I920" s="118">
        <f>VLOOKUP(道具表!L920,虛寶卡代碼清單!D:H,4,FALSE)*K920</f>
        <v>24000000000</v>
      </c>
      <c r="J920" s="147"/>
      <c r="K920" s="71">
        <v>500000000</v>
      </c>
      <c r="L920" t="str">
        <f t="shared" si="22"/>
        <v>太極鳳凰免費卡</v>
      </c>
    </row>
    <row r="921" spans="2:12" x14ac:dyDescent="0.25">
      <c r="B921" s="82" t="s">
        <v>441</v>
      </c>
      <c r="C921" s="174" t="s">
        <v>1855</v>
      </c>
      <c r="D921" s="175" t="s">
        <v>1856</v>
      </c>
      <c r="E921" s="82">
        <v>12</v>
      </c>
      <c r="F921" s="79"/>
      <c r="G921" s="82"/>
      <c r="H921" s="82"/>
      <c r="I921" s="118">
        <f>VLOOKUP(道具表!L921,虛寶卡代碼清單!D:H,4,FALSE)*K921</f>
        <v>48000000000</v>
      </c>
      <c r="J921" s="147"/>
      <c r="K921" s="71">
        <v>1000000000</v>
      </c>
      <c r="L921" t="str">
        <f t="shared" si="22"/>
        <v>太極鳳凰免費卡</v>
      </c>
    </row>
    <row r="922" spans="2:12" x14ac:dyDescent="0.25">
      <c r="B922" s="82" t="s">
        <v>441</v>
      </c>
      <c r="C922" s="174" t="s">
        <v>1857</v>
      </c>
      <c r="D922" s="175" t="s">
        <v>1858</v>
      </c>
      <c r="E922" s="82">
        <v>12</v>
      </c>
      <c r="F922" s="79"/>
      <c r="G922" s="82"/>
      <c r="H922" s="82"/>
      <c r="I922" s="118">
        <f>VLOOKUP(道具表!L922,虛寶卡代碼清單!D:H,4,FALSE)*K922</f>
        <v>144000</v>
      </c>
      <c r="J922" s="147"/>
      <c r="K922" s="71">
        <v>3000</v>
      </c>
      <c r="L922" t="str">
        <f t="shared" si="22"/>
        <v>太極鳳凰免費卡</v>
      </c>
    </row>
    <row r="923" spans="2:12" x14ac:dyDescent="0.25">
      <c r="B923" s="82" t="s">
        <v>441</v>
      </c>
      <c r="C923" s="174" t="s">
        <v>1859</v>
      </c>
      <c r="D923" s="175" t="s">
        <v>1860</v>
      </c>
      <c r="E923" s="82">
        <v>12</v>
      </c>
      <c r="F923" s="79"/>
      <c r="G923" s="82"/>
      <c r="H923" s="82"/>
      <c r="I923" s="118">
        <f>VLOOKUP(道具表!L923,虛寶卡代碼清單!D:H,4,FALSE)*K923</f>
        <v>480000</v>
      </c>
      <c r="J923" s="147"/>
      <c r="K923" s="71">
        <v>10000</v>
      </c>
      <c r="L923" t="str">
        <f t="shared" si="22"/>
        <v>太極鳳凰免費卡</v>
      </c>
    </row>
    <row r="924" spans="2:12" x14ac:dyDescent="0.25">
      <c r="B924" s="82" t="s">
        <v>441</v>
      </c>
      <c r="C924" s="174" t="s">
        <v>1861</v>
      </c>
      <c r="D924" s="175" t="s">
        <v>1862</v>
      </c>
      <c r="E924" s="82">
        <v>12</v>
      </c>
      <c r="F924" s="79"/>
      <c r="G924" s="82"/>
      <c r="H924" s="82"/>
      <c r="I924" s="118">
        <f>VLOOKUP(道具表!L924,虛寶卡代碼清單!D:H,4,FALSE)*K924</f>
        <v>1440000</v>
      </c>
      <c r="J924" s="147"/>
      <c r="K924" s="71">
        <v>30000</v>
      </c>
      <c r="L924" t="str">
        <f t="shared" si="22"/>
        <v>太極鳳凰免費卡</v>
      </c>
    </row>
    <row r="925" spans="2:12" x14ac:dyDescent="0.25">
      <c r="B925" s="82" t="s">
        <v>441</v>
      </c>
      <c r="C925" s="174" t="s">
        <v>1863</v>
      </c>
      <c r="D925" s="175" t="s">
        <v>1864</v>
      </c>
      <c r="E925" s="82">
        <v>12</v>
      </c>
      <c r="F925" s="79"/>
      <c r="G925" s="82"/>
      <c r="H925" s="82"/>
      <c r="I925" s="118">
        <f>VLOOKUP(道具表!L925,虛寶卡代碼清單!D:H,4,FALSE)*K925</f>
        <v>4800000</v>
      </c>
      <c r="J925" s="147"/>
      <c r="K925" s="71">
        <v>100000</v>
      </c>
      <c r="L925" t="str">
        <f t="shared" si="22"/>
        <v>太極鳳凰免費卡</v>
      </c>
    </row>
    <row r="926" spans="2:12" x14ac:dyDescent="0.25">
      <c r="B926" s="82" t="s">
        <v>441</v>
      </c>
      <c r="C926" s="174" t="s">
        <v>1865</v>
      </c>
      <c r="D926" s="175" t="s">
        <v>1866</v>
      </c>
      <c r="E926" s="82">
        <v>12</v>
      </c>
      <c r="F926" s="79"/>
      <c r="G926" s="82"/>
      <c r="H926" s="82"/>
      <c r="I926" s="118">
        <f>VLOOKUP(道具表!L926,虛寶卡代碼清單!D:H,4,FALSE)*K926</f>
        <v>14400000</v>
      </c>
      <c r="J926" s="147"/>
      <c r="K926" s="71">
        <v>300000</v>
      </c>
      <c r="L926" t="str">
        <f t="shared" si="22"/>
        <v>太極鳳凰免費卡</v>
      </c>
    </row>
    <row r="927" spans="2:12" x14ac:dyDescent="0.25">
      <c r="B927" s="82" t="s">
        <v>441</v>
      </c>
      <c r="C927" s="174" t="s">
        <v>1867</v>
      </c>
      <c r="D927" s="175" t="s">
        <v>1868</v>
      </c>
      <c r="E927" s="82">
        <v>12</v>
      </c>
      <c r="F927" s="79"/>
      <c r="G927" s="82"/>
      <c r="H927" s="82"/>
      <c r="I927" s="118">
        <f>VLOOKUP(道具表!L927,虛寶卡代碼清單!D:H,4,FALSE)*K927</f>
        <v>48000000</v>
      </c>
      <c r="J927" s="147"/>
      <c r="K927" s="71">
        <v>1000000</v>
      </c>
      <c r="L927" t="str">
        <f t="shared" si="22"/>
        <v>太極鳳凰免費卡</v>
      </c>
    </row>
    <row r="928" spans="2:12" x14ac:dyDescent="0.25">
      <c r="B928" s="82" t="s">
        <v>441</v>
      </c>
      <c r="C928" s="174" t="s">
        <v>1869</v>
      </c>
      <c r="D928" s="175" t="s">
        <v>1870</v>
      </c>
      <c r="E928" s="82">
        <v>12</v>
      </c>
      <c r="F928" s="79"/>
      <c r="G928" s="82"/>
      <c r="H928" s="82"/>
      <c r="I928" s="118">
        <f>VLOOKUP(道具表!L928,虛寶卡代碼清單!D:H,4,FALSE)*K928</f>
        <v>144000000</v>
      </c>
      <c r="J928" s="147"/>
      <c r="K928" s="71">
        <v>3000000</v>
      </c>
      <c r="L928" t="str">
        <f t="shared" si="22"/>
        <v>太極鳳凰免費卡</v>
      </c>
    </row>
    <row r="929" spans="2:12" x14ac:dyDescent="0.25">
      <c r="B929" s="82" t="s">
        <v>441</v>
      </c>
      <c r="C929" s="174" t="s">
        <v>1871</v>
      </c>
      <c r="D929" s="175" t="s">
        <v>1872</v>
      </c>
      <c r="E929" s="82">
        <v>12</v>
      </c>
      <c r="F929" s="79"/>
      <c r="G929" s="82"/>
      <c r="H929" s="82"/>
      <c r="I929" s="118">
        <f>VLOOKUP(道具表!L929,虛寶卡代碼清單!D:H,4,FALSE)*K929</f>
        <v>288000000</v>
      </c>
      <c r="J929" s="147"/>
      <c r="K929" s="71">
        <v>6000000</v>
      </c>
      <c r="L929" t="str">
        <f t="shared" si="22"/>
        <v>太極鳳凰免費卡</v>
      </c>
    </row>
    <row r="930" spans="2:12" x14ac:dyDescent="0.25">
      <c r="B930" s="82" t="s">
        <v>441</v>
      </c>
      <c r="C930" s="174" t="s">
        <v>1873</v>
      </c>
      <c r="D930" s="175" t="s">
        <v>1874</v>
      </c>
      <c r="E930" s="82">
        <v>12</v>
      </c>
      <c r="F930" s="79"/>
      <c r="G930" s="82"/>
      <c r="H930" s="82"/>
      <c r="I930" s="118">
        <f>VLOOKUP(道具表!L930,虛寶卡代碼清單!D:H,4,FALSE)*K930</f>
        <v>432000000</v>
      </c>
      <c r="J930" s="147"/>
      <c r="K930" s="71">
        <v>9000000</v>
      </c>
      <c r="L930" t="str">
        <f t="shared" si="22"/>
        <v>太極鳳凰免費卡</v>
      </c>
    </row>
    <row r="931" spans="2:12" x14ac:dyDescent="0.25">
      <c r="B931" s="82" t="s">
        <v>441</v>
      </c>
      <c r="C931" s="174" t="s">
        <v>1875</v>
      </c>
      <c r="D931" s="175" t="s">
        <v>1876</v>
      </c>
      <c r="E931" s="82">
        <v>12</v>
      </c>
      <c r="F931" s="79"/>
      <c r="G931" s="82"/>
      <c r="H931" s="82"/>
      <c r="I931" s="118">
        <f>VLOOKUP(道具表!L931,虛寶卡代碼清單!D:H,4,FALSE)*K931</f>
        <v>480000000</v>
      </c>
      <c r="J931" s="147"/>
      <c r="K931" s="71">
        <v>10000000</v>
      </c>
      <c r="L931" t="str">
        <f t="shared" si="22"/>
        <v>太極鳳凰免費卡</v>
      </c>
    </row>
    <row r="932" spans="2:12" x14ac:dyDescent="0.25">
      <c r="B932" s="82" t="s">
        <v>441</v>
      </c>
      <c r="C932" s="174" t="s">
        <v>1877</v>
      </c>
      <c r="D932" s="175" t="s">
        <v>1878</v>
      </c>
      <c r="E932" s="82">
        <v>12</v>
      </c>
      <c r="F932" s="79"/>
      <c r="G932" s="82"/>
      <c r="H932" s="82"/>
      <c r="I932" s="118">
        <f>VLOOKUP(道具表!L932,虛寶卡代碼清單!D:H,4,FALSE)*K932</f>
        <v>720000000</v>
      </c>
      <c r="J932" s="147"/>
      <c r="K932" s="71">
        <v>15000000</v>
      </c>
      <c r="L932" t="str">
        <f t="shared" si="22"/>
        <v>太極鳳凰免費卡</v>
      </c>
    </row>
    <row r="933" spans="2:12" x14ac:dyDescent="0.25">
      <c r="B933" s="82" t="s">
        <v>441</v>
      </c>
      <c r="C933" s="174" t="s">
        <v>1879</v>
      </c>
      <c r="D933" s="175" t="s">
        <v>1880</v>
      </c>
      <c r="E933" s="82">
        <v>12</v>
      </c>
      <c r="F933" s="79"/>
      <c r="G933" s="82"/>
      <c r="H933" s="82"/>
      <c r="I933" s="118">
        <f>VLOOKUP(道具表!L933,虛寶卡代碼清單!D:H,4,FALSE)*K933</f>
        <v>1440000000</v>
      </c>
      <c r="J933" s="147"/>
      <c r="K933" s="71">
        <v>30000000</v>
      </c>
      <c r="L933" t="str">
        <f t="shared" si="22"/>
        <v>太極鳳凰免費卡</v>
      </c>
    </row>
    <row r="934" spans="2:12" x14ac:dyDescent="0.25">
      <c r="B934" s="82" t="s">
        <v>441</v>
      </c>
      <c r="C934" s="174" t="s">
        <v>1881</v>
      </c>
      <c r="D934" s="175" t="s">
        <v>1882</v>
      </c>
      <c r="E934" s="82">
        <v>12</v>
      </c>
      <c r="F934" s="79"/>
      <c r="G934" s="82"/>
      <c r="H934" s="82"/>
      <c r="I934" s="118">
        <f>VLOOKUP(道具表!L934,虛寶卡代碼清單!D:H,4,FALSE)*K934</f>
        <v>2400000000</v>
      </c>
      <c r="J934" s="147"/>
      <c r="K934" s="71">
        <v>50000000</v>
      </c>
      <c r="L934" t="str">
        <f t="shared" si="22"/>
        <v>太極鳳凰免費卡</v>
      </c>
    </row>
    <row r="935" spans="2:12" x14ac:dyDescent="0.25">
      <c r="B935" s="82" t="s">
        <v>441</v>
      </c>
      <c r="C935" s="174" t="s">
        <v>1883</v>
      </c>
      <c r="D935" s="175" t="s">
        <v>1884</v>
      </c>
      <c r="E935" s="82">
        <v>12</v>
      </c>
      <c r="F935" s="79"/>
      <c r="G935" s="82"/>
      <c r="H935" s="82"/>
      <c r="I935" s="118">
        <f>VLOOKUP(道具表!L935,虛寶卡代碼清單!D:H,4,FALSE)*K935</f>
        <v>4800000000</v>
      </c>
      <c r="J935" s="147"/>
      <c r="K935" s="71">
        <v>100000000</v>
      </c>
      <c r="L935" t="str">
        <f t="shared" si="22"/>
        <v>太極鳳凰免費卡</v>
      </c>
    </row>
    <row r="936" spans="2:12" x14ac:dyDescent="0.25">
      <c r="B936" s="82" t="s">
        <v>441</v>
      </c>
      <c r="C936" s="174" t="s">
        <v>1885</v>
      </c>
      <c r="D936" s="175" t="s">
        <v>1886</v>
      </c>
      <c r="E936" s="82">
        <v>12</v>
      </c>
      <c r="F936" s="79"/>
      <c r="G936" s="82"/>
      <c r="H936" s="82"/>
      <c r="I936" s="118">
        <f>VLOOKUP(道具表!L936,虛寶卡代碼清單!D:H,4,FALSE)*K936</f>
        <v>9600000000</v>
      </c>
      <c r="J936" s="147"/>
      <c r="K936" s="71">
        <v>200000000</v>
      </c>
      <c r="L936" t="str">
        <f t="shared" si="22"/>
        <v>太極鳳凰免費卡</v>
      </c>
    </row>
    <row r="937" spans="2:12" x14ac:dyDescent="0.25">
      <c r="B937" s="82" t="s">
        <v>441</v>
      </c>
      <c r="C937" s="174" t="s">
        <v>1887</v>
      </c>
      <c r="D937" s="175" t="s">
        <v>1888</v>
      </c>
      <c r="E937" s="82">
        <v>12</v>
      </c>
      <c r="F937" s="79"/>
      <c r="G937" s="82"/>
      <c r="H937" s="82"/>
      <c r="I937" s="118">
        <f>VLOOKUP(道具表!L937,虛寶卡代碼清單!D:H,4,FALSE)*K937</f>
        <v>14400000000</v>
      </c>
      <c r="J937" s="147"/>
      <c r="K937" s="71">
        <v>300000000</v>
      </c>
      <c r="L937" t="str">
        <f t="shared" si="22"/>
        <v>太極鳳凰免費卡</v>
      </c>
    </row>
    <row r="938" spans="2:12" x14ac:dyDescent="0.25">
      <c r="B938" s="82" t="s">
        <v>441</v>
      </c>
      <c r="C938" s="174" t="s">
        <v>1889</v>
      </c>
      <c r="D938" s="175" t="s">
        <v>1890</v>
      </c>
      <c r="E938" s="82">
        <v>12</v>
      </c>
      <c r="F938" s="79"/>
      <c r="G938" s="82"/>
      <c r="H938" s="82"/>
      <c r="I938" s="118">
        <f>VLOOKUP(道具表!L938,虛寶卡代碼清單!D:H,4,FALSE)*K938</f>
        <v>24000000000</v>
      </c>
      <c r="J938" s="147"/>
      <c r="K938" s="71">
        <v>500000000</v>
      </c>
      <c r="L938" t="str">
        <f t="shared" si="22"/>
        <v>太極鳳凰免費卡</v>
      </c>
    </row>
    <row r="939" spans="2:12" x14ac:dyDescent="0.25">
      <c r="B939" s="82" t="s">
        <v>441</v>
      </c>
      <c r="C939" s="174" t="s">
        <v>1891</v>
      </c>
      <c r="D939" s="175" t="s">
        <v>1892</v>
      </c>
      <c r="E939" s="82">
        <v>12</v>
      </c>
      <c r="F939" s="79"/>
      <c r="G939" s="82"/>
      <c r="H939" s="82"/>
      <c r="I939" s="118">
        <f>VLOOKUP(道具表!L939,虛寶卡代碼清單!D:H,4,FALSE)*K939</f>
        <v>48000000000</v>
      </c>
      <c r="J939" s="147"/>
      <c r="K939" s="71">
        <v>1000000000</v>
      </c>
      <c r="L939" t="str">
        <f t="shared" si="22"/>
        <v>太極鳳凰免費卡</v>
      </c>
    </row>
    <row r="940" spans="2:12" x14ac:dyDescent="0.25">
      <c r="B940" s="82" t="s">
        <v>441</v>
      </c>
      <c r="C940" s="174" t="s">
        <v>1893</v>
      </c>
      <c r="D940" s="175" t="s">
        <v>1894</v>
      </c>
      <c r="E940" s="82">
        <v>12</v>
      </c>
      <c r="F940" s="79"/>
      <c r="G940" s="82"/>
      <c r="H940" s="82"/>
      <c r="I940" s="118">
        <f>VLOOKUP(道具表!L940,虛寶卡代碼清單!D:H,4,FALSE)*K940</f>
        <v>201000</v>
      </c>
      <c r="J940" s="147"/>
      <c r="K940" s="71">
        <v>3000</v>
      </c>
      <c r="L940" t="str">
        <f t="shared" si="22"/>
        <v>猛虎傳免費卡</v>
      </c>
    </row>
    <row r="941" spans="2:12" x14ac:dyDescent="0.25">
      <c r="B941" s="82" t="s">
        <v>441</v>
      </c>
      <c r="C941" s="174" t="s">
        <v>1895</v>
      </c>
      <c r="D941" s="175" t="s">
        <v>1896</v>
      </c>
      <c r="E941" s="82">
        <v>12</v>
      </c>
      <c r="F941" s="79"/>
      <c r="G941" s="82"/>
      <c r="H941" s="82"/>
      <c r="I941" s="118">
        <f>VLOOKUP(道具表!L941,虛寶卡代碼清單!D:H,4,FALSE)*K941</f>
        <v>670000</v>
      </c>
      <c r="J941" s="147"/>
      <c r="K941" s="71">
        <v>10000</v>
      </c>
      <c r="L941" t="str">
        <f t="shared" si="22"/>
        <v>猛虎傳免費卡</v>
      </c>
    </row>
    <row r="942" spans="2:12" x14ac:dyDescent="0.25">
      <c r="B942" s="82" t="s">
        <v>441</v>
      </c>
      <c r="C942" s="174" t="s">
        <v>1897</v>
      </c>
      <c r="D942" s="175" t="s">
        <v>1898</v>
      </c>
      <c r="E942" s="82">
        <v>12</v>
      </c>
      <c r="F942" s="79"/>
      <c r="G942" s="82"/>
      <c r="H942" s="82"/>
      <c r="I942" s="118">
        <f>VLOOKUP(道具表!L942,虛寶卡代碼清單!D:H,4,FALSE)*K942</f>
        <v>2010000</v>
      </c>
      <c r="J942" s="147"/>
      <c r="K942" s="71">
        <v>30000</v>
      </c>
      <c r="L942" t="str">
        <f t="shared" si="22"/>
        <v>猛虎傳免費卡</v>
      </c>
    </row>
    <row r="943" spans="2:12" x14ac:dyDescent="0.25">
      <c r="B943" s="82" t="s">
        <v>441</v>
      </c>
      <c r="C943" s="174" t="s">
        <v>1899</v>
      </c>
      <c r="D943" s="175" t="s">
        <v>1900</v>
      </c>
      <c r="E943" s="82">
        <v>12</v>
      </c>
      <c r="F943" s="79"/>
      <c r="G943" s="82"/>
      <c r="H943" s="82"/>
      <c r="I943" s="118">
        <f>VLOOKUP(道具表!L943,虛寶卡代碼清單!D:H,4,FALSE)*K943</f>
        <v>6700000</v>
      </c>
      <c r="J943" s="147"/>
      <c r="K943" s="71">
        <v>100000</v>
      </c>
      <c r="L943" t="str">
        <f t="shared" si="22"/>
        <v>猛虎傳免費卡</v>
      </c>
    </row>
    <row r="944" spans="2:12" x14ac:dyDescent="0.25">
      <c r="B944" s="82" t="s">
        <v>441</v>
      </c>
      <c r="C944" s="174" t="s">
        <v>1901</v>
      </c>
      <c r="D944" s="175" t="s">
        <v>1902</v>
      </c>
      <c r="E944" s="82">
        <v>12</v>
      </c>
      <c r="F944" s="79"/>
      <c r="G944" s="82"/>
      <c r="H944" s="82"/>
      <c r="I944" s="118">
        <f>VLOOKUP(道具表!L944,虛寶卡代碼清單!D:H,4,FALSE)*K944</f>
        <v>20100000</v>
      </c>
      <c r="J944" s="147"/>
      <c r="K944" s="71">
        <v>300000</v>
      </c>
      <c r="L944" t="str">
        <f t="shared" si="22"/>
        <v>猛虎傳免費卡</v>
      </c>
    </row>
    <row r="945" spans="2:12" x14ac:dyDescent="0.25">
      <c r="B945" s="82" t="s">
        <v>441</v>
      </c>
      <c r="C945" s="174" t="s">
        <v>1903</v>
      </c>
      <c r="D945" s="175" t="s">
        <v>1904</v>
      </c>
      <c r="E945" s="82">
        <v>12</v>
      </c>
      <c r="F945" s="79"/>
      <c r="G945" s="82"/>
      <c r="H945" s="82"/>
      <c r="I945" s="118">
        <f>VLOOKUP(道具表!L945,虛寶卡代碼清單!D:H,4,FALSE)*K945</f>
        <v>67000000</v>
      </c>
      <c r="J945" s="147"/>
      <c r="K945" s="71">
        <v>1000000</v>
      </c>
      <c r="L945" t="str">
        <f t="shared" si="22"/>
        <v>猛虎傳免費卡</v>
      </c>
    </row>
    <row r="946" spans="2:12" x14ac:dyDescent="0.25">
      <c r="B946" s="82" t="s">
        <v>441</v>
      </c>
      <c r="C946" s="174" t="s">
        <v>1905</v>
      </c>
      <c r="D946" s="175" t="s">
        <v>1906</v>
      </c>
      <c r="E946" s="82">
        <v>12</v>
      </c>
      <c r="F946" s="79"/>
      <c r="G946" s="82"/>
      <c r="H946" s="82"/>
      <c r="I946" s="118">
        <f>VLOOKUP(道具表!L946,虛寶卡代碼清單!D:H,4,FALSE)*K946</f>
        <v>201000000</v>
      </c>
      <c r="J946" s="147"/>
      <c r="K946" s="71">
        <v>3000000</v>
      </c>
      <c r="L946" t="str">
        <f t="shared" si="22"/>
        <v>猛虎傳免費卡</v>
      </c>
    </row>
    <row r="947" spans="2:12" x14ac:dyDescent="0.25">
      <c r="B947" s="82" t="s">
        <v>441</v>
      </c>
      <c r="C947" s="174" t="s">
        <v>1907</v>
      </c>
      <c r="D947" s="175" t="s">
        <v>1908</v>
      </c>
      <c r="E947" s="82">
        <v>12</v>
      </c>
      <c r="F947" s="79"/>
      <c r="G947" s="82"/>
      <c r="H947" s="82"/>
      <c r="I947" s="118">
        <f>VLOOKUP(道具表!L947,虛寶卡代碼清單!D:H,4,FALSE)*K947</f>
        <v>402000000</v>
      </c>
      <c r="J947" s="147"/>
      <c r="K947" s="71">
        <v>6000000</v>
      </c>
      <c r="L947" t="str">
        <f t="shared" si="22"/>
        <v>猛虎傳免費卡</v>
      </c>
    </row>
    <row r="948" spans="2:12" x14ac:dyDescent="0.25">
      <c r="B948" s="82" t="s">
        <v>441</v>
      </c>
      <c r="C948" s="174" t="s">
        <v>1909</v>
      </c>
      <c r="D948" s="175" t="s">
        <v>1910</v>
      </c>
      <c r="E948" s="82">
        <v>12</v>
      </c>
      <c r="F948" s="79"/>
      <c r="G948" s="82"/>
      <c r="H948" s="82"/>
      <c r="I948" s="118">
        <f>VLOOKUP(道具表!L948,虛寶卡代碼清單!D:H,4,FALSE)*K948</f>
        <v>603000000</v>
      </c>
      <c r="J948" s="147"/>
      <c r="K948" s="71">
        <v>9000000</v>
      </c>
      <c r="L948" t="str">
        <f t="shared" si="22"/>
        <v>猛虎傳免費卡</v>
      </c>
    </row>
    <row r="949" spans="2:12" x14ac:dyDescent="0.25">
      <c r="B949" s="82" t="s">
        <v>441</v>
      </c>
      <c r="C949" s="174" t="s">
        <v>1911</v>
      </c>
      <c r="D949" s="175" t="s">
        <v>1912</v>
      </c>
      <c r="E949" s="82">
        <v>12</v>
      </c>
      <c r="F949" s="79"/>
      <c r="G949" s="82"/>
      <c r="H949" s="82"/>
      <c r="I949" s="118">
        <f>VLOOKUP(道具表!L949,虛寶卡代碼清單!D:H,4,FALSE)*K949</f>
        <v>670000000</v>
      </c>
      <c r="J949" s="147"/>
      <c r="K949" s="71">
        <v>10000000</v>
      </c>
      <c r="L949" t="str">
        <f t="shared" si="22"/>
        <v>猛虎傳免費卡</v>
      </c>
    </row>
    <row r="950" spans="2:12" x14ac:dyDescent="0.25">
      <c r="B950" s="82" t="s">
        <v>441</v>
      </c>
      <c r="C950" s="174" t="s">
        <v>1913</v>
      </c>
      <c r="D950" s="175" t="s">
        <v>1914</v>
      </c>
      <c r="E950" s="82">
        <v>12</v>
      </c>
      <c r="F950" s="79"/>
      <c r="G950" s="82"/>
      <c r="H950" s="82"/>
      <c r="I950" s="118">
        <f>VLOOKUP(道具表!L950,虛寶卡代碼清單!D:H,4,FALSE)*K950</f>
        <v>1005000000</v>
      </c>
      <c r="J950" s="147"/>
      <c r="K950" s="71">
        <v>15000000</v>
      </c>
      <c r="L950" t="str">
        <f t="shared" si="22"/>
        <v>猛虎傳免費卡</v>
      </c>
    </row>
    <row r="951" spans="2:12" x14ac:dyDescent="0.25">
      <c r="B951" s="82" t="s">
        <v>441</v>
      </c>
      <c r="C951" s="174" t="s">
        <v>1915</v>
      </c>
      <c r="D951" s="175" t="s">
        <v>1916</v>
      </c>
      <c r="E951" s="82">
        <v>12</v>
      </c>
      <c r="F951" s="79"/>
      <c r="G951" s="82"/>
      <c r="H951" s="82"/>
      <c r="I951" s="118">
        <f>VLOOKUP(道具表!L951,虛寶卡代碼清單!D:H,4,FALSE)*K951</f>
        <v>2010000000</v>
      </c>
      <c r="J951" s="147"/>
      <c r="K951" s="71">
        <v>30000000</v>
      </c>
      <c r="L951" t="str">
        <f t="shared" si="22"/>
        <v>猛虎傳免費卡</v>
      </c>
    </row>
    <row r="952" spans="2:12" x14ac:dyDescent="0.25">
      <c r="B952" s="82" t="s">
        <v>441</v>
      </c>
      <c r="C952" s="174" t="s">
        <v>1917</v>
      </c>
      <c r="D952" s="175" t="s">
        <v>1918</v>
      </c>
      <c r="E952" s="82">
        <v>12</v>
      </c>
      <c r="F952" s="79"/>
      <c r="G952" s="82"/>
      <c r="H952" s="82"/>
      <c r="I952" s="118">
        <f>VLOOKUP(道具表!L952,虛寶卡代碼清單!D:H,4,FALSE)*K952</f>
        <v>3350000000</v>
      </c>
      <c r="J952" s="147"/>
      <c r="K952" s="71">
        <v>50000000</v>
      </c>
      <c r="L952" t="str">
        <f t="shared" si="22"/>
        <v>猛虎傳免費卡</v>
      </c>
    </row>
    <row r="953" spans="2:12" x14ac:dyDescent="0.25">
      <c r="B953" s="82" t="s">
        <v>441</v>
      </c>
      <c r="C953" s="174" t="s">
        <v>1919</v>
      </c>
      <c r="D953" s="175" t="s">
        <v>1920</v>
      </c>
      <c r="E953" s="82">
        <v>12</v>
      </c>
      <c r="F953" s="79"/>
      <c r="G953" s="82"/>
      <c r="H953" s="82"/>
      <c r="I953" s="118">
        <f>VLOOKUP(道具表!L953,虛寶卡代碼清單!D:H,4,FALSE)*K953</f>
        <v>6700000000</v>
      </c>
      <c r="J953" s="147"/>
      <c r="K953" s="71">
        <v>100000000</v>
      </c>
      <c r="L953" t="str">
        <f t="shared" si="22"/>
        <v>猛虎傳免費卡</v>
      </c>
    </row>
    <row r="954" spans="2:12" x14ac:dyDescent="0.25">
      <c r="B954" s="82" t="s">
        <v>441</v>
      </c>
      <c r="C954" s="174" t="s">
        <v>1921</v>
      </c>
      <c r="D954" s="175" t="s">
        <v>1922</v>
      </c>
      <c r="E954" s="82">
        <v>12</v>
      </c>
      <c r="F954" s="79"/>
      <c r="G954" s="82"/>
      <c r="H954" s="82"/>
      <c r="I954" s="118">
        <f>VLOOKUP(道具表!L954,虛寶卡代碼清單!D:H,4,FALSE)*K954</f>
        <v>13400000000</v>
      </c>
      <c r="J954" s="147"/>
      <c r="K954" s="71">
        <v>200000000</v>
      </c>
      <c r="L954" t="str">
        <f t="shared" si="22"/>
        <v>猛虎傳免費卡</v>
      </c>
    </row>
    <row r="955" spans="2:12" x14ac:dyDescent="0.25">
      <c r="B955" s="82" t="s">
        <v>441</v>
      </c>
      <c r="C955" s="174" t="s">
        <v>1923</v>
      </c>
      <c r="D955" s="175" t="s">
        <v>1924</v>
      </c>
      <c r="E955" s="82">
        <v>12</v>
      </c>
      <c r="F955" s="79"/>
      <c r="G955" s="82"/>
      <c r="H955" s="82"/>
      <c r="I955" s="118">
        <f>VLOOKUP(道具表!L955,虛寶卡代碼清單!D:H,4,FALSE)*K955</f>
        <v>20100000000</v>
      </c>
      <c r="J955" s="147"/>
      <c r="K955" s="71">
        <v>300000000</v>
      </c>
      <c r="L955" t="str">
        <f t="shared" si="22"/>
        <v>猛虎傳免費卡</v>
      </c>
    </row>
    <row r="956" spans="2:12" x14ac:dyDescent="0.25">
      <c r="B956" s="82" t="s">
        <v>441</v>
      </c>
      <c r="C956" s="174" t="s">
        <v>1925</v>
      </c>
      <c r="D956" s="175" t="s">
        <v>1926</v>
      </c>
      <c r="E956" s="82">
        <v>12</v>
      </c>
      <c r="F956" s="79"/>
      <c r="G956" s="82"/>
      <c r="H956" s="82"/>
      <c r="I956" s="118">
        <f>VLOOKUP(道具表!L956,虛寶卡代碼清單!D:H,4,FALSE)*K956</f>
        <v>33500000000</v>
      </c>
      <c r="J956" s="147"/>
      <c r="K956" s="71">
        <v>500000000</v>
      </c>
      <c r="L956" t="str">
        <f t="shared" si="22"/>
        <v>猛虎傳免費卡</v>
      </c>
    </row>
    <row r="957" spans="2:12" x14ac:dyDescent="0.25">
      <c r="B957" s="82" t="s">
        <v>441</v>
      </c>
      <c r="C957" s="174" t="s">
        <v>1927</v>
      </c>
      <c r="D957" s="175" t="s">
        <v>1928</v>
      </c>
      <c r="E957" s="82">
        <v>12</v>
      </c>
      <c r="F957" s="79"/>
      <c r="G957" s="82"/>
      <c r="H957" s="82"/>
      <c r="I957" s="118">
        <f>VLOOKUP(道具表!L957,虛寶卡代碼清單!D:H,4,FALSE)*K957</f>
        <v>67000000000</v>
      </c>
      <c r="J957" s="147"/>
      <c r="K957" s="71">
        <v>1000000000</v>
      </c>
      <c r="L957" t="str">
        <f t="shared" si="22"/>
        <v>猛虎傳免費卡</v>
      </c>
    </row>
    <row r="958" spans="2:12" x14ac:dyDescent="0.25">
      <c r="B958" s="82" t="s">
        <v>441</v>
      </c>
      <c r="C958" s="174" t="s">
        <v>1929</v>
      </c>
      <c r="D958" s="175" t="s">
        <v>1930</v>
      </c>
      <c r="E958" s="82">
        <v>12</v>
      </c>
      <c r="F958" s="79"/>
      <c r="G958" s="82"/>
      <c r="H958" s="82"/>
      <c r="I958" s="118">
        <f>VLOOKUP(道具表!L958,虛寶卡代碼清單!D:H,4,FALSE)*K958</f>
        <v>201000</v>
      </c>
      <c r="J958" s="147"/>
      <c r="K958" s="71">
        <v>3000</v>
      </c>
      <c r="L958" t="str">
        <f t="shared" si="22"/>
        <v>猛虎傳免費卡</v>
      </c>
    </row>
    <row r="959" spans="2:12" x14ac:dyDescent="0.25">
      <c r="B959" s="82" t="s">
        <v>441</v>
      </c>
      <c r="C959" s="174" t="s">
        <v>1931</v>
      </c>
      <c r="D959" s="175" t="s">
        <v>1932</v>
      </c>
      <c r="E959" s="82">
        <v>12</v>
      </c>
      <c r="F959" s="79"/>
      <c r="G959" s="82"/>
      <c r="H959" s="82"/>
      <c r="I959" s="118">
        <f>VLOOKUP(道具表!L959,虛寶卡代碼清單!D:H,4,FALSE)*K959</f>
        <v>670000</v>
      </c>
      <c r="J959" s="147"/>
      <c r="K959" s="71">
        <v>10000</v>
      </c>
      <c r="L959" t="str">
        <f t="shared" si="22"/>
        <v>猛虎傳免費卡</v>
      </c>
    </row>
    <row r="960" spans="2:12" x14ac:dyDescent="0.25">
      <c r="B960" s="82" t="s">
        <v>441</v>
      </c>
      <c r="C960" s="174" t="s">
        <v>1933</v>
      </c>
      <c r="D960" s="175" t="s">
        <v>1934</v>
      </c>
      <c r="E960" s="82">
        <v>12</v>
      </c>
      <c r="F960" s="79"/>
      <c r="G960" s="82"/>
      <c r="H960" s="82"/>
      <c r="I960" s="118">
        <f>VLOOKUP(道具表!L960,虛寶卡代碼清單!D:H,4,FALSE)*K960</f>
        <v>2010000</v>
      </c>
      <c r="J960" s="147"/>
      <c r="K960" s="71">
        <v>30000</v>
      </c>
      <c r="L960" t="str">
        <f t="shared" si="22"/>
        <v>猛虎傳免費卡</v>
      </c>
    </row>
    <row r="961" spans="2:12" x14ac:dyDescent="0.25">
      <c r="B961" s="82" t="s">
        <v>441</v>
      </c>
      <c r="C961" s="174" t="s">
        <v>1935</v>
      </c>
      <c r="D961" s="175" t="s">
        <v>1936</v>
      </c>
      <c r="E961" s="82">
        <v>12</v>
      </c>
      <c r="F961" s="79"/>
      <c r="G961" s="82"/>
      <c r="H961" s="82"/>
      <c r="I961" s="118">
        <f>VLOOKUP(道具表!L961,虛寶卡代碼清單!D:H,4,FALSE)*K961</f>
        <v>6700000</v>
      </c>
      <c r="J961" s="147"/>
      <c r="K961" s="71">
        <v>100000</v>
      </c>
      <c r="L961" t="str">
        <f t="shared" si="22"/>
        <v>猛虎傳免費卡</v>
      </c>
    </row>
    <row r="962" spans="2:12" x14ac:dyDescent="0.25">
      <c r="B962" s="82" t="s">
        <v>441</v>
      </c>
      <c r="C962" s="174" t="s">
        <v>1937</v>
      </c>
      <c r="D962" s="175" t="s">
        <v>1938</v>
      </c>
      <c r="E962" s="82">
        <v>12</v>
      </c>
      <c r="F962" s="79"/>
      <c r="G962" s="82"/>
      <c r="H962" s="82"/>
      <c r="I962" s="118">
        <f>VLOOKUP(道具表!L962,虛寶卡代碼清單!D:H,4,FALSE)*K962</f>
        <v>20100000</v>
      </c>
      <c r="J962" s="147"/>
      <c r="K962" s="71">
        <v>300000</v>
      </c>
      <c r="L962" t="str">
        <f t="shared" si="22"/>
        <v>猛虎傳免費卡</v>
      </c>
    </row>
    <row r="963" spans="2:12" x14ac:dyDescent="0.25">
      <c r="B963" s="82" t="s">
        <v>441</v>
      </c>
      <c r="C963" s="174" t="s">
        <v>1939</v>
      </c>
      <c r="D963" s="175" t="s">
        <v>1940</v>
      </c>
      <c r="E963" s="82">
        <v>12</v>
      </c>
      <c r="F963" s="79"/>
      <c r="G963" s="82"/>
      <c r="H963" s="82"/>
      <c r="I963" s="118">
        <f>VLOOKUP(道具表!L963,虛寶卡代碼清單!D:H,4,FALSE)*K963</f>
        <v>67000000</v>
      </c>
      <c r="J963" s="147"/>
      <c r="K963" s="71">
        <v>1000000</v>
      </c>
      <c r="L963" t="str">
        <f t="shared" si="22"/>
        <v>猛虎傳免費卡</v>
      </c>
    </row>
    <row r="964" spans="2:12" x14ac:dyDescent="0.25">
      <c r="B964" s="82" t="s">
        <v>441</v>
      </c>
      <c r="C964" s="174" t="s">
        <v>1941</v>
      </c>
      <c r="D964" s="175" t="s">
        <v>1942</v>
      </c>
      <c r="E964" s="82">
        <v>12</v>
      </c>
      <c r="F964" s="79"/>
      <c r="G964" s="82"/>
      <c r="H964" s="82"/>
      <c r="I964" s="118">
        <f>VLOOKUP(道具表!L964,虛寶卡代碼清單!D:H,4,FALSE)*K964</f>
        <v>201000000</v>
      </c>
      <c r="J964" s="147"/>
      <c r="K964" s="71">
        <v>3000000</v>
      </c>
      <c r="L964" t="str">
        <f t="shared" ref="L964:L1027" si="27">MID(C964,LEN(K964)+1,FIND("(",C964)-LEN(K964)-1)</f>
        <v>猛虎傳免費卡</v>
      </c>
    </row>
    <row r="965" spans="2:12" x14ac:dyDescent="0.25">
      <c r="B965" s="82" t="s">
        <v>441</v>
      </c>
      <c r="C965" s="174" t="s">
        <v>1943</v>
      </c>
      <c r="D965" s="175" t="s">
        <v>1944</v>
      </c>
      <c r="E965" s="82">
        <v>12</v>
      </c>
      <c r="F965" s="79"/>
      <c r="G965" s="82"/>
      <c r="H965" s="82"/>
      <c r="I965" s="118">
        <f>VLOOKUP(道具表!L965,虛寶卡代碼清單!D:H,4,FALSE)*K965</f>
        <v>402000000</v>
      </c>
      <c r="J965" s="147"/>
      <c r="K965" s="71">
        <v>6000000</v>
      </c>
      <c r="L965" t="str">
        <f t="shared" si="27"/>
        <v>猛虎傳免費卡</v>
      </c>
    </row>
    <row r="966" spans="2:12" x14ac:dyDescent="0.25">
      <c r="B966" s="82" t="s">
        <v>441</v>
      </c>
      <c r="C966" s="174" t="s">
        <v>1945</v>
      </c>
      <c r="D966" s="175" t="s">
        <v>1946</v>
      </c>
      <c r="E966" s="82">
        <v>12</v>
      </c>
      <c r="F966" s="79"/>
      <c r="G966" s="82"/>
      <c r="H966" s="82"/>
      <c r="I966" s="118">
        <f>VLOOKUP(道具表!L966,虛寶卡代碼清單!D:H,4,FALSE)*K966</f>
        <v>603000000</v>
      </c>
      <c r="J966" s="147"/>
      <c r="K966" s="71">
        <v>9000000</v>
      </c>
      <c r="L966" t="str">
        <f t="shared" si="27"/>
        <v>猛虎傳免費卡</v>
      </c>
    </row>
    <row r="967" spans="2:12" x14ac:dyDescent="0.25">
      <c r="B967" s="82" t="s">
        <v>441</v>
      </c>
      <c r="C967" s="174" t="s">
        <v>1947</v>
      </c>
      <c r="D967" s="175" t="s">
        <v>1948</v>
      </c>
      <c r="E967" s="82">
        <v>12</v>
      </c>
      <c r="F967" s="79"/>
      <c r="G967" s="82"/>
      <c r="H967" s="82"/>
      <c r="I967" s="118">
        <f>VLOOKUP(道具表!L967,虛寶卡代碼清單!D:H,4,FALSE)*K967</f>
        <v>670000000</v>
      </c>
      <c r="J967" s="147"/>
      <c r="K967" s="71">
        <v>10000000</v>
      </c>
      <c r="L967" t="str">
        <f t="shared" si="27"/>
        <v>猛虎傳免費卡</v>
      </c>
    </row>
    <row r="968" spans="2:12" x14ac:dyDescent="0.25">
      <c r="B968" s="82" t="s">
        <v>441</v>
      </c>
      <c r="C968" s="174" t="s">
        <v>1949</v>
      </c>
      <c r="D968" s="175" t="s">
        <v>1950</v>
      </c>
      <c r="E968" s="82">
        <v>12</v>
      </c>
      <c r="F968" s="79"/>
      <c r="G968" s="82"/>
      <c r="H968" s="82"/>
      <c r="I968" s="118">
        <f>VLOOKUP(道具表!L968,虛寶卡代碼清單!D:H,4,FALSE)*K968</f>
        <v>1005000000</v>
      </c>
      <c r="J968" s="147"/>
      <c r="K968" s="71">
        <v>15000000</v>
      </c>
      <c r="L968" t="str">
        <f t="shared" si="27"/>
        <v>猛虎傳免費卡</v>
      </c>
    </row>
    <row r="969" spans="2:12" x14ac:dyDescent="0.25">
      <c r="B969" s="82" t="s">
        <v>441</v>
      </c>
      <c r="C969" s="174" t="s">
        <v>1951</v>
      </c>
      <c r="D969" s="175" t="s">
        <v>1952</v>
      </c>
      <c r="E969" s="82">
        <v>12</v>
      </c>
      <c r="F969" s="79"/>
      <c r="G969" s="82"/>
      <c r="H969" s="82"/>
      <c r="I969" s="118">
        <f>VLOOKUP(道具表!L969,虛寶卡代碼清單!D:H,4,FALSE)*K969</f>
        <v>2010000000</v>
      </c>
      <c r="J969" s="147"/>
      <c r="K969" s="71">
        <v>30000000</v>
      </c>
      <c r="L969" t="str">
        <f t="shared" si="27"/>
        <v>猛虎傳免費卡</v>
      </c>
    </row>
    <row r="970" spans="2:12" x14ac:dyDescent="0.25">
      <c r="B970" s="82" t="s">
        <v>441</v>
      </c>
      <c r="C970" s="174" t="s">
        <v>1953</v>
      </c>
      <c r="D970" s="175" t="s">
        <v>1954</v>
      </c>
      <c r="E970" s="82">
        <v>12</v>
      </c>
      <c r="F970" s="79"/>
      <c r="G970" s="82"/>
      <c r="H970" s="82"/>
      <c r="I970" s="118">
        <f>VLOOKUP(道具表!L970,虛寶卡代碼清單!D:H,4,FALSE)*K970</f>
        <v>3350000000</v>
      </c>
      <c r="J970" s="147"/>
      <c r="K970" s="71">
        <v>50000000</v>
      </c>
      <c r="L970" t="str">
        <f t="shared" si="27"/>
        <v>猛虎傳免費卡</v>
      </c>
    </row>
    <row r="971" spans="2:12" x14ac:dyDescent="0.25">
      <c r="B971" s="82" t="s">
        <v>441</v>
      </c>
      <c r="C971" s="174" t="s">
        <v>1955</v>
      </c>
      <c r="D971" s="175" t="s">
        <v>1956</v>
      </c>
      <c r="E971" s="82">
        <v>12</v>
      </c>
      <c r="F971" s="79"/>
      <c r="G971" s="82"/>
      <c r="H971" s="82"/>
      <c r="I971" s="118">
        <f>VLOOKUP(道具表!L971,虛寶卡代碼清單!D:H,4,FALSE)*K971</f>
        <v>6700000000</v>
      </c>
      <c r="J971" s="147"/>
      <c r="K971" s="71">
        <v>100000000</v>
      </c>
      <c r="L971" t="str">
        <f t="shared" si="27"/>
        <v>猛虎傳免費卡</v>
      </c>
    </row>
    <row r="972" spans="2:12" x14ac:dyDescent="0.25">
      <c r="B972" s="82" t="s">
        <v>441</v>
      </c>
      <c r="C972" s="174" t="s">
        <v>1957</v>
      </c>
      <c r="D972" s="175" t="s">
        <v>1958</v>
      </c>
      <c r="E972" s="82">
        <v>12</v>
      </c>
      <c r="F972" s="79"/>
      <c r="G972" s="82"/>
      <c r="H972" s="82"/>
      <c r="I972" s="118">
        <f>VLOOKUP(道具表!L972,虛寶卡代碼清單!D:H,4,FALSE)*K972</f>
        <v>13400000000</v>
      </c>
      <c r="J972" s="147"/>
      <c r="K972" s="71">
        <v>200000000</v>
      </c>
      <c r="L972" t="str">
        <f t="shared" si="27"/>
        <v>猛虎傳免費卡</v>
      </c>
    </row>
    <row r="973" spans="2:12" x14ac:dyDescent="0.25">
      <c r="B973" s="82" t="s">
        <v>441</v>
      </c>
      <c r="C973" s="174" t="s">
        <v>1959</v>
      </c>
      <c r="D973" s="175" t="s">
        <v>1960</v>
      </c>
      <c r="E973" s="82">
        <v>12</v>
      </c>
      <c r="F973" s="79"/>
      <c r="G973" s="82"/>
      <c r="H973" s="82"/>
      <c r="I973" s="118">
        <f>VLOOKUP(道具表!L973,虛寶卡代碼清單!D:H,4,FALSE)*K973</f>
        <v>20100000000</v>
      </c>
      <c r="J973" s="147"/>
      <c r="K973" s="71">
        <v>300000000</v>
      </c>
      <c r="L973" t="str">
        <f t="shared" si="27"/>
        <v>猛虎傳免費卡</v>
      </c>
    </row>
    <row r="974" spans="2:12" x14ac:dyDescent="0.25">
      <c r="B974" s="82" t="s">
        <v>441</v>
      </c>
      <c r="C974" s="174" t="s">
        <v>1961</v>
      </c>
      <c r="D974" s="175" t="s">
        <v>1962</v>
      </c>
      <c r="E974" s="82">
        <v>12</v>
      </c>
      <c r="F974" s="79"/>
      <c r="G974" s="82"/>
      <c r="H974" s="82"/>
      <c r="I974" s="118">
        <f>VLOOKUP(道具表!L974,虛寶卡代碼清單!D:H,4,FALSE)*K974</f>
        <v>33500000000</v>
      </c>
      <c r="J974" s="147"/>
      <c r="K974" s="71">
        <v>500000000</v>
      </c>
      <c r="L974" t="str">
        <f t="shared" si="27"/>
        <v>猛虎傳免費卡</v>
      </c>
    </row>
    <row r="975" spans="2:12" x14ac:dyDescent="0.25">
      <c r="B975" s="82" t="s">
        <v>441</v>
      </c>
      <c r="C975" s="174" t="s">
        <v>1963</v>
      </c>
      <c r="D975" s="175" t="s">
        <v>1964</v>
      </c>
      <c r="E975" s="82">
        <v>12</v>
      </c>
      <c r="F975" s="79"/>
      <c r="G975" s="82"/>
      <c r="H975" s="82"/>
      <c r="I975" s="118">
        <f>VLOOKUP(道具表!L975,虛寶卡代碼清單!D:H,4,FALSE)*K975</f>
        <v>67000000000</v>
      </c>
      <c r="J975" s="147"/>
      <c r="K975" s="71">
        <v>1000000000</v>
      </c>
      <c r="L975" t="str">
        <f t="shared" si="27"/>
        <v>猛虎傳免費卡</v>
      </c>
    </row>
    <row r="976" spans="2:12" x14ac:dyDescent="0.25">
      <c r="B976" s="82" t="s">
        <v>441</v>
      </c>
      <c r="C976" s="174" t="s">
        <v>1965</v>
      </c>
      <c r="D976" s="175" t="s">
        <v>1966</v>
      </c>
      <c r="E976" s="82">
        <v>12</v>
      </c>
      <c r="F976" s="79"/>
      <c r="G976" s="82"/>
      <c r="H976" s="82"/>
      <c r="I976" s="118">
        <f>VLOOKUP(道具表!L976,虛寶卡代碼清單!D:H,4,FALSE)*K976</f>
        <v>144000</v>
      </c>
      <c r="J976" s="147"/>
      <c r="K976" s="71">
        <v>3000</v>
      </c>
      <c r="L976" t="str">
        <f t="shared" si="27"/>
        <v>太極舞獅免費卡</v>
      </c>
    </row>
    <row r="977" spans="2:12" x14ac:dyDescent="0.25">
      <c r="B977" s="82" t="s">
        <v>441</v>
      </c>
      <c r="C977" s="174" t="s">
        <v>1967</v>
      </c>
      <c r="D977" s="175" t="s">
        <v>1968</v>
      </c>
      <c r="E977" s="82">
        <v>12</v>
      </c>
      <c r="F977" s="79"/>
      <c r="G977" s="82"/>
      <c r="H977" s="82"/>
      <c r="I977" s="118">
        <f>VLOOKUP(道具表!L977,虛寶卡代碼清單!D:H,4,FALSE)*K977</f>
        <v>480000</v>
      </c>
      <c r="J977" s="147"/>
      <c r="K977" s="71">
        <v>10000</v>
      </c>
      <c r="L977" t="str">
        <f t="shared" si="27"/>
        <v>太極舞獅免費卡</v>
      </c>
    </row>
    <row r="978" spans="2:12" x14ac:dyDescent="0.25">
      <c r="B978" s="82" t="s">
        <v>441</v>
      </c>
      <c r="C978" s="174" t="s">
        <v>1969</v>
      </c>
      <c r="D978" s="175" t="s">
        <v>1970</v>
      </c>
      <c r="E978" s="82">
        <v>12</v>
      </c>
      <c r="F978" s="79"/>
      <c r="G978" s="82"/>
      <c r="H978" s="82"/>
      <c r="I978" s="118">
        <f>VLOOKUP(道具表!L978,虛寶卡代碼清單!D:H,4,FALSE)*K978</f>
        <v>1440000</v>
      </c>
      <c r="J978" s="147"/>
      <c r="K978" s="71">
        <v>30000</v>
      </c>
      <c r="L978" t="str">
        <f t="shared" si="27"/>
        <v>太極舞獅免費卡</v>
      </c>
    </row>
    <row r="979" spans="2:12" x14ac:dyDescent="0.25">
      <c r="B979" s="82" t="s">
        <v>441</v>
      </c>
      <c r="C979" s="174" t="s">
        <v>1971</v>
      </c>
      <c r="D979" s="175" t="s">
        <v>1972</v>
      </c>
      <c r="E979" s="82">
        <v>12</v>
      </c>
      <c r="F979" s="79"/>
      <c r="G979" s="82"/>
      <c r="H979" s="82"/>
      <c r="I979" s="118">
        <f>VLOOKUP(道具表!L979,虛寶卡代碼清單!D:H,4,FALSE)*K979</f>
        <v>4800000</v>
      </c>
      <c r="J979" s="147"/>
      <c r="K979" s="71">
        <v>100000</v>
      </c>
      <c r="L979" t="str">
        <f t="shared" si="27"/>
        <v>太極舞獅免費卡</v>
      </c>
    </row>
    <row r="980" spans="2:12" x14ac:dyDescent="0.25">
      <c r="B980" s="82" t="s">
        <v>441</v>
      </c>
      <c r="C980" s="174" t="s">
        <v>1973</v>
      </c>
      <c r="D980" s="175" t="s">
        <v>1974</v>
      </c>
      <c r="E980" s="82">
        <v>12</v>
      </c>
      <c r="F980" s="79"/>
      <c r="G980" s="82"/>
      <c r="H980" s="82"/>
      <c r="I980" s="118">
        <f>VLOOKUP(道具表!L980,虛寶卡代碼清單!D:H,4,FALSE)*K980</f>
        <v>14400000</v>
      </c>
      <c r="J980" s="147"/>
      <c r="K980" s="71">
        <v>300000</v>
      </c>
      <c r="L980" t="str">
        <f t="shared" si="27"/>
        <v>太極舞獅免費卡</v>
      </c>
    </row>
    <row r="981" spans="2:12" x14ac:dyDescent="0.25">
      <c r="B981" s="82" t="s">
        <v>441</v>
      </c>
      <c r="C981" s="174" t="s">
        <v>1975</v>
      </c>
      <c r="D981" s="175" t="s">
        <v>1976</v>
      </c>
      <c r="E981" s="82">
        <v>12</v>
      </c>
      <c r="F981" s="79"/>
      <c r="G981" s="82"/>
      <c r="H981" s="82"/>
      <c r="I981" s="118">
        <f>VLOOKUP(道具表!L981,虛寶卡代碼清單!D:H,4,FALSE)*K981</f>
        <v>48000000</v>
      </c>
      <c r="J981" s="147"/>
      <c r="K981" s="71">
        <v>1000000</v>
      </c>
      <c r="L981" t="str">
        <f t="shared" si="27"/>
        <v>太極舞獅免費卡</v>
      </c>
    </row>
    <row r="982" spans="2:12" x14ac:dyDescent="0.25">
      <c r="B982" s="82" t="s">
        <v>441</v>
      </c>
      <c r="C982" s="174" t="s">
        <v>1977</v>
      </c>
      <c r="D982" s="175" t="s">
        <v>1978</v>
      </c>
      <c r="E982" s="82">
        <v>12</v>
      </c>
      <c r="F982" s="79"/>
      <c r="G982" s="82"/>
      <c r="H982" s="82"/>
      <c r="I982" s="118">
        <f>VLOOKUP(道具表!L982,虛寶卡代碼清單!D:H,4,FALSE)*K982</f>
        <v>144000000</v>
      </c>
      <c r="J982" s="147"/>
      <c r="K982" s="71">
        <v>3000000</v>
      </c>
      <c r="L982" t="str">
        <f t="shared" si="27"/>
        <v>太極舞獅免費卡</v>
      </c>
    </row>
    <row r="983" spans="2:12" x14ac:dyDescent="0.25">
      <c r="B983" s="82" t="s">
        <v>441</v>
      </c>
      <c r="C983" s="174" t="s">
        <v>1979</v>
      </c>
      <c r="D983" s="175" t="s">
        <v>1980</v>
      </c>
      <c r="E983" s="82">
        <v>12</v>
      </c>
      <c r="F983" s="79"/>
      <c r="G983" s="82"/>
      <c r="H983" s="82"/>
      <c r="I983" s="118">
        <f>VLOOKUP(道具表!L983,虛寶卡代碼清單!D:H,4,FALSE)*K983</f>
        <v>288000000</v>
      </c>
      <c r="J983" s="147"/>
      <c r="K983" s="71">
        <v>6000000</v>
      </c>
      <c r="L983" t="str">
        <f t="shared" si="27"/>
        <v>太極舞獅免費卡</v>
      </c>
    </row>
    <row r="984" spans="2:12" x14ac:dyDescent="0.25">
      <c r="B984" s="82" t="s">
        <v>441</v>
      </c>
      <c r="C984" s="174" t="s">
        <v>1981</v>
      </c>
      <c r="D984" s="175" t="s">
        <v>1982</v>
      </c>
      <c r="E984" s="82">
        <v>12</v>
      </c>
      <c r="F984" s="79"/>
      <c r="G984" s="82"/>
      <c r="H984" s="82"/>
      <c r="I984" s="118">
        <f>VLOOKUP(道具表!L984,虛寶卡代碼清單!D:H,4,FALSE)*K984</f>
        <v>432000000</v>
      </c>
      <c r="J984" s="147"/>
      <c r="K984" s="71">
        <v>9000000</v>
      </c>
      <c r="L984" t="str">
        <f t="shared" si="27"/>
        <v>太極舞獅免費卡</v>
      </c>
    </row>
    <row r="985" spans="2:12" x14ac:dyDescent="0.25">
      <c r="B985" s="82" t="s">
        <v>441</v>
      </c>
      <c r="C985" s="174" t="s">
        <v>1983</v>
      </c>
      <c r="D985" s="175" t="s">
        <v>1984</v>
      </c>
      <c r="E985" s="82">
        <v>12</v>
      </c>
      <c r="F985" s="79"/>
      <c r="G985" s="82"/>
      <c r="H985" s="82"/>
      <c r="I985" s="118">
        <f>VLOOKUP(道具表!L985,虛寶卡代碼清單!D:H,4,FALSE)*K985</f>
        <v>480000000</v>
      </c>
      <c r="J985" s="147"/>
      <c r="K985" s="71">
        <v>10000000</v>
      </c>
      <c r="L985" t="str">
        <f t="shared" si="27"/>
        <v>太極舞獅免費卡</v>
      </c>
    </row>
    <row r="986" spans="2:12" x14ac:dyDescent="0.25">
      <c r="B986" s="82" t="s">
        <v>441</v>
      </c>
      <c r="C986" s="174" t="s">
        <v>1985</v>
      </c>
      <c r="D986" s="175" t="s">
        <v>1986</v>
      </c>
      <c r="E986" s="82">
        <v>12</v>
      </c>
      <c r="F986" s="79"/>
      <c r="G986" s="82"/>
      <c r="H986" s="82"/>
      <c r="I986" s="118">
        <f>VLOOKUP(道具表!L986,虛寶卡代碼清單!D:H,4,FALSE)*K986</f>
        <v>720000000</v>
      </c>
      <c r="J986" s="147"/>
      <c r="K986" s="71">
        <v>15000000</v>
      </c>
      <c r="L986" t="str">
        <f t="shared" si="27"/>
        <v>太極舞獅免費卡</v>
      </c>
    </row>
    <row r="987" spans="2:12" x14ac:dyDescent="0.25">
      <c r="B987" s="82" t="s">
        <v>441</v>
      </c>
      <c r="C987" s="174" t="s">
        <v>1987</v>
      </c>
      <c r="D987" s="175" t="s">
        <v>1988</v>
      </c>
      <c r="E987" s="82">
        <v>12</v>
      </c>
      <c r="F987" s="79"/>
      <c r="G987" s="82"/>
      <c r="H987" s="82"/>
      <c r="I987" s="118">
        <f>VLOOKUP(道具表!L987,虛寶卡代碼清單!D:H,4,FALSE)*K987</f>
        <v>1440000000</v>
      </c>
      <c r="J987" s="147"/>
      <c r="K987" s="71">
        <v>30000000</v>
      </c>
      <c r="L987" t="str">
        <f t="shared" si="27"/>
        <v>太極舞獅免費卡</v>
      </c>
    </row>
    <row r="988" spans="2:12" x14ac:dyDescent="0.25">
      <c r="B988" s="82" t="s">
        <v>441</v>
      </c>
      <c r="C988" s="174" t="s">
        <v>1989</v>
      </c>
      <c r="D988" s="175" t="s">
        <v>1990</v>
      </c>
      <c r="E988" s="82">
        <v>12</v>
      </c>
      <c r="F988" s="79"/>
      <c r="G988" s="82"/>
      <c r="H988" s="82"/>
      <c r="I988" s="118">
        <f>VLOOKUP(道具表!L988,虛寶卡代碼清單!D:H,4,FALSE)*K988</f>
        <v>2400000000</v>
      </c>
      <c r="J988" s="147"/>
      <c r="K988" s="71">
        <v>50000000</v>
      </c>
      <c r="L988" t="str">
        <f t="shared" si="27"/>
        <v>太極舞獅免費卡</v>
      </c>
    </row>
    <row r="989" spans="2:12" x14ac:dyDescent="0.25">
      <c r="B989" s="82" t="s">
        <v>441</v>
      </c>
      <c r="C989" s="174" t="s">
        <v>1991</v>
      </c>
      <c r="D989" s="175" t="s">
        <v>1992</v>
      </c>
      <c r="E989" s="82">
        <v>12</v>
      </c>
      <c r="F989" s="79"/>
      <c r="G989" s="82"/>
      <c r="H989" s="82"/>
      <c r="I989" s="118">
        <f>VLOOKUP(道具表!L989,虛寶卡代碼清單!D:H,4,FALSE)*K989</f>
        <v>4800000000</v>
      </c>
      <c r="J989" s="147"/>
      <c r="K989" s="71">
        <v>100000000</v>
      </c>
      <c r="L989" t="str">
        <f t="shared" si="27"/>
        <v>太極舞獅免費卡</v>
      </c>
    </row>
    <row r="990" spans="2:12" x14ac:dyDescent="0.25">
      <c r="B990" s="82" t="s">
        <v>441</v>
      </c>
      <c r="C990" s="174" t="s">
        <v>1993</v>
      </c>
      <c r="D990" s="175" t="s">
        <v>1994</v>
      </c>
      <c r="E990" s="82">
        <v>12</v>
      </c>
      <c r="F990" s="79"/>
      <c r="G990" s="82"/>
      <c r="H990" s="82"/>
      <c r="I990" s="118">
        <f>VLOOKUP(道具表!L990,虛寶卡代碼清單!D:H,4,FALSE)*K990</f>
        <v>9600000000</v>
      </c>
      <c r="J990" s="147"/>
      <c r="K990" s="71">
        <v>200000000</v>
      </c>
      <c r="L990" t="str">
        <f t="shared" si="27"/>
        <v>太極舞獅免費卡</v>
      </c>
    </row>
    <row r="991" spans="2:12" x14ac:dyDescent="0.25">
      <c r="B991" s="82" t="s">
        <v>441</v>
      </c>
      <c r="C991" s="174" t="s">
        <v>1995</v>
      </c>
      <c r="D991" s="175" t="s">
        <v>1996</v>
      </c>
      <c r="E991" s="82">
        <v>12</v>
      </c>
      <c r="F991" s="79"/>
      <c r="G991" s="82"/>
      <c r="H991" s="82"/>
      <c r="I991" s="118">
        <f>VLOOKUP(道具表!L991,虛寶卡代碼清單!D:H,4,FALSE)*K991</f>
        <v>14400000000</v>
      </c>
      <c r="J991" s="147"/>
      <c r="K991" s="71">
        <v>300000000</v>
      </c>
      <c r="L991" t="str">
        <f t="shared" si="27"/>
        <v>太極舞獅免費卡</v>
      </c>
    </row>
    <row r="992" spans="2:12" x14ac:dyDescent="0.25">
      <c r="B992" s="82" t="s">
        <v>441</v>
      </c>
      <c r="C992" s="174" t="s">
        <v>1997</v>
      </c>
      <c r="D992" s="175" t="s">
        <v>1998</v>
      </c>
      <c r="E992" s="82">
        <v>12</v>
      </c>
      <c r="F992" s="79"/>
      <c r="G992" s="82"/>
      <c r="H992" s="82"/>
      <c r="I992" s="118">
        <f>VLOOKUP(道具表!L992,虛寶卡代碼清單!D:H,4,FALSE)*K992</f>
        <v>24000000000</v>
      </c>
      <c r="J992" s="147"/>
      <c r="K992" s="71">
        <v>500000000</v>
      </c>
      <c r="L992" t="str">
        <f t="shared" si="27"/>
        <v>太極舞獅免費卡</v>
      </c>
    </row>
    <row r="993" spans="2:12" x14ac:dyDescent="0.25">
      <c r="B993" s="82" t="s">
        <v>441</v>
      </c>
      <c r="C993" s="174" t="s">
        <v>1999</v>
      </c>
      <c r="D993" s="175" t="s">
        <v>2000</v>
      </c>
      <c r="E993" s="82">
        <v>12</v>
      </c>
      <c r="F993" s="79"/>
      <c r="G993" s="82"/>
      <c r="H993" s="82"/>
      <c r="I993" s="118">
        <f>VLOOKUP(道具表!L993,虛寶卡代碼清單!D:H,4,FALSE)*K993</f>
        <v>48000000000</v>
      </c>
      <c r="J993" s="147"/>
      <c r="K993" s="71">
        <v>1000000000</v>
      </c>
      <c r="L993" t="str">
        <f t="shared" si="27"/>
        <v>太極舞獅免費卡</v>
      </c>
    </row>
    <row r="994" spans="2:12" x14ac:dyDescent="0.25">
      <c r="B994" s="82" t="s">
        <v>441</v>
      </c>
      <c r="C994" s="174" t="s">
        <v>2001</v>
      </c>
      <c r="D994" s="175" t="s">
        <v>2002</v>
      </c>
      <c r="E994" s="82">
        <v>12</v>
      </c>
      <c r="F994" s="79"/>
      <c r="G994" s="82"/>
      <c r="H994" s="82"/>
      <c r="I994" s="118">
        <f>VLOOKUP(道具表!L994,虛寶卡代碼清單!D:H,4,FALSE)*K994</f>
        <v>144000</v>
      </c>
      <c r="J994" s="147"/>
      <c r="K994" s="71">
        <v>3000</v>
      </c>
      <c r="L994" t="str">
        <f t="shared" si="27"/>
        <v>太極舞獅免費卡</v>
      </c>
    </row>
    <row r="995" spans="2:12" x14ac:dyDescent="0.25">
      <c r="B995" s="82" t="s">
        <v>441</v>
      </c>
      <c r="C995" s="174" t="s">
        <v>2003</v>
      </c>
      <c r="D995" s="175" t="s">
        <v>2004</v>
      </c>
      <c r="E995" s="82">
        <v>12</v>
      </c>
      <c r="F995" s="79"/>
      <c r="G995" s="82"/>
      <c r="H995" s="82"/>
      <c r="I995" s="118">
        <f>VLOOKUP(道具表!L995,虛寶卡代碼清單!D:H,4,FALSE)*K995</f>
        <v>480000</v>
      </c>
      <c r="J995" s="147"/>
      <c r="K995" s="71">
        <v>10000</v>
      </c>
      <c r="L995" t="str">
        <f t="shared" si="27"/>
        <v>太極舞獅免費卡</v>
      </c>
    </row>
    <row r="996" spans="2:12" x14ac:dyDescent="0.25">
      <c r="B996" s="82" t="s">
        <v>441</v>
      </c>
      <c r="C996" s="174" t="s">
        <v>2005</v>
      </c>
      <c r="D996" s="175" t="s">
        <v>2006</v>
      </c>
      <c r="E996" s="82">
        <v>12</v>
      </c>
      <c r="F996" s="79"/>
      <c r="G996" s="82"/>
      <c r="H996" s="82"/>
      <c r="I996" s="118">
        <f>VLOOKUP(道具表!L996,虛寶卡代碼清單!D:H,4,FALSE)*K996</f>
        <v>1440000</v>
      </c>
      <c r="J996" s="147"/>
      <c r="K996" s="71">
        <v>30000</v>
      </c>
      <c r="L996" t="str">
        <f t="shared" si="27"/>
        <v>太極舞獅免費卡</v>
      </c>
    </row>
    <row r="997" spans="2:12" x14ac:dyDescent="0.25">
      <c r="B997" s="82" t="s">
        <v>441</v>
      </c>
      <c r="C997" s="174" t="s">
        <v>2007</v>
      </c>
      <c r="D997" s="175" t="s">
        <v>2008</v>
      </c>
      <c r="E997" s="82">
        <v>12</v>
      </c>
      <c r="F997" s="79"/>
      <c r="G997" s="82"/>
      <c r="H997" s="82"/>
      <c r="I997" s="118">
        <f>VLOOKUP(道具表!L997,虛寶卡代碼清單!D:H,4,FALSE)*K997</f>
        <v>4800000</v>
      </c>
      <c r="J997" s="147"/>
      <c r="K997" s="71">
        <v>100000</v>
      </c>
      <c r="L997" t="str">
        <f t="shared" si="27"/>
        <v>太極舞獅免費卡</v>
      </c>
    </row>
    <row r="998" spans="2:12" x14ac:dyDescent="0.25">
      <c r="B998" s="82" t="s">
        <v>441</v>
      </c>
      <c r="C998" s="174" t="s">
        <v>2009</v>
      </c>
      <c r="D998" s="175" t="s">
        <v>2010</v>
      </c>
      <c r="E998" s="82">
        <v>12</v>
      </c>
      <c r="F998" s="79"/>
      <c r="G998" s="82"/>
      <c r="H998" s="82"/>
      <c r="I998" s="118">
        <f>VLOOKUP(道具表!L998,虛寶卡代碼清單!D:H,4,FALSE)*K998</f>
        <v>14400000</v>
      </c>
      <c r="J998" s="147"/>
      <c r="K998" s="71">
        <v>300000</v>
      </c>
      <c r="L998" t="str">
        <f t="shared" si="27"/>
        <v>太極舞獅免費卡</v>
      </c>
    </row>
    <row r="999" spans="2:12" x14ac:dyDescent="0.25">
      <c r="B999" s="82" t="s">
        <v>441</v>
      </c>
      <c r="C999" s="174" t="s">
        <v>2011</v>
      </c>
      <c r="D999" s="175" t="s">
        <v>2012</v>
      </c>
      <c r="E999" s="82">
        <v>12</v>
      </c>
      <c r="F999" s="79"/>
      <c r="G999" s="82"/>
      <c r="H999" s="82"/>
      <c r="I999" s="118">
        <f>VLOOKUP(道具表!L999,虛寶卡代碼清單!D:H,4,FALSE)*K999</f>
        <v>48000000</v>
      </c>
      <c r="J999" s="147"/>
      <c r="K999" s="71">
        <v>1000000</v>
      </c>
      <c r="L999" t="str">
        <f t="shared" si="27"/>
        <v>太極舞獅免費卡</v>
      </c>
    </row>
    <row r="1000" spans="2:12" x14ac:dyDescent="0.25">
      <c r="B1000" s="82" t="s">
        <v>441</v>
      </c>
      <c r="C1000" s="174" t="s">
        <v>2013</v>
      </c>
      <c r="D1000" s="175" t="s">
        <v>2014</v>
      </c>
      <c r="E1000" s="82">
        <v>12</v>
      </c>
      <c r="F1000" s="79"/>
      <c r="G1000" s="82"/>
      <c r="H1000" s="82"/>
      <c r="I1000" s="118">
        <f>VLOOKUP(道具表!L1000,虛寶卡代碼清單!D:H,4,FALSE)*K1000</f>
        <v>144000000</v>
      </c>
      <c r="J1000" s="147"/>
      <c r="K1000" s="71">
        <v>3000000</v>
      </c>
      <c r="L1000" t="str">
        <f t="shared" si="27"/>
        <v>太極舞獅免費卡</v>
      </c>
    </row>
    <row r="1001" spans="2:12" x14ac:dyDescent="0.25">
      <c r="B1001" s="82" t="s">
        <v>441</v>
      </c>
      <c r="C1001" s="174" t="s">
        <v>2015</v>
      </c>
      <c r="D1001" s="175" t="s">
        <v>2016</v>
      </c>
      <c r="E1001" s="82">
        <v>12</v>
      </c>
      <c r="F1001" s="79"/>
      <c r="G1001" s="82"/>
      <c r="H1001" s="82"/>
      <c r="I1001" s="118">
        <f>VLOOKUP(道具表!L1001,虛寶卡代碼清單!D:H,4,FALSE)*K1001</f>
        <v>288000000</v>
      </c>
      <c r="J1001" s="147"/>
      <c r="K1001" s="71">
        <v>6000000</v>
      </c>
      <c r="L1001" t="str">
        <f t="shared" si="27"/>
        <v>太極舞獅免費卡</v>
      </c>
    </row>
    <row r="1002" spans="2:12" x14ac:dyDescent="0.25">
      <c r="B1002" s="82" t="s">
        <v>441</v>
      </c>
      <c r="C1002" s="174" t="s">
        <v>2017</v>
      </c>
      <c r="D1002" s="175" t="s">
        <v>2018</v>
      </c>
      <c r="E1002" s="82">
        <v>12</v>
      </c>
      <c r="F1002" s="79"/>
      <c r="G1002" s="82"/>
      <c r="H1002" s="82"/>
      <c r="I1002" s="118">
        <f>VLOOKUP(道具表!L1002,虛寶卡代碼清單!D:H,4,FALSE)*K1002</f>
        <v>432000000</v>
      </c>
      <c r="J1002" s="147"/>
      <c r="K1002" s="71">
        <v>9000000</v>
      </c>
      <c r="L1002" t="str">
        <f t="shared" si="27"/>
        <v>太極舞獅免費卡</v>
      </c>
    </row>
    <row r="1003" spans="2:12" x14ac:dyDescent="0.25">
      <c r="B1003" s="82" t="s">
        <v>441</v>
      </c>
      <c r="C1003" s="174" t="s">
        <v>2019</v>
      </c>
      <c r="D1003" s="175" t="s">
        <v>2020</v>
      </c>
      <c r="E1003" s="82">
        <v>12</v>
      </c>
      <c r="F1003" s="79"/>
      <c r="G1003" s="82"/>
      <c r="H1003" s="82"/>
      <c r="I1003" s="118">
        <f>VLOOKUP(道具表!L1003,虛寶卡代碼清單!D:H,4,FALSE)*K1003</f>
        <v>480000000</v>
      </c>
      <c r="J1003" s="147"/>
      <c r="K1003" s="71">
        <v>10000000</v>
      </c>
      <c r="L1003" t="str">
        <f t="shared" si="27"/>
        <v>太極舞獅免費卡</v>
      </c>
    </row>
    <row r="1004" spans="2:12" x14ac:dyDescent="0.25">
      <c r="B1004" s="82" t="s">
        <v>441</v>
      </c>
      <c r="C1004" s="174" t="s">
        <v>2021</v>
      </c>
      <c r="D1004" s="175" t="s">
        <v>2022</v>
      </c>
      <c r="E1004" s="82">
        <v>12</v>
      </c>
      <c r="F1004" s="79"/>
      <c r="G1004" s="82"/>
      <c r="H1004" s="82"/>
      <c r="I1004" s="118">
        <f>VLOOKUP(道具表!L1004,虛寶卡代碼清單!D:H,4,FALSE)*K1004</f>
        <v>720000000</v>
      </c>
      <c r="J1004" s="147"/>
      <c r="K1004" s="71">
        <v>15000000</v>
      </c>
      <c r="L1004" t="str">
        <f t="shared" si="27"/>
        <v>太極舞獅免費卡</v>
      </c>
    </row>
    <row r="1005" spans="2:12" x14ac:dyDescent="0.25">
      <c r="B1005" s="82" t="s">
        <v>441</v>
      </c>
      <c r="C1005" s="174" t="s">
        <v>2023</v>
      </c>
      <c r="D1005" s="175" t="s">
        <v>2024</v>
      </c>
      <c r="E1005" s="82">
        <v>12</v>
      </c>
      <c r="F1005" s="79"/>
      <c r="G1005" s="82"/>
      <c r="H1005" s="82"/>
      <c r="I1005" s="118">
        <f>VLOOKUP(道具表!L1005,虛寶卡代碼清單!D:H,4,FALSE)*K1005</f>
        <v>1440000000</v>
      </c>
      <c r="J1005" s="147"/>
      <c r="K1005" s="71">
        <v>30000000</v>
      </c>
      <c r="L1005" t="str">
        <f t="shared" si="27"/>
        <v>太極舞獅免費卡</v>
      </c>
    </row>
    <row r="1006" spans="2:12" x14ac:dyDescent="0.25">
      <c r="B1006" s="82" t="s">
        <v>441</v>
      </c>
      <c r="C1006" s="174" t="s">
        <v>2025</v>
      </c>
      <c r="D1006" s="175" t="s">
        <v>2026</v>
      </c>
      <c r="E1006" s="82">
        <v>12</v>
      </c>
      <c r="F1006" s="79"/>
      <c r="G1006" s="82"/>
      <c r="H1006" s="82"/>
      <c r="I1006" s="118">
        <f>VLOOKUP(道具表!L1006,虛寶卡代碼清單!D:H,4,FALSE)*K1006</f>
        <v>2400000000</v>
      </c>
      <c r="J1006" s="147"/>
      <c r="K1006" s="71">
        <v>50000000</v>
      </c>
      <c r="L1006" t="str">
        <f t="shared" si="27"/>
        <v>太極舞獅免費卡</v>
      </c>
    </row>
    <row r="1007" spans="2:12" x14ac:dyDescent="0.25">
      <c r="B1007" s="82" t="s">
        <v>441</v>
      </c>
      <c r="C1007" s="174" t="s">
        <v>2027</v>
      </c>
      <c r="D1007" s="175" t="s">
        <v>2028</v>
      </c>
      <c r="E1007" s="82">
        <v>12</v>
      </c>
      <c r="F1007" s="79"/>
      <c r="G1007" s="82"/>
      <c r="H1007" s="82"/>
      <c r="I1007" s="118">
        <f>VLOOKUP(道具表!L1007,虛寶卡代碼清單!D:H,4,FALSE)*K1007</f>
        <v>4800000000</v>
      </c>
      <c r="J1007" s="147"/>
      <c r="K1007" s="71">
        <v>100000000</v>
      </c>
      <c r="L1007" t="str">
        <f t="shared" si="27"/>
        <v>太極舞獅免費卡</v>
      </c>
    </row>
    <row r="1008" spans="2:12" x14ac:dyDescent="0.25">
      <c r="B1008" s="82" t="s">
        <v>441</v>
      </c>
      <c r="C1008" s="174" t="s">
        <v>2029</v>
      </c>
      <c r="D1008" s="175" t="s">
        <v>2030</v>
      </c>
      <c r="E1008" s="82">
        <v>12</v>
      </c>
      <c r="F1008" s="79"/>
      <c r="G1008" s="82"/>
      <c r="H1008" s="82"/>
      <c r="I1008" s="118">
        <f>VLOOKUP(道具表!L1008,虛寶卡代碼清單!D:H,4,FALSE)*K1008</f>
        <v>9600000000</v>
      </c>
      <c r="J1008" s="147"/>
      <c r="K1008" s="71">
        <v>200000000</v>
      </c>
      <c r="L1008" t="str">
        <f t="shared" si="27"/>
        <v>太極舞獅免費卡</v>
      </c>
    </row>
    <row r="1009" spans="2:12" x14ac:dyDescent="0.25">
      <c r="B1009" s="82" t="s">
        <v>441</v>
      </c>
      <c r="C1009" s="174" t="s">
        <v>2031</v>
      </c>
      <c r="D1009" s="175" t="s">
        <v>2032</v>
      </c>
      <c r="E1009" s="82">
        <v>12</v>
      </c>
      <c r="F1009" s="79"/>
      <c r="G1009" s="82"/>
      <c r="H1009" s="82"/>
      <c r="I1009" s="118">
        <f>VLOOKUP(道具表!L1009,虛寶卡代碼清單!D:H,4,FALSE)*K1009</f>
        <v>14400000000</v>
      </c>
      <c r="J1009" s="147"/>
      <c r="K1009" s="71">
        <v>300000000</v>
      </c>
      <c r="L1009" t="str">
        <f t="shared" si="27"/>
        <v>太極舞獅免費卡</v>
      </c>
    </row>
    <row r="1010" spans="2:12" x14ac:dyDescent="0.25">
      <c r="B1010" s="82" t="s">
        <v>441</v>
      </c>
      <c r="C1010" s="174" t="s">
        <v>2033</v>
      </c>
      <c r="D1010" s="175" t="s">
        <v>2034</v>
      </c>
      <c r="E1010" s="82">
        <v>12</v>
      </c>
      <c r="F1010" s="79"/>
      <c r="G1010" s="82"/>
      <c r="H1010" s="82"/>
      <c r="I1010" s="118">
        <f>VLOOKUP(道具表!L1010,虛寶卡代碼清單!D:H,4,FALSE)*K1010</f>
        <v>24000000000</v>
      </c>
      <c r="J1010" s="147"/>
      <c r="K1010" s="71">
        <v>500000000</v>
      </c>
      <c r="L1010" t="str">
        <f t="shared" si="27"/>
        <v>太極舞獅免費卡</v>
      </c>
    </row>
    <row r="1011" spans="2:12" x14ac:dyDescent="0.25">
      <c r="B1011" s="82" t="s">
        <v>441</v>
      </c>
      <c r="C1011" s="174" t="s">
        <v>2035</v>
      </c>
      <c r="D1011" s="175" t="s">
        <v>2036</v>
      </c>
      <c r="E1011" s="82">
        <v>12</v>
      </c>
      <c r="F1011" s="79"/>
      <c r="G1011" s="82"/>
      <c r="H1011" s="82"/>
      <c r="I1011" s="118">
        <f>VLOOKUP(道具表!L1011,虛寶卡代碼清單!D:H,4,FALSE)*K1011</f>
        <v>48000000000</v>
      </c>
      <c r="J1011" s="147"/>
      <c r="K1011" s="71">
        <v>1000000000</v>
      </c>
      <c r="L1011" t="str">
        <f t="shared" si="27"/>
        <v>太極舞獅免費卡</v>
      </c>
    </row>
    <row r="1012" spans="2:12" x14ac:dyDescent="0.25">
      <c r="B1012" s="82" t="s">
        <v>441</v>
      </c>
      <c r="C1012" s="174" t="s">
        <v>2037</v>
      </c>
      <c r="D1012" s="175" t="s">
        <v>2038</v>
      </c>
      <c r="E1012" s="82">
        <v>12</v>
      </c>
      <c r="F1012" s="79"/>
      <c r="G1012" s="82"/>
      <c r="H1012" s="82"/>
      <c r="I1012" s="118">
        <f>VLOOKUP(道具表!L1012,虛寶卡代碼清單!D:H,4,FALSE)*K1012</f>
        <v>126000</v>
      </c>
      <c r="J1012" s="147"/>
      <c r="K1012" s="71">
        <v>3000</v>
      </c>
      <c r="L1012" t="str">
        <f t="shared" si="27"/>
        <v>馬戲團紅利卡</v>
      </c>
    </row>
    <row r="1013" spans="2:12" x14ac:dyDescent="0.25">
      <c r="B1013" s="82" t="s">
        <v>441</v>
      </c>
      <c r="C1013" s="174" t="s">
        <v>2039</v>
      </c>
      <c r="D1013" s="175" t="s">
        <v>2040</v>
      </c>
      <c r="E1013" s="82">
        <v>12</v>
      </c>
      <c r="F1013" s="79"/>
      <c r="G1013" s="82"/>
      <c r="H1013" s="82"/>
      <c r="I1013" s="118">
        <f>VLOOKUP(道具表!L1013,虛寶卡代碼清單!D:H,4,FALSE)*K1013</f>
        <v>378000</v>
      </c>
      <c r="J1013" s="147"/>
      <c r="K1013" s="71">
        <v>9000</v>
      </c>
      <c r="L1013" t="str">
        <f t="shared" si="27"/>
        <v>馬戲團紅利卡</v>
      </c>
    </row>
    <row r="1014" spans="2:12" x14ac:dyDescent="0.25">
      <c r="B1014" s="82" t="s">
        <v>441</v>
      </c>
      <c r="C1014" s="174" t="s">
        <v>2041</v>
      </c>
      <c r="D1014" s="175" t="s">
        <v>2042</v>
      </c>
      <c r="E1014" s="82">
        <v>12</v>
      </c>
      <c r="F1014" s="79"/>
      <c r="G1014" s="82"/>
      <c r="H1014" s="82"/>
      <c r="I1014" s="118">
        <f>VLOOKUP(道具表!L1014,虛寶卡代碼清單!D:H,4,FALSE)*K1014</f>
        <v>1260000</v>
      </c>
      <c r="J1014" s="147"/>
      <c r="K1014" s="71">
        <v>30000</v>
      </c>
      <c r="L1014" t="str">
        <f t="shared" si="27"/>
        <v>馬戲團紅利卡</v>
      </c>
    </row>
    <row r="1015" spans="2:12" x14ac:dyDescent="0.25">
      <c r="B1015" s="82" t="s">
        <v>441</v>
      </c>
      <c r="C1015" s="174" t="s">
        <v>2043</v>
      </c>
      <c r="D1015" s="175" t="s">
        <v>2044</v>
      </c>
      <c r="E1015" s="82">
        <v>12</v>
      </c>
      <c r="F1015" s="79"/>
      <c r="G1015" s="82"/>
      <c r="H1015" s="82"/>
      <c r="I1015" s="118">
        <f>VLOOKUP(道具表!L1015,虛寶卡代碼清單!D:H,4,FALSE)*K1015</f>
        <v>3780000</v>
      </c>
      <c r="J1015" s="147"/>
      <c r="K1015" s="71">
        <v>90000</v>
      </c>
      <c r="L1015" t="str">
        <f t="shared" si="27"/>
        <v>馬戲團紅利卡</v>
      </c>
    </row>
    <row r="1016" spans="2:12" x14ac:dyDescent="0.25">
      <c r="B1016" s="82" t="s">
        <v>441</v>
      </c>
      <c r="C1016" s="174" t="s">
        <v>2045</v>
      </c>
      <c r="D1016" s="175" t="s">
        <v>2046</v>
      </c>
      <c r="E1016" s="82">
        <v>12</v>
      </c>
      <c r="F1016" s="79"/>
      <c r="G1016" s="82"/>
      <c r="H1016" s="82"/>
      <c r="I1016" s="118">
        <f>VLOOKUP(道具表!L1016,虛寶卡代碼清單!D:H,4,FALSE)*K1016</f>
        <v>12600000</v>
      </c>
      <c r="J1016" s="147"/>
      <c r="K1016" s="71">
        <v>300000</v>
      </c>
      <c r="L1016" t="str">
        <f t="shared" si="27"/>
        <v>馬戲團紅利卡</v>
      </c>
    </row>
    <row r="1017" spans="2:12" x14ac:dyDescent="0.25">
      <c r="B1017" s="82" t="s">
        <v>441</v>
      </c>
      <c r="C1017" s="174" t="s">
        <v>2047</v>
      </c>
      <c r="D1017" s="175" t="s">
        <v>2048</v>
      </c>
      <c r="E1017" s="82">
        <v>12</v>
      </c>
      <c r="F1017" s="79"/>
      <c r="G1017" s="82"/>
      <c r="H1017" s="82"/>
      <c r="I1017" s="118">
        <f>VLOOKUP(道具表!L1017,虛寶卡代碼清單!D:H,4,FALSE)*K1017</f>
        <v>37800000</v>
      </c>
      <c r="J1017" s="147"/>
      <c r="K1017" s="71">
        <v>900000</v>
      </c>
      <c r="L1017" t="str">
        <f t="shared" si="27"/>
        <v>馬戲團紅利卡</v>
      </c>
    </row>
    <row r="1018" spans="2:12" x14ac:dyDescent="0.25">
      <c r="B1018" s="82" t="s">
        <v>441</v>
      </c>
      <c r="C1018" s="174" t="s">
        <v>2049</v>
      </c>
      <c r="D1018" s="175" t="s">
        <v>2050</v>
      </c>
      <c r="E1018" s="82">
        <v>12</v>
      </c>
      <c r="F1018" s="79"/>
      <c r="G1018" s="82"/>
      <c r="H1018" s="82"/>
      <c r="I1018" s="118">
        <f>VLOOKUP(道具表!L1018,虛寶卡代碼清單!D:H,4,FALSE)*K1018</f>
        <v>126000000</v>
      </c>
      <c r="J1018" s="147"/>
      <c r="K1018" s="71">
        <v>3000000</v>
      </c>
      <c r="L1018" t="str">
        <f t="shared" si="27"/>
        <v>馬戲團紅利卡</v>
      </c>
    </row>
    <row r="1019" spans="2:12" x14ac:dyDescent="0.25">
      <c r="B1019" s="82" t="s">
        <v>441</v>
      </c>
      <c r="C1019" s="174" t="s">
        <v>2051</v>
      </c>
      <c r="D1019" s="175" t="s">
        <v>2052</v>
      </c>
      <c r="E1019" s="82">
        <v>12</v>
      </c>
      <c r="F1019" s="79"/>
      <c r="G1019" s="82"/>
      <c r="H1019" s="82"/>
      <c r="I1019" s="118">
        <f>VLOOKUP(道具表!L1019,虛寶卡代碼清單!D:H,4,FALSE)*K1019</f>
        <v>252000000</v>
      </c>
      <c r="J1019" s="147"/>
      <c r="K1019" s="71">
        <v>6000000</v>
      </c>
      <c r="L1019" t="str">
        <f t="shared" si="27"/>
        <v>馬戲團紅利卡</v>
      </c>
    </row>
    <row r="1020" spans="2:12" x14ac:dyDescent="0.25">
      <c r="B1020" s="82" t="s">
        <v>441</v>
      </c>
      <c r="C1020" s="174" t="s">
        <v>2053</v>
      </c>
      <c r="D1020" s="175" t="s">
        <v>2054</v>
      </c>
      <c r="E1020" s="82">
        <v>12</v>
      </c>
      <c r="F1020" s="79"/>
      <c r="G1020" s="82"/>
      <c r="H1020" s="82"/>
      <c r="I1020" s="118">
        <f>VLOOKUP(道具表!L1020,虛寶卡代碼清單!D:H,4,FALSE)*K1020</f>
        <v>378000000</v>
      </c>
      <c r="J1020" s="147"/>
      <c r="K1020" s="71">
        <v>9000000</v>
      </c>
      <c r="L1020" t="str">
        <f t="shared" si="27"/>
        <v>馬戲團紅利卡</v>
      </c>
    </row>
    <row r="1021" spans="2:12" x14ac:dyDescent="0.25">
      <c r="B1021" s="82" t="s">
        <v>441</v>
      </c>
      <c r="C1021" s="174" t="s">
        <v>2055</v>
      </c>
      <c r="D1021" s="175" t="s">
        <v>2056</v>
      </c>
      <c r="E1021" s="82">
        <v>12</v>
      </c>
      <c r="F1021" s="79"/>
      <c r="G1021" s="82"/>
      <c r="H1021" s="82"/>
      <c r="I1021" s="118">
        <f>VLOOKUP(道具表!L1021,虛寶卡代碼清單!D:H,4,FALSE)*K1021</f>
        <v>630000000</v>
      </c>
      <c r="J1021" s="147"/>
      <c r="K1021" s="71">
        <v>15000000</v>
      </c>
      <c r="L1021" t="str">
        <f t="shared" si="27"/>
        <v>馬戲團紅利卡</v>
      </c>
    </row>
    <row r="1022" spans="2:12" x14ac:dyDescent="0.25">
      <c r="B1022" s="82" t="s">
        <v>441</v>
      </c>
      <c r="C1022" s="174" t="s">
        <v>2057</v>
      </c>
      <c r="D1022" s="175" t="s">
        <v>2058</v>
      </c>
      <c r="E1022" s="82">
        <v>12</v>
      </c>
      <c r="F1022" s="79"/>
      <c r="G1022" s="82"/>
      <c r="H1022" s="82"/>
      <c r="I1022" s="118">
        <f>VLOOKUP(道具表!L1022,虛寶卡代碼清單!D:H,4,FALSE)*K1022</f>
        <v>1260000000</v>
      </c>
      <c r="J1022" s="147"/>
      <c r="K1022" s="71">
        <v>30000000</v>
      </c>
      <c r="L1022" t="str">
        <f t="shared" si="27"/>
        <v>馬戲團紅利卡</v>
      </c>
    </row>
    <row r="1023" spans="2:12" x14ac:dyDescent="0.25">
      <c r="B1023" s="82" t="s">
        <v>441</v>
      </c>
      <c r="C1023" s="174" t="s">
        <v>2059</v>
      </c>
      <c r="D1023" s="175" t="s">
        <v>2060</v>
      </c>
      <c r="E1023" s="82">
        <v>12</v>
      </c>
      <c r="F1023" s="79"/>
      <c r="G1023" s="82"/>
      <c r="H1023" s="82"/>
      <c r="I1023" s="118">
        <f>VLOOKUP(道具表!L1023,虛寶卡代碼清單!D:H,4,FALSE)*K1023</f>
        <v>1890000000</v>
      </c>
      <c r="J1023" s="147"/>
      <c r="K1023" s="71">
        <v>45000000</v>
      </c>
      <c r="L1023" t="str">
        <f t="shared" si="27"/>
        <v>馬戲團紅利卡</v>
      </c>
    </row>
    <row r="1024" spans="2:12" x14ac:dyDescent="0.25">
      <c r="B1024" s="82" t="s">
        <v>441</v>
      </c>
      <c r="C1024" s="174" t="s">
        <v>2061</v>
      </c>
      <c r="D1024" s="175" t="s">
        <v>2062</v>
      </c>
      <c r="E1024" s="82">
        <v>12</v>
      </c>
      <c r="F1024" s="79"/>
      <c r="G1024" s="82"/>
      <c r="H1024" s="82"/>
      <c r="I1024" s="118">
        <f>VLOOKUP(道具表!L1024,虛寶卡代碼清單!D:H,4,FALSE)*K1024</f>
        <v>3780000000</v>
      </c>
      <c r="J1024" s="147"/>
      <c r="K1024" s="71">
        <v>90000000</v>
      </c>
      <c r="L1024" t="str">
        <f t="shared" si="27"/>
        <v>馬戲團紅利卡</v>
      </c>
    </row>
    <row r="1025" spans="2:12" x14ac:dyDescent="0.25">
      <c r="B1025" s="82" t="s">
        <v>441</v>
      </c>
      <c r="C1025" s="174" t="s">
        <v>2063</v>
      </c>
      <c r="D1025" s="175" t="s">
        <v>2064</v>
      </c>
      <c r="E1025" s="82">
        <v>12</v>
      </c>
      <c r="F1025" s="79"/>
      <c r="G1025" s="82"/>
      <c r="H1025" s="82"/>
      <c r="I1025" s="118">
        <f>VLOOKUP(道具表!L1025,虛寶卡代碼清單!D:H,4,FALSE)*K1025</f>
        <v>6300000000</v>
      </c>
      <c r="J1025" s="147"/>
      <c r="K1025" s="71">
        <v>150000000</v>
      </c>
      <c r="L1025" t="str">
        <f t="shared" si="27"/>
        <v>馬戲團紅利卡</v>
      </c>
    </row>
    <row r="1026" spans="2:12" x14ac:dyDescent="0.25">
      <c r="B1026" s="82" t="s">
        <v>441</v>
      </c>
      <c r="C1026" s="174" t="s">
        <v>2065</v>
      </c>
      <c r="D1026" s="175" t="s">
        <v>2066</v>
      </c>
      <c r="E1026" s="82">
        <v>12</v>
      </c>
      <c r="F1026" s="79"/>
      <c r="G1026" s="82"/>
      <c r="H1026" s="82"/>
      <c r="I1026" s="118">
        <f>VLOOKUP(道具表!L1026,虛寶卡代碼清單!D:H,4,FALSE)*K1026</f>
        <v>12600000000</v>
      </c>
      <c r="J1026" s="147"/>
      <c r="K1026" s="71">
        <v>300000000</v>
      </c>
      <c r="L1026" t="str">
        <f t="shared" si="27"/>
        <v>馬戲團紅利卡</v>
      </c>
    </row>
    <row r="1027" spans="2:12" x14ac:dyDescent="0.25">
      <c r="B1027" s="82" t="s">
        <v>441</v>
      </c>
      <c r="C1027" s="174" t="s">
        <v>2067</v>
      </c>
      <c r="D1027" s="175" t="s">
        <v>2068</v>
      </c>
      <c r="E1027" s="82">
        <v>12</v>
      </c>
      <c r="F1027" s="79"/>
      <c r="G1027" s="82"/>
      <c r="H1027" s="82"/>
      <c r="I1027" s="118">
        <f>VLOOKUP(道具表!L1027,虛寶卡代碼清單!D:H,4,FALSE)*K1027</f>
        <v>25200000000</v>
      </c>
      <c r="J1027" s="147"/>
      <c r="K1027" s="71">
        <v>600000000</v>
      </c>
      <c r="L1027" t="str">
        <f t="shared" si="27"/>
        <v>馬戲團紅利卡</v>
      </c>
    </row>
    <row r="1028" spans="2:12" x14ac:dyDescent="0.25">
      <c r="B1028" s="82" t="s">
        <v>441</v>
      </c>
      <c r="C1028" s="174" t="s">
        <v>2069</v>
      </c>
      <c r="D1028" s="175" t="s">
        <v>2070</v>
      </c>
      <c r="E1028" s="82">
        <v>12</v>
      </c>
      <c r="F1028" s="79"/>
      <c r="G1028" s="82"/>
      <c r="H1028" s="82"/>
      <c r="I1028" s="118">
        <f>VLOOKUP(道具表!L1028,虛寶卡代碼清單!D:H,4,FALSE)*K1028</f>
        <v>50400000000</v>
      </c>
      <c r="J1028" s="147"/>
      <c r="K1028" s="71">
        <v>1200000000</v>
      </c>
      <c r="L1028" t="str">
        <f t="shared" ref="L1028:L1091" si="28">MID(C1028,LEN(K1028)+1,FIND("(",C1028)-LEN(K1028)-1)</f>
        <v>馬戲團紅利卡</v>
      </c>
    </row>
    <row r="1029" spans="2:12" x14ac:dyDescent="0.25">
      <c r="B1029" s="82" t="s">
        <v>441</v>
      </c>
      <c r="C1029" s="174" t="s">
        <v>2071</v>
      </c>
      <c r="D1029" s="175" t="s">
        <v>2072</v>
      </c>
      <c r="E1029" s="82">
        <v>12</v>
      </c>
      <c r="F1029" s="79"/>
      <c r="G1029" s="82"/>
      <c r="H1029" s="82"/>
      <c r="I1029" s="118">
        <f>VLOOKUP(道具表!L1029,虛寶卡代碼清單!D:H,4,FALSE)*K1029</f>
        <v>126000</v>
      </c>
      <c r="J1029" s="147"/>
      <c r="K1029" s="71">
        <v>3000</v>
      </c>
      <c r="L1029" t="str">
        <f t="shared" si="28"/>
        <v>馬戲團紅利卡</v>
      </c>
    </row>
    <row r="1030" spans="2:12" x14ac:dyDescent="0.25">
      <c r="B1030" s="82" t="s">
        <v>441</v>
      </c>
      <c r="C1030" s="174" t="s">
        <v>2073</v>
      </c>
      <c r="D1030" s="175" t="s">
        <v>2074</v>
      </c>
      <c r="E1030" s="82">
        <v>12</v>
      </c>
      <c r="F1030" s="79"/>
      <c r="G1030" s="82"/>
      <c r="H1030" s="82"/>
      <c r="I1030" s="118">
        <f>VLOOKUP(道具表!L1030,虛寶卡代碼清單!D:H,4,FALSE)*K1030</f>
        <v>378000</v>
      </c>
      <c r="J1030" s="147"/>
      <c r="K1030" s="71">
        <v>9000</v>
      </c>
      <c r="L1030" t="str">
        <f t="shared" si="28"/>
        <v>馬戲團紅利卡</v>
      </c>
    </row>
    <row r="1031" spans="2:12" x14ac:dyDescent="0.25">
      <c r="B1031" s="82" t="s">
        <v>441</v>
      </c>
      <c r="C1031" s="174" t="s">
        <v>2075</v>
      </c>
      <c r="D1031" s="175" t="s">
        <v>2076</v>
      </c>
      <c r="E1031" s="82">
        <v>12</v>
      </c>
      <c r="F1031" s="79"/>
      <c r="G1031" s="82"/>
      <c r="H1031" s="82"/>
      <c r="I1031" s="118">
        <f>VLOOKUP(道具表!L1031,虛寶卡代碼清單!D:H,4,FALSE)*K1031</f>
        <v>1260000</v>
      </c>
      <c r="J1031" s="147"/>
      <c r="K1031" s="71">
        <v>30000</v>
      </c>
      <c r="L1031" t="str">
        <f t="shared" si="28"/>
        <v>馬戲團紅利卡</v>
      </c>
    </row>
    <row r="1032" spans="2:12" x14ac:dyDescent="0.25">
      <c r="B1032" s="82" t="s">
        <v>441</v>
      </c>
      <c r="C1032" s="174" t="s">
        <v>2077</v>
      </c>
      <c r="D1032" s="175" t="s">
        <v>2078</v>
      </c>
      <c r="E1032" s="82">
        <v>12</v>
      </c>
      <c r="F1032" s="79"/>
      <c r="G1032" s="82"/>
      <c r="H1032" s="82"/>
      <c r="I1032" s="118">
        <f>VLOOKUP(道具表!L1032,虛寶卡代碼清單!D:H,4,FALSE)*K1032</f>
        <v>3780000</v>
      </c>
      <c r="J1032" s="147"/>
      <c r="K1032" s="71">
        <v>90000</v>
      </c>
      <c r="L1032" t="str">
        <f t="shared" si="28"/>
        <v>馬戲團紅利卡</v>
      </c>
    </row>
    <row r="1033" spans="2:12" x14ac:dyDescent="0.25">
      <c r="B1033" s="82" t="s">
        <v>441</v>
      </c>
      <c r="C1033" s="174" t="s">
        <v>2079</v>
      </c>
      <c r="D1033" s="175" t="s">
        <v>2080</v>
      </c>
      <c r="E1033" s="82">
        <v>12</v>
      </c>
      <c r="F1033" s="79"/>
      <c r="G1033" s="82"/>
      <c r="H1033" s="82"/>
      <c r="I1033" s="118">
        <f>VLOOKUP(道具表!L1033,虛寶卡代碼清單!D:H,4,FALSE)*K1033</f>
        <v>12600000</v>
      </c>
      <c r="J1033" s="147"/>
      <c r="K1033" s="71">
        <v>300000</v>
      </c>
      <c r="L1033" t="str">
        <f t="shared" si="28"/>
        <v>馬戲團紅利卡</v>
      </c>
    </row>
    <row r="1034" spans="2:12" x14ac:dyDescent="0.25">
      <c r="B1034" s="82" t="s">
        <v>441</v>
      </c>
      <c r="C1034" s="174" t="s">
        <v>2081</v>
      </c>
      <c r="D1034" s="175" t="s">
        <v>2082</v>
      </c>
      <c r="E1034" s="82">
        <v>12</v>
      </c>
      <c r="F1034" s="79"/>
      <c r="G1034" s="82"/>
      <c r="H1034" s="82"/>
      <c r="I1034" s="118">
        <f>VLOOKUP(道具表!L1034,虛寶卡代碼清單!D:H,4,FALSE)*K1034</f>
        <v>37800000</v>
      </c>
      <c r="J1034" s="147"/>
      <c r="K1034" s="71">
        <v>900000</v>
      </c>
      <c r="L1034" t="str">
        <f t="shared" si="28"/>
        <v>馬戲團紅利卡</v>
      </c>
    </row>
    <row r="1035" spans="2:12" x14ac:dyDescent="0.25">
      <c r="B1035" s="82" t="s">
        <v>441</v>
      </c>
      <c r="C1035" s="174" t="s">
        <v>2083</v>
      </c>
      <c r="D1035" s="175" t="s">
        <v>2084</v>
      </c>
      <c r="E1035" s="82">
        <v>12</v>
      </c>
      <c r="F1035" s="79"/>
      <c r="G1035" s="82"/>
      <c r="H1035" s="82"/>
      <c r="I1035" s="118">
        <f>VLOOKUP(道具表!L1035,虛寶卡代碼清單!D:H,4,FALSE)*K1035</f>
        <v>126000000</v>
      </c>
      <c r="J1035" s="147"/>
      <c r="K1035" s="71">
        <v>3000000</v>
      </c>
      <c r="L1035" t="str">
        <f t="shared" si="28"/>
        <v>馬戲團紅利卡</v>
      </c>
    </row>
    <row r="1036" spans="2:12" x14ac:dyDescent="0.25">
      <c r="B1036" s="82" t="s">
        <v>441</v>
      </c>
      <c r="C1036" s="174" t="s">
        <v>2085</v>
      </c>
      <c r="D1036" s="175" t="s">
        <v>2086</v>
      </c>
      <c r="E1036" s="82">
        <v>12</v>
      </c>
      <c r="F1036" s="79"/>
      <c r="G1036" s="82"/>
      <c r="H1036" s="82"/>
      <c r="I1036" s="118">
        <f>VLOOKUP(道具表!L1036,虛寶卡代碼清單!D:H,4,FALSE)*K1036</f>
        <v>252000000</v>
      </c>
      <c r="J1036" s="147"/>
      <c r="K1036" s="71">
        <v>6000000</v>
      </c>
      <c r="L1036" t="str">
        <f t="shared" si="28"/>
        <v>馬戲團紅利卡</v>
      </c>
    </row>
    <row r="1037" spans="2:12" x14ac:dyDescent="0.25">
      <c r="B1037" s="82" t="s">
        <v>441</v>
      </c>
      <c r="C1037" s="174" t="s">
        <v>2087</v>
      </c>
      <c r="D1037" s="175" t="s">
        <v>2088</v>
      </c>
      <c r="E1037" s="82">
        <v>12</v>
      </c>
      <c r="F1037" s="79"/>
      <c r="G1037" s="82"/>
      <c r="H1037" s="82"/>
      <c r="I1037" s="118">
        <f>VLOOKUP(道具表!L1037,虛寶卡代碼清單!D:H,4,FALSE)*K1037</f>
        <v>378000000</v>
      </c>
      <c r="J1037" s="147"/>
      <c r="K1037" s="71">
        <v>9000000</v>
      </c>
      <c r="L1037" t="str">
        <f t="shared" si="28"/>
        <v>馬戲團紅利卡</v>
      </c>
    </row>
    <row r="1038" spans="2:12" x14ac:dyDescent="0.25">
      <c r="B1038" s="82" t="s">
        <v>441</v>
      </c>
      <c r="C1038" s="174" t="s">
        <v>2089</v>
      </c>
      <c r="D1038" s="175" t="s">
        <v>2090</v>
      </c>
      <c r="E1038" s="82">
        <v>12</v>
      </c>
      <c r="F1038" s="79"/>
      <c r="G1038" s="82"/>
      <c r="H1038" s="82"/>
      <c r="I1038" s="118">
        <f>VLOOKUP(道具表!L1038,虛寶卡代碼清單!D:H,4,FALSE)*K1038</f>
        <v>630000000</v>
      </c>
      <c r="J1038" s="147"/>
      <c r="K1038" s="71">
        <v>15000000</v>
      </c>
      <c r="L1038" t="str">
        <f t="shared" si="28"/>
        <v>馬戲團紅利卡</v>
      </c>
    </row>
    <row r="1039" spans="2:12" x14ac:dyDescent="0.25">
      <c r="B1039" s="82" t="s">
        <v>441</v>
      </c>
      <c r="C1039" s="174" t="s">
        <v>2091</v>
      </c>
      <c r="D1039" s="175" t="s">
        <v>2092</v>
      </c>
      <c r="E1039" s="82">
        <v>12</v>
      </c>
      <c r="F1039" s="79"/>
      <c r="G1039" s="82"/>
      <c r="H1039" s="82"/>
      <c r="I1039" s="118">
        <f>VLOOKUP(道具表!L1039,虛寶卡代碼清單!D:H,4,FALSE)*K1039</f>
        <v>1260000000</v>
      </c>
      <c r="J1039" s="147"/>
      <c r="K1039" s="71">
        <v>30000000</v>
      </c>
      <c r="L1039" t="str">
        <f t="shared" si="28"/>
        <v>馬戲團紅利卡</v>
      </c>
    </row>
    <row r="1040" spans="2:12" x14ac:dyDescent="0.25">
      <c r="B1040" s="82" t="s">
        <v>441</v>
      </c>
      <c r="C1040" s="174" t="s">
        <v>2093</v>
      </c>
      <c r="D1040" s="175" t="s">
        <v>2094</v>
      </c>
      <c r="E1040" s="82">
        <v>12</v>
      </c>
      <c r="F1040" s="79"/>
      <c r="G1040" s="82"/>
      <c r="H1040" s="82"/>
      <c r="I1040" s="118">
        <f>VLOOKUP(道具表!L1040,虛寶卡代碼清單!D:H,4,FALSE)*K1040</f>
        <v>1890000000</v>
      </c>
      <c r="J1040" s="147"/>
      <c r="K1040" s="71">
        <v>45000000</v>
      </c>
      <c r="L1040" t="str">
        <f t="shared" si="28"/>
        <v>馬戲團紅利卡</v>
      </c>
    </row>
    <row r="1041" spans="2:12" x14ac:dyDescent="0.25">
      <c r="B1041" s="82" t="s">
        <v>441</v>
      </c>
      <c r="C1041" s="174" t="s">
        <v>2095</v>
      </c>
      <c r="D1041" s="175" t="s">
        <v>2096</v>
      </c>
      <c r="E1041" s="82">
        <v>12</v>
      </c>
      <c r="F1041" s="79"/>
      <c r="G1041" s="82"/>
      <c r="H1041" s="82"/>
      <c r="I1041" s="118">
        <f>VLOOKUP(道具表!L1041,虛寶卡代碼清單!D:H,4,FALSE)*K1041</f>
        <v>3780000000</v>
      </c>
      <c r="J1041" s="147"/>
      <c r="K1041" s="71">
        <v>90000000</v>
      </c>
      <c r="L1041" t="str">
        <f t="shared" si="28"/>
        <v>馬戲團紅利卡</v>
      </c>
    </row>
    <row r="1042" spans="2:12" x14ac:dyDescent="0.25">
      <c r="B1042" s="82" t="s">
        <v>441</v>
      </c>
      <c r="C1042" s="174" t="s">
        <v>2097</v>
      </c>
      <c r="D1042" s="175" t="s">
        <v>2098</v>
      </c>
      <c r="E1042" s="82">
        <v>12</v>
      </c>
      <c r="F1042" s="79"/>
      <c r="G1042" s="82"/>
      <c r="H1042" s="82"/>
      <c r="I1042" s="118">
        <f>VLOOKUP(道具表!L1042,虛寶卡代碼清單!D:H,4,FALSE)*K1042</f>
        <v>6300000000</v>
      </c>
      <c r="J1042" s="147"/>
      <c r="K1042" s="71">
        <v>150000000</v>
      </c>
      <c r="L1042" t="str">
        <f t="shared" si="28"/>
        <v>馬戲團紅利卡</v>
      </c>
    </row>
    <row r="1043" spans="2:12" x14ac:dyDescent="0.25">
      <c r="B1043" s="82" t="s">
        <v>441</v>
      </c>
      <c r="C1043" s="174" t="s">
        <v>2099</v>
      </c>
      <c r="D1043" s="175" t="s">
        <v>2100</v>
      </c>
      <c r="E1043" s="82">
        <v>12</v>
      </c>
      <c r="F1043" s="79"/>
      <c r="G1043" s="82"/>
      <c r="H1043" s="82"/>
      <c r="I1043" s="118">
        <f>VLOOKUP(道具表!L1043,虛寶卡代碼清單!D:H,4,FALSE)*K1043</f>
        <v>12600000000</v>
      </c>
      <c r="J1043" s="147"/>
      <c r="K1043" s="71">
        <v>300000000</v>
      </c>
      <c r="L1043" t="str">
        <f t="shared" si="28"/>
        <v>馬戲團紅利卡</v>
      </c>
    </row>
    <row r="1044" spans="2:12" x14ac:dyDescent="0.25">
      <c r="B1044" s="82" t="s">
        <v>441</v>
      </c>
      <c r="C1044" s="174" t="s">
        <v>2101</v>
      </c>
      <c r="D1044" s="175" t="s">
        <v>2102</v>
      </c>
      <c r="E1044" s="82">
        <v>12</v>
      </c>
      <c r="F1044" s="79"/>
      <c r="G1044" s="82"/>
      <c r="H1044" s="82"/>
      <c r="I1044" s="118">
        <f>VLOOKUP(道具表!L1044,虛寶卡代碼清單!D:H,4,FALSE)*K1044</f>
        <v>25200000000</v>
      </c>
      <c r="J1044" s="147"/>
      <c r="K1044" s="71">
        <v>600000000</v>
      </c>
      <c r="L1044" t="str">
        <f t="shared" si="28"/>
        <v>馬戲團紅利卡</v>
      </c>
    </row>
    <row r="1045" spans="2:12" x14ac:dyDescent="0.25">
      <c r="B1045" s="82" t="s">
        <v>441</v>
      </c>
      <c r="C1045" s="174" t="s">
        <v>2103</v>
      </c>
      <c r="D1045" s="175" t="s">
        <v>2104</v>
      </c>
      <c r="E1045" s="82">
        <v>12</v>
      </c>
      <c r="F1045" s="79"/>
      <c r="G1045" s="82"/>
      <c r="H1045" s="82"/>
      <c r="I1045" s="118">
        <f>VLOOKUP(道具表!L1045,虛寶卡代碼清單!D:H,4,FALSE)*K1045</f>
        <v>50400000000</v>
      </c>
      <c r="J1045" s="147"/>
      <c r="K1045" s="71">
        <v>1200000000</v>
      </c>
      <c r="L1045" t="str">
        <f t="shared" si="28"/>
        <v>馬戲團紅利卡</v>
      </c>
    </row>
    <row r="1046" spans="2:12" x14ac:dyDescent="0.25">
      <c r="B1046" s="82" t="s">
        <v>441</v>
      </c>
      <c r="C1046" s="174" t="s">
        <v>2105</v>
      </c>
      <c r="D1046" s="175" t="s">
        <v>2106</v>
      </c>
      <c r="E1046" s="82">
        <v>12</v>
      </c>
      <c r="F1046" s="79"/>
      <c r="G1046" s="82"/>
      <c r="H1046" s="82"/>
      <c r="I1046" s="118">
        <f>VLOOKUP(道具表!L1046,虛寶卡代碼清單!D:H,4,FALSE)*K1046</f>
        <v>336000</v>
      </c>
      <c r="J1046" s="147"/>
      <c r="K1046" s="71">
        <v>3000</v>
      </c>
      <c r="L1046" t="str">
        <f t="shared" si="28"/>
        <v>馬戲團超級紅利卡</v>
      </c>
    </row>
    <row r="1047" spans="2:12" x14ac:dyDescent="0.25">
      <c r="B1047" s="82" t="s">
        <v>441</v>
      </c>
      <c r="C1047" s="174" t="s">
        <v>2107</v>
      </c>
      <c r="D1047" s="175" t="s">
        <v>2108</v>
      </c>
      <c r="E1047" s="82">
        <v>12</v>
      </c>
      <c r="F1047" s="79"/>
      <c r="G1047" s="82"/>
      <c r="H1047" s="82"/>
      <c r="I1047" s="118">
        <f>VLOOKUP(道具表!L1047,虛寶卡代碼清單!D:H,4,FALSE)*K1047</f>
        <v>1008000</v>
      </c>
      <c r="J1047" s="147"/>
      <c r="K1047" s="71">
        <v>9000</v>
      </c>
      <c r="L1047" t="str">
        <f t="shared" si="28"/>
        <v>馬戲團超級紅利卡</v>
      </c>
    </row>
    <row r="1048" spans="2:12" x14ac:dyDescent="0.25">
      <c r="B1048" s="82" t="s">
        <v>441</v>
      </c>
      <c r="C1048" s="174" t="s">
        <v>2109</v>
      </c>
      <c r="D1048" s="175" t="s">
        <v>2110</v>
      </c>
      <c r="E1048" s="82">
        <v>12</v>
      </c>
      <c r="F1048" s="79"/>
      <c r="G1048" s="82"/>
      <c r="H1048" s="82"/>
      <c r="I1048" s="118">
        <f>VLOOKUP(道具表!L1048,虛寶卡代碼清單!D:H,4,FALSE)*K1048</f>
        <v>3360000</v>
      </c>
      <c r="J1048" s="147"/>
      <c r="K1048" s="71">
        <v>30000</v>
      </c>
      <c r="L1048" t="str">
        <f t="shared" si="28"/>
        <v>馬戲團超級紅利卡</v>
      </c>
    </row>
    <row r="1049" spans="2:12" x14ac:dyDescent="0.25">
      <c r="B1049" s="82" t="s">
        <v>441</v>
      </c>
      <c r="C1049" s="174" t="s">
        <v>2111</v>
      </c>
      <c r="D1049" s="175" t="s">
        <v>2112</v>
      </c>
      <c r="E1049" s="82">
        <v>12</v>
      </c>
      <c r="F1049" s="79"/>
      <c r="G1049" s="82"/>
      <c r="H1049" s="82"/>
      <c r="I1049" s="118">
        <f>VLOOKUP(道具表!L1049,虛寶卡代碼清單!D:H,4,FALSE)*K1049</f>
        <v>10080000</v>
      </c>
      <c r="J1049" s="147"/>
      <c r="K1049" s="71">
        <v>90000</v>
      </c>
      <c r="L1049" t="str">
        <f t="shared" si="28"/>
        <v>馬戲團超級紅利卡</v>
      </c>
    </row>
    <row r="1050" spans="2:12" x14ac:dyDescent="0.25">
      <c r="B1050" s="82" t="s">
        <v>441</v>
      </c>
      <c r="C1050" s="174" t="s">
        <v>2113</v>
      </c>
      <c r="D1050" s="175" t="s">
        <v>2114</v>
      </c>
      <c r="E1050" s="82">
        <v>12</v>
      </c>
      <c r="F1050" s="79"/>
      <c r="G1050" s="82"/>
      <c r="H1050" s="82"/>
      <c r="I1050" s="118">
        <f>VLOOKUP(道具表!L1050,虛寶卡代碼清單!D:H,4,FALSE)*K1050</f>
        <v>33600000</v>
      </c>
      <c r="J1050" s="147"/>
      <c r="K1050" s="71">
        <v>300000</v>
      </c>
      <c r="L1050" t="str">
        <f t="shared" si="28"/>
        <v>馬戲團超級紅利卡</v>
      </c>
    </row>
    <row r="1051" spans="2:12" x14ac:dyDescent="0.25">
      <c r="B1051" s="82" t="s">
        <v>441</v>
      </c>
      <c r="C1051" s="174" t="s">
        <v>2115</v>
      </c>
      <c r="D1051" s="175" t="s">
        <v>2116</v>
      </c>
      <c r="E1051" s="82">
        <v>12</v>
      </c>
      <c r="F1051" s="79"/>
      <c r="G1051" s="82"/>
      <c r="H1051" s="82"/>
      <c r="I1051" s="118">
        <f>VLOOKUP(道具表!L1051,虛寶卡代碼清單!D:H,4,FALSE)*K1051</f>
        <v>100800000</v>
      </c>
      <c r="J1051" s="147"/>
      <c r="K1051" s="71">
        <v>900000</v>
      </c>
      <c r="L1051" t="str">
        <f t="shared" si="28"/>
        <v>馬戲團超級紅利卡</v>
      </c>
    </row>
    <row r="1052" spans="2:12" x14ac:dyDescent="0.25">
      <c r="B1052" s="82" t="s">
        <v>441</v>
      </c>
      <c r="C1052" s="174" t="s">
        <v>2117</v>
      </c>
      <c r="D1052" s="175" t="s">
        <v>2118</v>
      </c>
      <c r="E1052" s="82">
        <v>12</v>
      </c>
      <c r="F1052" s="79"/>
      <c r="G1052" s="82"/>
      <c r="H1052" s="82"/>
      <c r="I1052" s="118">
        <f>VLOOKUP(道具表!L1052,虛寶卡代碼清單!D:H,4,FALSE)*K1052</f>
        <v>336000000</v>
      </c>
      <c r="J1052" s="147"/>
      <c r="K1052" s="71">
        <v>3000000</v>
      </c>
      <c r="L1052" t="str">
        <f t="shared" si="28"/>
        <v>馬戲團超級紅利卡</v>
      </c>
    </row>
    <row r="1053" spans="2:12" x14ac:dyDescent="0.25">
      <c r="B1053" s="82" t="s">
        <v>441</v>
      </c>
      <c r="C1053" s="174" t="s">
        <v>2119</v>
      </c>
      <c r="D1053" s="175" t="s">
        <v>2120</v>
      </c>
      <c r="E1053" s="82">
        <v>12</v>
      </c>
      <c r="F1053" s="79"/>
      <c r="G1053" s="82"/>
      <c r="H1053" s="82"/>
      <c r="I1053" s="118">
        <f>VLOOKUP(道具表!L1053,虛寶卡代碼清單!D:H,4,FALSE)*K1053</f>
        <v>672000000</v>
      </c>
      <c r="J1053" s="147"/>
      <c r="K1053" s="71">
        <v>6000000</v>
      </c>
      <c r="L1053" t="str">
        <f t="shared" si="28"/>
        <v>馬戲團超級紅利卡</v>
      </c>
    </row>
    <row r="1054" spans="2:12" x14ac:dyDescent="0.25">
      <c r="B1054" s="82" t="s">
        <v>441</v>
      </c>
      <c r="C1054" s="174" t="s">
        <v>2121</v>
      </c>
      <c r="D1054" s="175" t="s">
        <v>2122</v>
      </c>
      <c r="E1054" s="82">
        <v>12</v>
      </c>
      <c r="F1054" s="79"/>
      <c r="G1054" s="82"/>
      <c r="H1054" s="82"/>
      <c r="I1054" s="118">
        <f>VLOOKUP(道具表!L1054,虛寶卡代碼清單!D:H,4,FALSE)*K1054</f>
        <v>1008000000</v>
      </c>
      <c r="J1054" s="147"/>
      <c r="K1054" s="71">
        <v>9000000</v>
      </c>
      <c r="L1054" t="str">
        <f t="shared" si="28"/>
        <v>馬戲團超級紅利卡</v>
      </c>
    </row>
    <row r="1055" spans="2:12" x14ac:dyDescent="0.25">
      <c r="B1055" s="82" t="s">
        <v>441</v>
      </c>
      <c r="C1055" s="174" t="s">
        <v>2123</v>
      </c>
      <c r="D1055" s="175" t="s">
        <v>2124</v>
      </c>
      <c r="E1055" s="82">
        <v>12</v>
      </c>
      <c r="F1055" s="79"/>
      <c r="G1055" s="82"/>
      <c r="H1055" s="82"/>
      <c r="I1055" s="118">
        <f>VLOOKUP(道具表!L1055,虛寶卡代碼清單!D:H,4,FALSE)*K1055</f>
        <v>1680000000</v>
      </c>
      <c r="J1055" s="147"/>
      <c r="K1055" s="71">
        <v>15000000</v>
      </c>
      <c r="L1055" t="str">
        <f t="shared" si="28"/>
        <v>馬戲團超級紅利卡</v>
      </c>
    </row>
    <row r="1056" spans="2:12" x14ac:dyDescent="0.25">
      <c r="B1056" s="82" t="s">
        <v>441</v>
      </c>
      <c r="C1056" s="174" t="s">
        <v>2125</v>
      </c>
      <c r="D1056" s="175" t="s">
        <v>2126</v>
      </c>
      <c r="E1056" s="82">
        <v>12</v>
      </c>
      <c r="F1056" s="79"/>
      <c r="G1056" s="82"/>
      <c r="H1056" s="82"/>
      <c r="I1056" s="118">
        <f>VLOOKUP(道具表!L1056,虛寶卡代碼清單!D:H,4,FALSE)*K1056</f>
        <v>3360000000</v>
      </c>
      <c r="J1056" s="147"/>
      <c r="K1056" s="71">
        <v>30000000</v>
      </c>
      <c r="L1056" t="str">
        <f t="shared" si="28"/>
        <v>馬戲團超級紅利卡</v>
      </c>
    </row>
    <row r="1057" spans="2:12" x14ac:dyDescent="0.25">
      <c r="B1057" s="82" t="s">
        <v>441</v>
      </c>
      <c r="C1057" s="174" t="s">
        <v>2127</v>
      </c>
      <c r="D1057" s="175" t="s">
        <v>2128</v>
      </c>
      <c r="E1057" s="82">
        <v>12</v>
      </c>
      <c r="F1057" s="79"/>
      <c r="G1057" s="82"/>
      <c r="H1057" s="82"/>
      <c r="I1057" s="118">
        <f>VLOOKUP(道具表!L1057,虛寶卡代碼清單!D:H,4,FALSE)*K1057</f>
        <v>5040000000</v>
      </c>
      <c r="J1057" s="147"/>
      <c r="K1057" s="71">
        <v>45000000</v>
      </c>
      <c r="L1057" t="str">
        <f t="shared" si="28"/>
        <v>馬戲團超級紅利卡</v>
      </c>
    </row>
    <row r="1058" spans="2:12" x14ac:dyDescent="0.25">
      <c r="B1058" s="82" t="s">
        <v>441</v>
      </c>
      <c r="C1058" s="174" t="s">
        <v>2129</v>
      </c>
      <c r="D1058" s="175" t="s">
        <v>2130</v>
      </c>
      <c r="E1058" s="82">
        <v>12</v>
      </c>
      <c r="F1058" s="79"/>
      <c r="G1058" s="82"/>
      <c r="H1058" s="82"/>
      <c r="I1058" s="118">
        <f>VLOOKUP(道具表!L1058,虛寶卡代碼清單!D:H,4,FALSE)*K1058</f>
        <v>10080000000</v>
      </c>
      <c r="J1058" s="147"/>
      <c r="K1058" s="71">
        <v>90000000</v>
      </c>
      <c r="L1058" t="str">
        <f t="shared" si="28"/>
        <v>馬戲團超級紅利卡</v>
      </c>
    </row>
    <row r="1059" spans="2:12" x14ac:dyDescent="0.25">
      <c r="B1059" s="82" t="s">
        <v>441</v>
      </c>
      <c r="C1059" s="174" t="s">
        <v>2131</v>
      </c>
      <c r="D1059" s="175" t="s">
        <v>2132</v>
      </c>
      <c r="E1059" s="82">
        <v>12</v>
      </c>
      <c r="F1059" s="79"/>
      <c r="G1059" s="82"/>
      <c r="H1059" s="82"/>
      <c r="I1059" s="118">
        <f>VLOOKUP(道具表!L1059,虛寶卡代碼清單!D:H,4,FALSE)*K1059</f>
        <v>16800000000</v>
      </c>
      <c r="J1059" s="147"/>
      <c r="K1059" s="71">
        <v>150000000</v>
      </c>
      <c r="L1059" t="str">
        <f t="shared" si="28"/>
        <v>馬戲團超級紅利卡</v>
      </c>
    </row>
    <row r="1060" spans="2:12" x14ac:dyDescent="0.25">
      <c r="B1060" s="82" t="s">
        <v>441</v>
      </c>
      <c r="C1060" s="174" t="s">
        <v>2133</v>
      </c>
      <c r="D1060" s="175" t="s">
        <v>2134</v>
      </c>
      <c r="E1060" s="82">
        <v>12</v>
      </c>
      <c r="F1060" s="79"/>
      <c r="G1060" s="82"/>
      <c r="H1060" s="82"/>
      <c r="I1060" s="118">
        <f>VLOOKUP(道具表!L1060,虛寶卡代碼清單!D:H,4,FALSE)*K1060</f>
        <v>33600000000</v>
      </c>
      <c r="J1060" s="147"/>
      <c r="K1060" s="71">
        <v>300000000</v>
      </c>
      <c r="L1060" t="str">
        <f t="shared" si="28"/>
        <v>馬戲團超級紅利卡</v>
      </c>
    </row>
    <row r="1061" spans="2:12" x14ac:dyDescent="0.25">
      <c r="B1061" s="82" t="s">
        <v>441</v>
      </c>
      <c r="C1061" s="174" t="s">
        <v>2135</v>
      </c>
      <c r="D1061" s="175" t="s">
        <v>2136</v>
      </c>
      <c r="E1061" s="82">
        <v>12</v>
      </c>
      <c r="F1061" s="79"/>
      <c r="G1061" s="82"/>
      <c r="H1061" s="82"/>
      <c r="I1061" s="118">
        <f>VLOOKUP(道具表!L1061,虛寶卡代碼清單!D:H,4,FALSE)*K1061</f>
        <v>67200000000</v>
      </c>
      <c r="J1061" s="147"/>
      <c r="K1061" s="71">
        <v>600000000</v>
      </c>
      <c r="L1061" t="str">
        <f t="shared" si="28"/>
        <v>馬戲團超級紅利卡</v>
      </c>
    </row>
    <row r="1062" spans="2:12" x14ac:dyDescent="0.25">
      <c r="B1062" s="82" t="s">
        <v>441</v>
      </c>
      <c r="C1062" s="174" t="s">
        <v>2137</v>
      </c>
      <c r="D1062" s="175" t="s">
        <v>2138</v>
      </c>
      <c r="E1062" s="82">
        <v>12</v>
      </c>
      <c r="F1062" s="79"/>
      <c r="G1062" s="82"/>
      <c r="H1062" s="82"/>
      <c r="I1062" s="118">
        <f>VLOOKUP(道具表!L1062,虛寶卡代碼清單!D:H,4,FALSE)*K1062</f>
        <v>134400000000</v>
      </c>
      <c r="J1062" s="147"/>
      <c r="K1062" s="71">
        <v>1200000000</v>
      </c>
      <c r="L1062" t="str">
        <f t="shared" si="28"/>
        <v>馬戲團超級紅利卡</v>
      </c>
    </row>
    <row r="1063" spans="2:12" x14ac:dyDescent="0.25">
      <c r="B1063" s="82" t="s">
        <v>441</v>
      </c>
      <c r="C1063" s="174" t="s">
        <v>2139</v>
      </c>
      <c r="D1063" s="175" t="s">
        <v>2140</v>
      </c>
      <c r="E1063" s="82">
        <v>12</v>
      </c>
      <c r="F1063" s="79"/>
      <c r="G1063" s="82"/>
      <c r="H1063" s="82"/>
      <c r="I1063" s="118">
        <f>VLOOKUP(道具表!L1063,虛寶卡代碼清單!D:H,4,FALSE)*K1063</f>
        <v>336000</v>
      </c>
      <c r="J1063" s="147"/>
      <c r="K1063" s="71">
        <v>3000</v>
      </c>
      <c r="L1063" t="str">
        <f t="shared" si="28"/>
        <v>馬戲團超級紅利卡</v>
      </c>
    </row>
    <row r="1064" spans="2:12" x14ac:dyDescent="0.25">
      <c r="B1064" s="82" t="s">
        <v>441</v>
      </c>
      <c r="C1064" s="174" t="s">
        <v>2141</v>
      </c>
      <c r="D1064" s="175" t="s">
        <v>2142</v>
      </c>
      <c r="E1064" s="82">
        <v>12</v>
      </c>
      <c r="F1064" s="79"/>
      <c r="G1064" s="82"/>
      <c r="H1064" s="82"/>
      <c r="I1064" s="118">
        <f>VLOOKUP(道具表!L1064,虛寶卡代碼清單!D:H,4,FALSE)*K1064</f>
        <v>1008000</v>
      </c>
      <c r="J1064" s="147"/>
      <c r="K1064" s="71">
        <v>9000</v>
      </c>
      <c r="L1064" t="str">
        <f t="shared" si="28"/>
        <v>馬戲團超級紅利卡</v>
      </c>
    </row>
    <row r="1065" spans="2:12" x14ac:dyDescent="0.25">
      <c r="B1065" s="82" t="s">
        <v>441</v>
      </c>
      <c r="C1065" s="174" t="s">
        <v>2143</v>
      </c>
      <c r="D1065" s="175" t="s">
        <v>2144</v>
      </c>
      <c r="E1065" s="82">
        <v>12</v>
      </c>
      <c r="F1065" s="79"/>
      <c r="G1065" s="82"/>
      <c r="H1065" s="82"/>
      <c r="I1065" s="118">
        <f>VLOOKUP(道具表!L1065,虛寶卡代碼清單!D:H,4,FALSE)*K1065</f>
        <v>3360000</v>
      </c>
      <c r="J1065" s="147"/>
      <c r="K1065" s="71">
        <v>30000</v>
      </c>
      <c r="L1065" t="str">
        <f t="shared" si="28"/>
        <v>馬戲團超級紅利卡</v>
      </c>
    </row>
    <row r="1066" spans="2:12" x14ac:dyDescent="0.25">
      <c r="B1066" s="82" t="s">
        <v>441</v>
      </c>
      <c r="C1066" s="174" t="s">
        <v>2145</v>
      </c>
      <c r="D1066" s="175" t="s">
        <v>2146</v>
      </c>
      <c r="E1066" s="82">
        <v>12</v>
      </c>
      <c r="F1066" s="79"/>
      <c r="G1066" s="82"/>
      <c r="H1066" s="82"/>
      <c r="I1066" s="118">
        <f>VLOOKUP(道具表!L1066,虛寶卡代碼清單!D:H,4,FALSE)*K1066</f>
        <v>10080000</v>
      </c>
      <c r="J1066" s="147"/>
      <c r="K1066" s="71">
        <v>90000</v>
      </c>
      <c r="L1066" t="str">
        <f t="shared" si="28"/>
        <v>馬戲團超級紅利卡</v>
      </c>
    </row>
    <row r="1067" spans="2:12" x14ac:dyDescent="0.25">
      <c r="B1067" s="82" t="s">
        <v>441</v>
      </c>
      <c r="C1067" s="174" t="s">
        <v>2147</v>
      </c>
      <c r="D1067" s="175" t="s">
        <v>2148</v>
      </c>
      <c r="E1067" s="82">
        <v>12</v>
      </c>
      <c r="F1067" s="79"/>
      <c r="G1067" s="82"/>
      <c r="H1067" s="82"/>
      <c r="I1067" s="118">
        <f>VLOOKUP(道具表!L1067,虛寶卡代碼清單!D:H,4,FALSE)*K1067</f>
        <v>33600000</v>
      </c>
      <c r="J1067" s="147"/>
      <c r="K1067" s="71">
        <v>300000</v>
      </c>
      <c r="L1067" t="str">
        <f t="shared" si="28"/>
        <v>馬戲團超級紅利卡</v>
      </c>
    </row>
    <row r="1068" spans="2:12" x14ac:dyDescent="0.25">
      <c r="B1068" s="82" t="s">
        <v>441</v>
      </c>
      <c r="C1068" s="174" t="s">
        <v>2149</v>
      </c>
      <c r="D1068" s="175" t="s">
        <v>2150</v>
      </c>
      <c r="E1068" s="82">
        <v>12</v>
      </c>
      <c r="F1068" s="79"/>
      <c r="G1068" s="82"/>
      <c r="H1068" s="82"/>
      <c r="I1068" s="118">
        <f>VLOOKUP(道具表!L1068,虛寶卡代碼清單!D:H,4,FALSE)*K1068</f>
        <v>100800000</v>
      </c>
      <c r="J1068" s="147"/>
      <c r="K1068" s="71">
        <v>900000</v>
      </c>
      <c r="L1068" t="str">
        <f t="shared" si="28"/>
        <v>馬戲團超級紅利卡</v>
      </c>
    </row>
    <row r="1069" spans="2:12" x14ac:dyDescent="0.25">
      <c r="B1069" s="82" t="s">
        <v>441</v>
      </c>
      <c r="C1069" s="174" t="s">
        <v>2151</v>
      </c>
      <c r="D1069" s="175" t="s">
        <v>2152</v>
      </c>
      <c r="E1069" s="82">
        <v>12</v>
      </c>
      <c r="F1069" s="79"/>
      <c r="G1069" s="82"/>
      <c r="H1069" s="82"/>
      <c r="I1069" s="118">
        <f>VLOOKUP(道具表!L1069,虛寶卡代碼清單!D:H,4,FALSE)*K1069</f>
        <v>336000000</v>
      </c>
      <c r="J1069" s="147"/>
      <c r="K1069" s="71">
        <v>3000000</v>
      </c>
      <c r="L1069" t="str">
        <f t="shared" si="28"/>
        <v>馬戲團超級紅利卡</v>
      </c>
    </row>
    <row r="1070" spans="2:12" x14ac:dyDescent="0.25">
      <c r="B1070" s="82" t="s">
        <v>441</v>
      </c>
      <c r="C1070" s="174" t="s">
        <v>2153</v>
      </c>
      <c r="D1070" s="175" t="s">
        <v>2154</v>
      </c>
      <c r="E1070" s="82">
        <v>12</v>
      </c>
      <c r="F1070" s="79"/>
      <c r="G1070" s="82"/>
      <c r="H1070" s="82"/>
      <c r="I1070" s="118">
        <f>VLOOKUP(道具表!L1070,虛寶卡代碼清單!D:H,4,FALSE)*K1070</f>
        <v>672000000</v>
      </c>
      <c r="J1070" s="147"/>
      <c r="K1070" s="71">
        <v>6000000</v>
      </c>
      <c r="L1070" t="str">
        <f t="shared" si="28"/>
        <v>馬戲團超級紅利卡</v>
      </c>
    </row>
    <row r="1071" spans="2:12" x14ac:dyDescent="0.25">
      <c r="B1071" s="82" t="s">
        <v>441</v>
      </c>
      <c r="C1071" s="174" t="s">
        <v>2155</v>
      </c>
      <c r="D1071" s="175" t="s">
        <v>2156</v>
      </c>
      <c r="E1071" s="82">
        <v>12</v>
      </c>
      <c r="F1071" s="79"/>
      <c r="G1071" s="82"/>
      <c r="H1071" s="82"/>
      <c r="I1071" s="118">
        <f>VLOOKUP(道具表!L1071,虛寶卡代碼清單!D:H,4,FALSE)*K1071</f>
        <v>1008000000</v>
      </c>
      <c r="J1071" s="147"/>
      <c r="K1071" s="71">
        <v>9000000</v>
      </c>
      <c r="L1071" t="str">
        <f t="shared" si="28"/>
        <v>馬戲團超級紅利卡</v>
      </c>
    </row>
    <row r="1072" spans="2:12" x14ac:dyDescent="0.25">
      <c r="B1072" s="82" t="s">
        <v>441</v>
      </c>
      <c r="C1072" s="174" t="s">
        <v>2157</v>
      </c>
      <c r="D1072" s="175" t="s">
        <v>2158</v>
      </c>
      <c r="E1072" s="82">
        <v>12</v>
      </c>
      <c r="F1072" s="79"/>
      <c r="G1072" s="82"/>
      <c r="H1072" s="82"/>
      <c r="I1072" s="118">
        <f>VLOOKUP(道具表!L1072,虛寶卡代碼清單!D:H,4,FALSE)*K1072</f>
        <v>1680000000</v>
      </c>
      <c r="J1072" s="147"/>
      <c r="K1072" s="71">
        <v>15000000</v>
      </c>
      <c r="L1072" t="str">
        <f t="shared" si="28"/>
        <v>馬戲團超級紅利卡</v>
      </c>
    </row>
    <row r="1073" spans="2:12" x14ac:dyDescent="0.25">
      <c r="B1073" s="82" t="s">
        <v>441</v>
      </c>
      <c r="C1073" s="174" t="s">
        <v>2159</v>
      </c>
      <c r="D1073" s="175" t="s">
        <v>2160</v>
      </c>
      <c r="E1073" s="82">
        <v>12</v>
      </c>
      <c r="F1073" s="79"/>
      <c r="G1073" s="82"/>
      <c r="H1073" s="82"/>
      <c r="I1073" s="118">
        <f>VLOOKUP(道具表!L1073,虛寶卡代碼清單!D:H,4,FALSE)*K1073</f>
        <v>3360000000</v>
      </c>
      <c r="J1073" s="147"/>
      <c r="K1073" s="71">
        <v>30000000</v>
      </c>
      <c r="L1073" t="str">
        <f t="shared" si="28"/>
        <v>馬戲團超級紅利卡</v>
      </c>
    </row>
    <row r="1074" spans="2:12" x14ac:dyDescent="0.25">
      <c r="B1074" s="82" t="s">
        <v>441</v>
      </c>
      <c r="C1074" s="174" t="s">
        <v>2161</v>
      </c>
      <c r="D1074" s="175" t="s">
        <v>2162</v>
      </c>
      <c r="E1074" s="82">
        <v>12</v>
      </c>
      <c r="F1074" s="79"/>
      <c r="G1074" s="82"/>
      <c r="H1074" s="82"/>
      <c r="I1074" s="118">
        <f>VLOOKUP(道具表!L1074,虛寶卡代碼清單!D:H,4,FALSE)*K1074</f>
        <v>5040000000</v>
      </c>
      <c r="J1074" s="147"/>
      <c r="K1074" s="71">
        <v>45000000</v>
      </c>
      <c r="L1074" t="str">
        <f t="shared" si="28"/>
        <v>馬戲團超級紅利卡</v>
      </c>
    </row>
    <row r="1075" spans="2:12" x14ac:dyDescent="0.25">
      <c r="B1075" s="82" t="s">
        <v>441</v>
      </c>
      <c r="C1075" s="174" t="s">
        <v>2163</v>
      </c>
      <c r="D1075" s="175" t="s">
        <v>2164</v>
      </c>
      <c r="E1075" s="82">
        <v>12</v>
      </c>
      <c r="F1075" s="79"/>
      <c r="G1075" s="82"/>
      <c r="H1075" s="82"/>
      <c r="I1075" s="118">
        <f>VLOOKUP(道具表!L1075,虛寶卡代碼清單!D:H,4,FALSE)*K1075</f>
        <v>10080000000</v>
      </c>
      <c r="J1075" s="147"/>
      <c r="K1075" s="71">
        <v>90000000</v>
      </c>
      <c r="L1075" t="str">
        <f t="shared" si="28"/>
        <v>馬戲團超級紅利卡</v>
      </c>
    </row>
    <row r="1076" spans="2:12" x14ac:dyDescent="0.25">
      <c r="B1076" s="82" t="s">
        <v>441</v>
      </c>
      <c r="C1076" s="174" t="s">
        <v>2165</v>
      </c>
      <c r="D1076" s="175" t="s">
        <v>2166</v>
      </c>
      <c r="E1076" s="82">
        <v>12</v>
      </c>
      <c r="F1076" s="79"/>
      <c r="G1076" s="82"/>
      <c r="H1076" s="82"/>
      <c r="I1076" s="118">
        <f>VLOOKUP(道具表!L1076,虛寶卡代碼清單!D:H,4,FALSE)*K1076</f>
        <v>16800000000</v>
      </c>
      <c r="J1076" s="147"/>
      <c r="K1076" s="71">
        <v>150000000</v>
      </c>
      <c r="L1076" t="str">
        <f t="shared" si="28"/>
        <v>馬戲團超級紅利卡</v>
      </c>
    </row>
    <row r="1077" spans="2:12" x14ac:dyDescent="0.25">
      <c r="B1077" s="82" t="s">
        <v>441</v>
      </c>
      <c r="C1077" s="174" t="s">
        <v>2167</v>
      </c>
      <c r="D1077" s="175" t="s">
        <v>2168</v>
      </c>
      <c r="E1077" s="82">
        <v>12</v>
      </c>
      <c r="F1077" s="79"/>
      <c r="G1077" s="82"/>
      <c r="H1077" s="82"/>
      <c r="I1077" s="118">
        <f>VLOOKUP(道具表!L1077,虛寶卡代碼清單!D:H,4,FALSE)*K1077</f>
        <v>33600000000</v>
      </c>
      <c r="J1077" s="147"/>
      <c r="K1077" s="71">
        <v>300000000</v>
      </c>
      <c r="L1077" t="str">
        <f t="shared" si="28"/>
        <v>馬戲團超級紅利卡</v>
      </c>
    </row>
    <row r="1078" spans="2:12" x14ac:dyDescent="0.25">
      <c r="B1078" s="82" t="s">
        <v>441</v>
      </c>
      <c r="C1078" s="174" t="s">
        <v>2169</v>
      </c>
      <c r="D1078" s="175" t="s">
        <v>2170</v>
      </c>
      <c r="E1078" s="82">
        <v>12</v>
      </c>
      <c r="F1078" s="79"/>
      <c r="G1078" s="82"/>
      <c r="H1078" s="82"/>
      <c r="I1078" s="118">
        <f>VLOOKUP(道具表!L1078,虛寶卡代碼清單!D:H,4,FALSE)*K1078</f>
        <v>67200000000</v>
      </c>
      <c r="J1078" s="147"/>
      <c r="K1078" s="71">
        <v>600000000</v>
      </c>
      <c r="L1078" t="str">
        <f t="shared" si="28"/>
        <v>馬戲團超級紅利卡</v>
      </c>
    </row>
    <row r="1079" spans="2:12" x14ac:dyDescent="0.25">
      <c r="B1079" s="82" t="s">
        <v>441</v>
      </c>
      <c r="C1079" s="174" t="s">
        <v>2171</v>
      </c>
      <c r="D1079" s="175" t="s">
        <v>2172</v>
      </c>
      <c r="E1079" s="82">
        <v>12</v>
      </c>
      <c r="F1079" s="79"/>
      <c r="G1079" s="82"/>
      <c r="H1079" s="82"/>
      <c r="I1079" s="118">
        <f>VLOOKUP(道具表!L1079,虛寶卡代碼清單!D:H,4,FALSE)*K1079</f>
        <v>134400000000</v>
      </c>
      <c r="J1079" s="147"/>
      <c r="K1079" s="71">
        <v>1200000000</v>
      </c>
      <c r="L1079" t="str">
        <f t="shared" si="28"/>
        <v>馬戲團超級紅利卡</v>
      </c>
    </row>
    <row r="1080" spans="2:12" x14ac:dyDescent="0.25">
      <c r="B1080" s="82" t="s">
        <v>441</v>
      </c>
      <c r="C1080" s="174" t="s">
        <v>2173</v>
      </c>
      <c r="D1080" s="175" t="s">
        <v>2174</v>
      </c>
      <c r="E1080" s="82">
        <v>12</v>
      </c>
      <c r="F1080" s="79"/>
      <c r="G1080" s="82"/>
      <c r="H1080" s="82"/>
      <c r="I1080" s="118">
        <f>VLOOKUP(道具表!L1080,虛寶卡代碼清單!D:H,4,FALSE)*K1080</f>
        <v>381000</v>
      </c>
      <c r="J1080" s="147"/>
      <c r="K1080" s="71">
        <v>3000</v>
      </c>
      <c r="L1080" t="str">
        <f t="shared" si="28"/>
        <v>海洋天堂超級紅利卡</v>
      </c>
    </row>
    <row r="1081" spans="2:12" x14ac:dyDescent="0.25">
      <c r="B1081" s="82" t="s">
        <v>441</v>
      </c>
      <c r="C1081" s="174" t="s">
        <v>2175</v>
      </c>
      <c r="D1081" s="175" t="s">
        <v>2176</v>
      </c>
      <c r="E1081" s="82">
        <v>12</v>
      </c>
      <c r="F1081" s="79"/>
      <c r="G1081" s="82"/>
      <c r="H1081" s="82"/>
      <c r="I1081" s="118">
        <f>VLOOKUP(道具表!L1081,虛寶卡代碼清單!D:H,4,FALSE)*K1081</f>
        <v>1143000</v>
      </c>
      <c r="J1081" s="147"/>
      <c r="K1081" s="71">
        <v>9000</v>
      </c>
      <c r="L1081" t="str">
        <f t="shared" si="28"/>
        <v>海洋天堂超級紅利卡</v>
      </c>
    </row>
    <row r="1082" spans="2:12" x14ac:dyDescent="0.25">
      <c r="B1082" s="82" t="s">
        <v>441</v>
      </c>
      <c r="C1082" s="174" t="s">
        <v>2177</v>
      </c>
      <c r="D1082" s="175" t="s">
        <v>2178</v>
      </c>
      <c r="E1082" s="82">
        <v>12</v>
      </c>
      <c r="F1082" s="79"/>
      <c r="G1082" s="82"/>
      <c r="H1082" s="82"/>
      <c r="I1082" s="118">
        <f>VLOOKUP(道具表!L1082,虛寶卡代碼清單!D:H,4,FALSE)*K1082</f>
        <v>3810000</v>
      </c>
      <c r="J1082" s="147"/>
      <c r="K1082" s="71">
        <v>30000</v>
      </c>
      <c r="L1082" t="str">
        <f t="shared" si="28"/>
        <v>海洋天堂超級紅利卡</v>
      </c>
    </row>
    <row r="1083" spans="2:12" x14ac:dyDescent="0.25">
      <c r="B1083" s="82" t="s">
        <v>441</v>
      </c>
      <c r="C1083" s="174" t="s">
        <v>2179</v>
      </c>
      <c r="D1083" s="175" t="s">
        <v>2180</v>
      </c>
      <c r="E1083" s="82">
        <v>12</v>
      </c>
      <c r="F1083" s="79"/>
      <c r="G1083" s="82"/>
      <c r="H1083" s="82"/>
      <c r="I1083" s="118">
        <f>VLOOKUP(道具表!L1083,虛寶卡代碼清單!D:H,4,FALSE)*K1083</f>
        <v>11430000</v>
      </c>
      <c r="J1083" s="147"/>
      <c r="K1083" s="71">
        <v>90000</v>
      </c>
      <c r="L1083" t="str">
        <f t="shared" si="28"/>
        <v>海洋天堂超級紅利卡</v>
      </c>
    </row>
    <row r="1084" spans="2:12" x14ac:dyDescent="0.25">
      <c r="B1084" s="82" t="s">
        <v>441</v>
      </c>
      <c r="C1084" s="174" t="s">
        <v>2181</v>
      </c>
      <c r="D1084" s="175" t="s">
        <v>2182</v>
      </c>
      <c r="E1084" s="82">
        <v>12</v>
      </c>
      <c r="F1084" s="79"/>
      <c r="G1084" s="82"/>
      <c r="H1084" s="82"/>
      <c r="I1084" s="118">
        <f>VLOOKUP(道具表!L1084,虛寶卡代碼清單!D:H,4,FALSE)*K1084</f>
        <v>38100000</v>
      </c>
      <c r="J1084" s="147"/>
      <c r="K1084" s="71">
        <v>300000</v>
      </c>
      <c r="L1084" t="str">
        <f t="shared" si="28"/>
        <v>海洋天堂超級紅利卡</v>
      </c>
    </row>
    <row r="1085" spans="2:12" x14ac:dyDescent="0.25">
      <c r="B1085" s="82" t="s">
        <v>441</v>
      </c>
      <c r="C1085" s="174" t="s">
        <v>2183</v>
      </c>
      <c r="D1085" s="175" t="s">
        <v>2184</v>
      </c>
      <c r="E1085" s="82">
        <v>12</v>
      </c>
      <c r="F1085" s="79"/>
      <c r="G1085" s="82"/>
      <c r="H1085" s="82"/>
      <c r="I1085" s="118">
        <f>VLOOKUP(道具表!L1085,虛寶卡代碼清單!D:H,4,FALSE)*K1085</f>
        <v>114300000</v>
      </c>
      <c r="J1085" s="147"/>
      <c r="K1085" s="71">
        <v>900000</v>
      </c>
      <c r="L1085" t="str">
        <f t="shared" si="28"/>
        <v>海洋天堂超級紅利卡</v>
      </c>
    </row>
    <row r="1086" spans="2:12" x14ac:dyDescent="0.25">
      <c r="B1086" s="82" t="s">
        <v>441</v>
      </c>
      <c r="C1086" s="174" t="s">
        <v>2185</v>
      </c>
      <c r="D1086" s="175" t="s">
        <v>2186</v>
      </c>
      <c r="E1086" s="82">
        <v>12</v>
      </c>
      <c r="F1086" s="79"/>
      <c r="G1086" s="82"/>
      <c r="H1086" s="82"/>
      <c r="I1086" s="118">
        <f>VLOOKUP(道具表!L1086,虛寶卡代碼清單!D:H,4,FALSE)*K1086</f>
        <v>381000000</v>
      </c>
      <c r="J1086" s="147"/>
      <c r="K1086" s="71">
        <v>3000000</v>
      </c>
      <c r="L1086" t="str">
        <f t="shared" si="28"/>
        <v>海洋天堂超級紅利卡</v>
      </c>
    </row>
    <row r="1087" spans="2:12" x14ac:dyDescent="0.25">
      <c r="B1087" s="82" t="s">
        <v>441</v>
      </c>
      <c r="C1087" s="174" t="s">
        <v>2187</v>
      </c>
      <c r="D1087" s="175" t="s">
        <v>2188</v>
      </c>
      <c r="E1087" s="82">
        <v>12</v>
      </c>
      <c r="F1087" s="79"/>
      <c r="G1087" s="82"/>
      <c r="H1087" s="82"/>
      <c r="I1087" s="118">
        <f>VLOOKUP(道具表!L1087,虛寶卡代碼清單!D:H,4,FALSE)*K1087</f>
        <v>762000000</v>
      </c>
      <c r="J1087" s="147"/>
      <c r="K1087" s="71">
        <v>6000000</v>
      </c>
      <c r="L1087" t="str">
        <f t="shared" si="28"/>
        <v>海洋天堂超級紅利卡</v>
      </c>
    </row>
    <row r="1088" spans="2:12" x14ac:dyDescent="0.25">
      <c r="B1088" s="82" t="s">
        <v>441</v>
      </c>
      <c r="C1088" s="174" t="s">
        <v>2189</v>
      </c>
      <c r="D1088" s="175" t="s">
        <v>2190</v>
      </c>
      <c r="E1088" s="82">
        <v>12</v>
      </c>
      <c r="F1088" s="79"/>
      <c r="G1088" s="82"/>
      <c r="H1088" s="82"/>
      <c r="I1088" s="118">
        <f>VLOOKUP(道具表!L1088,虛寶卡代碼清單!D:H,4,FALSE)*K1088</f>
        <v>1143000000</v>
      </c>
      <c r="J1088" s="147"/>
      <c r="K1088" s="71">
        <v>9000000</v>
      </c>
      <c r="L1088" t="str">
        <f t="shared" si="28"/>
        <v>海洋天堂超級紅利卡</v>
      </c>
    </row>
    <row r="1089" spans="2:12" x14ac:dyDescent="0.25">
      <c r="B1089" s="82" t="s">
        <v>441</v>
      </c>
      <c r="C1089" s="174" t="s">
        <v>2191</v>
      </c>
      <c r="D1089" s="175" t="s">
        <v>2192</v>
      </c>
      <c r="E1089" s="82">
        <v>12</v>
      </c>
      <c r="F1089" s="79"/>
      <c r="G1089" s="82"/>
      <c r="H1089" s="82"/>
      <c r="I1089" s="118">
        <f>VLOOKUP(道具表!L1089,虛寶卡代碼清單!D:H,4,FALSE)*K1089</f>
        <v>1905000000</v>
      </c>
      <c r="J1089" s="147"/>
      <c r="K1089" s="71">
        <v>15000000</v>
      </c>
      <c r="L1089" t="str">
        <f t="shared" si="28"/>
        <v>海洋天堂超級紅利卡</v>
      </c>
    </row>
    <row r="1090" spans="2:12" x14ac:dyDescent="0.25">
      <c r="B1090" s="82" t="s">
        <v>441</v>
      </c>
      <c r="C1090" s="174" t="s">
        <v>2193</v>
      </c>
      <c r="D1090" s="175" t="s">
        <v>2194</v>
      </c>
      <c r="E1090" s="82">
        <v>12</v>
      </c>
      <c r="F1090" s="79"/>
      <c r="G1090" s="82"/>
      <c r="H1090" s="82"/>
      <c r="I1090" s="118">
        <f>VLOOKUP(道具表!L1090,虛寶卡代碼清單!D:H,4,FALSE)*K1090</f>
        <v>3810000000</v>
      </c>
      <c r="J1090" s="147"/>
      <c r="K1090" s="71">
        <v>30000000</v>
      </c>
      <c r="L1090" t="str">
        <f t="shared" si="28"/>
        <v>海洋天堂超級紅利卡</v>
      </c>
    </row>
    <row r="1091" spans="2:12" x14ac:dyDescent="0.25">
      <c r="B1091" s="82" t="s">
        <v>441</v>
      </c>
      <c r="C1091" s="174" t="s">
        <v>2195</v>
      </c>
      <c r="D1091" s="175" t="s">
        <v>2196</v>
      </c>
      <c r="E1091" s="82">
        <v>12</v>
      </c>
      <c r="F1091" s="79"/>
      <c r="G1091" s="82"/>
      <c r="H1091" s="82"/>
      <c r="I1091" s="118">
        <f>VLOOKUP(道具表!L1091,虛寶卡代碼清單!D:H,4,FALSE)*K1091</f>
        <v>5715000000</v>
      </c>
      <c r="J1091" s="147"/>
      <c r="K1091" s="71">
        <v>45000000</v>
      </c>
      <c r="L1091" t="str">
        <f t="shared" si="28"/>
        <v>海洋天堂超級紅利卡</v>
      </c>
    </row>
    <row r="1092" spans="2:12" x14ac:dyDescent="0.25">
      <c r="B1092" s="82" t="s">
        <v>441</v>
      </c>
      <c r="C1092" s="174" t="s">
        <v>2197</v>
      </c>
      <c r="D1092" s="175" t="s">
        <v>2198</v>
      </c>
      <c r="E1092" s="82">
        <v>12</v>
      </c>
      <c r="F1092" s="79"/>
      <c r="G1092" s="82"/>
      <c r="H1092" s="82"/>
      <c r="I1092" s="118">
        <f>VLOOKUP(道具表!L1092,虛寶卡代碼清單!D:H,4,FALSE)*K1092</f>
        <v>11430000000</v>
      </c>
      <c r="J1092" s="147"/>
      <c r="K1092" s="71">
        <v>90000000</v>
      </c>
      <c r="L1092" t="str">
        <f t="shared" ref="L1092:L1155" si="29">MID(C1092,LEN(K1092)+1,FIND("(",C1092)-LEN(K1092)-1)</f>
        <v>海洋天堂超級紅利卡</v>
      </c>
    </row>
    <row r="1093" spans="2:12" x14ac:dyDescent="0.25">
      <c r="B1093" s="82" t="s">
        <v>441</v>
      </c>
      <c r="C1093" s="174" t="s">
        <v>2199</v>
      </c>
      <c r="D1093" s="175" t="s">
        <v>2200</v>
      </c>
      <c r="E1093" s="82">
        <v>12</v>
      </c>
      <c r="F1093" s="79"/>
      <c r="G1093" s="82"/>
      <c r="H1093" s="82"/>
      <c r="I1093" s="118">
        <f>VLOOKUP(道具表!L1093,虛寶卡代碼清單!D:H,4,FALSE)*K1093</f>
        <v>19050000000</v>
      </c>
      <c r="J1093" s="147"/>
      <c r="K1093" s="71">
        <v>150000000</v>
      </c>
      <c r="L1093" t="str">
        <f t="shared" si="29"/>
        <v>海洋天堂超級紅利卡</v>
      </c>
    </row>
    <row r="1094" spans="2:12" x14ac:dyDescent="0.25">
      <c r="B1094" s="82" t="s">
        <v>441</v>
      </c>
      <c r="C1094" s="174" t="s">
        <v>2201</v>
      </c>
      <c r="D1094" s="175" t="s">
        <v>2202</v>
      </c>
      <c r="E1094" s="82">
        <v>12</v>
      </c>
      <c r="F1094" s="79"/>
      <c r="G1094" s="82"/>
      <c r="H1094" s="82"/>
      <c r="I1094" s="118">
        <f>VLOOKUP(道具表!L1094,虛寶卡代碼清單!D:H,4,FALSE)*K1094</f>
        <v>38100000000</v>
      </c>
      <c r="J1094" s="147"/>
      <c r="K1094" s="71">
        <v>300000000</v>
      </c>
      <c r="L1094" t="str">
        <f t="shared" si="29"/>
        <v>海洋天堂超級紅利卡</v>
      </c>
    </row>
    <row r="1095" spans="2:12" x14ac:dyDescent="0.25">
      <c r="B1095" s="82" t="s">
        <v>441</v>
      </c>
      <c r="C1095" s="174" t="s">
        <v>2203</v>
      </c>
      <c r="D1095" s="175" t="s">
        <v>2204</v>
      </c>
      <c r="E1095" s="82">
        <v>12</v>
      </c>
      <c r="F1095" s="79"/>
      <c r="G1095" s="82"/>
      <c r="H1095" s="82"/>
      <c r="I1095" s="118">
        <f>VLOOKUP(道具表!L1095,虛寶卡代碼清單!D:H,4,FALSE)*K1095</f>
        <v>76200000000</v>
      </c>
      <c r="J1095" s="147"/>
      <c r="K1095" s="71">
        <v>600000000</v>
      </c>
      <c r="L1095" t="str">
        <f t="shared" si="29"/>
        <v>海洋天堂超級紅利卡</v>
      </c>
    </row>
    <row r="1096" spans="2:12" x14ac:dyDescent="0.25">
      <c r="B1096" s="82" t="s">
        <v>441</v>
      </c>
      <c r="C1096" s="174" t="s">
        <v>2205</v>
      </c>
      <c r="D1096" s="175" t="s">
        <v>2206</v>
      </c>
      <c r="E1096" s="82">
        <v>12</v>
      </c>
      <c r="F1096" s="79"/>
      <c r="G1096" s="82"/>
      <c r="H1096" s="82"/>
      <c r="I1096" s="118">
        <f>VLOOKUP(道具表!L1096,虛寶卡代碼清單!D:H,4,FALSE)*K1096</f>
        <v>152400000000</v>
      </c>
      <c r="J1096" s="147"/>
      <c r="K1096" s="71">
        <v>1200000000</v>
      </c>
      <c r="L1096" t="str">
        <f t="shared" si="29"/>
        <v>海洋天堂超級紅利卡</v>
      </c>
    </row>
    <row r="1097" spans="2:12" x14ac:dyDescent="0.25">
      <c r="B1097" s="82" t="s">
        <v>441</v>
      </c>
      <c r="C1097" s="174" t="s">
        <v>2207</v>
      </c>
      <c r="D1097" s="175" t="s">
        <v>2208</v>
      </c>
      <c r="E1097" s="82">
        <v>12</v>
      </c>
      <c r="F1097" s="79"/>
      <c r="G1097" s="82"/>
      <c r="H1097" s="82"/>
      <c r="I1097" s="118">
        <f>VLOOKUP(道具表!L1097,虛寶卡代碼清單!D:H,4,FALSE)*K1097</f>
        <v>381000</v>
      </c>
      <c r="J1097" s="147"/>
      <c r="K1097" s="71">
        <v>3000</v>
      </c>
      <c r="L1097" t="str">
        <f t="shared" si="29"/>
        <v>海洋天堂超級紅利卡</v>
      </c>
    </row>
    <row r="1098" spans="2:12" x14ac:dyDescent="0.25">
      <c r="B1098" s="82" t="s">
        <v>441</v>
      </c>
      <c r="C1098" s="174" t="s">
        <v>2209</v>
      </c>
      <c r="D1098" s="175" t="s">
        <v>2210</v>
      </c>
      <c r="E1098" s="82">
        <v>12</v>
      </c>
      <c r="F1098" s="79"/>
      <c r="G1098" s="82"/>
      <c r="H1098" s="82"/>
      <c r="I1098" s="118">
        <f>VLOOKUP(道具表!L1098,虛寶卡代碼清單!D:H,4,FALSE)*K1098</f>
        <v>1143000</v>
      </c>
      <c r="J1098" s="147"/>
      <c r="K1098" s="71">
        <v>9000</v>
      </c>
      <c r="L1098" t="str">
        <f t="shared" si="29"/>
        <v>海洋天堂超級紅利卡</v>
      </c>
    </row>
    <row r="1099" spans="2:12" x14ac:dyDescent="0.25">
      <c r="B1099" s="82" t="s">
        <v>441</v>
      </c>
      <c r="C1099" s="174" t="s">
        <v>2211</v>
      </c>
      <c r="D1099" s="175" t="s">
        <v>2212</v>
      </c>
      <c r="E1099" s="82">
        <v>12</v>
      </c>
      <c r="F1099" s="79"/>
      <c r="G1099" s="82"/>
      <c r="H1099" s="82"/>
      <c r="I1099" s="118">
        <f>VLOOKUP(道具表!L1099,虛寶卡代碼清單!D:H,4,FALSE)*K1099</f>
        <v>3810000</v>
      </c>
      <c r="J1099" s="147"/>
      <c r="K1099" s="71">
        <v>30000</v>
      </c>
      <c r="L1099" t="str">
        <f t="shared" si="29"/>
        <v>海洋天堂超級紅利卡</v>
      </c>
    </row>
    <row r="1100" spans="2:12" x14ac:dyDescent="0.25">
      <c r="B1100" s="82" t="s">
        <v>441</v>
      </c>
      <c r="C1100" s="174" t="s">
        <v>2213</v>
      </c>
      <c r="D1100" s="175" t="s">
        <v>2214</v>
      </c>
      <c r="E1100" s="82">
        <v>12</v>
      </c>
      <c r="F1100" s="79"/>
      <c r="G1100" s="82"/>
      <c r="H1100" s="82"/>
      <c r="I1100" s="118">
        <f>VLOOKUP(道具表!L1100,虛寶卡代碼清單!D:H,4,FALSE)*K1100</f>
        <v>11430000</v>
      </c>
      <c r="J1100" s="147"/>
      <c r="K1100" s="71">
        <v>90000</v>
      </c>
      <c r="L1100" t="str">
        <f t="shared" si="29"/>
        <v>海洋天堂超級紅利卡</v>
      </c>
    </row>
    <row r="1101" spans="2:12" x14ac:dyDescent="0.25">
      <c r="B1101" s="82" t="s">
        <v>441</v>
      </c>
      <c r="C1101" s="174" t="s">
        <v>2215</v>
      </c>
      <c r="D1101" s="175" t="s">
        <v>2216</v>
      </c>
      <c r="E1101" s="82">
        <v>12</v>
      </c>
      <c r="F1101" s="79"/>
      <c r="G1101" s="82"/>
      <c r="H1101" s="82"/>
      <c r="I1101" s="118">
        <f>VLOOKUP(道具表!L1101,虛寶卡代碼清單!D:H,4,FALSE)*K1101</f>
        <v>38100000</v>
      </c>
      <c r="J1101" s="147"/>
      <c r="K1101" s="71">
        <v>300000</v>
      </c>
      <c r="L1101" t="str">
        <f t="shared" si="29"/>
        <v>海洋天堂超級紅利卡</v>
      </c>
    </row>
    <row r="1102" spans="2:12" x14ac:dyDescent="0.25">
      <c r="B1102" s="82" t="s">
        <v>441</v>
      </c>
      <c r="C1102" s="174" t="s">
        <v>2217</v>
      </c>
      <c r="D1102" s="175" t="s">
        <v>2218</v>
      </c>
      <c r="E1102" s="82">
        <v>12</v>
      </c>
      <c r="F1102" s="79"/>
      <c r="G1102" s="82"/>
      <c r="H1102" s="82"/>
      <c r="I1102" s="118">
        <f>VLOOKUP(道具表!L1102,虛寶卡代碼清單!D:H,4,FALSE)*K1102</f>
        <v>114300000</v>
      </c>
      <c r="J1102" s="147"/>
      <c r="K1102" s="71">
        <v>900000</v>
      </c>
      <c r="L1102" t="str">
        <f t="shared" si="29"/>
        <v>海洋天堂超級紅利卡</v>
      </c>
    </row>
    <row r="1103" spans="2:12" x14ac:dyDescent="0.25">
      <c r="B1103" s="82" t="s">
        <v>441</v>
      </c>
      <c r="C1103" s="174" t="s">
        <v>2219</v>
      </c>
      <c r="D1103" s="175" t="s">
        <v>2220</v>
      </c>
      <c r="E1103" s="82">
        <v>12</v>
      </c>
      <c r="F1103" s="79"/>
      <c r="G1103" s="82"/>
      <c r="H1103" s="82"/>
      <c r="I1103" s="118">
        <f>VLOOKUP(道具表!L1103,虛寶卡代碼清單!D:H,4,FALSE)*K1103</f>
        <v>381000000</v>
      </c>
      <c r="J1103" s="147"/>
      <c r="K1103" s="71">
        <v>3000000</v>
      </c>
      <c r="L1103" t="str">
        <f t="shared" si="29"/>
        <v>海洋天堂超級紅利卡</v>
      </c>
    </row>
    <row r="1104" spans="2:12" x14ac:dyDescent="0.25">
      <c r="B1104" s="82" t="s">
        <v>441</v>
      </c>
      <c r="C1104" s="174" t="s">
        <v>2221</v>
      </c>
      <c r="D1104" s="175" t="s">
        <v>2222</v>
      </c>
      <c r="E1104" s="82">
        <v>12</v>
      </c>
      <c r="F1104" s="79"/>
      <c r="G1104" s="82"/>
      <c r="H1104" s="82"/>
      <c r="I1104" s="118">
        <f>VLOOKUP(道具表!L1104,虛寶卡代碼清單!D:H,4,FALSE)*K1104</f>
        <v>762000000</v>
      </c>
      <c r="J1104" s="147"/>
      <c r="K1104" s="71">
        <v>6000000</v>
      </c>
      <c r="L1104" t="str">
        <f t="shared" si="29"/>
        <v>海洋天堂超級紅利卡</v>
      </c>
    </row>
    <row r="1105" spans="2:12" x14ac:dyDescent="0.25">
      <c r="B1105" s="82" t="s">
        <v>441</v>
      </c>
      <c r="C1105" s="174" t="s">
        <v>2223</v>
      </c>
      <c r="D1105" s="175" t="s">
        <v>2224</v>
      </c>
      <c r="E1105" s="82">
        <v>12</v>
      </c>
      <c r="F1105" s="79"/>
      <c r="G1105" s="82"/>
      <c r="H1105" s="82"/>
      <c r="I1105" s="118">
        <f>VLOOKUP(道具表!L1105,虛寶卡代碼清單!D:H,4,FALSE)*K1105</f>
        <v>1143000000</v>
      </c>
      <c r="J1105" s="147"/>
      <c r="K1105" s="71">
        <v>9000000</v>
      </c>
      <c r="L1105" t="str">
        <f t="shared" si="29"/>
        <v>海洋天堂超級紅利卡</v>
      </c>
    </row>
    <row r="1106" spans="2:12" x14ac:dyDescent="0.25">
      <c r="B1106" s="82" t="s">
        <v>441</v>
      </c>
      <c r="C1106" s="174" t="s">
        <v>2225</v>
      </c>
      <c r="D1106" s="175" t="s">
        <v>2226</v>
      </c>
      <c r="E1106" s="82">
        <v>12</v>
      </c>
      <c r="F1106" s="79"/>
      <c r="G1106" s="82"/>
      <c r="H1106" s="82"/>
      <c r="I1106" s="118">
        <f>VLOOKUP(道具表!L1106,虛寶卡代碼清單!D:H,4,FALSE)*K1106</f>
        <v>1905000000</v>
      </c>
      <c r="J1106" s="147"/>
      <c r="K1106" s="71">
        <v>15000000</v>
      </c>
      <c r="L1106" t="str">
        <f t="shared" si="29"/>
        <v>海洋天堂超級紅利卡</v>
      </c>
    </row>
    <row r="1107" spans="2:12" x14ac:dyDescent="0.25">
      <c r="B1107" s="82" t="s">
        <v>441</v>
      </c>
      <c r="C1107" s="174" t="s">
        <v>2227</v>
      </c>
      <c r="D1107" s="175" t="s">
        <v>2228</v>
      </c>
      <c r="E1107" s="82">
        <v>12</v>
      </c>
      <c r="F1107" s="79"/>
      <c r="G1107" s="82"/>
      <c r="H1107" s="82"/>
      <c r="I1107" s="118">
        <f>VLOOKUP(道具表!L1107,虛寶卡代碼清單!D:H,4,FALSE)*K1107</f>
        <v>3810000000</v>
      </c>
      <c r="J1107" s="147"/>
      <c r="K1107" s="71">
        <v>30000000</v>
      </c>
      <c r="L1107" t="str">
        <f t="shared" si="29"/>
        <v>海洋天堂超級紅利卡</v>
      </c>
    </row>
    <row r="1108" spans="2:12" x14ac:dyDescent="0.25">
      <c r="B1108" s="82" t="s">
        <v>441</v>
      </c>
      <c r="C1108" s="174" t="s">
        <v>2229</v>
      </c>
      <c r="D1108" s="175" t="s">
        <v>2230</v>
      </c>
      <c r="E1108" s="82">
        <v>12</v>
      </c>
      <c r="F1108" s="79"/>
      <c r="G1108" s="82"/>
      <c r="H1108" s="82"/>
      <c r="I1108" s="118">
        <f>VLOOKUP(道具表!L1108,虛寶卡代碼清單!D:H,4,FALSE)*K1108</f>
        <v>5715000000</v>
      </c>
      <c r="J1108" s="147"/>
      <c r="K1108" s="71">
        <v>45000000</v>
      </c>
      <c r="L1108" t="str">
        <f t="shared" si="29"/>
        <v>海洋天堂超級紅利卡</v>
      </c>
    </row>
    <row r="1109" spans="2:12" x14ac:dyDescent="0.25">
      <c r="B1109" s="82" t="s">
        <v>441</v>
      </c>
      <c r="C1109" s="174" t="s">
        <v>2231</v>
      </c>
      <c r="D1109" s="175" t="s">
        <v>2232</v>
      </c>
      <c r="E1109" s="82">
        <v>12</v>
      </c>
      <c r="F1109" s="79"/>
      <c r="G1109" s="82"/>
      <c r="H1109" s="82"/>
      <c r="I1109" s="118">
        <f>VLOOKUP(道具表!L1109,虛寶卡代碼清單!D:H,4,FALSE)*K1109</f>
        <v>11430000000</v>
      </c>
      <c r="J1109" s="147"/>
      <c r="K1109" s="71">
        <v>90000000</v>
      </c>
      <c r="L1109" t="str">
        <f t="shared" si="29"/>
        <v>海洋天堂超級紅利卡</v>
      </c>
    </row>
    <row r="1110" spans="2:12" x14ac:dyDescent="0.25">
      <c r="B1110" s="82" t="s">
        <v>441</v>
      </c>
      <c r="C1110" s="174" t="s">
        <v>2233</v>
      </c>
      <c r="D1110" s="175" t="s">
        <v>2234</v>
      </c>
      <c r="E1110" s="82">
        <v>12</v>
      </c>
      <c r="F1110" s="79"/>
      <c r="G1110" s="82"/>
      <c r="H1110" s="82"/>
      <c r="I1110" s="118">
        <f>VLOOKUP(道具表!L1110,虛寶卡代碼清單!D:H,4,FALSE)*K1110</f>
        <v>19050000000</v>
      </c>
      <c r="J1110" s="147"/>
      <c r="K1110" s="71">
        <v>150000000</v>
      </c>
      <c r="L1110" t="str">
        <f t="shared" si="29"/>
        <v>海洋天堂超級紅利卡</v>
      </c>
    </row>
    <row r="1111" spans="2:12" x14ac:dyDescent="0.25">
      <c r="B1111" s="82" t="s">
        <v>441</v>
      </c>
      <c r="C1111" s="174" t="s">
        <v>2235</v>
      </c>
      <c r="D1111" s="175" t="s">
        <v>2236</v>
      </c>
      <c r="E1111" s="82">
        <v>12</v>
      </c>
      <c r="F1111" s="79"/>
      <c r="G1111" s="82"/>
      <c r="H1111" s="82"/>
      <c r="I1111" s="118">
        <f>VLOOKUP(道具表!L1111,虛寶卡代碼清單!D:H,4,FALSE)*K1111</f>
        <v>38100000000</v>
      </c>
      <c r="J1111" s="147"/>
      <c r="K1111" s="71">
        <v>300000000</v>
      </c>
      <c r="L1111" t="str">
        <f t="shared" si="29"/>
        <v>海洋天堂超級紅利卡</v>
      </c>
    </row>
    <row r="1112" spans="2:12" x14ac:dyDescent="0.25">
      <c r="B1112" s="82" t="s">
        <v>441</v>
      </c>
      <c r="C1112" s="174" t="s">
        <v>2237</v>
      </c>
      <c r="D1112" s="175" t="s">
        <v>2238</v>
      </c>
      <c r="E1112" s="82">
        <v>12</v>
      </c>
      <c r="F1112" s="79"/>
      <c r="G1112" s="82"/>
      <c r="H1112" s="82"/>
      <c r="I1112" s="118">
        <f>VLOOKUP(道具表!L1112,虛寶卡代碼清單!D:H,4,FALSE)*K1112</f>
        <v>76200000000</v>
      </c>
      <c r="J1112" s="147"/>
      <c r="K1112" s="71">
        <v>600000000</v>
      </c>
      <c r="L1112" t="str">
        <f t="shared" si="29"/>
        <v>海洋天堂超級紅利卡</v>
      </c>
    </row>
    <row r="1113" spans="2:12" x14ac:dyDescent="0.25">
      <c r="B1113" s="82" t="s">
        <v>441</v>
      </c>
      <c r="C1113" s="174" t="s">
        <v>2239</v>
      </c>
      <c r="D1113" s="175" t="s">
        <v>2240</v>
      </c>
      <c r="E1113" s="82">
        <v>12</v>
      </c>
      <c r="F1113" s="79"/>
      <c r="G1113" s="82"/>
      <c r="H1113" s="82"/>
      <c r="I1113" s="118">
        <f>VLOOKUP(道具表!L1113,虛寶卡代碼清單!D:H,4,FALSE)*K1113</f>
        <v>152400000000</v>
      </c>
      <c r="J1113" s="147"/>
      <c r="K1113" s="71">
        <v>1200000000</v>
      </c>
      <c r="L1113" t="str">
        <f t="shared" si="29"/>
        <v>海洋天堂超級紅利卡</v>
      </c>
    </row>
    <row r="1114" spans="2:12" x14ac:dyDescent="0.25">
      <c r="B1114" s="82" t="s">
        <v>441</v>
      </c>
      <c r="C1114" s="174" t="s">
        <v>2241</v>
      </c>
      <c r="D1114" s="175" t="s">
        <v>2242</v>
      </c>
      <c r="E1114" s="82">
        <v>12</v>
      </c>
      <c r="F1114" s="79"/>
      <c r="G1114" s="82"/>
      <c r="H1114" s="82"/>
      <c r="I1114" s="118">
        <f>VLOOKUP(道具表!L1114,虛寶卡代碼清單!D:H,4,FALSE)*K1114</f>
        <v>126000</v>
      </c>
      <c r="J1114" s="147"/>
      <c r="K1114" s="71">
        <v>3000</v>
      </c>
      <c r="L1114" t="str">
        <f t="shared" si="29"/>
        <v>海洋天堂紅利卡</v>
      </c>
    </row>
    <row r="1115" spans="2:12" x14ac:dyDescent="0.25">
      <c r="B1115" s="82" t="s">
        <v>441</v>
      </c>
      <c r="C1115" s="174" t="s">
        <v>2243</v>
      </c>
      <c r="D1115" s="175" t="s">
        <v>2244</v>
      </c>
      <c r="E1115" s="82">
        <v>12</v>
      </c>
      <c r="F1115" s="79"/>
      <c r="G1115" s="82"/>
      <c r="H1115" s="82"/>
      <c r="I1115" s="118">
        <f>VLOOKUP(道具表!L1115,虛寶卡代碼清單!D:H,4,FALSE)*K1115</f>
        <v>378000</v>
      </c>
      <c r="J1115" s="147"/>
      <c r="K1115" s="71">
        <v>9000</v>
      </c>
      <c r="L1115" t="str">
        <f t="shared" si="29"/>
        <v>海洋天堂紅利卡</v>
      </c>
    </row>
    <row r="1116" spans="2:12" x14ac:dyDescent="0.25">
      <c r="B1116" s="82" t="s">
        <v>441</v>
      </c>
      <c r="C1116" s="174" t="s">
        <v>2245</v>
      </c>
      <c r="D1116" s="175" t="s">
        <v>2246</v>
      </c>
      <c r="E1116" s="82">
        <v>12</v>
      </c>
      <c r="F1116" s="79"/>
      <c r="G1116" s="82"/>
      <c r="H1116" s="82"/>
      <c r="I1116" s="118">
        <f>VLOOKUP(道具表!L1116,虛寶卡代碼清單!D:H,4,FALSE)*K1116</f>
        <v>1260000</v>
      </c>
      <c r="J1116" s="147"/>
      <c r="K1116" s="71">
        <v>30000</v>
      </c>
      <c r="L1116" t="str">
        <f t="shared" si="29"/>
        <v>海洋天堂紅利卡</v>
      </c>
    </row>
    <row r="1117" spans="2:12" x14ac:dyDescent="0.25">
      <c r="B1117" s="82" t="s">
        <v>441</v>
      </c>
      <c r="C1117" s="174" t="s">
        <v>2247</v>
      </c>
      <c r="D1117" s="175" t="s">
        <v>2248</v>
      </c>
      <c r="E1117" s="82">
        <v>12</v>
      </c>
      <c r="F1117" s="79"/>
      <c r="G1117" s="82"/>
      <c r="H1117" s="82"/>
      <c r="I1117" s="118">
        <f>VLOOKUP(道具表!L1117,虛寶卡代碼清單!D:H,4,FALSE)*K1117</f>
        <v>3780000</v>
      </c>
      <c r="J1117" s="147"/>
      <c r="K1117" s="71">
        <v>90000</v>
      </c>
      <c r="L1117" t="str">
        <f t="shared" si="29"/>
        <v>海洋天堂紅利卡</v>
      </c>
    </row>
    <row r="1118" spans="2:12" x14ac:dyDescent="0.25">
      <c r="B1118" s="82" t="s">
        <v>441</v>
      </c>
      <c r="C1118" s="174" t="s">
        <v>2249</v>
      </c>
      <c r="D1118" s="175" t="s">
        <v>2250</v>
      </c>
      <c r="E1118" s="82">
        <v>12</v>
      </c>
      <c r="F1118" s="79"/>
      <c r="G1118" s="82"/>
      <c r="H1118" s="82"/>
      <c r="I1118" s="118">
        <f>VLOOKUP(道具表!L1118,虛寶卡代碼清單!D:H,4,FALSE)*K1118</f>
        <v>12600000</v>
      </c>
      <c r="J1118" s="147"/>
      <c r="K1118" s="71">
        <v>300000</v>
      </c>
      <c r="L1118" t="str">
        <f t="shared" si="29"/>
        <v>海洋天堂紅利卡</v>
      </c>
    </row>
    <row r="1119" spans="2:12" x14ac:dyDescent="0.25">
      <c r="B1119" s="82" t="s">
        <v>441</v>
      </c>
      <c r="C1119" s="174" t="s">
        <v>2251</v>
      </c>
      <c r="D1119" s="175" t="s">
        <v>2252</v>
      </c>
      <c r="E1119" s="82">
        <v>12</v>
      </c>
      <c r="F1119" s="79"/>
      <c r="G1119" s="82"/>
      <c r="H1119" s="82"/>
      <c r="I1119" s="118">
        <f>VLOOKUP(道具表!L1119,虛寶卡代碼清單!D:H,4,FALSE)*K1119</f>
        <v>37800000</v>
      </c>
      <c r="J1119" s="147"/>
      <c r="K1119" s="71">
        <v>900000</v>
      </c>
      <c r="L1119" t="str">
        <f t="shared" si="29"/>
        <v>海洋天堂紅利卡</v>
      </c>
    </row>
    <row r="1120" spans="2:12" x14ac:dyDescent="0.25">
      <c r="B1120" s="82" t="s">
        <v>441</v>
      </c>
      <c r="C1120" s="174" t="s">
        <v>2253</v>
      </c>
      <c r="D1120" s="175" t="s">
        <v>2254</v>
      </c>
      <c r="E1120" s="82">
        <v>12</v>
      </c>
      <c r="F1120" s="79"/>
      <c r="G1120" s="82"/>
      <c r="H1120" s="82"/>
      <c r="I1120" s="118">
        <f>VLOOKUP(道具表!L1120,虛寶卡代碼清單!D:H,4,FALSE)*K1120</f>
        <v>126000000</v>
      </c>
      <c r="J1120" s="147"/>
      <c r="K1120" s="71">
        <v>3000000</v>
      </c>
      <c r="L1120" t="str">
        <f t="shared" si="29"/>
        <v>海洋天堂紅利卡</v>
      </c>
    </row>
    <row r="1121" spans="2:12" x14ac:dyDescent="0.25">
      <c r="B1121" s="82" t="s">
        <v>441</v>
      </c>
      <c r="C1121" s="174" t="s">
        <v>2255</v>
      </c>
      <c r="D1121" s="175" t="s">
        <v>2256</v>
      </c>
      <c r="E1121" s="82">
        <v>12</v>
      </c>
      <c r="F1121" s="79"/>
      <c r="G1121" s="82"/>
      <c r="H1121" s="82"/>
      <c r="I1121" s="118">
        <f>VLOOKUP(道具表!L1121,虛寶卡代碼清單!D:H,4,FALSE)*K1121</f>
        <v>252000000</v>
      </c>
      <c r="J1121" s="147"/>
      <c r="K1121" s="71">
        <v>6000000</v>
      </c>
      <c r="L1121" t="str">
        <f t="shared" si="29"/>
        <v>海洋天堂紅利卡</v>
      </c>
    </row>
    <row r="1122" spans="2:12" x14ac:dyDescent="0.25">
      <c r="B1122" s="82" t="s">
        <v>441</v>
      </c>
      <c r="C1122" s="174" t="s">
        <v>2257</v>
      </c>
      <c r="D1122" s="175" t="s">
        <v>2258</v>
      </c>
      <c r="E1122" s="82">
        <v>12</v>
      </c>
      <c r="F1122" s="79"/>
      <c r="G1122" s="82"/>
      <c r="H1122" s="82"/>
      <c r="I1122" s="118">
        <f>VLOOKUP(道具表!L1122,虛寶卡代碼清單!D:H,4,FALSE)*K1122</f>
        <v>378000000</v>
      </c>
      <c r="J1122" s="147"/>
      <c r="K1122" s="71">
        <v>9000000</v>
      </c>
      <c r="L1122" t="str">
        <f t="shared" si="29"/>
        <v>海洋天堂紅利卡</v>
      </c>
    </row>
    <row r="1123" spans="2:12" x14ac:dyDescent="0.25">
      <c r="B1123" s="82" t="s">
        <v>441</v>
      </c>
      <c r="C1123" s="174" t="s">
        <v>2259</v>
      </c>
      <c r="D1123" s="175" t="s">
        <v>2260</v>
      </c>
      <c r="E1123" s="82">
        <v>12</v>
      </c>
      <c r="F1123" s="79"/>
      <c r="G1123" s="82"/>
      <c r="H1123" s="82"/>
      <c r="I1123" s="118">
        <f>VLOOKUP(道具表!L1123,虛寶卡代碼清單!D:H,4,FALSE)*K1123</f>
        <v>630000000</v>
      </c>
      <c r="J1123" s="147"/>
      <c r="K1123" s="71">
        <v>15000000</v>
      </c>
      <c r="L1123" t="str">
        <f t="shared" si="29"/>
        <v>海洋天堂紅利卡</v>
      </c>
    </row>
    <row r="1124" spans="2:12" x14ac:dyDescent="0.25">
      <c r="B1124" s="82" t="s">
        <v>441</v>
      </c>
      <c r="C1124" s="174" t="s">
        <v>2261</v>
      </c>
      <c r="D1124" s="175" t="s">
        <v>2262</v>
      </c>
      <c r="E1124" s="82">
        <v>12</v>
      </c>
      <c r="F1124" s="79"/>
      <c r="G1124" s="82"/>
      <c r="H1124" s="82"/>
      <c r="I1124" s="118">
        <f>VLOOKUP(道具表!L1124,虛寶卡代碼清單!D:H,4,FALSE)*K1124</f>
        <v>1260000000</v>
      </c>
      <c r="J1124" s="147"/>
      <c r="K1124" s="71">
        <v>30000000</v>
      </c>
      <c r="L1124" t="str">
        <f t="shared" si="29"/>
        <v>海洋天堂紅利卡</v>
      </c>
    </row>
    <row r="1125" spans="2:12" x14ac:dyDescent="0.25">
      <c r="B1125" s="82" t="s">
        <v>441</v>
      </c>
      <c r="C1125" s="174" t="s">
        <v>2263</v>
      </c>
      <c r="D1125" s="175" t="s">
        <v>2264</v>
      </c>
      <c r="E1125" s="82">
        <v>12</v>
      </c>
      <c r="F1125" s="79"/>
      <c r="G1125" s="82"/>
      <c r="H1125" s="82"/>
      <c r="I1125" s="118">
        <f>VLOOKUP(道具表!L1125,虛寶卡代碼清單!D:H,4,FALSE)*K1125</f>
        <v>1890000000</v>
      </c>
      <c r="J1125" s="147"/>
      <c r="K1125" s="71">
        <v>45000000</v>
      </c>
      <c r="L1125" t="str">
        <f t="shared" si="29"/>
        <v>海洋天堂紅利卡</v>
      </c>
    </row>
    <row r="1126" spans="2:12" x14ac:dyDescent="0.25">
      <c r="B1126" s="82" t="s">
        <v>441</v>
      </c>
      <c r="C1126" s="174" t="s">
        <v>2265</v>
      </c>
      <c r="D1126" s="175" t="s">
        <v>2266</v>
      </c>
      <c r="E1126" s="82">
        <v>12</v>
      </c>
      <c r="F1126" s="79"/>
      <c r="G1126" s="82"/>
      <c r="H1126" s="82"/>
      <c r="I1126" s="118">
        <f>VLOOKUP(道具表!L1126,虛寶卡代碼清單!D:H,4,FALSE)*K1126</f>
        <v>3780000000</v>
      </c>
      <c r="J1126" s="147"/>
      <c r="K1126" s="71">
        <v>90000000</v>
      </c>
      <c r="L1126" t="str">
        <f t="shared" si="29"/>
        <v>海洋天堂紅利卡</v>
      </c>
    </row>
    <row r="1127" spans="2:12" x14ac:dyDescent="0.25">
      <c r="B1127" s="82" t="s">
        <v>441</v>
      </c>
      <c r="C1127" s="174" t="s">
        <v>2267</v>
      </c>
      <c r="D1127" s="175" t="s">
        <v>2268</v>
      </c>
      <c r="E1127" s="82">
        <v>12</v>
      </c>
      <c r="F1127" s="79"/>
      <c r="G1127" s="82"/>
      <c r="H1127" s="82"/>
      <c r="I1127" s="118">
        <f>VLOOKUP(道具表!L1127,虛寶卡代碼清單!D:H,4,FALSE)*K1127</f>
        <v>6300000000</v>
      </c>
      <c r="J1127" s="147"/>
      <c r="K1127" s="71">
        <v>150000000</v>
      </c>
      <c r="L1127" t="str">
        <f t="shared" si="29"/>
        <v>海洋天堂紅利卡</v>
      </c>
    </row>
    <row r="1128" spans="2:12" x14ac:dyDescent="0.25">
      <c r="B1128" s="82" t="s">
        <v>441</v>
      </c>
      <c r="C1128" s="174" t="s">
        <v>2269</v>
      </c>
      <c r="D1128" s="175" t="s">
        <v>2270</v>
      </c>
      <c r="E1128" s="82">
        <v>12</v>
      </c>
      <c r="F1128" s="79"/>
      <c r="G1128" s="82"/>
      <c r="H1128" s="82"/>
      <c r="I1128" s="118">
        <f>VLOOKUP(道具表!L1128,虛寶卡代碼清單!D:H,4,FALSE)*K1128</f>
        <v>12600000000</v>
      </c>
      <c r="J1128" s="147"/>
      <c r="K1128" s="71">
        <v>300000000</v>
      </c>
      <c r="L1128" t="str">
        <f t="shared" si="29"/>
        <v>海洋天堂紅利卡</v>
      </c>
    </row>
    <row r="1129" spans="2:12" x14ac:dyDescent="0.25">
      <c r="B1129" s="82" t="s">
        <v>441</v>
      </c>
      <c r="C1129" s="174" t="s">
        <v>2271</v>
      </c>
      <c r="D1129" s="175" t="s">
        <v>2272</v>
      </c>
      <c r="E1129" s="82">
        <v>12</v>
      </c>
      <c r="F1129" s="79"/>
      <c r="G1129" s="82"/>
      <c r="H1129" s="82"/>
      <c r="I1129" s="118">
        <f>VLOOKUP(道具表!L1129,虛寶卡代碼清單!D:H,4,FALSE)*K1129</f>
        <v>25200000000</v>
      </c>
      <c r="J1129" s="147"/>
      <c r="K1129" s="71">
        <v>600000000</v>
      </c>
      <c r="L1129" t="str">
        <f t="shared" si="29"/>
        <v>海洋天堂紅利卡</v>
      </c>
    </row>
    <row r="1130" spans="2:12" x14ac:dyDescent="0.25">
      <c r="B1130" s="82" t="s">
        <v>441</v>
      </c>
      <c r="C1130" s="174" t="s">
        <v>2273</v>
      </c>
      <c r="D1130" s="175" t="s">
        <v>2274</v>
      </c>
      <c r="E1130" s="82">
        <v>12</v>
      </c>
      <c r="F1130" s="79"/>
      <c r="G1130" s="82"/>
      <c r="H1130" s="82"/>
      <c r="I1130" s="118">
        <f>VLOOKUP(道具表!L1130,虛寶卡代碼清單!D:H,4,FALSE)*K1130</f>
        <v>50400000000</v>
      </c>
      <c r="J1130" s="147"/>
      <c r="K1130" s="71">
        <v>1200000000</v>
      </c>
      <c r="L1130" t="str">
        <f t="shared" si="29"/>
        <v>海洋天堂紅利卡</v>
      </c>
    </row>
    <row r="1131" spans="2:12" x14ac:dyDescent="0.25">
      <c r="B1131" s="82" t="s">
        <v>441</v>
      </c>
      <c r="C1131" s="174" t="s">
        <v>2275</v>
      </c>
      <c r="D1131" s="175" t="s">
        <v>2276</v>
      </c>
      <c r="E1131" s="82">
        <v>12</v>
      </c>
      <c r="F1131" s="79"/>
      <c r="G1131" s="82"/>
      <c r="H1131" s="82"/>
      <c r="I1131" s="118">
        <f>VLOOKUP(道具表!L1131,虛寶卡代碼清單!D:H,4,FALSE)*K1131</f>
        <v>126000</v>
      </c>
      <c r="J1131" s="147"/>
      <c r="K1131" s="71">
        <v>3000</v>
      </c>
      <c r="L1131" t="str">
        <f t="shared" si="29"/>
        <v>海洋天堂紅利卡</v>
      </c>
    </row>
    <row r="1132" spans="2:12" x14ac:dyDescent="0.25">
      <c r="B1132" s="82" t="s">
        <v>441</v>
      </c>
      <c r="C1132" s="174" t="s">
        <v>2277</v>
      </c>
      <c r="D1132" s="175" t="s">
        <v>2278</v>
      </c>
      <c r="E1132" s="82">
        <v>12</v>
      </c>
      <c r="F1132" s="79"/>
      <c r="G1132" s="82"/>
      <c r="H1132" s="82"/>
      <c r="I1132" s="118">
        <f>VLOOKUP(道具表!L1132,虛寶卡代碼清單!D:H,4,FALSE)*K1132</f>
        <v>378000</v>
      </c>
      <c r="J1132" s="147"/>
      <c r="K1132" s="71">
        <v>9000</v>
      </c>
      <c r="L1132" t="str">
        <f t="shared" si="29"/>
        <v>海洋天堂紅利卡</v>
      </c>
    </row>
    <row r="1133" spans="2:12" x14ac:dyDescent="0.25">
      <c r="B1133" s="82" t="s">
        <v>441</v>
      </c>
      <c r="C1133" s="174" t="s">
        <v>2279</v>
      </c>
      <c r="D1133" s="175" t="s">
        <v>2280</v>
      </c>
      <c r="E1133" s="82">
        <v>12</v>
      </c>
      <c r="F1133" s="79"/>
      <c r="G1133" s="82"/>
      <c r="H1133" s="82"/>
      <c r="I1133" s="118">
        <f>VLOOKUP(道具表!L1133,虛寶卡代碼清單!D:H,4,FALSE)*K1133</f>
        <v>1260000</v>
      </c>
      <c r="J1133" s="147"/>
      <c r="K1133" s="71">
        <v>30000</v>
      </c>
      <c r="L1133" t="str">
        <f t="shared" si="29"/>
        <v>海洋天堂紅利卡</v>
      </c>
    </row>
    <row r="1134" spans="2:12" x14ac:dyDescent="0.25">
      <c r="B1134" s="82" t="s">
        <v>441</v>
      </c>
      <c r="C1134" s="174" t="s">
        <v>2281</v>
      </c>
      <c r="D1134" s="175" t="s">
        <v>2282</v>
      </c>
      <c r="E1134" s="82">
        <v>12</v>
      </c>
      <c r="F1134" s="79"/>
      <c r="G1134" s="82"/>
      <c r="H1134" s="82"/>
      <c r="I1134" s="118">
        <f>VLOOKUP(道具表!L1134,虛寶卡代碼清單!D:H,4,FALSE)*K1134</f>
        <v>3780000</v>
      </c>
      <c r="J1134" s="147"/>
      <c r="K1134" s="71">
        <v>90000</v>
      </c>
      <c r="L1134" t="str">
        <f t="shared" si="29"/>
        <v>海洋天堂紅利卡</v>
      </c>
    </row>
    <row r="1135" spans="2:12" x14ac:dyDescent="0.25">
      <c r="B1135" s="82" t="s">
        <v>441</v>
      </c>
      <c r="C1135" s="174" t="s">
        <v>2283</v>
      </c>
      <c r="D1135" s="175" t="s">
        <v>2284</v>
      </c>
      <c r="E1135" s="82">
        <v>12</v>
      </c>
      <c r="F1135" s="79"/>
      <c r="G1135" s="82"/>
      <c r="H1135" s="82"/>
      <c r="I1135" s="118">
        <f>VLOOKUP(道具表!L1135,虛寶卡代碼清單!D:H,4,FALSE)*K1135</f>
        <v>12600000</v>
      </c>
      <c r="J1135" s="147"/>
      <c r="K1135" s="71">
        <v>300000</v>
      </c>
      <c r="L1135" t="str">
        <f t="shared" si="29"/>
        <v>海洋天堂紅利卡</v>
      </c>
    </row>
    <row r="1136" spans="2:12" x14ac:dyDescent="0.25">
      <c r="B1136" s="82" t="s">
        <v>441</v>
      </c>
      <c r="C1136" s="174" t="s">
        <v>2285</v>
      </c>
      <c r="D1136" s="175" t="s">
        <v>2286</v>
      </c>
      <c r="E1136" s="82">
        <v>12</v>
      </c>
      <c r="F1136" s="79"/>
      <c r="G1136" s="82"/>
      <c r="H1136" s="82"/>
      <c r="I1136" s="118">
        <f>VLOOKUP(道具表!L1136,虛寶卡代碼清單!D:H,4,FALSE)*K1136</f>
        <v>37800000</v>
      </c>
      <c r="J1136" s="147"/>
      <c r="K1136" s="71">
        <v>900000</v>
      </c>
      <c r="L1136" t="str">
        <f t="shared" si="29"/>
        <v>海洋天堂紅利卡</v>
      </c>
    </row>
    <row r="1137" spans="2:12" x14ac:dyDescent="0.25">
      <c r="B1137" s="82" t="s">
        <v>441</v>
      </c>
      <c r="C1137" s="174" t="s">
        <v>2287</v>
      </c>
      <c r="D1137" s="175" t="s">
        <v>2288</v>
      </c>
      <c r="E1137" s="82">
        <v>12</v>
      </c>
      <c r="F1137" s="79"/>
      <c r="G1137" s="82"/>
      <c r="H1137" s="82"/>
      <c r="I1137" s="118">
        <f>VLOOKUP(道具表!L1137,虛寶卡代碼清單!D:H,4,FALSE)*K1137</f>
        <v>126000000</v>
      </c>
      <c r="J1137" s="147"/>
      <c r="K1137" s="71">
        <v>3000000</v>
      </c>
      <c r="L1137" t="str">
        <f t="shared" si="29"/>
        <v>海洋天堂紅利卡</v>
      </c>
    </row>
    <row r="1138" spans="2:12" x14ac:dyDescent="0.25">
      <c r="B1138" s="82" t="s">
        <v>441</v>
      </c>
      <c r="C1138" s="174" t="s">
        <v>2289</v>
      </c>
      <c r="D1138" s="175" t="s">
        <v>2290</v>
      </c>
      <c r="E1138" s="82">
        <v>12</v>
      </c>
      <c r="F1138" s="79"/>
      <c r="G1138" s="82"/>
      <c r="H1138" s="82"/>
      <c r="I1138" s="118">
        <f>VLOOKUP(道具表!L1138,虛寶卡代碼清單!D:H,4,FALSE)*K1138</f>
        <v>252000000</v>
      </c>
      <c r="J1138" s="147"/>
      <c r="K1138" s="71">
        <v>6000000</v>
      </c>
      <c r="L1138" t="str">
        <f t="shared" si="29"/>
        <v>海洋天堂紅利卡</v>
      </c>
    </row>
    <row r="1139" spans="2:12" x14ac:dyDescent="0.25">
      <c r="B1139" s="82" t="s">
        <v>441</v>
      </c>
      <c r="C1139" s="174" t="s">
        <v>2291</v>
      </c>
      <c r="D1139" s="175" t="s">
        <v>2292</v>
      </c>
      <c r="E1139" s="82">
        <v>12</v>
      </c>
      <c r="F1139" s="79"/>
      <c r="G1139" s="82"/>
      <c r="H1139" s="82"/>
      <c r="I1139" s="118">
        <f>VLOOKUP(道具表!L1139,虛寶卡代碼清單!D:H,4,FALSE)*K1139</f>
        <v>378000000</v>
      </c>
      <c r="J1139" s="147"/>
      <c r="K1139" s="71">
        <v>9000000</v>
      </c>
      <c r="L1139" t="str">
        <f t="shared" si="29"/>
        <v>海洋天堂紅利卡</v>
      </c>
    </row>
    <row r="1140" spans="2:12" x14ac:dyDescent="0.25">
      <c r="B1140" s="82" t="s">
        <v>441</v>
      </c>
      <c r="C1140" s="174" t="s">
        <v>2293</v>
      </c>
      <c r="D1140" s="175" t="s">
        <v>2294</v>
      </c>
      <c r="E1140" s="82">
        <v>12</v>
      </c>
      <c r="F1140" s="79"/>
      <c r="G1140" s="82"/>
      <c r="H1140" s="82"/>
      <c r="I1140" s="118">
        <f>VLOOKUP(道具表!L1140,虛寶卡代碼清單!D:H,4,FALSE)*K1140</f>
        <v>630000000</v>
      </c>
      <c r="J1140" s="147"/>
      <c r="K1140" s="71">
        <v>15000000</v>
      </c>
      <c r="L1140" t="str">
        <f t="shared" si="29"/>
        <v>海洋天堂紅利卡</v>
      </c>
    </row>
    <row r="1141" spans="2:12" x14ac:dyDescent="0.25">
      <c r="B1141" s="82" t="s">
        <v>441</v>
      </c>
      <c r="C1141" s="174" t="s">
        <v>2295</v>
      </c>
      <c r="D1141" s="175" t="s">
        <v>2296</v>
      </c>
      <c r="E1141" s="82">
        <v>12</v>
      </c>
      <c r="F1141" s="79"/>
      <c r="G1141" s="82"/>
      <c r="H1141" s="82"/>
      <c r="I1141" s="118">
        <f>VLOOKUP(道具表!L1141,虛寶卡代碼清單!D:H,4,FALSE)*K1141</f>
        <v>1260000000</v>
      </c>
      <c r="J1141" s="147"/>
      <c r="K1141" s="71">
        <v>30000000</v>
      </c>
      <c r="L1141" t="str">
        <f t="shared" si="29"/>
        <v>海洋天堂紅利卡</v>
      </c>
    </row>
    <row r="1142" spans="2:12" x14ac:dyDescent="0.25">
      <c r="B1142" s="82" t="s">
        <v>441</v>
      </c>
      <c r="C1142" s="174" t="s">
        <v>2297</v>
      </c>
      <c r="D1142" s="175" t="s">
        <v>2298</v>
      </c>
      <c r="E1142" s="82">
        <v>12</v>
      </c>
      <c r="F1142" s="79"/>
      <c r="G1142" s="82"/>
      <c r="H1142" s="82"/>
      <c r="I1142" s="118">
        <f>VLOOKUP(道具表!L1142,虛寶卡代碼清單!D:H,4,FALSE)*K1142</f>
        <v>1890000000</v>
      </c>
      <c r="J1142" s="147"/>
      <c r="K1142" s="71">
        <v>45000000</v>
      </c>
      <c r="L1142" t="str">
        <f t="shared" si="29"/>
        <v>海洋天堂紅利卡</v>
      </c>
    </row>
    <row r="1143" spans="2:12" x14ac:dyDescent="0.25">
      <c r="B1143" s="82" t="s">
        <v>441</v>
      </c>
      <c r="C1143" s="174" t="s">
        <v>2299</v>
      </c>
      <c r="D1143" s="175" t="s">
        <v>2300</v>
      </c>
      <c r="E1143" s="82">
        <v>12</v>
      </c>
      <c r="F1143" s="79"/>
      <c r="G1143" s="82"/>
      <c r="H1143" s="82"/>
      <c r="I1143" s="118">
        <f>VLOOKUP(道具表!L1143,虛寶卡代碼清單!D:H,4,FALSE)*K1143</f>
        <v>3780000000</v>
      </c>
      <c r="J1143" s="147"/>
      <c r="K1143" s="71">
        <v>90000000</v>
      </c>
      <c r="L1143" t="str">
        <f t="shared" si="29"/>
        <v>海洋天堂紅利卡</v>
      </c>
    </row>
    <row r="1144" spans="2:12" x14ac:dyDescent="0.25">
      <c r="B1144" s="82" t="s">
        <v>441</v>
      </c>
      <c r="C1144" s="174" t="s">
        <v>2301</v>
      </c>
      <c r="D1144" s="175" t="s">
        <v>2302</v>
      </c>
      <c r="E1144" s="82">
        <v>12</v>
      </c>
      <c r="F1144" s="79"/>
      <c r="G1144" s="82"/>
      <c r="H1144" s="82"/>
      <c r="I1144" s="118">
        <f>VLOOKUP(道具表!L1144,虛寶卡代碼清單!D:H,4,FALSE)*K1144</f>
        <v>6300000000</v>
      </c>
      <c r="J1144" s="147"/>
      <c r="K1144" s="71">
        <v>150000000</v>
      </c>
      <c r="L1144" t="str">
        <f t="shared" si="29"/>
        <v>海洋天堂紅利卡</v>
      </c>
    </row>
    <row r="1145" spans="2:12" x14ac:dyDescent="0.25">
      <c r="B1145" s="82" t="s">
        <v>441</v>
      </c>
      <c r="C1145" s="174" t="s">
        <v>2303</v>
      </c>
      <c r="D1145" s="175" t="s">
        <v>2304</v>
      </c>
      <c r="E1145" s="82">
        <v>12</v>
      </c>
      <c r="F1145" s="79"/>
      <c r="G1145" s="82"/>
      <c r="H1145" s="82"/>
      <c r="I1145" s="118">
        <f>VLOOKUP(道具表!L1145,虛寶卡代碼清單!D:H,4,FALSE)*K1145</f>
        <v>12600000000</v>
      </c>
      <c r="J1145" s="147"/>
      <c r="K1145" s="71">
        <v>300000000</v>
      </c>
      <c r="L1145" t="str">
        <f t="shared" si="29"/>
        <v>海洋天堂紅利卡</v>
      </c>
    </row>
    <row r="1146" spans="2:12" x14ac:dyDescent="0.25">
      <c r="B1146" s="82" t="s">
        <v>441</v>
      </c>
      <c r="C1146" s="174" t="s">
        <v>2305</v>
      </c>
      <c r="D1146" s="175" t="s">
        <v>2306</v>
      </c>
      <c r="E1146" s="82">
        <v>12</v>
      </c>
      <c r="F1146" s="79"/>
      <c r="G1146" s="82"/>
      <c r="H1146" s="82"/>
      <c r="I1146" s="118">
        <f>VLOOKUP(道具表!L1146,虛寶卡代碼清單!D:H,4,FALSE)*K1146</f>
        <v>25200000000</v>
      </c>
      <c r="J1146" s="147"/>
      <c r="K1146" s="71">
        <v>600000000</v>
      </c>
      <c r="L1146" t="str">
        <f t="shared" si="29"/>
        <v>海洋天堂紅利卡</v>
      </c>
    </row>
    <row r="1147" spans="2:12" x14ac:dyDescent="0.25">
      <c r="B1147" s="82" t="s">
        <v>441</v>
      </c>
      <c r="C1147" s="174" t="s">
        <v>2307</v>
      </c>
      <c r="D1147" s="175" t="s">
        <v>2308</v>
      </c>
      <c r="E1147" s="82">
        <v>12</v>
      </c>
      <c r="F1147" s="79"/>
      <c r="G1147" s="82"/>
      <c r="H1147" s="82"/>
      <c r="I1147" s="118">
        <f>VLOOKUP(道具表!L1147,虛寶卡代碼清單!D:H,4,FALSE)*K1147</f>
        <v>50400000000</v>
      </c>
      <c r="J1147" s="147"/>
      <c r="K1147" s="71">
        <v>1200000000</v>
      </c>
      <c r="L1147" t="str">
        <f t="shared" si="29"/>
        <v>海洋天堂紅利卡</v>
      </c>
    </row>
    <row r="1148" spans="2:12" x14ac:dyDescent="0.25">
      <c r="B1148" s="82" t="s">
        <v>441</v>
      </c>
      <c r="C1148" s="174" t="s">
        <v>2309</v>
      </c>
      <c r="D1148" s="175" t="s">
        <v>2310</v>
      </c>
      <c r="E1148" s="82">
        <v>12</v>
      </c>
      <c r="F1148" s="79"/>
      <c r="G1148" s="82"/>
      <c r="H1148" s="82"/>
      <c r="I1148" s="118">
        <f>VLOOKUP(道具表!L1148,虛寶卡代碼清單!D:H,4,FALSE)*K1148</f>
        <v>117000</v>
      </c>
      <c r="J1148" s="147"/>
      <c r="K1148" s="71">
        <v>3000</v>
      </c>
      <c r="L1148" t="str">
        <f t="shared" si="29"/>
        <v>小魔女免費卡</v>
      </c>
    </row>
    <row r="1149" spans="2:12" x14ac:dyDescent="0.25">
      <c r="B1149" s="82" t="s">
        <v>441</v>
      </c>
      <c r="C1149" s="174" t="s">
        <v>2311</v>
      </c>
      <c r="D1149" s="175" t="s">
        <v>2312</v>
      </c>
      <c r="E1149" s="82">
        <v>12</v>
      </c>
      <c r="F1149" s="79"/>
      <c r="G1149" s="82"/>
      <c r="H1149" s="82"/>
      <c r="I1149" s="118">
        <f>VLOOKUP(道具表!L1149,虛寶卡代碼清單!D:H,4,FALSE)*K1149</f>
        <v>390000</v>
      </c>
      <c r="J1149" s="147"/>
      <c r="K1149" s="71">
        <v>10000</v>
      </c>
      <c r="L1149" t="str">
        <f t="shared" si="29"/>
        <v>小魔女免費卡</v>
      </c>
    </row>
    <row r="1150" spans="2:12" x14ac:dyDescent="0.25">
      <c r="B1150" s="82" t="s">
        <v>441</v>
      </c>
      <c r="C1150" s="174" t="s">
        <v>2313</v>
      </c>
      <c r="D1150" s="175" t="s">
        <v>2314</v>
      </c>
      <c r="E1150" s="82">
        <v>12</v>
      </c>
      <c r="F1150" s="79"/>
      <c r="G1150" s="82"/>
      <c r="H1150" s="82"/>
      <c r="I1150" s="118">
        <f>VLOOKUP(道具表!L1150,虛寶卡代碼清單!D:H,4,FALSE)*K1150</f>
        <v>1170000</v>
      </c>
      <c r="J1150" s="147"/>
      <c r="K1150" s="71">
        <v>30000</v>
      </c>
      <c r="L1150" t="str">
        <f t="shared" si="29"/>
        <v>小魔女免費卡</v>
      </c>
    </row>
    <row r="1151" spans="2:12" x14ac:dyDescent="0.25">
      <c r="B1151" s="82" t="s">
        <v>441</v>
      </c>
      <c r="C1151" s="174" t="s">
        <v>2315</v>
      </c>
      <c r="D1151" s="175" t="s">
        <v>2316</v>
      </c>
      <c r="E1151" s="82">
        <v>12</v>
      </c>
      <c r="F1151" s="79"/>
      <c r="G1151" s="82"/>
      <c r="H1151" s="82"/>
      <c r="I1151" s="118">
        <f>VLOOKUP(道具表!L1151,虛寶卡代碼清單!D:H,4,FALSE)*K1151</f>
        <v>3900000</v>
      </c>
      <c r="J1151" s="147"/>
      <c r="K1151" s="71">
        <v>100000</v>
      </c>
      <c r="L1151" t="str">
        <f t="shared" si="29"/>
        <v>小魔女免費卡</v>
      </c>
    </row>
    <row r="1152" spans="2:12" x14ac:dyDescent="0.25">
      <c r="B1152" s="82" t="s">
        <v>441</v>
      </c>
      <c r="C1152" s="174" t="s">
        <v>2317</v>
      </c>
      <c r="D1152" s="175" t="s">
        <v>2318</v>
      </c>
      <c r="E1152" s="82">
        <v>12</v>
      </c>
      <c r="F1152" s="79"/>
      <c r="G1152" s="82"/>
      <c r="H1152" s="82"/>
      <c r="I1152" s="118">
        <f>VLOOKUP(道具表!L1152,虛寶卡代碼清單!D:H,4,FALSE)*K1152</f>
        <v>11700000</v>
      </c>
      <c r="J1152" s="147"/>
      <c r="K1152" s="71">
        <v>300000</v>
      </c>
      <c r="L1152" t="str">
        <f t="shared" si="29"/>
        <v>小魔女免費卡</v>
      </c>
    </row>
    <row r="1153" spans="2:12" x14ac:dyDescent="0.25">
      <c r="B1153" s="82" t="s">
        <v>441</v>
      </c>
      <c r="C1153" s="174" t="s">
        <v>2319</v>
      </c>
      <c r="D1153" s="175" t="s">
        <v>2320</v>
      </c>
      <c r="E1153" s="82">
        <v>12</v>
      </c>
      <c r="F1153" s="79"/>
      <c r="G1153" s="82"/>
      <c r="H1153" s="82"/>
      <c r="I1153" s="118">
        <f>VLOOKUP(道具表!L1153,虛寶卡代碼清單!D:H,4,FALSE)*K1153</f>
        <v>39000000</v>
      </c>
      <c r="J1153" s="147"/>
      <c r="K1153" s="71">
        <v>1000000</v>
      </c>
      <c r="L1153" t="str">
        <f t="shared" si="29"/>
        <v>小魔女免費卡</v>
      </c>
    </row>
    <row r="1154" spans="2:12" x14ac:dyDescent="0.25">
      <c r="B1154" s="82" t="s">
        <v>441</v>
      </c>
      <c r="C1154" s="174" t="s">
        <v>2321</v>
      </c>
      <c r="D1154" s="175" t="s">
        <v>2322</v>
      </c>
      <c r="E1154" s="82">
        <v>12</v>
      </c>
      <c r="F1154" s="79"/>
      <c r="G1154" s="82"/>
      <c r="H1154" s="82"/>
      <c r="I1154" s="118">
        <f>VLOOKUP(道具表!L1154,虛寶卡代碼清單!D:H,4,FALSE)*K1154</f>
        <v>117000000</v>
      </c>
      <c r="J1154" s="147"/>
      <c r="K1154" s="71">
        <v>3000000</v>
      </c>
      <c r="L1154" t="str">
        <f t="shared" si="29"/>
        <v>小魔女免費卡</v>
      </c>
    </row>
    <row r="1155" spans="2:12" x14ac:dyDescent="0.25">
      <c r="B1155" s="82" t="s">
        <v>441</v>
      </c>
      <c r="C1155" s="174" t="s">
        <v>2323</v>
      </c>
      <c r="D1155" s="175" t="s">
        <v>2324</v>
      </c>
      <c r="E1155" s="82">
        <v>12</v>
      </c>
      <c r="F1155" s="79"/>
      <c r="G1155" s="82"/>
      <c r="H1155" s="82"/>
      <c r="I1155" s="118">
        <f>VLOOKUP(道具表!L1155,虛寶卡代碼清單!D:H,4,FALSE)*K1155</f>
        <v>234000000</v>
      </c>
      <c r="J1155" s="147"/>
      <c r="K1155" s="71">
        <v>6000000</v>
      </c>
      <c r="L1155" t="str">
        <f t="shared" si="29"/>
        <v>小魔女免費卡</v>
      </c>
    </row>
    <row r="1156" spans="2:12" x14ac:dyDescent="0.25">
      <c r="B1156" s="82" t="s">
        <v>441</v>
      </c>
      <c r="C1156" s="174" t="s">
        <v>2325</v>
      </c>
      <c r="D1156" s="175" t="s">
        <v>2326</v>
      </c>
      <c r="E1156" s="82">
        <v>12</v>
      </c>
      <c r="F1156" s="79"/>
      <c r="G1156" s="82"/>
      <c r="H1156" s="82"/>
      <c r="I1156" s="118">
        <f>VLOOKUP(道具表!L1156,虛寶卡代碼清單!D:H,4,FALSE)*K1156</f>
        <v>351000000</v>
      </c>
      <c r="J1156" s="147"/>
      <c r="K1156" s="71">
        <v>9000000</v>
      </c>
      <c r="L1156" t="str">
        <f t="shared" ref="L1156:L1219" si="30">MID(C1156,LEN(K1156)+1,FIND("(",C1156)-LEN(K1156)-1)</f>
        <v>小魔女免費卡</v>
      </c>
    </row>
    <row r="1157" spans="2:12" x14ac:dyDescent="0.25">
      <c r="B1157" s="82" t="s">
        <v>441</v>
      </c>
      <c r="C1157" s="174" t="s">
        <v>2327</v>
      </c>
      <c r="D1157" s="175" t="s">
        <v>2328</v>
      </c>
      <c r="E1157" s="82">
        <v>12</v>
      </c>
      <c r="F1157" s="79"/>
      <c r="G1157" s="82"/>
      <c r="H1157" s="82"/>
      <c r="I1157" s="118">
        <f>VLOOKUP(道具表!L1157,虛寶卡代碼清單!D:H,4,FALSE)*K1157</f>
        <v>390000000</v>
      </c>
      <c r="J1157" s="147"/>
      <c r="K1157" s="71">
        <v>10000000</v>
      </c>
      <c r="L1157" t="str">
        <f t="shared" si="30"/>
        <v>小魔女免費卡</v>
      </c>
    </row>
    <row r="1158" spans="2:12" x14ac:dyDescent="0.25">
      <c r="B1158" s="82" t="s">
        <v>441</v>
      </c>
      <c r="C1158" s="174" t="s">
        <v>2329</v>
      </c>
      <c r="D1158" s="175" t="s">
        <v>2330</v>
      </c>
      <c r="E1158" s="82">
        <v>12</v>
      </c>
      <c r="F1158" s="79"/>
      <c r="G1158" s="82"/>
      <c r="H1158" s="82"/>
      <c r="I1158" s="118">
        <f>VLOOKUP(道具表!L1158,虛寶卡代碼清單!D:H,4,FALSE)*K1158</f>
        <v>585000000</v>
      </c>
      <c r="J1158" s="147"/>
      <c r="K1158" s="71">
        <v>15000000</v>
      </c>
      <c r="L1158" t="str">
        <f t="shared" si="30"/>
        <v>小魔女免費卡</v>
      </c>
    </row>
    <row r="1159" spans="2:12" x14ac:dyDescent="0.25">
      <c r="B1159" s="82" t="s">
        <v>441</v>
      </c>
      <c r="C1159" s="174" t="s">
        <v>2331</v>
      </c>
      <c r="D1159" s="175" t="s">
        <v>2332</v>
      </c>
      <c r="E1159" s="82">
        <v>12</v>
      </c>
      <c r="F1159" s="79"/>
      <c r="G1159" s="82"/>
      <c r="H1159" s="82"/>
      <c r="I1159" s="118">
        <f>VLOOKUP(道具表!L1159,虛寶卡代碼清單!D:H,4,FALSE)*K1159</f>
        <v>1170000000</v>
      </c>
      <c r="J1159" s="147"/>
      <c r="K1159" s="71">
        <v>30000000</v>
      </c>
      <c r="L1159" t="str">
        <f t="shared" si="30"/>
        <v>小魔女免費卡</v>
      </c>
    </row>
    <row r="1160" spans="2:12" x14ac:dyDescent="0.25">
      <c r="B1160" s="82" t="s">
        <v>441</v>
      </c>
      <c r="C1160" s="174" t="s">
        <v>2333</v>
      </c>
      <c r="D1160" s="175" t="s">
        <v>2334</v>
      </c>
      <c r="E1160" s="82">
        <v>12</v>
      </c>
      <c r="F1160" s="79"/>
      <c r="G1160" s="82"/>
      <c r="H1160" s="82"/>
      <c r="I1160" s="118">
        <f>VLOOKUP(道具表!L1160,虛寶卡代碼清單!D:H,4,FALSE)*K1160</f>
        <v>1950000000</v>
      </c>
      <c r="J1160" s="147"/>
      <c r="K1160" s="71">
        <v>50000000</v>
      </c>
      <c r="L1160" t="str">
        <f t="shared" si="30"/>
        <v>小魔女免費卡</v>
      </c>
    </row>
    <row r="1161" spans="2:12" x14ac:dyDescent="0.25">
      <c r="B1161" s="82" t="s">
        <v>441</v>
      </c>
      <c r="C1161" s="174" t="s">
        <v>2335</v>
      </c>
      <c r="D1161" s="175" t="s">
        <v>2336</v>
      </c>
      <c r="E1161" s="82">
        <v>12</v>
      </c>
      <c r="F1161" s="79"/>
      <c r="G1161" s="82"/>
      <c r="H1161" s="82"/>
      <c r="I1161" s="118">
        <f>VLOOKUP(道具表!L1161,虛寶卡代碼清單!D:H,4,FALSE)*K1161</f>
        <v>3900000000</v>
      </c>
      <c r="J1161" s="147"/>
      <c r="K1161" s="71">
        <v>100000000</v>
      </c>
      <c r="L1161" t="str">
        <f t="shared" si="30"/>
        <v>小魔女免費卡</v>
      </c>
    </row>
    <row r="1162" spans="2:12" x14ac:dyDescent="0.25">
      <c r="B1162" s="82" t="s">
        <v>441</v>
      </c>
      <c r="C1162" s="174" t="s">
        <v>2337</v>
      </c>
      <c r="D1162" s="175" t="s">
        <v>2338</v>
      </c>
      <c r="E1162" s="82">
        <v>12</v>
      </c>
      <c r="F1162" s="79"/>
      <c r="G1162" s="82"/>
      <c r="H1162" s="82"/>
      <c r="I1162" s="118">
        <f>VLOOKUP(道具表!L1162,虛寶卡代碼清單!D:H,4,FALSE)*K1162</f>
        <v>7800000000</v>
      </c>
      <c r="J1162" s="147"/>
      <c r="K1162" s="71">
        <v>200000000</v>
      </c>
      <c r="L1162" t="str">
        <f t="shared" si="30"/>
        <v>小魔女免費卡</v>
      </c>
    </row>
    <row r="1163" spans="2:12" x14ac:dyDescent="0.25">
      <c r="B1163" s="82" t="s">
        <v>441</v>
      </c>
      <c r="C1163" s="174" t="s">
        <v>2339</v>
      </c>
      <c r="D1163" s="175" t="s">
        <v>2340</v>
      </c>
      <c r="E1163" s="82">
        <v>12</v>
      </c>
      <c r="F1163" s="79"/>
      <c r="G1163" s="82"/>
      <c r="H1163" s="82"/>
      <c r="I1163" s="118">
        <f>VLOOKUP(道具表!L1163,虛寶卡代碼清單!D:H,4,FALSE)*K1163</f>
        <v>11700000000</v>
      </c>
      <c r="J1163" s="147"/>
      <c r="K1163" s="71">
        <v>300000000</v>
      </c>
      <c r="L1163" t="str">
        <f t="shared" si="30"/>
        <v>小魔女免費卡</v>
      </c>
    </row>
    <row r="1164" spans="2:12" x14ac:dyDescent="0.25">
      <c r="B1164" s="82" t="s">
        <v>441</v>
      </c>
      <c r="C1164" s="174" t="s">
        <v>2341</v>
      </c>
      <c r="D1164" s="175" t="s">
        <v>2342</v>
      </c>
      <c r="E1164" s="82">
        <v>12</v>
      </c>
      <c r="F1164" s="79"/>
      <c r="G1164" s="82"/>
      <c r="H1164" s="82"/>
      <c r="I1164" s="118">
        <f>VLOOKUP(道具表!L1164,虛寶卡代碼清單!D:H,4,FALSE)*K1164</f>
        <v>19500000000</v>
      </c>
      <c r="J1164" s="147"/>
      <c r="K1164" s="71">
        <v>500000000</v>
      </c>
      <c r="L1164" t="str">
        <f t="shared" si="30"/>
        <v>小魔女免費卡</v>
      </c>
    </row>
    <row r="1165" spans="2:12" x14ac:dyDescent="0.25">
      <c r="B1165" s="82" t="s">
        <v>441</v>
      </c>
      <c r="C1165" s="174" t="s">
        <v>2343</v>
      </c>
      <c r="D1165" s="175" t="s">
        <v>2344</v>
      </c>
      <c r="E1165" s="82">
        <v>12</v>
      </c>
      <c r="F1165" s="79"/>
      <c r="G1165" s="82"/>
      <c r="H1165" s="82"/>
      <c r="I1165" s="118">
        <f>VLOOKUP(道具表!L1165,虛寶卡代碼清單!D:H,4,FALSE)*K1165</f>
        <v>39000000000</v>
      </c>
      <c r="J1165" s="147"/>
      <c r="K1165" s="71">
        <v>1000000000</v>
      </c>
      <c r="L1165" t="str">
        <f t="shared" si="30"/>
        <v>小魔女免費卡</v>
      </c>
    </row>
    <row r="1166" spans="2:12" x14ac:dyDescent="0.25">
      <c r="B1166" s="82" t="s">
        <v>441</v>
      </c>
      <c r="C1166" s="174" t="s">
        <v>2345</v>
      </c>
      <c r="D1166" s="175" t="s">
        <v>2346</v>
      </c>
      <c r="E1166" s="82">
        <v>12</v>
      </c>
      <c r="F1166" s="79"/>
      <c r="G1166" s="82"/>
      <c r="H1166" s="82"/>
      <c r="I1166" s="118">
        <f>VLOOKUP(道具表!L1166,虛寶卡代碼清單!D:H,4,FALSE)*K1166</f>
        <v>117000</v>
      </c>
      <c r="J1166" s="147"/>
      <c r="K1166" s="71">
        <v>3000</v>
      </c>
      <c r="L1166" t="str">
        <f t="shared" si="30"/>
        <v>小魔女免費卡</v>
      </c>
    </row>
    <row r="1167" spans="2:12" x14ac:dyDescent="0.25">
      <c r="B1167" s="82" t="s">
        <v>441</v>
      </c>
      <c r="C1167" s="174" t="s">
        <v>2347</v>
      </c>
      <c r="D1167" s="175" t="s">
        <v>2348</v>
      </c>
      <c r="E1167" s="82">
        <v>12</v>
      </c>
      <c r="F1167" s="79"/>
      <c r="G1167" s="82"/>
      <c r="H1167" s="82"/>
      <c r="I1167" s="118">
        <f>VLOOKUP(道具表!L1167,虛寶卡代碼清單!D:H,4,FALSE)*K1167</f>
        <v>390000</v>
      </c>
      <c r="J1167" s="147"/>
      <c r="K1167" s="71">
        <v>10000</v>
      </c>
      <c r="L1167" t="str">
        <f t="shared" si="30"/>
        <v>小魔女免費卡</v>
      </c>
    </row>
    <row r="1168" spans="2:12" x14ac:dyDescent="0.25">
      <c r="B1168" s="82" t="s">
        <v>441</v>
      </c>
      <c r="C1168" s="174" t="s">
        <v>2349</v>
      </c>
      <c r="D1168" s="175" t="s">
        <v>2350</v>
      </c>
      <c r="E1168" s="82">
        <v>12</v>
      </c>
      <c r="F1168" s="79"/>
      <c r="G1168" s="82"/>
      <c r="H1168" s="82"/>
      <c r="I1168" s="118">
        <f>VLOOKUP(道具表!L1168,虛寶卡代碼清單!D:H,4,FALSE)*K1168</f>
        <v>1170000</v>
      </c>
      <c r="J1168" s="147"/>
      <c r="K1168" s="71">
        <v>30000</v>
      </c>
      <c r="L1168" t="str">
        <f t="shared" si="30"/>
        <v>小魔女免費卡</v>
      </c>
    </row>
    <row r="1169" spans="2:12" x14ac:dyDescent="0.25">
      <c r="B1169" s="82" t="s">
        <v>441</v>
      </c>
      <c r="C1169" s="174" t="s">
        <v>2351</v>
      </c>
      <c r="D1169" s="175" t="s">
        <v>2352</v>
      </c>
      <c r="E1169" s="82">
        <v>12</v>
      </c>
      <c r="F1169" s="79"/>
      <c r="G1169" s="82"/>
      <c r="H1169" s="82"/>
      <c r="I1169" s="118">
        <f>VLOOKUP(道具表!L1169,虛寶卡代碼清單!D:H,4,FALSE)*K1169</f>
        <v>3900000</v>
      </c>
      <c r="J1169" s="147"/>
      <c r="K1169" s="71">
        <v>100000</v>
      </c>
      <c r="L1169" t="str">
        <f t="shared" si="30"/>
        <v>小魔女免費卡</v>
      </c>
    </row>
    <row r="1170" spans="2:12" x14ac:dyDescent="0.25">
      <c r="B1170" s="82" t="s">
        <v>441</v>
      </c>
      <c r="C1170" s="174" t="s">
        <v>2353</v>
      </c>
      <c r="D1170" s="175" t="s">
        <v>2354</v>
      </c>
      <c r="E1170" s="82">
        <v>12</v>
      </c>
      <c r="F1170" s="79"/>
      <c r="G1170" s="82"/>
      <c r="H1170" s="82"/>
      <c r="I1170" s="118">
        <f>VLOOKUP(道具表!L1170,虛寶卡代碼清單!D:H,4,FALSE)*K1170</f>
        <v>11700000</v>
      </c>
      <c r="J1170" s="147"/>
      <c r="K1170" s="71">
        <v>300000</v>
      </c>
      <c r="L1170" t="str">
        <f t="shared" si="30"/>
        <v>小魔女免費卡</v>
      </c>
    </row>
    <row r="1171" spans="2:12" x14ac:dyDescent="0.25">
      <c r="B1171" s="82" t="s">
        <v>441</v>
      </c>
      <c r="C1171" s="174" t="s">
        <v>2355</v>
      </c>
      <c r="D1171" s="175" t="s">
        <v>2356</v>
      </c>
      <c r="E1171" s="82">
        <v>12</v>
      </c>
      <c r="F1171" s="79"/>
      <c r="G1171" s="82"/>
      <c r="H1171" s="82"/>
      <c r="I1171" s="118">
        <f>VLOOKUP(道具表!L1171,虛寶卡代碼清單!D:H,4,FALSE)*K1171</f>
        <v>39000000</v>
      </c>
      <c r="J1171" s="147"/>
      <c r="K1171" s="71">
        <v>1000000</v>
      </c>
      <c r="L1171" t="str">
        <f t="shared" si="30"/>
        <v>小魔女免費卡</v>
      </c>
    </row>
    <row r="1172" spans="2:12" x14ac:dyDescent="0.25">
      <c r="B1172" s="82" t="s">
        <v>441</v>
      </c>
      <c r="C1172" s="174" t="s">
        <v>2357</v>
      </c>
      <c r="D1172" s="175" t="s">
        <v>2358</v>
      </c>
      <c r="E1172" s="82">
        <v>12</v>
      </c>
      <c r="F1172" s="79"/>
      <c r="G1172" s="82"/>
      <c r="H1172" s="82"/>
      <c r="I1172" s="118">
        <f>VLOOKUP(道具表!L1172,虛寶卡代碼清單!D:H,4,FALSE)*K1172</f>
        <v>117000000</v>
      </c>
      <c r="J1172" s="147"/>
      <c r="K1172" s="71">
        <v>3000000</v>
      </c>
      <c r="L1172" t="str">
        <f t="shared" si="30"/>
        <v>小魔女免費卡</v>
      </c>
    </row>
    <row r="1173" spans="2:12" x14ac:dyDescent="0.25">
      <c r="B1173" s="82" t="s">
        <v>441</v>
      </c>
      <c r="C1173" s="174" t="s">
        <v>2359</v>
      </c>
      <c r="D1173" s="175" t="s">
        <v>2360</v>
      </c>
      <c r="E1173" s="82">
        <v>12</v>
      </c>
      <c r="F1173" s="79"/>
      <c r="G1173" s="82"/>
      <c r="H1173" s="82"/>
      <c r="I1173" s="118">
        <f>VLOOKUP(道具表!L1173,虛寶卡代碼清單!D:H,4,FALSE)*K1173</f>
        <v>234000000</v>
      </c>
      <c r="J1173" s="147"/>
      <c r="K1173" s="71">
        <v>6000000</v>
      </c>
      <c r="L1173" t="str">
        <f t="shared" si="30"/>
        <v>小魔女免費卡</v>
      </c>
    </row>
    <row r="1174" spans="2:12" x14ac:dyDescent="0.25">
      <c r="B1174" s="82" t="s">
        <v>441</v>
      </c>
      <c r="C1174" s="174" t="s">
        <v>2361</v>
      </c>
      <c r="D1174" s="175" t="s">
        <v>2362</v>
      </c>
      <c r="E1174" s="82">
        <v>12</v>
      </c>
      <c r="F1174" s="79"/>
      <c r="G1174" s="82"/>
      <c r="H1174" s="82"/>
      <c r="I1174" s="118">
        <f>VLOOKUP(道具表!L1174,虛寶卡代碼清單!D:H,4,FALSE)*K1174</f>
        <v>351000000</v>
      </c>
      <c r="J1174" s="147"/>
      <c r="K1174" s="71">
        <v>9000000</v>
      </c>
      <c r="L1174" t="str">
        <f t="shared" si="30"/>
        <v>小魔女免費卡</v>
      </c>
    </row>
    <row r="1175" spans="2:12" x14ac:dyDescent="0.25">
      <c r="B1175" s="82" t="s">
        <v>441</v>
      </c>
      <c r="C1175" s="174" t="s">
        <v>2363</v>
      </c>
      <c r="D1175" s="175" t="s">
        <v>2364</v>
      </c>
      <c r="E1175" s="82">
        <v>12</v>
      </c>
      <c r="F1175" s="79"/>
      <c r="G1175" s="82"/>
      <c r="H1175" s="82"/>
      <c r="I1175" s="118">
        <f>VLOOKUP(道具表!L1175,虛寶卡代碼清單!D:H,4,FALSE)*K1175</f>
        <v>390000000</v>
      </c>
      <c r="J1175" s="147"/>
      <c r="K1175" s="71">
        <v>10000000</v>
      </c>
      <c r="L1175" t="str">
        <f t="shared" si="30"/>
        <v>小魔女免費卡</v>
      </c>
    </row>
    <row r="1176" spans="2:12" x14ac:dyDescent="0.25">
      <c r="B1176" s="82" t="s">
        <v>441</v>
      </c>
      <c r="C1176" s="174" t="s">
        <v>2365</v>
      </c>
      <c r="D1176" s="175" t="s">
        <v>2366</v>
      </c>
      <c r="E1176" s="82">
        <v>12</v>
      </c>
      <c r="F1176" s="79"/>
      <c r="G1176" s="82"/>
      <c r="H1176" s="82"/>
      <c r="I1176" s="118">
        <f>VLOOKUP(道具表!L1176,虛寶卡代碼清單!D:H,4,FALSE)*K1176</f>
        <v>585000000</v>
      </c>
      <c r="J1176" s="147"/>
      <c r="K1176" s="71">
        <v>15000000</v>
      </c>
      <c r="L1176" t="str">
        <f t="shared" si="30"/>
        <v>小魔女免費卡</v>
      </c>
    </row>
    <row r="1177" spans="2:12" x14ac:dyDescent="0.25">
      <c r="B1177" s="82" t="s">
        <v>441</v>
      </c>
      <c r="C1177" s="174" t="s">
        <v>2367</v>
      </c>
      <c r="D1177" s="175" t="s">
        <v>2368</v>
      </c>
      <c r="E1177" s="82">
        <v>12</v>
      </c>
      <c r="F1177" s="79"/>
      <c r="G1177" s="82"/>
      <c r="H1177" s="82"/>
      <c r="I1177" s="118">
        <f>VLOOKUP(道具表!L1177,虛寶卡代碼清單!D:H,4,FALSE)*K1177</f>
        <v>1170000000</v>
      </c>
      <c r="J1177" s="147"/>
      <c r="K1177" s="71">
        <v>30000000</v>
      </c>
      <c r="L1177" t="str">
        <f t="shared" si="30"/>
        <v>小魔女免費卡</v>
      </c>
    </row>
    <row r="1178" spans="2:12" x14ac:dyDescent="0.25">
      <c r="B1178" s="82" t="s">
        <v>441</v>
      </c>
      <c r="C1178" s="174" t="s">
        <v>2369</v>
      </c>
      <c r="D1178" s="175" t="s">
        <v>2370</v>
      </c>
      <c r="E1178" s="82">
        <v>12</v>
      </c>
      <c r="F1178" s="79"/>
      <c r="G1178" s="82"/>
      <c r="H1178" s="82"/>
      <c r="I1178" s="118">
        <f>VLOOKUP(道具表!L1178,虛寶卡代碼清單!D:H,4,FALSE)*K1178</f>
        <v>1950000000</v>
      </c>
      <c r="J1178" s="147"/>
      <c r="K1178" s="71">
        <v>50000000</v>
      </c>
      <c r="L1178" t="str">
        <f t="shared" si="30"/>
        <v>小魔女免費卡</v>
      </c>
    </row>
    <row r="1179" spans="2:12" x14ac:dyDescent="0.25">
      <c r="B1179" s="82" t="s">
        <v>441</v>
      </c>
      <c r="C1179" s="174" t="s">
        <v>2371</v>
      </c>
      <c r="D1179" s="175" t="s">
        <v>2372</v>
      </c>
      <c r="E1179" s="82">
        <v>12</v>
      </c>
      <c r="F1179" s="79"/>
      <c r="G1179" s="82"/>
      <c r="H1179" s="82"/>
      <c r="I1179" s="118">
        <f>VLOOKUP(道具表!L1179,虛寶卡代碼清單!D:H,4,FALSE)*K1179</f>
        <v>3900000000</v>
      </c>
      <c r="J1179" s="147"/>
      <c r="K1179" s="71">
        <v>100000000</v>
      </c>
      <c r="L1179" t="str">
        <f t="shared" si="30"/>
        <v>小魔女免費卡</v>
      </c>
    </row>
    <row r="1180" spans="2:12" x14ac:dyDescent="0.25">
      <c r="B1180" s="82" t="s">
        <v>441</v>
      </c>
      <c r="C1180" s="174" t="s">
        <v>2373</v>
      </c>
      <c r="D1180" s="175" t="s">
        <v>2374</v>
      </c>
      <c r="E1180" s="82">
        <v>12</v>
      </c>
      <c r="F1180" s="79"/>
      <c r="G1180" s="82"/>
      <c r="H1180" s="82"/>
      <c r="I1180" s="118">
        <f>VLOOKUP(道具表!L1180,虛寶卡代碼清單!D:H,4,FALSE)*K1180</f>
        <v>7800000000</v>
      </c>
      <c r="J1180" s="147"/>
      <c r="K1180" s="71">
        <v>200000000</v>
      </c>
      <c r="L1180" t="str">
        <f t="shared" si="30"/>
        <v>小魔女免費卡</v>
      </c>
    </row>
    <row r="1181" spans="2:12" x14ac:dyDescent="0.25">
      <c r="B1181" s="82" t="s">
        <v>441</v>
      </c>
      <c r="C1181" s="174" t="s">
        <v>2375</v>
      </c>
      <c r="D1181" s="175" t="s">
        <v>2376</v>
      </c>
      <c r="E1181" s="82">
        <v>12</v>
      </c>
      <c r="F1181" s="79"/>
      <c r="G1181" s="82"/>
      <c r="H1181" s="82"/>
      <c r="I1181" s="118">
        <f>VLOOKUP(道具表!L1181,虛寶卡代碼清單!D:H,4,FALSE)*K1181</f>
        <v>11700000000</v>
      </c>
      <c r="J1181" s="147"/>
      <c r="K1181" s="71">
        <v>300000000</v>
      </c>
      <c r="L1181" t="str">
        <f t="shared" si="30"/>
        <v>小魔女免費卡</v>
      </c>
    </row>
    <row r="1182" spans="2:12" x14ac:dyDescent="0.25">
      <c r="B1182" s="82" t="s">
        <v>441</v>
      </c>
      <c r="C1182" s="174" t="s">
        <v>2377</v>
      </c>
      <c r="D1182" s="175" t="s">
        <v>2378</v>
      </c>
      <c r="E1182" s="82">
        <v>12</v>
      </c>
      <c r="F1182" s="79"/>
      <c r="G1182" s="82"/>
      <c r="H1182" s="82"/>
      <c r="I1182" s="118">
        <f>VLOOKUP(道具表!L1182,虛寶卡代碼清單!D:H,4,FALSE)*K1182</f>
        <v>19500000000</v>
      </c>
      <c r="J1182" s="147"/>
      <c r="K1182" s="71">
        <v>500000000</v>
      </c>
      <c r="L1182" t="str">
        <f t="shared" si="30"/>
        <v>小魔女免費卡</v>
      </c>
    </row>
    <row r="1183" spans="2:12" x14ac:dyDescent="0.25">
      <c r="B1183" s="82" t="s">
        <v>441</v>
      </c>
      <c r="C1183" s="174" t="s">
        <v>2379</v>
      </c>
      <c r="D1183" s="175" t="s">
        <v>2380</v>
      </c>
      <c r="E1183" s="82">
        <v>12</v>
      </c>
      <c r="F1183" s="79"/>
      <c r="G1183" s="82"/>
      <c r="H1183" s="82"/>
      <c r="I1183" s="118">
        <f>VLOOKUP(道具表!L1183,虛寶卡代碼清單!D:H,4,FALSE)*K1183</f>
        <v>39000000000</v>
      </c>
      <c r="J1183" s="147"/>
      <c r="K1183" s="71">
        <v>1000000000</v>
      </c>
      <c r="L1183" t="str">
        <f t="shared" si="30"/>
        <v>小魔女免費卡</v>
      </c>
    </row>
    <row r="1184" spans="2:12" x14ac:dyDescent="0.25">
      <c r="B1184" s="82" t="s">
        <v>441</v>
      </c>
      <c r="C1184" s="174" t="s">
        <v>2381</v>
      </c>
      <c r="D1184" s="175" t="s">
        <v>2382</v>
      </c>
      <c r="E1184" s="82">
        <v>12</v>
      </c>
      <c r="F1184" s="79"/>
      <c r="G1184" s="82"/>
      <c r="H1184" s="82"/>
      <c r="I1184" s="118">
        <f>VLOOKUP(道具表!L1184,虛寶卡代碼清單!D:H,4,FALSE)*K1184</f>
        <v>162000</v>
      </c>
      <c r="J1184" s="147"/>
      <c r="K1184" s="71">
        <v>3000</v>
      </c>
      <c r="L1184" t="str">
        <f t="shared" si="30"/>
        <v>火熱野馬免費卡</v>
      </c>
    </row>
    <row r="1185" spans="2:12" x14ac:dyDescent="0.25">
      <c r="B1185" s="82" t="s">
        <v>441</v>
      </c>
      <c r="C1185" s="174" t="s">
        <v>2383</v>
      </c>
      <c r="D1185" s="175" t="s">
        <v>2384</v>
      </c>
      <c r="E1185" s="82">
        <v>12</v>
      </c>
      <c r="F1185" s="79"/>
      <c r="G1185" s="82"/>
      <c r="H1185" s="82"/>
      <c r="I1185" s="118">
        <f>VLOOKUP(道具表!L1185,虛寶卡代碼清單!D:H,4,FALSE)*K1185</f>
        <v>540000</v>
      </c>
      <c r="J1185" s="147"/>
      <c r="K1185" s="71">
        <v>10000</v>
      </c>
      <c r="L1185" t="str">
        <f t="shared" si="30"/>
        <v>火熱野馬免費卡</v>
      </c>
    </row>
    <row r="1186" spans="2:12" x14ac:dyDescent="0.25">
      <c r="B1186" s="82" t="s">
        <v>441</v>
      </c>
      <c r="C1186" s="174" t="s">
        <v>2385</v>
      </c>
      <c r="D1186" s="175" t="s">
        <v>2386</v>
      </c>
      <c r="E1186" s="82">
        <v>12</v>
      </c>
      <c r="F1186" s="79"/>
      <c r="G1186" s="82"/>
      <c r="H1186" s="82"/>
      <c r="I1186" s="118">
        <f>VLOOKUP(道具表!L1186,虛寶卡代碼清單!D:H,4,FALSE)*K1186</f>
        <v>1620000</v>
      </c>
      <c r="J1186" s="147"/>
      <c r="K1186" s="71">
        <v>30000</v>
      </c>
      <c r="L1186" t="str">
        <f t="shared" si="30"/>
        <v>火熱野馬免費卡</v>
      </c>
    </row>
    <row r="1187" spans="2:12" x14ac:dyDescent="0.25">
      <c r="B1187" s="82" t="s">
        <v>441</v>
      </c>
      <c r="C1187" s="174" t="s">
        <v>2387</v>
      </c>
      <c r="D1187" s="175" t="s">
        <v>2388</v>
      </c>
      <c r="E1187" s="82">
        <v>12</v>
      </c>
      <c r="F1187" s="79"/>
      <c r="G1187" s="82"/>
      <c r="H1187" s="82"/>
      <c r="I1187" s="118">
        <f>VLOOKUP(道具表!L1187,虛寶卡代碼清單!D:H,4,FALSE)*K1187</f>
        <v>5400000</v>
      </c>
      <c r="J1187" s="147"/>
      <c r="K1187" s="71">
        <v>100000</v>
      </c>
      <c r="L1187" t="str">
        <f t="shared" si="30"/>
        <v>火熱野馬免費卡</v>
      </c>
    </row>
    <row r="1188" spans="2:12" x14ac:dyDescent="0.25">
      <c r="B1188" s="82" t="s">
        <v>441</v>
      </c>
      <c r="C1188" s="174" t="s">
        <v>2389</v>
      </c>
      <c r="D1188" s="175" t="s">
        <v>2390</v>
      </c>
      <c r="E1188" s="82">
        <v>12</v>
      </c>
      <c r="F1188" s="79"/>
      <c r="G1188" s="82"/>
      <c r="H1188" s="82"/>
      <c r="I1188" s="118">
        <f>VLOOKUP(道具表!L1188,虛寶卡代碼清單!D:H,4,FALSE)*K1188</f>
        <v>16200000</v>
      </c>
      <c r="J1188" s="147"/>
      <c r="K1188" s="71">
        <v>300000</v>
      </c>
      <c r="L1188" t="str">
        <f t="shared" si="30"/>
        <v>火熱野馬免費卡</v>
      </c>
    </row>
    <row r="1189" spans="2:12" x14ac:dyDescent="0.25">
      <c r="B1189" s="82" t="s">
        <v>441</v>
      </c>
      <c r="C1189" s="174" t="s">
        <v>2391</v>
      </c>
      <c r="D1189" s="175" t="s">
        <v>2392</v>
      </c>
      <c r="E1189" s="82">
        <v>12</v>
      </c>
      <c r="F1189" s="79"/>
      <c r="G1189" s="82"/>
      <c r="H1189" s="82"/>
      <c r="I1189" s="118">
        <f>VLOOKUP(道具表!L1189,虛寶卡代碼清單!D:H,4,FALSE)*K1189</f>
        <v>54000000</v>
      </c>
      <c r="J1189" s="147"/>
      <c r="K1189" s="71">
        <v>1000000</v>
      </c>
      <c r="L1189" t="str">
        <f t="shared" si="30"/>
        <v>火熱野馬免費卡</v>
      </c>
    </row>
    <row r="1190" spans="2:12" x14ac:dyDescent="0.25">
      <c r="B1190" s="82" t="s">
        <v>441</v>
      </c>
      <c r="C1190" s="174" t="s">
        <v>2393</v>
      </c>
      <c r="D1190" s="175" t="s">
        <v>2394</v>
      </c>
      <c r="E1190" s="82">
        <v>12</v>
      </c>
      <c r="F1190" s="79"/>
      <c r="G1190" s="82"/>
      <c r="H1190" s="82"/>
      <c r="I1190" s="118">
        <f>VLOOKUP(道具表!L1190,虛寶卡代碼清單!D:H,4,FALSE)*K1190</f>
        <v>162000000</v>
      </c>
      <c r="J1190" s="147"/>
      <c r="K1190" s="71">
        <v>3000000</v>
      </c>
      <c r="L1190" t="str">
        <f t="shared" si="30"/>
        <v>火熱野馬免費卡</v>
      </c>
    </row>
    <row r="1191" spans="2:12" x14ac:dyDescent="0.25">
      <c r="B1191" s="82" t="s">
        <v>441</v>
      </c>
      <c r="C1191" s="174" t="s">
        <v>2395</v>
      </c>
      <c r="D1191" s="175" t="s">
        <v>2396</v>
      </c>
      <c r="E1191" s="82">
        <v>12</v>
      </c>
      <c r="F1191" s="79"/>
      <c r="G1191" s="82"/>
      <c r="H1191" s="82"/>
      <c r="I1191" s="118">
        <f>VLOOKUP(道具表!L1191,虛寶卡代碼清單!D:H,4,FALSE)*K1191</f>
        <v>324000000</v>
      </c>
      <c r="J1191" s="147"/>
      <c r="K1191" s="71">
        <v>6000000</v>
      </c>
      <c r="L1191" t="str">
        <f t="shared" si="30"/>
        <v>火熱野馬免費卡</v>
      </c>
    </row>
    <row r="1192" spans="2:12" x14ac:dyDescent="0.25">
      <c r="B1192" s="82" t="s">
        <v>441</v>
      </c>
      <c r="C1192" s="174" t="s">
        <v>2397</v>
      </c>
      <c r="D1192" s="175" t="s">
        <v>2398</v>
      </c>
      <c r="E1192" s="82">
        <v>12</v>
      </c>
      <c r="F1192" s="79"/>
      <c r="G1192" s="82"/>
      <c r="H1192" s="82"/>
      <c r="I1192" s="118">
        <f>VLOOKUP(道具表!L1192,虛寶卡代碼清單!D:H,4,FALSE)*K1192</f>
        <v>486000000</v>
      </c>
      <c r="J1192" s="147"/>
      <c r="K1192" s="71">
        <v>9000000</v>
      </c>
      <c r="L1192" t="str">
        <f t="shared" si="30"/>
        <v>火熱野馬免費卡</v>
      </c>
    </row>
    <row r="1193" spans="2:12" x14ac:dyDescent="0.25">
      <c r="B1193" s="82" t="s">
        <v>441</v>
      </c>
      <c r="C1193" s="174" t="s">
        <v>2399</v>
      </c>
      <c r="D1193" s="175" t="s">
        <v>2400</v>
      </c>
      <c r="E1193" s="82">
        <v>12</v>
      </c>
      <c r="F1193" s="79"/>
      <c r="G1193" s="82"/>
      <c r="H1193" s="82"/>
      <c r="I1193" s="118">
        <f>VLOOKUP(道具表!L1193,虛寶卡代碼清單!D:H,4,FALSE)*K1193</f>
        <v>540000000</v>
      </c>
      <c r="J1193" s="147"/>
      <c r="K1193" s="71">
        <v>10000000</v>
      </c>
      <c r="L1193" t="str">
        <f t="shared" si="30"/>
        <v>火熱野馬免費卡</v>
      </c>
    </row>
    <row r="1194" spans="2:12" x14ac:dyDescent="0.25">
      <c r="B1194" s="82" t="s">
        <v>441</v>
      </c>
      <c r="C1194" s="174" t="s">
        <v>2401</v>
      </c>
      <c r="D1194" s="175" t="s">
        <v>2402</v>
      </c>
      <c r="E1194" s="82">
        <v>12</v>
      </c>
      <c r="F1194" s="79"/>
      <c r="G1194" s="82"/>
      <c r="H1194" s="82"/>
      <c r="I1194" s="118">
        <f>VLOOKUP(道具表!L1194,虛寶卡代碼清單!D:H,4,FALSE)*K1194</f>
        <v>810000000</v>
      </c>
      <c r="J1194" s="147"/>
      <c r="K1194" s="71">
        <v>15000000</v>
      </c>
      <c r="L1194" t="str">
        <f t="shared" si="30"/>
        <v>火熱野馬免費卡</v>
      </c>
    </row>
    <row r="1195" spans="2:12" x14ac:dyDescent="0.25">
      <c r="B1195" s="82" t="s">
        <v>441</v>
      </c>
      <c r="C1195" s="174" t="s">
        <v>2403</v>
      </c>
      <c r="D1195" s="175" t="s">
        <v>2404</v>
      </c>
      <c r="E1195" s="82">
        <v>12</v>
      </c>
      <c r="F1195" s="79"/>
      <c r="G1195" s="82"/>
      <c r="H1195" s="82"/>
      <c r="I1195" s="118">
        <f>VLOOKUP(道具表!L1195,虛寶卡代碼清單!D:H,4,FALSE)*K1195</f>
        <v>1620000000</v>
      </c>
      <c r="J1195" s="147"/>
      <c r="K1195" s="71">
        <v>30000000</v>
      </c>
      <c r="L1195" t="str">
        <f t="shared" si="30"/>
        <v>火熱野馬免費卡</v>
      </c>
    </row>
    <row r="1196" spans="2:12" x14ac:dyDescent="0.25">
      <c r="B1196" s="82" t="s">
        <v>441</v>
      </c>
      <c r="C1196" s="174" t="s">
        <v>2405</v>
      </c>
      <c r="D1196" s="175" t="s">
        <v>2406</v>
      </c>
      <c r="E1196" s="82">
        <v>12</v>
      </c>
      <c r="F1196" s="79"/>
      <c r="G1196" s="82"/>
      <c r="H1196" s="82"/>
      <c r="I1196" s="118">
        <f>VLOOKUP(道具表!L1196,虛寶卡代碼清單!D:H,4,FALSE)*K1196</f>
        <v>2700000000</v>
      </c>
      <c r="J1196" s="147"/>
      <c r="K1196" s="71">
        <v>50000000</v>
      </c>
      <c r="L1196" t="str">
        <f t="shared" si="30"/>
        <v>火熱野馬免費卡</v>
      </c>
    </row>
    <row r="1197" spans="2:12" x14ac:dyDescent="0.25">
      <c r="B1197" s="82" t="s">
        <v>441</v>
      </c>
      <c r="C1197" s="174" t="s">
        <v>2407</v>
      </c>
      <c r="D1197" s="175" t="s">
        <v>2408</v>
      </c>
      <c r="E1197" s="82">
        <v>12</v>
      </c>
      <c r="F1197" s="79"/>
      <c r="G1197" s="82"/>
      <c r="H1197" s="82"/>
      <c r="I1197" s="118">
        <f>VLOOKUP(道具表!L1197,虛寶卡代碼清單!D:H,4,FALSE)*K1197</f>
        <v>5400000000</v>
      </c>
      <c r="J1197" s="147"/>
      <c r="K1197" s="71">
        <v>100000000</v>
      </c>
      <c r="L1197" t="str">
        <f t="shared" si="30"/>
        <v>火熱野馬免費卡</v>
      </c>
    </row>
    <row r="1198" spans="2:12" x14ac:dyDescent="0.25">
      <c r="B1198" s="82" t="s">
        <v>441</v>
      </c>
      <c r="C1198" s="174" t="s">
        <v>2409</v>
      </c>
      <c r="D1198" s="175" t="s">
        <v>2410</v>
      </c>
      <c r="E1198" s="82">
        <v>12</v>
      </c>
      <c r="F1198" s="79"/>
      <c r="G1198" s="82"/>
      <c r="H1198" s="82"/>
      <c r="I1198" s="118">
        <f>VLOOKUP(道具表!L1198,虛寶卡代碼清單!D:H,4,FALSE)*K1198</f>
        <v>10800000000</v>
      </c>
      <c r="J1198" s="147"/>
      <c r="K1198" s="71">
        <v>200000000</v>
      </c>
      <c r="L1198" t="str">
        <f t="shared" si="30"/>
        <v>火熱野馬免費卡</v>
      </c>
    </row>
    <row r="1199" spans="2:12" x14ac:dyDescent="0.25">
      <c r="B1199" s="82" t="s">
        <v>441</v>
      </c>
      <c r="C1199" s="174" t="s">
        <v>2411</v>
      </c>
      <c r="D1199" s="175" t="s">
        <v>2412</v>
      </c>
      <c r="E1199" s="82">
        <v>12</v>
      </c>
      <c r="F1199" s="79"/>
      <c r="G1199" s="82"/>
      <c r="H1199" s="82"/>
      <c r="I1199" s="118">
        <f>VLOOKUP(道具表!L1199,虛寶卡代碼清單!D:H,4,FALSE)*K1199</f>
        <v>16200000000</v>
      </c>
      <c r="J1199" s="147"/>
      <c r="K1199" s="71">
        <v>300000000</v>
      </c>
      <c r="L1199" t="str">
        <f t="shared" si="30"/>
        <v>火熱野馬免費卡</v>
      </c>
    </row>
    <row r="1200" spans="2:12" x14ac:dyDescent="0.25">
      <c r="B1200" s="82" t="s">
        <v>441</v>
      </c>
      <c r="C1200" s="174" t="s">
        <v>2413</v>
      </c>
      <c r="D1200" s="175" t="s">
        <v>2414</v>
      </c>
      <c r="E1200" s="82">
        <v>12</v>
      </c>
      <c r="F1200" s="79"/>
      <c r="G1200" s="82"/>
      <c r="H1200" s="82"/>
      <c r="I1200" s="118">
        <f>VLOOKUP(道具表!L1200,虛寶卡代碼清單!D:H,4,FALSE)*K1200</f>
        <v>27000000000</v>
      </c>
      <c r="J1200" s="147"/>
      <c r="K1200" s="71">
        <v>500000000</v>
      </c>
      <c r="L1200" t="str">
        <f t="shared" si="30"/>
        <v>火熱野馬免費卡</v>
      </c>
    </row>
    <row r="1201" spans="2:12" x14ac:dyDescent="0.25">
      <c r="B1201" s="82" t="s">
        <v>441</v>
      </c>
      <c r="C1201" s="174" t="s">
        <v>2415</v>
      </c>
      <c r="D1201" s="175" t="s">
        <v>2416</v>
      </c>
      <c r="E1201" s="82">
        <v>12</v>
      </c>
      <c r="F1201" s="79"/>
      <c r="G1201" s="82"/>
      <c r="H1201" s="82"/>
      <c r="I1201" s="118">
        <f>VLOOKUP(道具表!L1201,虛寶卡代碼清單!D:H,4,FALSE)*K1201</f>
        <v>54000000000</v>
      </c>
      <c r="J1201" s="147"/>
      <c r="K1201" s="71">
        <v>1000000000</v>
      </c>
      <c r="L1201" t="str">
        <f t="shared" si="30"/>
        <v>火熱野馬免費卡</v>
      </c>
    </row>
    <row r="1202" spans="2:12" x14ac:dyDescent="0.25">
      <c r="B1202" s="82" t="s">
        <v>441</v>
      </c>
      <c r="C1202" s="174" t="s">
        <v>2417</v>
      </c>
      <c r="D1202" s="175" t="s">
        <v>2418</v>
      </c>
      <c r="E1202" s="82">
        <v>12</v>
      </c>
      <c r="F1202" s="79"/>
      <c r="G1202" s="82"/>
      <c r="H1202" s="82"/>
      <c r="I1202" s="118">
        <f>VLOOKUP(道具表!L1202,虛寶卡代碼清單!D:H,4,FALSE)*K1202</f>
        <v>162000</v>
      </c>
      <c r="J1202" s="147"/>
      <c r="K1202" s="71">
        <v>3000</v>
      </c>
      <c r="L1202" t="str">
        <f t="shared" si="30"/>
        <v>火熱野馬免費卡</v>
      </c>
    </row>
    <row r="1203" spans="2:12" x14ac:dyDescent="0.25">
      <c r="B1203" s="82" t="s">
        <v>441</v>
      </c>
      <c r="C1203" s="174" t="s">
        <v>2419</v>
      </c>
      <c r="D1203" s="175" t="s">
        <v>2420</v>
      </c>
      <c r="E1203" s="82">
        <v>12</v>
      </c>
      <c r="F1203" s="79"/>
      <c r="G1203" s="82"/>
      <c r="H1203" s="82"/>
      <c r="I1203" s="118">
        <f>VLOOKUP(道具表!L1203,虛寶卡代碼清單!D:H,4,FALSE)*K1203</f>
        <v>540000</v>
      </c>
      <c r="J1203" s="147"/>
      <c r="K1203" s="71">
        <v>10000</v>
      </c>
      <c r="L1203" t="str">
        <f t="shared" si="30"/>
        <v>火熱野馬免費卡</v>
      </c>
    </row>
    <row r="1204" spans="2:12" x14ac:dyDescent="0.25">
      <c r="B1204" s="82" t="s">
        <v>441</v>
      </c>
      <c r="C1204" s="174" t="s">
        <v>2421</v>
      </c>
      <c r="D1204" s="175" t="s">
        <v>2422</v>
      </c>
      <c r="E1204" s="82">
        <v>12</v>
      </c>
      <c r="F1204" s="79"/>
      <c r="G1204" s="82"/>
      <c r="H1204" s="82"/>
      <c r="I1204" s="118">
        <f>VLOOKUP(道具表!L1204,虛寶卡代碼清單!D:H,4,FALSE)*K1204</f>
        <v>1620000</v>
      </c>
      <c r="J1204" s="147"/>
      <c r="K1204" s="71">
        <v>30000</v>
      </c>
      <c r="L1204" t="str">
        <f t="shared" si="30"/>
        <v>火熱野馬免費卡</v>
      </c>
    </row>
    <row r="1205" spans="2:12" x14ac:dyDescent="0.25">
      <c r="B1205" s="82" t="s">
        <v>441</v>
      </c>
      <c r="C1205" s="174" t="s">
        <v>2423</v>
      </c>
      <c r="D1205" s="175" t="s">
        <v>2424</v>
      </c>
      <c r="E1205" s="82">
        <v>12</v>
      </c>
      <c r="F1205" s="79"/>
      <c r="G1205" s="82"/>
      <c r="H1205" s="82"/>
      <c r="I1205" s="118">
        <f>VLOOKUP(道具表!L1205,虛寶卡代碼清單!D:H,4,FALSE)*K1205</f>
        <v>5400000</v>
      </c>
      <c r="J1205" s="147"/>
      <c r="K1205" s="71">
        <v>100000</v>
      </c>
      <c r="L1205" t="str">
        <f t="shared" si="30"/>
        <v>火熱野馬免費卡</v>
      </c>
    </row>
    <row r="1206" spans="2:12" x14ac:dyDescent="0.25">
      <c r="B1206" s="82" t="s">
        <v>441</v>
      </c>
      <c r="C1206" s="174" t="s">
        <v>2425</v>
      </c>
      <c r="D1206" s="175" t="s">
        <v>2426</v>
      </c>
      <c r="E1206" s="82">
        <v>12</v>
      </c>
      <c r="F1206" s="79"/>
      <c r="G1206" s="82"/>
      <c r="H1206" s="82"/>
      <c r="I1206" s="118">
        <f>VLOOKUP(道具表!L1206,虛寶卡代碼清單!D:H,4,FALSE)*K1206</f>
        <v>16200000</v>
      </c>
      <c r="J1206" s="147"/>
      <c r="K1206" s="71">
        <v>300000</v>
      </c>
      <c r="L1206" t="str">
        <f t="shared" si="30"/>
        <v>火熱野馬免費卡</v>
      </c>
    </row>
    <row r="1207" spans="2:12" x14ac:dyDescent="0.25">
      <c r="B1207" s="82" t="s">
        <v>441</v>
      </c>
      <c r="C1207" s="174" t="s">
        <v>2427</v>
      </c>
      <c r="D1207" s="175" t="s">
        <v>2428</v>
      </c>
      <c r="E1207" s="82">
        <v>12</v>
      </c>
      <c r="F1207" s="79"/>
      <c r="G1207" s="82"/>
      <c r="H1207" s="82"/>
      <c r="I1207" s="118">
        <f>VLOOKUP(道具表!L1207,虛寶卡代碼清單!D:H,4,FALSE)*K1207</f>
        <v>54000000</v>
      </c>
      <c r="J1207" s="147"/>
      <c r="K1207" s="71">
        <v>1000000</v>
      </c>
      <c r="L1207" t="str">
        <f t="shared" si="30"/>
        <v>火熱野馬免費卡</v>
      </c>
    </row>
    <row r="1208" spans="2:12" x14ac:dyDescent="0.25">
      <c r="B1208" s="82" t="s">
        <v>441</v>
      </c>
      <c r="C1208" s="174" t="s">
        <v>2429</v>
      </c>
      <c r="D1208" s="175" t="s">
        <v>2430</v>
      </c>
      <c r="E1208" s="82">
        <v>12</v>
      </c>
      <c r="F1208" s="79"/>
      <c r="G1208" s="82"/>
      <c r="H1208" s="82"/>
      <c r="I1208" s="118">
        <f>VLOOKUP(道具表!L1208,虛寶卡代碼清單!D:H,4,FALSE)*K1208</f>
        <v>162000000</v>
      </c>
      <c r="J1208" s="147"/>
      <c r="K1208" s="71">
        <v>3000000</v>
      </c>
      <c r="L1208" t="str">
        <f t="shared" si="30"/>
        <v>火熱野馬免費卡</v>
      </c>
    </row>
    <row r="1209" spans="2:12" x14ac:dyDescent="0.25">
      <c r="B1209" s="82" t="s">
        <v>441</v>
      </c>
      <c r="C1209" s="174" t="s">
        <v>2431</v>
      </c>
      <c r="D1209" s="175" t="s">
        <v>2432</v>
      </c>
      <c r="E1209" s="82">
        <v>12</v>
      </c>
      <c r="F1209" s="79"/>
      <c r="G1209" s="82"/>
      <c r="H1209" s="82"/>
      <c r="I1209" s="118">
        <f>VLOOKUP(道具表!L1209,虛寶卡代碼清單!D:H,4,FALSE)*K1209</f>
        <v>324000000</v>
      </c>
      <c r="J1209" s="147"/>
      <c r="K1209" s="71">
        <v>6000000</v>
      </c>
      <c r="L1209" t="str">
        <f t="shared" si="30"/>
        <v>火熱野馬免費卡</v>
      </c>
    </row>
    <row r="1210" spans="2:12" x14ac:dyDescent="0.25">
      <c r="B1210" s="82" t="s">
        <v>441</v>
      </c>
      <c r="C1210" s="174" t="s">
        <v>2433</v>
      </c>
      <c r="D1210" s="175" t="s">
        <v>2434</v>
      </c>
      <c r="E1210" s="82">
        <v>12</v>
      </c>
      <c r="F1210" s="79"/>
      <c r="G1210" s="82"/>
      <c r="H1210" s="82"/>
      <c r="I1210" s="118">
        <f>VLOOKUP(道具表!L1210,虛寶卡代碼清單!D:H,4,FALSE)*K1210</f>
        <v>486000000</v>
      </c>
      <c r="J1210" s="147"/>
      <c r="K1210" s="71">
        <v>9000000</v>
      </c>
      <c r="L1210" t="str">
        <f t="shared" si="30"/>
        <v>火熱野馬免費卡</v>
      </c>
    </row>
    <row r="1211" spans="2:12" x14ac:dyDescent="0.25">
      <c r="B1211" s="82" t="s">
        <v>441</v>
      </c>
      <c r="C1211" s="174" t="s">
        <v>2435</v>
      </c>
      <c r="D1211" s="175" t="s">
        <v>2436</v>
      </c>
      <c r="E1211" s="82">
        <v>12</v>
      </c>
      <c r="F1211" s="79"/>
      <c r="G1211" s="82"/>
      <c r="H1211" s="82"/>
      <c r="I1211" s="118">
        <f>VLOOKUP(道具表!L1211,虛寶卡代碼清單!D:H,4,FALSE)*K1211</f>
        <v>540000000</v>
      </c>
      <c r="J1211" s="147"/>
      <c r="K1211" s="71">
        <v>10000000</v>
      </c>
      <c r="L1211" t="str">
        <f t="shared" si="30"/>
        <v>火熱野馬免費卡</v>
      </c>
    </row>
    <row r="1212" spans="2:12" x14ac:dyDescent="0.25">
      <c r="B1212" s="82" t="s">
        <v>441</v>
      </c>
      <c r="C1212" s="174" t="s">
        <v>2437</v>
      </c>
      <c r="D1212" s="175" t="s">
        <v>2438</v>
      </c>
      <c r="E1212" s="82">
        <v>12</v>
      </c>
      <c r="F1212" s="79"/>
      <c r="G1212" s="82"/>
      <c r="H1212" s="82"/>
      <c r="I1212" s="118">
        <f>VLOOKUP(道具表!L1212,虛寶卡代碼清單!D:H,4,FALSE)*K1212</f>
        <v>810000000</v>
      </c>
      <c r="J1212" s="147"/>
      <c r="K1212" s="71">
        <v>15000000</v>
      </c>
      <c r="L1212" t="str">
        <f t="shared" si="30"/>
        <v>火熱野馬免費卡</v>
      </c>
    </row>
    <row r="1213" spans="2:12" x14ac:dyDescent="0.25">
      <c r="B1213" s="82" t="s">
        <v>441</v>
      </c>
      <c r="C1213" s="174" t="s">
        <v>2439</v>
      </c>
      <c r="D1213" s="175" t="s">
        <v>2440</v>
      </c>
      <c r="E1213" s="82">
        <v>12</v>
      </c>
      <c r="F1213" s="79"/>
      <c r="G1213" s="82"/>
      <c r="H1213" s="82"/>
      <c r="I1213" s="118">
        <f>VLOOKUP(道具表!L1213,虛寶卡代碼清單!D:H,4,FALSE)*K1213</f>
        <v>1620000000</v>
      </c>
      <c r="J1213" s="147"/>
      <c r="K1213" s="71">
        <v>30000000</v>
      </c>
      <c r="L1213" t="str">
        <f t="shared" si="30"/>
        <v>火熱野馬免費卡</v>
      </c>
    </row>
    <row r="1214" spans="2:12" x14ac:dyDescent="0.25">
      <c r="B1214" s="82" t="s">
        <v>441</v>
      </c>
      <c r="C1214" s="174" t="s">
        <v>2441</v>
      </c>
      <c r="D1214" s="175" t="s">
        <v>2442</v>
      </c>
      <c r="E1214" s="82">
        <v>12</v>
      </c>
      <c r="F1214" s="79"/>
      <c r="G1214" s="82"/>
      <c r="H1214" s="82"/>
      <c r="I1214" s="118">
        <f>VLOOKUP(道具表!L1214,虛寶卡代碼清單!D:H,4,FALSE)*K1214</f>
        <v>2700000000</v>
      </c>
      <c r="J1214" s="147"/>
      <c r="K1214" s="71">
        <v>50000000</v>
      </c>
      <c r="L1214" t="str">
        <f t="shared" si="30"/>
        <v>火熱野馬免費卡</v>
      </c>
    </row>
    <row r="1215" spans="2:12" x14ac:dyDescent="0.25">
      <c r="B1215" s="82" t="s">
        <v>441</v>
      </c>
      <c r="C1215" s="174" t="s">
        <v>2443</v>
      </c>
      <c r="D1215" s="175" t="s">
        <v>2444</v>
      </c>
      <c r="E1215" s="82">
        <v>12</v>
      </c>
      <c r="F1215" s="79"/>
      <c r="G1215" s="82"/>
      <c r="H1215" s="82"/>
      <c r="I1215" s="118">
        <f>VLOOKUP(道具表!L1215,虛寶卡代碼清單!D:H,4,FALSE)*K1215</f>
        <v>5400000000</v>
      </c>
      <c r="J1215" s="147"/>
      <c r="K1215" s="71">
        <v>100000000</v>
      </c>
      <c r="L1215" t="str">
        <f t="shared" si="30"/>
        <v>火熱野馬免費卡</v>
      </c>
    </row>
    <row r="1216" spans="2:12" x14ac:dyDescent="0.25">
      <c r="B1216" s="82" t="s">
        <v>441</v>
      </c>
      <c r="C1216" s="174" t="s">
        <v>2445</v>
      </c>
      <c r="D1216" s="175" t="s">
        <v>2446</v>
      </c>
      <c r="E1216" s="82">
        <v>12</v>
      </c>
      <c r="F1216" s="79"/>
      <c r="G1216" s="82"/>
      <c r="H1216" s="82"/>
      <c r="I1216" s="118">
        <f>VLOOKUP(道具表!L1216,虛寶卡代碼清單!D:H,4,FALSE)*K1216</f>
        <v>10800000000</v>
      </c>
      <c r="J1216" s="147"/>
      <c r="K1216" s="71">
        <v>200000000</v>
      </c>
      <c r="L1216" t="str">
        <f t="shared" si="30"/>
        <v>火熱野馬免費卡</v>
      </c>
    </row>
    <row r="1217" spans="2:12" x14ac:dyDescent="0.25">
      <c r="B1217" s="82" t="s">
        <v>441</v>
      </c>
      <c r="C1217" s="174" t="s">
        <v>2447</v>
      </c>
      <c r="D1217" s="175" t="s">
        <v>2448</v>
      </c>
      <c r="E1217" s="82">
        <v>12</v>
      </c>
      <c r="F1217" s="79"/>
      <c r="G1217" s="82"/>
      <c r="H1217" s="82"/>
      <c r="I1217" s="118">
        <f>VLOOKUP(道具表!L1217,虛寶卡代碼清單!D:H,4,FALSE)*K1217</f>
        <v>16200000000</v>
      </c>
      <c r="J1217" s="147"/>
      <c r="K1217" s="71">
        <v>300000000</v>
      </c>
      <c r="L1217" t="str">
        <f t="shared" si="30"/>
        <v>火熱野馬免費卡</v>
      </c>
    </row>
    <row r="1218" spans="2:12" x14ac:dyDescent="0.25">
      <c r="B1218" s="82" t="s">
        <v>441</v>
      </c>
      <c r="C1218" s="174" t="s">
        <v>2449</v>
      </c>
      <c r="D1218" s="175" t="s">
        <v>2450</v>
      </c>
      <c r="E1218" s="82">
        <v>12</v>
      </c>
      <c r="F1218" s="79"/>
      <c r="G1218" s="82"/>
      <c r="H1218" s="82"/>
      <c r="I1218" s="118">
        <f>VLOOKUP(道具表!L1218,虛寶卡代碼清單!D:H,4,FALSE)*K1218</f>
        <v>27000000000</v>
      </c>
      <c r="J1218" s="147"/>
      <c r="K1218" s="71">
        <v>500000000</v>
      </c>
      <c r="L1218" t="str">
        <f t="shared" si="30"/>
        <v>火熱野馬免費卡</v>
      </c>
    </row>
    <row r="1219" spans="2:12" x14ac:dyDescent="0.25">
      <c r="B1219" s="82" t="s">
        <v>441</v>
      </c>
      <c r="C1219" s="174" t="s">
        <v>2451</v>
      </c>
      <c r="D1219" s="175" t="s">
        <v>2452</v>
      </c>
      <c r="E1219" s="82">
        <v>12</v>
      </c>
      <c r="F1219" s="79"/>
      <c r="G1219" s="82"/>
      <c r="H1219" s="82"/>
      <c r="I1219" s="118">
        <f>VLOOKUP(道具表!L1219,虛寶卡代碼清單!D:H,4,FALSE)*K1219</f>
        <v>54000000000</v>
      </c>
      <c r="J1219" s="147"/>
      <c r="K1219" s="71">
        <v>1000000000</v>
      </c>
      <c r="L1219" t="str">
        <f t="shared" si="30"/>
        <v>火熱野馬免費卡</v>
      </c>
    </row>
    <row r="1220" spans="2:12" x14ac:dyDescent="0.25">
      <c r="B1220" s="82" t="s">
        <v>441</v>
      </c>
      <c r="C1220" s="174" t="s">
        <v>2453</v>
      </c>
      <c r="D1220" s="175" t="s">
        <v>2454</v>
      </c>
      <c r="E1220" s="82">
        <v>12</v>
      </c>
      <c r="F1220" s="79"/>
      <c r="G1220" s="82"/>
      <c r="H1220" s="82"/>
      <c r="I1220" s="118">
        <f>VLOOKUP(道具表!L1220,虛寶卡代碼清單!D:H,4,FALSE)*K1220</f>
        <v>384000</v>
      </c>
      <c r="J1220" s="147"/>
      <c r="K1220" s="71">
        <v>3000</v>
      </c>
      <c r="L1220" t="str">
        <f t="shared" ref="L1220:L1283" si="31">MID(C1220,LEN(K1220)+1,FIND("(",C1220)-LEN(K1220)-1)</f>
        <v>櫻之戀超級紅利卡</v>
      </c>
    </row>
    <row r="1221" spans="2:12" x14ac:dyDescent="0.25">
      <c r="B1221" s="82" t="s">
        <v>441</v>
      </c>
      <c r="C1221" s="174" t="s">
        <v>2455</v>
      </c>
      <c r="D1221" s="175" t="s">
        <v>2456</v>
      </c>
      <c r="E1221" s="82">
        <v>12</v>
      </c>
      <c r="F1221" s="79"/>
      <c r="G1221" s="82"/>
      <c r="H1221" s="82"/>
      <c r="I1221" s="118">
        <f>VLOOKUP(道具表!L1221,虛寶卡代碼清單!D:H,4,FALSE)*K1221</f>
        <v>1152000</v>
      </c>
      <c r="J1221" s="147"/>
      <c r="K1221" s="71">
        <v>9000</v>
      </c>
      <c r="L1221" t="str">
        <f t="shared" si="31"/>
        <v>櫻之戀超級紅利卡</v>
      </c>
    </row>
    <row r="1222" spans="2:12" x14ac:dyDescent="0.25">
      <c r="B1222" s="82" t="s">
        <v>441</v>
      </c>
      <c r="C1222" s="174" t="s">
        <v>2457</v>
      </c>
      <c r="D1222" s="175" t="s">
        <v>2458</v>
      </c>
      <c r="E1222" s="82">
        <v>12</v>
      </c>
      <c r="F1222" s="79"/>
      <c r="G1222" s="82"/>
      <c r="H1222" s="82"/>
      <c r="I1222" s="118">
        <f>VLOOKUP(道具表!L1222,虛寶卡代碼清單!D:H,4,FALSE)*K1222</f>
        <v>3840000</v>
      </c>
      <c r="J1222" s="147"/>
      <c r="K1222" s="71">
        <v>30000</v>
      </c>
      <c r="L1222" t="str">
        <f t="shared" si="31"/>
        <v>櫻之戀超級紅利卡</v>
      </c>
    </row>
    <row r="1223" spans="2:12" x14ac:dyDescent="0.25">
      <c r="B1223" s="82" t="s">
        <v>441</v>
      </c>
      <c r="C1223" s="174" t="s">
        <v>2459</v>
      </c>
      <c r="D1223" s="175" t="s">
        <v>2460</v>
      </c>
      <c r="E1223" s="82">
        <v>12</v>
      </c>
      <c r="F1223" s="79"/>
      <c r="G1223" s="82"/>
      <c r="H1223" s="82"/>
      <c r="I1223" s="118">
        <f>VLOOKUP(道具表!L1223,虛寶卡代碼清單!D:H,4,FALSE)*K1223</f>
        <v>11520000</v>
      </c>
      <c r="J1223" s="147"/>
      <c r="K1223" s="71">
        <v>90000</v>
      </c>
      <c r="L1223" t="str">
        <f t="shared" si="31"/>
        <v>櫻之戀超級紅利卡</v>
      </c>
    </row>
    <row r="1224" spans="2:12" x14ac:dyDescent="0.25">
      <c r="B1224" s="82" t="s">
        <v>441</v>
      </c>
      <c r="C1224" s="174" t="s">
        <v>2461</v>
      </c>
      <c r="D1224" s="175" t="s">
        <v>2462</v>
      </c>
      <c r="E1224" s="82">
        <v>12</v>
      </c>
      <c r="F1224" s="79"/>
      <c r="G1224" s="82"/>
      <c r="H1224" s="82"/>
      <c r="I1224" s="118">
        <f>VLOOKUP(道具表!L1224,虛寶卡代碼清單!D:H,4,FALSE)*K1224</f>
        <v>38400000</v>
      </c>
      <c r="J1224" s="147"/>
      <c r="K1224" s="71">
        <v>300000</v>
      </c>
      <c r="L1224" t="str">
        <f t="shared" si="31"/>
        <v>櫻之戀超級紅利卡</v>
      </c>
    </row>
    <row r="1225" spans="2:12" x14ac:dyDescent="0.25">
      <c r="B1225" s="82" t="s">
        <v>441</v>
      </c>
      <c r="C1225" s="174" t="s">
        <v>2463</v>
      </c>
      <c r="D1225" s="175" t="s">
        <v>2464</v>
      </c>
      <c r="E1225" s="82">
        <v>12</v>
      </c>
      <c r="F1225" s="79"/>
      <c r="G1225" s="82"/>
      <c r="H1225" s="82"/>
      <c r="I1225" s="118">
        <f>VLOOKUP(道具表!L1225,虛寶卡代碼清單!D:H,4,FALSE)*K1225</f>
        <v>115200000</v>
      </c>
      <c r="J1225" s="147"/>
      <c r="K1225" s="71">
        <v>900000</v>
      </c>
      <c r="L1225" t="str">
        <f t="shared" si="31"/>
        <v>櫻之戀超級紅利卡</v>
      </c>
    </row>
    <row r="1226" spans="2:12" x14ac:dyDescent="0.25">
      <c r="B1226" s="82" t="s">
        <v>441</v>
      </c>
      <c r="C1226" s="174" t="s">
        <v>2465</v>
      </c>
      <c r="D1226" s="175" t="s">
        <v>2466</v>
      </c>
      <c r="E1226" s="82">
        <v>12</v>
      </c>
      <c r="F1226" s="79"/>
      <c r="G1226" s="82"/>
      <c r="H1226" s="82"/>
      <c r="I1226" s="118">
        <f>VLOOKUP(道具表!L1226,虛寶卡代碼清單!D:H,4,FALSE)*K1226</f>
        <v>384000000</v>
      </c>
      <c r="J1226" s="147"/>
      <c r="K1226" s="71">
        <v>3000000</v>
      </c>
      <c r="L1226" t="str">
        <f t="shared" si="31"/>
        <v>櫻之戀超級紅利卡</v>
      </c>
    </row>
    <row r="1227" spans="2:12" x14ac:dyDescent="0.25">
      <c r="B1227" s="82" t="s">
        <v>441</v>
      </c>
      <c r="C1227" s="174" t="s">
        <v>2467</v>
      </c>
      <c r="D1227" s="175" t="s">
        <v>2468</v>
      </c>
      <c r="E1227" s="82">
        <v>12</v>
      </c>
      <c r="F1227" s="79"/>
      <c r="G1227" s="82"/>
      <c r="H1227" s="82"/>
      <c r="I1227" s="118">
        <f>VLOOKUP(道具表!L1227,虛寶卡代碼清單!D:H,4,FALSE)*K1227</f>
        <v>768000000</v>
      </c>
      <c r="J1227" s="147"/>
      <c r="K1227" s="71">
        <v>6000000</v>
      </c>
      <c r="L1227" t="str">
        <f t="shared" si="31"/>
        <v>櫻之戀超級紅利卡</v>
      </c>
    </row>
    <row r="1228" spans="2:12" x14ac:dyDescent="0.25">
      <c r="B1228" s="82" t="s">
        <v>441</v>
      </c>
      <c r="C1228" s="174" t="s">
        <v>2469</v>
      </c>
      <c r="D1228" s="175" t="s">
        <v>2470</v>
      </c>
      <c r="E1228" s="82">
        <v>12</v>
      </c>
      <c r="F1228" s="79"/>
      <c r="G1228" s="82"/>
      <c r="H1228" s="82"/>
      <c r="I1228" s="118">
        <f>VLOOKUP(道具表!L1228,虛寶卡代碼清單!D:H,4,FALSE)*K1228</f>
        <v>1152000000</v>
      </c>
      <c r="J1228" s="147"/>
      <c r="K1228" s="71">
        <v>9000000</v>
      </c>
      <c r="L1228" t="str">
        <f t="shared" si="31"/>
        <v>櫻之戀超級紅利卡</v>
      </c>
    </row>
    <row r="1229" spans="2:12" x14ac:dyDescent="0.25">
      <c r="B1229" s="82" t="s">
        <v>441</v>
      </c>
      <c r="C1229" s="174" t="s">
        <v>2471</v>
      </c>
      <c r="D1229" s="175" t="s">
        <v>2472</v>
      </c>
      <c r="E1229" s="82">
        <v>12</v>
      </c>
      <c r="F1229" s="79"/>
      <c r="G1229" s="82"/>
      <c r="H1229" s="82"/>
      <c r="I1229" s="118">
        <f>VLOOKUP(道具表!L1229,虛寶卡代碼清單!D:H,4,FALSE)*K1229</f>
        <v>1920000000</v>
      </c>
      <c r="J1229" s="147"/>
      <c r="K1229" s="71">
        <v>15000000</v>
      </c>
      <c r="L1229" t="str">
        <f t="shared" si="31"/>
        <v>櫻之戀超級紅利卡</v>
      </c>
    </row>
    <row r="1230" spans="2:12" x14ac:dyDescent="0.25">
      <c r="B1230" s="82" t="s">
        <v>441</v>
      </c>
      <c r="C1230" s="174" t="s">
        <v>2473</v>
      </c>
      <c r="D1230" s="175" t="s">
        <v>2474</v>
      </c>
      <c r="E1230" s="82">
        <v>12</v>
      </c>
      <c r="F1230" s="79"/>
      <c r="G1230" s="82"/>
      <c r="H1230" s="82"/>
      <c r="I1230" s="118">
        <f>VLOOKUP(道具表!L1230,虛寶卡代碼清單!D:H,4,FALSE)*K1230</f>
        <v>3840000000</v>
      </c>
      <c r="J1230" s="147"/>
      <c r="K1230" s="71">
        <v>30000000</v>
      </c>
      <c r="L1230" t="str">
        <f t="shared" si="31"/>
        <v>櫻之戀超級紅利卡</v>
      </c>
    </row>
    <row r="1231" spans="2:12" x14ac:dyDescent="0.25">
      <c r="B1231" s="82" t="s">
        <v>441</v>
      </c>
      <c r="C1231" s="174" t="s">
        <v>2475</v>
      </c>
      <c r="D1231" s="175" t="s">
        <v>2476</v>
      </c>
      <c r="E1231" s="82">
        <v>12</v>
      </c>
      <c r="F1231" s="79"/>
      <c r="G1231" s="82"/>
      <c r="H1231" s="82"/>
      <c r="I1231" s="118">
        <f>VLOOKUP(道具表!L1231,虛寶卡代碼清單!D:H,4,FALSE)*K1231</f>
        <v>5760000000</v>
      </c>
      <c r="J1231" s="147"/>
      <c r="K1231" s="71">
        <v>45000000</v>
      </c>
      <c r="L1231" t="str">
        <f t="shared" si="31"/>
        <v>櫻之戀超級紅利卡</v>
      </c>
    </row>
    <row r="1232" spans="2:12" x14ac:dyDescent="0.25">
      <c r="B1232" s="82" t="s">
        <v>441</v>
      </c>
      <c r="C1232" s="174" t="s">
        <v>2477</v>
      </c>
      <c r="D1232" s="175" t="s">
        <v>2478</v>
      </c>
      <c r="E1232" s="82">
        <v>12</v>
      </c>
      <c r="F1232" s="79"/>
      <c r="G1232" s="82"/>
      <c r="H1232" s="82"/>
      <c r="I1232" s="118">
        <f>VLOOKUP(道具表!L1232,虛寶卡代碼清單!D:H,4,FALSE)*K1232</f>
        <v>11520000000</v>
      </c>
      <c r="J1232" s="147"/>
      <c r="K1232" s="71">
        <v>90000000</v>
      </c>
      <c r="L1232" t="str">
        <f t="shared" si="31"/>
        <v>櫻之戀超級紅利卡</v>
      </c>
    </row>
    <row r="1233" spans="2:12" x14ac:dyDescent="0.25">
      <c r="B1233" s="82" t="s">
        <v>441</v>
      </c>
      <c r="C1233" s="174" t="s">
        <v>2479</v>
      </c>
      <c r="D1233" s="175" t="s">
        <v>2480</v>
      </c>
      <c r="E1233" s="82">
        <v>12</v>
      </c>
      <c r="F1233" s="79"/>
      <c r="G1233" s="82"/>
      <c r="H1233" s="82"/>
      <c r="I1233" s="118">
        <f>VLOOKUP(道具表!L1233,虛寶卡代碼清單!D:H,4,FALSE)*K1233</f>
        <v>19200000000</v>
      </c>
      <c r="J1233" s="147"/>
      <c r="K1233" s="71">
        <v>150000000</v>
      </c>
      <c r="L1233" t="str">
        <f t="shared" si="31"/>
        <v>櫻之戀超級紅利卡</v>
      </c>
    </row>
    <row r="1234" spans="2:12" x14ac:dyDescent="0.25">
      <c r="B1234" s="82" t="s">
        <v>441</v>
      </c>
      <c r="C1234" s="174" t="s">
        <v>2481</v>
      </c>
      <c r="D1234" s="175" t="s">
        <v>9302</v>
      </c>
      <c r="E1234" s="82">
        <v>12</v>
      </c>
      <c r="F1234" s="79"/>
      <c r="G1234" s="82"/>
      <c r="H1234" s="82"/>
      <c r="I1234" s="118">
        <f>VLOOKUP(道具表!L1234,虛寶卡代碼清單!D:H,4,FALSE)*K1234</f>
        <v>38400000000</v>
      </c>
      <c r="J1234" s="147"/>
      <c r="K1234" s="71">
        <v>300000000</v>
      </c>
      <c r="L1234" t="str">
        <f t="shared" si="31"/>
        <v>櫻之戀超級紅利卡</v>
      </c>
    </row>
    <row r="1235" spans="2:12" x14ac:dyDescent="0.25">
      <c r="B1235" s="82" t="s">
        <v>441</v>
      </c>
      <c r="C1235" s="174" t="s">
        <v>2482</v>
      </c>
      <c r="D1235" s="175" t="s">
        <v>2483</v>
      </c>
      <c r="E1235" s="82">
        <v>12</v>
      </c>
      <c r="F1235" s="79"/>
      <c r="G1235" s="82"/>
      <c r="H1235" s="82"/>
      <c r="I1235" s="118">
        <f>VLOOKUP(道具表!L1235,虛寶卡代碼清單!D:H,4,FALSE)*K1235</f>
        <v>76800000000</v>
      </c>
      <c r="J1235" s="147"/>
      <c r="K1235" s="71">
        <v>600000000</v>
      </c>
      <c r="L1235" t="str">
        <f t="shared" si="31"/>
        <v>櫻之戀超級紅利卡</v>
      </c>
    </row>
    <row r="1236" spans="2:12" x14ac:dyDescent="0.25">
      <c r="B1236" s="82" t="s">
        <v>441</v>
      </c>
      <c r="C1236" s="174" t="s">
        <v>2484</v>
      </c>
      <c r="D1236" s="175" t="s">
        <v>2485</v>
      </c>
      <c r="E1236" s="82">
        <v>12</v>
      </c>
      <c r="F1236" s="79"/>
      <c r="G1236" s="82"/>
      <c r="H1236" s="82"/>
      <c r="I1236" s="118">
        <f>VLOOKUP(道具表!L1236,虛寶卡代碼清單!D:H,4,FALSE)*K1236</f>
        <v>153600000000</v>
      </c>
      <c r="J1236" s="147"/>
      <c r="K1236" s="71">
        <v>1200000000</v>
      </c>
      <c r="L1236" t="str">
        <f t="shared" si="31"/>
        <v>櫻之戀超級紅利卡</v>
      </c>
    </row>
    <row r="1237" spans="2:12" x14ac:dyDescent="0.25">
      <c r="B1237" s="82" t="s">
        <v>441</v>
      </c>
      <c r="C1237" s="176" t="s">
        <v>9303</v>
      </c>
      <c r="D1237" s="175" t="s">
        <v>9304</v>
      </c>
      <c r="E1237" s="82">
        <v>12</v>
      </c>
      <c r="F1237" s="79"/>
      <c r="G1237" s="82"/>
      <c r="H1237" s="82"/>
      <c r="I1237" s="118">
        <f>VLOOKUP(道具表!L1237,虛寶卡代碼清單!D:H,4,FALSE)*K1237</f>
        <v>384000000000</v>
      </c>
      <c r="J1237" s="147"/>
      <c r="K1237" s="71">
        <v>3000000000</v>
      </c>
      <c r="L1237" t="str">
        <f t="shared" si="31"/>
        <v>櫻之戀超級紅利卡</v>
      </c>
    </row>
    <row r="1238" spans="2:12" x14ac:dyDescent="0.25">
      <c r="B1238" s="82" t="s">
        <v>441</v>
      </c>
      <c r="C1238" s="176" t="s">
        <v>9305</v>
      </c>
      <c r="D1238" s="175" t="s">
        <v>9306</v>
      </c>
      <c r="E1238" s="82">
        <v>12</v>
      </c>
      <c r="F1238" s="79"/>
      <c r="G1238" s="82"/>
      <c r="H1238" s="82"/>
      <c r="I1238" s="118">
        <f>VLOOKUP(道具表!L1238,虛寶卡代碼清單!D:H,4,FALSE)*K1238</f>
        <v>768000000000</v>
      </c>
      <c r="J1238" s="147"/>
      <c r="K1238" s="71">
        <v>6000000000</v>
      </c>
      <c r="L1238" t="str">
        <f t="shared" si="31"/>
        <v>櫻之戀超級紅利卡</v>
      </c>
    </row>
    <row r="1239" spans="2:12" x14ac:dyDescent="0.25">
      <c r="B1239" s="82" t="s">
        <v>441</v>
      </c>
      <c r="C1239" s="176" t="s">
        <v>9307</v>
      </c>
      <c r="D1239" s="175" t="s">
        <v>9308</v>
      </c>
      <c r="E1239" s="82">
        <v>12</v>
      </c>
      <c r="F1239" s="79"/>
      <c r="G1239" s="82"/>
      <c r="H1239" s="82"/>
      <c r="I1239" s="118">
        <f>VLOOKUP(道具表!L1239,虛寶卡代碼清單!D:H,4,FALSE)*K1239</f>
        <v>1536000000000</v>
      </c>
      <c r="J1239" s="147"/>
      <c r="K1239" s="71">
        <v>12000000000</v>
      </c>
      <c r="L1239" t="str">
        <f t="shared" si="31"/>
        <v>櫻之戀超級紅利卡</v>
      </c>
    </row>
    <row r="1240" spans="2:12" x14ac:dyDescent="0.25">
      <c r="B1240" s="82" t="s">
        <v>441</v>
      </c>
      <c r="C1240" s="174" t="s">
        <v>2486</v>
      </c>
      <c r="D1240" s="175" t="s">
        <v>2487</v>
      </c>
      <c r="E1240" s="82">
        <v>12</v>
      </c>
      <c r="F1240" s="79"/>
      <c r="G1240" s="82"/>
      <c r="H1240" s="82"/>
      <c r="I1240" s="118">
        <f>VLOOKUP(道具表!L1240,虛寶卡代碼清單!D:H,4,FALSE)*K1240</f>
        <v>384000</v>
      </c>
      <c r="J1240" s="147"/>
      <c r="K1240" s="71">
        <v>3000</v>
      </c>
      <c r="L1240" t="str">
        <f t="shared" si="31"/>
        <v>櫻之戀超級紅利卡</v>
      </c>
    </row>
    <row r="1241" spans="2:12" x14ac:dyDescent="0.25">
      <c r="B1241" s="82" t="s">
        <v>441</v>
      </c>
      <c r="C1241" s="174" t="s">
        <v>2488</v>
      </c>
      <c r="D1241" s="175" t="s">
        <v>2489</v>
      </c>
      <c r="E1241" s="82">
        <v>12</v>
      </c>
      <c r="F1241" s="79"/>
      <c r="G1241" s="82"/>
      <c r="H1241" s="82"/>
      <c r="I1241" s="118">
        <f>VLOOKUP(道具表!L1241,虛寶卡代碼清單!D:H,4,FALSE)*K1241</f>
        <v>1152000</v>
      </c>
      <c r="J1241" s="147"/>
      <c r="K1241" s="71">
        <v>9000</v>
      </c>
      <c r="L1241" t="str">
        <f t="shared" si="31"/>
        <v>櫻之戀超級紅利卡</v>
      </c>
    </row>
    <row r="1242" spans="2:12" x14ac:dyDescent="0.25">
      <c r="B1242" s="82" t="s">
        <v>441</v>
      </c>
      <c r="C1242" s="174" t="s">
        <v>2490</v>
      </c>
      <c r="D1242" s="175" t="s">
        <v>2491</v>
      </c>
      <c r="E1242" s="82">
        <v>12</v>
      </c>
      <c r="F1242" s="79"/>
      <c r="G1242" s="82"/>
      <c r="H1242" s="82"/>
      <c r="I1242" s="118">
        <f>VLOOKUP(道具表!L1242,虛寶卡代碼清單!D:H,4,FALSE)*K1242</f>
        <v>3840000</v>
      </c>
      <c r="J1242" s="147"/>
      <c r="K1242" s="71">
        <v>30000</v>
      </c>
      <c r="L1242" t="str">
        <f t="shared" si="31"/>
        <v>櫻之戀超級紅利卡</v>
      </c>
    </row>
    <row r="1243" spans="2:12" x14ac:dyDescent="0.25">
      <c r="B1243" s="82" t="s">
        <v>441</v>
      </c>
      <c r="C1243" s="174" t="s">
        <v>2492</v>
      </c>
      <c r="D1243" s="175" t="s">
        <v>2493</v>
      </c>
      <c r="E1243" s="82">
        <v>12</v>
      </c>
      <c r="F1243" s="79"/>
      <c r="G1243" s="82"/>
      <c r="H1243" s="82"/>
      <c r="I1243" s="118">
        <f>VLOOKUP(道具表!L1243,虛寶卡代碼清單!D:H,4,FALSE)*K1243</f>
        <v>11520000</v>
      </c>
      <c r="J1243" s="147"/>
      <c r="K1243" s="71">
        <v>90000</v>
      </c>
      <c r="L1243" t="str">
        <f t="shared" si="31"/>
        <v>櫻之戀超級紅利卡</v>
      </c>
    </row>
    <row r="1244" spans="2:12" x14ac:dyDescent="0.25">
      <c r="B1244" s="82" t="s">
        <v>441</v>
      </c>
      <c r="C1244" s="174" t="s">
        <v>2494</v>
      </c>
      <c r="D1244" s="175" t="s">
        <v>2495</v>
      </c>
      <c r="E1244" s="82">
        <v>12</v>
      </c>
      <c r="F1244" s="79"/>
      <c r="G1244" s="82"/>
      <c r="H1244" s="82"/>
      <c r="I1244" s="118">
        <f>VLOOKUP(道具表!L1244,虛寶卡代碼清單!D:H,4,FALSE)*K1244</f>
        <v>38400000</v>
      </c>
      <c r="J1244" s="147"/>
      <c r="K1244" s="71">
        <v>300000</v>
      </c>
      <c r="L1244" t="str">
        <f t="shared" si="31"/>
        <v>櫻之戀超級紅利卡</v>
      </c>
    </row>
    <row r="1245" spans="2:12" x14ac:dyDescent="0.25">
      <c r="B1245" s="82" t="s">
        <v>441</v>
      </c>
      <c r="C1245" s="174" t="s">
        <v>2496</v>
      </c>
      <c r="D1245" s="175" t="s">
        <v>2497</v>
      </c>
      <c r="E1245" s="82">
        <v>12</v>
      </c>
      <c r="F1245" s="79"/>
      <c r="G1245" s="82"/>
      <c r="H1245" s="82"/>
      <c r="I1245" s="118">
        <f>VLOOKUP(道具表!L1245,虛寶卡代碼清單!D:H,4,FALSE)*K1245</f>
        <v>115200000</v>
      </c>
      <c r="J1245" s="147"/>
      <c r="K1245" s="71">
        <v>900000</v>
      </c>
      <c r="L1245" t="str">
        <f t="shared" si="31"/>
        <v>櫻之戀超級紅利卡</v>
      </c>
    </row>
    <row r="1246" spans="2:12" x14ac:dyDescent="0.25">
      <c r="B1246" s="82" t="s">
        <v>441</v>
      </c>
      <c r="C1246" s="174" t="s">
        <v>2498</v>
      </c>
      <c r="D1246" s="175" t="s">
        <v>2499</v>
      </c>
      <c r="E1246" s="82">
        <v>12</v>
      </c>
      <c r="F1246" s="79"/>
      <c r="G1246" s="82"/>
      <c r="H1246" s="82"/>
      <c r="I1246" s="118">
        <f>VLOOKUP(道具表!L1246,虛寶卡代碼清單!D:H,4,FALSE)*K1246</f>
        <v>384000000</v>
      </c>
      <c r="J1246" s="147"/>
      <c r="K1246" s="71">
        <v>3000000</v>
      </c>
      <c r="L1246" t="str">
        <f t="shared" si="31"/>
        <v>櫻之戀超級紅利卡</v>
      </c>
    </row>
    <row r="1247" spans="2:12" x14ac:dyDescent="0.25">
      <c r="B1247" s="82" t="s">
        <v>441</v>
      </c>
      <c r="C1247" s="174" t="s">
        <v>2500</v>
      </c>
      <c r="D1247" s="175" t="s">
        <v>2501</v>
      </c>
      <c r="E1247" s="82">
        <v>12</v>
      </c>
      <c r="F1247" s="79"/>
      <c r="G1247" s="82"/>
      <c r="H1247" s="82"/>
      <c r="I1247" s="118">
        <f>VLOOKUP(道具表!L1247,虛寶卡代碼清單!D:H,4,FALSE)*K1247</f>
        <v>768000000</v>
      </c>
      <c r="J1247" s="147"/>
      <c r="K1247" s="71">
        <v>6000000</v>
      </c>
      <c r="L1247" t="str">
        <f t="shared" si="31"/>
        <v>櫻之戀超級紅利卡</v>
      </c>
    </row>
    <row r="1248" spans="2:12" x14ac:dyDescent="0.25">
      <c r="B1248" s="82" t="s">
        <v>441</v>
      </c>
      <c r="C1248" s="174" t="s">
        <v>2502</v>
      </c>
      <c r="D1248" s="175" t="s">
        <v>2503</v>
      </c>
      <c r="E1248" s="82">
        <v>12</v>
      </c>
      <c r="F1248" s="79"/>
      <c r="G1248" s="82"/>
      <c r="H1248" s="82"/>
      <c r="I1248" s="118">
        <f>VLOOKUP(道具表!L1248,虛寶卡代碼清單!D:H,4,FALSE)*K1248</f>
        <v>1152000000</v>
      </c>
      <c r="J1248" s="147"/>
      <c r="K1248" s="71">
        <v>9000000</v>
      </c>
      <c r="L1248" t="str">
        <f t="shared" si="31"/>
        <v>櫻之戀超級紅利卡</v>
      </c>
    </row>
    <row r="1249" spans="2:12" x14ac:dyDescent="0.25">
      <c r="B1249" s="82" t="s">
        <v>441</v>
      </c>
      <c r="C1249" s="174" t="s">
        <v>2504</v>
      </c>
      <c r="D1249" s="175" t="s">
        <v>2505</v>
      </c>
      <c r="E1249" s="82">
        <v>12</v>
      </c>
      <c r="F1249" s="79"/>
      <c r="G1249" s="82"/>
      <c r="H1249" s="82"/>
      <c r="I1249" s="118">
        <f>VLOOKUP(道具表!L1249,虛寶卡代碼清單!D:H,4,FALSE)*K1249</f>
        <v>1920000000</v>
      </c>
      <c r="J1249" s="147"/>
      <c r="K1249" s="71">
        <v>15000000</v>
      </c>
      <c r="L1249" t="str">
        <f t="shared" si="31"/>
        <v>櫻之戀超級紅利卡</v>
      </c>
    </row>
    <row r="1250" spans="2:12" x14ac:dyDescent="0.25">
      <c r="B1250" s="82" t="s">
        <v>441</v>
      </c>
      <c r="C1250" s="174" t="s">
        <v>2506</v>
      </c>
      <c r="D1250" s="175" t="s">
        <v>2507</v>
      </c>
      <c r="E1250" s="82">
        <v>12</v>
      </c>
      <c r="F1250" s="79"/>
      <c r="G1250" s="82"/>
      <c r="H1250" s="82"/>
      <c r="I1250" s="118">
        <f>VLOOKUP(道具表!L1250,虛寶卡代碼清單!D:H,4,FALSE)*K1250</f>
        <v>3840000000</v>
      </c>
      <c r="J1250" s="147"/>
      <c r="K1250" s="71">
        <v>30000000</v>
      </c>
      <c r="L1250" t="str">
        <f t="shared" si="31"/>
        <v>櫻之戀超級紅利卡</v>
      </c>
    </row>
    <row r="1251" spans="2:12" x14ac:dyDescent="0.25">
      <c r="B1251" s="82" t="s">
        <v>441</v>
      </c>
      <c r="C1251" s="174" t="s">
        <v>2508</v>
      </c>
      <c r="D1251" s="175" t="s">
        <v>2509</v>
      </c>
      <c r="E1251" s="82">
        <v>12</v>
      </c>
      <c r="F1251" s="79"/>
      <c r="G1251" s="82"/>
      <c r="H1251" s="82"/>
      <c r="I1251" s="118">
        <f>VLOOKUP(道具表!L1251,虛寶卡代碼清單!D:H,4,FALSE)*K1251</f>
        <v>5760000000</v>
      </c>
      <c r="J1251" s="147"/>
      <c r="K1251" s="71">
        <v>45000000</v>
      </c>
      <c r="L1251" t="str">
        <f t="shared" si="31"/>
        <v>櫻之戀超級紅利卡</v>
      </c>
    </row>
    <row r="1252" spans="2:12" x14ac:dyDescent="0.25">
      <c r="B1252" s="82" t="s">
        <v>441</v>
      </c>
      <c r="C1252" s="174" t="s">
        <v>2510</v>
      </c>
      <c r="D1252" s="175" t="s">
        <v>2511</v>
      </c>
      <c r="E1252" s="82">
        <v>12</v>
      </c>
      <c r="F1252" s="79"/>
      <c r="G1252" s="82"/>
      <c r="H1252" s="82"/>
      <c r="I1252" s="118">
        <f>VLOOKUP(道具表!L1252,虛寶卡代碼清單!D:H,4,FALSE)*K1252</f>
        <v>11520000000</v>
      </c>
      <c r="J1252" s="147"/>
      <c r="K1252" s="71">
        <v>90000000</v>
      </c>
      <c r="L1252" t="str">
        <f t="shared" si="31"/>
        <v>櫻之戀超級紅利卡</v>
      </c>
    </row>
    <row r="1253" spans="2:12" x14ac:dyDescent="0.25">
      <c r="B1253" s="82" t="s">
        <v>441</v>
      </c>
      <c r="C1253" s="174" t="s">
        <v>2512</v>
      </c>
      <c r="D1253" s="175" t="s">
        <v>2513</v>
      </c>
      <c r="E1253" s="82">
        <v>12</v>
      </c>
      <c r="F1253" s="79"/>
      <c r="G1253" s="82"/>
      <c r="H1253" s="82"/>
      <c r="I1253" s="118">
        <f>VLOOKUP(道具表!L1253,虛寶卡代碼清單!D:H,4,FALSE)*K1253</f>
        <v>19200000000</v>
      </c>
      <c r="J1253" s="147"/>
      <c r="K1253" s="71">
        <v>150000000</v>
      </c>
      <c r="L1253" t="str">
        <f t="shared" si="31"/>
        <v>櫻之戀超級紅利卡</v>
      </c>
    </row>
    <row r="1254" spans="2:12" x14ac:dyDescent="0.25">
      <c r="B1254" s="82" t="s">
        <v>441</v>
      </c>
      <c r="C1254" s="174" t="s">
        <v>2514</v>
      </c>
      <c r="D1254" s="175" t="s">
        <v>2515</v>
      </c>
      <c r="E1254" s="82">
        <v>12</v>
      </c>
      <c r="F1254" s="79"/>
      <c r="G1254" s="82"/>
      <c r="H1254" s="82"/>
      <c r="I1254" s="118">
        <f>VLOOKUP(道具表!L1254,虛寶卡代碼清單!D:H,4,FALSE)*K1254</f>
        <v>38400000000</v>
      </c>
      <c r="J1254" s="147"/>
      <c r="K1254" s="71">
        <v>300000000</v>
      </c>
      <c r="L1254" t="str">
        <f t="shared" si="31"/>
        <v>櫻之戀超級紅利卡</v>
      </c>
    </row>
    <row r="1255" spans="2:12" x14ac:dyDescent="0.25">
      <c r="B1255" s="82" t="s">
        <v>441</v>
      </c>
      <c r="C1255" s="174" t="s">
        <v>2516</v>
      </c>
      <c r="D1255" s="175" t="s">
        <v>2517</v>
      </c>
      <c r="E1255" s="82">
        <v>12</v>
      </c>
      <c r="F1255" s="79"/>
      <c r="G1255" s="82"/>
      <c r="H1255" s="82"/>
      <c r="I1255" s="118">
        <f>VLOOKUP(道具表!L1255,虛寶卡代碼清單!D:H,4,FALSE)*K1255</f>
        <v>76800000000</v>
      </c>
      <c r="J1255" s="147"/>
      <c r="K1255" s="71">
        <v>600000000</v>
      </c>
      <c r="L1255" t="str">
        <f t="shared" si="31"/>
        <v>櫻之戀超級紅利卡</v>
      </c>
    </row>
    <row r="1256" spans="2:12" x14ac:dyDescent="0.25">
      <c r="B1256" s="82" t="s">
        <v>441</v>
      </c>
      <c r="C1256" s="174" t="s">
        <v>2518</v>
      </c>
      <c r="D1256" s="175" t="s">
        <v>2519</v>
      </c>
      <c r="E1256" s="82">
        <v>12</v>
      </c>
      <c r="F1256" s="79"/>
      <c r="G1256" s="82"/>
      <c r="H1256" s="82"/>
      <c r="I1256" s="118">
        <f>VLOOKUP(道具表!L1256,虛寶卡代碼清單!D:H,4,FALSE)*K1256</f>
        <v>153600000000</v>
      </c>
      <c r="J1256" s="147"/>
      <c r="K1256" s="71">
        <v>1200000000</v>
      </c>
      <c r="L1256" t="str">
        <f t="shared" si="31"/>
        <v>櫻之戀超級紅利卡</v>
      </c>
    </row>
    <row r="1257" spans="2:12" x14ac:dyDescent="0.25">
      <c r="B1257" s="82" t="s">
        <v>441</v>
      </c>
      <c r="C1257" s="176" t="s">
        <v>9309</v>
      </c>
      <c r="D1257" s="175" t="s">
        <v>9310</v>
      </c>
      <c r="E1257" s="82">
        <v>12</v>
      </c>
      <c r="F1257" s="79"/>
      <c r="G1257" s="82"/>
      <c r="H1257" s="82"/>
      <c r="I1257" s="118">
        <f>VLOOKUP(道具表!L1257,虛寶卡代碼清單!D:H,4,FALSE)*K1257</f>
        <v>384000000000</v>
      </c>
      <c r="J1257" s="147"/>
      <c r="K1257" s="71">
        <v>3000000000</v>
      </c>
      <c r="L1257" t="str">
        <f t="shared" si="31"/>
        <v>櫻之戀超級紅利卡</v>
      </c>
    </row>
    <row r="1258" spans="2:12" x14ac:dyDescent="0.25">
      <c r="B1258" s="82" t="s">
        <v>441</v>
      </c>
      <c r="C1258" s="176" t="s">
        <v>9311</v>
      </c>
      <c r="D1258" s="175" t="s">
        <v>9312</v>
      </c>
      <c r="E1258" s="82">
        <v>12</v>
      </c>
      <c r="F1258" s="79"/>
      <c r="G1258" s="82"/>
      <c r="H1258" s="82"/>
      <c r="I1258" s="118">
        <f>VLOOKUP(道具表!L1258,虛寶卡代碼清單!D:H,4,FALSE)*K1258</f>
        <v>768000000000</v>
      </c>
      <c r="J1258" s="147"/>
      <c r="K1258" s="71">
        <v>6000000000</v>
      </c>
      <c r="L1258" t="str">
        <f t="shared" si="31"/>
        <v>櫻之戀超級紅利卡</v>
      </c>
    </row>
    <row r="1259" spans="2:12" x14ac:dyDescent="0.25">
      <c r="B1259" s="82" t="s">
        <v>441</v>
      </c>
      <c r="C1259" s="176" t="s">
        <v>9313</v>
      </c>
      <c r="D1259" s="175" t="s">
        <v>9314</v>
      </c>
      <c r="E1259" s="82">
        <v>12</v>
      </c>
      <c r="F1259" s="79"/>
      <c r="G1259" s="82"/>
      <c r="H1259" s="82"/>
      <c r="I1259" s="118">
        <f>VLOOKUP(道具表!L1259,虛寶卡代碼清單!D:H,4,FALSE)*K1259</f>
        <v>1536000000000</v>
      </c>
      <c r="J1259" s="147"/>
      <c r="K1259" s="71">
        <v>12000000000</v>
      </c>
      <c r="L1259" t="str">
        <f t="shared" si="31"/>
        <v>櫻之戀超級紅利卡</v>
      </c>
    </row>
    <row r="1260" spans="2:12" x14ac:dyDescent="0.25">
      <c r="B1260" s="82" t="s">
        <v>441</v>
      </c>
      <c r="C1260" s="174" t="s">
        <v>2520</v>
      </c>
      <c r="D1260" s="175" t="s">
        <v>2521</v>
      </c>
      <c r="E1260" s="82">
        <v>12</v>
      </c>
      <c r="F1260" s="79"/>
      <c r="G1260" s="82"/>
      <c r="H1260" s="82"/>
      <c r="I1260" s="118">
        <f>VLOOKUP(道具表!L1260,虛寶卡代碼清單!D:H,4,FALSE)*K1260</f>
        <v>126000</v>
      </c>
      <c r="J1260" s="147"/>
      <c r="K1260" s="71">
        <v>3000</v>
      </c>
      <c r="L1260" t="str">
        <f t="shared" si="31"/>
        <v>櫻之戀紅利卡</v>
      </c>
    </row>
    <row r="1261" spans="2:12" x14ac:dyDescent="0.25">
      <c r="B1261" s="82" t="s">
        <v>441</v>
      </c>
      <c r="C1261" s="174" t="s">
        <v>2522</v>
      </c>
      <c r="D1261" s="175" t="s">
        <v>2523</v>
      </c>
      <c r="E1261" s="82">
        <v>12</v>
      </c>
      <c r="F1261" s="79"/>
      <c r="G1261" s="82"/>
      <c r="H1261" s="82"/>
      <c r="I1261" s="118">
        <f>VLOOKUP(道具表!L1261,虛寶卡代碼清單!D:H,4,FALSE)*K1261</f>
        <v>378000</v>
      </c>
      <c r="J1261" s="147"/>
      <c r="K1261" s="71">
        <v>9000</v>
      </c>
      <c r="L1261" t="str">
        <f t="shared" si="31"/>
        <v>櫻之戀紅利卡</v>
      </c>
    </row>
    <row r="1262" spans="2:12" x14ac:dyDescent="0.25">
      <c r="B1262" s="82" t="s">
        <v>441</v>
      </c>
      <c r="C1262" s="174" t="s">
        <v>2524</v>
      </c>
      <c r="D1262" s="175" t="s">
        <v>2525</v>
      </c>
      <c r="E1262" s="82">
        <v>12</v>
      </c>
      <c r="F1262" s="79"/>
      <c r="G1262" s="82"/>
      <c r="H1262" s="82"/>
      <c r="I1262" s="118">
        <f>VLOOKUP(道具表!L1262,虛寶卡代碼清單!D:H,4,FALSE)*K1262</f>
        <v>1260000</v>
      </c>
      <c r="J1262" s="147"/>
      <c r="K1262" s="71">
        <v>30000</v>
      </c>
      <c r="L1262" t="str">
        <f t="shared" si="31"/>
        <v>櫻之戀紅利卡</v>
      </c>
    </row>
    <row r="1263" spans="2:12" x14ac:dyDescent="0.25">
      <c r="B1263" s="82" t="s">
        <v>441</v>
      </c>
      <c r="C1263" s="174" t="s">
        <v>2526</v>
      </c>
      <c r="D1263" s="175" t="s">
        <v>2527</v>
      </c>
      <c r="E1263" s="82">
        <v>12</v>
      </c>
      <c r="F1263" s="79"/>
      <c r="G1263" s="82"/>
      <c r="H1263" s="82"/>
      <c r="I1263" s="118">
        <f>VLOOKUP(道具表!L1263,虛寶卡代碼清單!D:H,4,FALSE)*K1263</f>
        <v>3780000</v>
      </c>
      <c r="J1263" s="147"/>
      <c r="K1263" s="71">
        <v>90000</v>
      </c>
      <c r="L1263" t="str">
        <f t="shared" si="31"/>
        <v>櫻之戀紅利卡</v>
      </c>
    </row>
    <row r="1264" spans="2:12" x14ac:dyDescent="0.25">
      <c r="B1264" s="82" t="s">
        <v>441</v>
      </c>
      <c r="C1264" s="174" t="s">
        <v>2528</v>
      </c>
      <c r="D1264" s="175" t="s">
        <v>2529</v>
      </c>
      <c r="E1264" s="82">
        <v>12</v>
      </c>
      <c r="F1264" s="79"/>
      <c r="G1264" s="82"/>
      <c r="H1264" s="82"/>
      <c r="I1264" s="118">
        <f>VLOOKUP(道具表!L1264,虛寶卡代碼清單!D:H,4,FALSE)*K1264</f>
        <v>12600000</v>
      </c>
      <c r="J1264" s="147"/>
      <c r="K1264" s="71">
        <v>300000</v>
      </c>
      <c r="L1264" t="str">
        <f t="shared" si="31"/>
        <v>櫻之戀紅利卡</v>
      </c>
    </row>
    <row r="1265" spans="2:12" x14ac:dyDescent="0.25">
      <c r="B1265" s="82" t="s">
        <v>441</v>
      </c>
      <c r="C1265" s="174" t="s">
        <v>2530</v>
      </c>
      <c r="D1265" s="175" t="s">
        <v>2531</v>
      </c>
      <c r="E1265" s="82">
        <v>12</v>
      </c>
      <c r="F1265" s="79"/>
      <c r="G1265" s="82"/>
      <c r="H1265" s="82"/>
      <c r="I1265" s="118">
        <f>VLOOKUP(道具表!L1265,虛寶卡代碼清單!D:H,4,FALSE)*K1265</f>
        <v>37800000</v>
      </c>
      <c r="J1265" s="147"/>
      <c r="K1265" s="71">
        <v>900000</v>
      </c>
      <c r="L1265" t="str">
        <f t="shared" si="31"/>
        <v>櫻之戀紅利卡</v>
      </c>
    </row>
    <row r="1266" spans="2:12" x14ac:dyDescent="0.25">
      <c r="B1266" s="82" t="s">
        <v>441</v>
      </c>
      <c r="C1266" s="174" t="s">
        <v>2532</v>
      </c>
      <c r="D1266" s="175" t="s">
        <v>2533</v>
      </c>
      <c r="E1266" s="82">
        <v>12</v>
      </c>
      <c r="F1266" s="79"/>
      <c r="G1266" s="82"/>
      <c r="H1266" s="82"/>
      <c r="I1266" s="118">
        <f>VLOOKUP(道具表!L1266,虛寶卡代碼清單!D:H,4,FALSE)*K1266</f>
        <v>126000000</v>
      </c>
      <c r="J1266" s="147"/>
      <c r="K1266" s="71">
        <v>3000000</v>
      </c>
      <c r="L1266" t="str">
        <f t="shared" si="31"/>
        <v>櫻之戀紅利卡</v>
      </c>
    </row>
    <row r="1267" spans="2:12" x14ac:dyDescent="0.25">
      <c r="B1267" s="82" t="s">
        <v>441</v>
      </c>
      <c r="C1267" s="174" t="s">
        <v>2534</v>
      </c>
      <c r="D1267" s="175" t="s">
        <v>2535</v>
      </c>
      <c r="E1267" s="82">
        <v>12</v>
      </c>
      <c r="F1267" s="79"/>
      <c r="G1267" s="82"/>
      <c r="H1267" s="82"/>
      <c r="I1267" s="118">
        <f>VLOOKUP(道具表!L1267,虛寶卡代碼清單!D:H,4,FALSE)*K1267</f>
        <v>252000000</v>
      </c>
      <c r="J1267" s="147"/>
      <c r="K1267" s="71">
        <v>6000000</v>
      </c>
      <c r="L1267" t="str">
        <f t="shared" si="31"/>
        <v>櫻之戀紅利卡</v>
      </c>
    </row>
    <row r="1268" spans="2:12" x14ac:dyDescent="0.25">
      <c r="B1268" s="82" t="s">
        <v>441</v>
      </c>
      <c r="C1268" s="174" t="s">
        <v>2536</v>
      </c>
      <c r="D1268" s="175" t="s">
        <v>2537</v>
      </c>
      <c r="E1268" s="82">
        <v>12</v>
      </c>
      <c r="F1268" s="79"/>
      <c r="G1268" s="82"/>
      <c r="H1268" s="82"/>
      <c r="I1268" s="118">
        <f>VLOOKUP(道具表!L1268,虛寶卡代碼清單!D:H,4,FALSE)*K1268</f>
        <v>378000000</v>
      </c>
      <c r="J1268" s="147"/>
      <c r="K1268" s="71">
        <v>9000000</v>
      </c>
      <c r="L1268" t="str">
        <f t="shared" si="31"/>
        <v>櫻之戀紅利卡</v>
      </c>
    </row>
    <row r="1269" spans="2:12" x14ac:dyDescent="0.25">
      <c r="B1269" s="82" t="s">
        <v>441</v>
      </c>
      <c r="C1269" s="174" t="s">
        <v>2538</v>
      </c>
      <c r="D1269" s="175" t="s">
        <v>2539</v>
      </c>
      <c r="E1269" s="82">
        <v>12</v>
      </c>
      <c r="F1269" s="79"/>
      <c r="G1269" s="82"/>
      <c r="H1269" s="82"/>
      <c r="I1269" s="118">
        <f>VLOOKUP(道具表!L1269,虛寶卡代碼清單!D:H,4,FALSE)*K1269</f>
        <v>630000000</v>
      </c>
      <c r="J1269" s="147"/>
      <c r="K1269" s="71">
        <v>15000000</v>
      </c>
      <c r="L1269" t="str">
        <f t="shared" si="31"/>
        <v>櫻之戀紅利卡</v>
      </c>
    </row>
    <row r="1270" spans="2:12" x14ac:dyDescent="0.25">
      <c r="B1270" s="82" t="s">
        <v>441</v>
      </c>
      <c r="C1270" s="174" t="s">
        <v>2540</v>
      </c>
      <c r="D1270" s="175" t="s">
        <v>2541</v>
      </c>
      <c r="E1270" s="82">
        <v>12</v>
      </c>
      <c r="F1270" s="79"/>
      <c r="G1270" s="82"/>
      <c r="H1270" s="82"/>
      <c r="I1270" s="118">
        <f>VLOOKUP(道具表!L1270,虛寶卡代碼清單!D:H,4,FALSE)*K1270</f>
        <v>1260000000</v>
      </c>
      <c r="J1270" s="147"/>
      <c r="K1270" s="71">
        <v>30000000</v>
      </c>
      <c r="L1270" t="str">
        <f t="shared" si="31"/>
        <v>櫻之戀紅利卡</v>
      </c>
    </row>
    <row r="1271" spans="2:12" x14ac:dyDescent="0.25">
      <c r="B1271" s="82" t="s">
        <v>441</v>
      </c>
      <c r="C1271" s="174" t="s">
        <v>2542</v>
      </c>
      <c r="D1271" s="175" t="s">
        <v>2543</v>
      </c>
      <c r="E1271" s="82">
        <v>12</v>
      </c>
      <c r="F1271" s="79"/>
      <c r="G1271" s="82"/>
      <c r="H1271" s="82"/>
      <c r="I1271" s="118">
        <f>VLOOKUP(道具表!L1271,虛寶卡代碼清單!D:H,4,FALSE)*K1271</f>
        <v>1890000000</v>
      </c>
      <c r="J1271" s="147"/>
      <c r="K1271" s="71">
        <v>45000000</v>
      </c>
      <c r="L1271" t="str">
        <f t="shared" si="31"/>
        <v>櫻之戀紅利卡</v>
      </c>
    </row>
    <row r="1272" spans="2:12" x14ac:dyDescent="0.25">
      <c r="B1272" s="82" t="s">
        <v>441</v>
      </c>
      <c r="C1272" s="174" t="s">
        <v>2544</v>
      </c>
      <c r="D1272" s="175" t="s">
        <v>2545</v>
      </c>
      <c r="E1272" s="82">
        <v>12</v>
      </c>
      <c r="F1272" s="79"/>
      <c r="G1272" s="82"/>
      <c r="H1272" s="82"/>
      <c r="I1272" s="118">
        <f>VLOOKUP(道具表!L1272,虛寶卡代碼清單!D:H,4,FALSE)*K1272</f>
        <v>3780000000</v>
      </c>
      <c r="J1272" s="147"/>
      <c r="K1272" s="71">
        <v>90000000</v>
      </c>
      <c r="L1272" t="str">
        <f t="shared" si="31"/>
        <v>櫻之戀紅利卡</v>
      </c>
    </row>
    <row r="1273" spans="2:12" x14ac:dyDescent="0.25">
      <c r="B1273" s="82" t="s">
        <v>441</v>
      </c>
      <c r="C1273" s="174" t="s">
        <v>2546</v>
      </c>
      <c r="D1273" s="175" t="s">
        <v>2547</v>
      </c>
      <c r="E1273" s="82">
        <v>12</v>
      </c>
      <c r="F1273" s="79"/>
      <c r="G1273" s="82"/>
      <c r="H1273" s="82"/>
      <c r="I1273" s="118">
        <f>VLOOKUP(道具表!L1273,虛寶卡代碼清單!D:H,4,FALSE)*K1273</f>
        <v>6300000000</v>
      </c>
      <c r="J1273" s="147"/>
      <c r="K1273" s="71">
        <v>150000000</v>
      </c>
      <c r="L1273" t="str">
        <f t="shared" si="31"/>
        <v>櫻之戀紅利卡</v>
      </c>
    </row>
    <row r="1274" spans="2:12" x14ac:dyDescent="0.25">
      <c r="B1274" s="82" t="s">
        <v>441</v>
      </c>
      <c r="C1274" s="174" t="s">
        <v>2548</v>
      </c>
      <c r="D1274" s="175" t="s">
        <v>2549</v>
      </c>
      <c r="E1274" s="82">
        <v>12</v>
      </c>
      <c r="F1274" s="79"/>
      <c r="G1274" s="82"/>
      <c r="H1274" s="82"/>
      <c r="I1274" s="118">
        <f>VLOOKUP(道具表!L1274,虛寶卡代碼清單!D:H,4,FALSE)*K1274</f>
        <v>12600000000</v>
      </c>
      <c r="J1274" s="147"/>
      <c r="K1274" s="71">
        <v>300000000</v>
      </c>
      <c r="L1274" t="str">
        <f t="shared" si="31"/>
        <v>櫻之戀紅利卡</v>
      </c>
    </row>
    <row r="1275" spans="2:12" x14ac:dyDescent="0.25">
      <c r="B1275" s="82" t="s">
        <v>441</v>
      </c>
      <c r="C1275" s="174" t="s">
        <v>2550</v>
      </c>
      <c r="D1275" s="175" t="s">
        <v>2551</v>
      </c>
      <c r="E1275" s="82">
        <v>12</v>
      </c>
      <c r="F1275" s="79"/>
      <c r="G1275" s="82"/>
      <c r="H1275" s="82"/>
      <c r="I1275" s="118">
        <f>VLOOKUP(道具表!L1275,虛寶卡代碼清單!D:H,4,FALSE)*K1275</f>
        <v>25200000000</v>
      </c>
      <c r="J1275" s="147"/>
      <c r="K1275" s="71">
        <v>600000000</v>
      </c>
      <c r="L1275" t="str">
        <f t="shared" si="31"/>
        <v>櫻之戀紅利卡</v>
      </c>
    </row>
    <row r="1276" spans="2:12" x14ac:dyDescent="0.25">
      <c r="B1276" s="82" t="s">
        <v>441</v>
      </c>
      <c r="C1276" s="174" t="s">
        <v>2552</v>
      </c>
      <c r="D1276" s="175" t="s">
        <v>2553</v>
      </c>
      <c r="E1276" s="82">
        <v>12</v>
      </c>
      <c r="F1276" s="79"/>
      <c r="G1276" s="82"/>
      <c r="H1276" s="82"/>
      <c r="I1276" s="118">
        <f>VLOOKUP(道具表!L1276,虛寶卡代碼清單!D:H,4,FALSE)*K1276</f>
        <v>50400000000</v>
      </c>
      <c r="J1276" s="147"/>
      <c r="K1276" s="71">
        <v>1200000000</v>
      </c>
      <c r="L1276" t="str">
        <f t="shared" si="31"/>
        <v>櫻之戀紅利卡</v>
      </c>
    </row>
    <row r="1277" spans="2:12" x14ac:dyDescent="0.25">
      <c r="B1277" s="82" t="s">
        <v>441</v>
      </c>
      <c r="C1277" s="176" t="s">
        <v>9315</v>
      </c>
      <c r="D1277" s="175" t="s">
        <v>9316</v>
      </c>
      <c r="E1277" s="82">
        <v>12</v>
      </c>
      <c r="F1277" s="79"/>
      <c r="G1277" s="82"/>
      <c r="H1277" s="82"/>
      <c r="I1277" s="118">
        <f>VLOOKUP(道具表!L1277,虛寶卡代碼清單!D:H,4,FALSE)*K1277</f>
        <v>126000000000</v>
      </c>
      <c r="J1277" s="147"/>
      <c r="K1277" s="71">
        <v>3000000000</v>
      </c>
      <c r="L1277" t="str">
        <f t="shared" si="31"/>
        <v>櫻之戀紅利卡</v>
      </c>
    </row>
    <row r="1278" spans="2:12" x14ac:dyDescent="0.25">
      <c r="B1278" s="82" t="s">
        <v>441</v>
      </c>
      <c r="C1278" s="176" t="s">
        <v>9317</v>
      </c>
      <c r="D1278" s="175" t="s">
        <v>9318</v>
      </c>
      <c r="E1278" s="82">
        <v>12</v>
      </c>
      <c r="F1278" s="79"/>
      <c r="G1278" s="82"/>
      <c r="H1278" s="82"/>
      <c r="I1278" s="118">
        <f>VLOOKUP(道具表!L1278,虛寶卡代碼清單!D:H,4,FALSE)*K1278</f>
        <v>252000000000</v>
      </c>
      <c r="J1278" s="147"/>
      <c r="K1278" s="71">
        <v>6000000000</v>
      </c>
      <c r="L1278" t="str">
        <f t="shared" si="31"/>
        <v>櫻之戀紅利卡</v>
      </c>
    </row>
    <row r="1279" spans="2:12" x14ac:dyDescent="0.25">
      <c r="B1279" s="82" t="s">
        <v>441</v>
      </c>
      <c r="C1279" s="176" t="s">
        <v>9319</v>
      </c>
      <c r="D1279" s="175" t="s">
        <v>9320</v>
      </c>
      <c r="E1279" s="82">
        <v>12</v>
      </c>
      <c r="F1279" s="79"/>
      <c r="G1279" s="82"/>
      <c r="H1279" s="82"/>
      <c r="I1279" s="118">
        <f>VLOOKUP(道具表!L1279,虛寶卡代碼清單!D:H,4,FALSE)*K1279</f>
        <v>504000000000</v>
      </c>
      <c r="J1279" s="147"/>
      <c r="K1279" s="71">
        <v>12000000000</v>
      </c>
      <c r="L1279" t="str">
        <f t="shared" si="31"/>
        <v>櫻之戀紅利卡</v>
      </c>
    </row>
    <row r="1280" spans="2:12" x14ac:dyDescent="0.25">
      <c r="B1280" s="82" t="s">
        <v>441</v>
      </c>
      <c r="C1280" s="174" t="s">
        <v>2554</v>
      </c>
      <c r="D1280" s="175" t="s">
        <v>2555</v>
      </c>
      <c r="E1280" s="82">
        <v>12</v>
      </c>
      <c r="F1280" s="79"/>
      <c r="G1280" s="82"/>
      <c r="H1280" s="82"/>
      <c r="I1280" s="118">
        <f>VLOOKUP(道具表!L1280,虛寶卡代碼清單!D:H,4,FALSE)*K1280</f>
        <v>126000</v>
      </c>
      <c r="J1280" s="147"/>
      <c r="K1280" s="71">
        <v>3000</v>
      </c>
      <c r="L1280" t="str">
        <f t="shared" si="31"/>
        <v>櫻之戀紅利卡</v>
      </c>
    </row>
    <row r="1281" spans="2:12" x14ac:dyDescent="0.25">
      <c r="B1281" s="82" t="s">
        <v>441</v>
      </c>
      <c r="C1281" s="174" t="s">
        <v>2556</v>
      </c>
      <c r="D1281" s="175" t="s">
        <v>2557</v>
      </c>
      <c r="E1281" s="82">
        <v>12</v>
      </c>
      <c r="F1281" s="79"/>
      <c r="G1281" s="82"/>
      <c r="H1281" s="82"/>
      <c r="I1281" s="118">
        <f>VLOOKUP(道具表!L1281,虛寶卡代碼清單!D:H,4,FALSE)*K1281</f>
        <v>378000</v>
      </c>
      <c r="J1281" s="147"/>
      <c r="K1281" s="71">
        <v>9000</v>
      </c>
      <c r="L1281" t="str">
        <f t="shared" si="31"/>
        <v>櫻之戀紅利卡</v>
      </c>
    </row>
    <row r="1282" spans="2:12" x14ac:dyDescent="0.25">
      <c r="B1282" s="82" t="s">
        <v>441</v>
      </c>
      <c r="C1282" s="174" t="s">
        <v>2558</v>
      </c>
      <c r="D1282" s="175" t="s">
        <v>2559</v>
      </c>
      <c r="E1282" s="82">
        <v>12</v>
      </c>
      <c r="F1282" s="79"/>
      <c r="G1282" s="82"/>
      <c r="H1282" s="82"/>
      <c r="I1282" s="118">
        <f>VLOOKUP(道具表!L1282,虛寶卡代碼清單!D:H,4,FALSE)*K1282</f>
        <v>1260000</v>
      </c>
      <c r="J1282" s="147"/>
      <c r="K1282" s="71">
        <v>30000</v>
      </c>
      <c r="L1282" t="str">
        <f t="shared" si="31"/>
        <v>櫻之戀紅利卡</v>
      </c>
    </row>
    <row r="1283" spans="2:12" x14ac:dyDescent="0.25">
      <c r="B1283" s="82" t="s">
        <v>441</v>
      </c>
      <c r="C1283" s="174" t="s">
        <v>2560</v>
      </c>
      <c r="D1283" s="175" t="s">
        <v>2561</v>
      </c>
      <c r="E1283" s="82">
        <v>12</v>
      </c>
      <c r="F1283" s="79"/>
      <c r="G1283" s="82"/>
      <c r="H1283" s="82"/>
      <c r="I1283" s="118">
        <f>VLOOKUP(道具表!L1283,虛寶卡代碼清單!D:H,4,FALSE)*K1283</f>
        <v>3780000</v>
      </c>
      <c r="J1283" s="147"/>
      <c r="K1283" s="71">
        <v>90000</v>
      </c>
      <c r="L1283" t="str">
        <f t="shared" si="31"/>
        <v>櫻之戀紅利卡</v>
      </c>
    </row>
    <row r="1284" spans="2:12" x14ac:dyDescent="0.25">
      <c r="B1284" s="82" t="s">
        <v>441</v>
      </c>
      <c r="C1284" s="174" t="s">
        <v>2562</v>
      </c>
      <c r="D1284" s="175" t="s">
        <v>2563</v>
      </c>
      <c r="E1284" s="82">
        <v>12</v>
      </c>
      <c r="F1284" s="79"/>
      <c r="G1284" s="82"/>
      <c r="H1284" s="82"/>
      <c r="I1284" s="118">
        <f>VLOOKUP(道具表!L1284,虛寶卡代碼清單!D:H,4,FALSE)*K1284</f>
        <v>12600000</v>
      </c>
      <c r="J1284" s="147"/>
      <c r="K1284" s="71">
        <v>300000</v>
      </c>
      <c r="L1284" t="str">
        <f t="shared" ref="L1284:L1405" si="32">MID(C1284,LEN(K1284)+1,FIND("(",C1284)-LEN(K1284)-1)</f>
        <v>櫻之戀紅利卡</v>
      </c>
    </row>
    <row r="1285" spans="2:12" x14ac:dyDescent="0.25">
      <c r="B1285" s="82" t="s">
        <v>441</v>
      </c>
      <c r="C1285" s="174" t="s">
        <v>2564</v>
      </c>
      <c r="D1285" s="175" t="s">
        <v>2565</v>
      </c>
      <c r="E1285" s="82">
        <v>12</v>
      </c>
      <c r="F1285" s="79"/>
      <c r="G1285" s="82"/>
      <c r="H1285" s="82"/>
      <c r="I1285" s="118">
        <f>VLOOKUP(道具表!L1285,虛寶卡代碼清單!D:H,4,FALSE)*K1285</f>
        <v>37800000</v>
      </c>
      <c r="J1285" s="147"/>
      <c r="K1285" s="71">
        <v>900000</v>
      </c>
      <c r="L1285" t="str">
        <f t="shared" si="32"/>
        <v>櫻之戀紅利卡</v>
      </c>
    </row>
    <row r="1286" spans="2:12" x14ac:dyDescent="0.25">
      <c r="B1286" s="82" t="s">
        <v>441</v>
      </c>
      <c r="C1286" s="174" t="s">
        <v>2566</v>
      </c>
      <c r="D1286" s="175" t="s">
        <v>2567</v>
      </c>
      <c r="E1286" s="82">
        <v>12</v>
      </c>
      <c r="F1286" s="79"/>
      <c r="G1286" s="82"/>
      <c r="H1286" s="82"/>
      <c r="I1286" s="118">
        <f>VLOOKUP(道具表!L1286,虛寶卡代碼清單!D:H,4,FALSE)*K1286</f>
        <v>126000000</v>
      </c>
      <c r="J1286" s="147"/>
      <c r="K1286" s="71">
        <v>3000000</v>
      </c>
      <c r="L1286" t="str">
        <f t="shared" si="32"/>
        <v>櫻之戀紅利卡</v>
      </c>
    </row>
    <row r="1287" spans="2:12" x14ac:dyDescent="0.25">
      <c r="B1287" s="82" t="s">
        <v>441</v>
      </c>
      <c r="C1287" s="174" t="s">
        <v>2568</v>
      </c>
      <c r="D1287" s="175" t="s">
        <v>2569</v>
      </c>
      <c r="E1287" s="82">
        <v>12</v>
      </c>
      <c r="F1287" s="79"/>
      <c r="G1287" s="82"/>
      <c r="H1287" s="82"/>
      <c r="I1287" s="118">
        <f>VLOOKUP(道具表!L1287,虛寶卡代碼清單!D:H,4,FALSE)*K1287</f>
        <v>252000000</v>
      </c>
      <c r="J1287" s="147"/>
      <c r="K1287" s="71">
        <v>6000000</v>
      </c>
      <c r="L1287" t="str">
        <f t="shared" si="32"/>
        <v>櫻之戀紅利卡</v>
      </c>
    </row>
    <row r="1288" spans="2:12" x14ac:dyDescent="0.25">
      <c r="B1288" s="82" t="s">
        <v>441</v>
      </c>
      <c r="C1288" s="174" t="s">
        <v>2570</v>
      </c>
      <c r="D1288" s="175" t="s">
        <v>2571</v>
      </c>
      <c r="E1288" s="82">
        <v>12</v>
      </c>
      <c r="F1288" s="79"/>
      <c r="G1288" s="82"/>
      <c r="H1288" s="82"/>
      <c r="I1288" s="118">
        <f>VLOOKUP(道具表!L1288,虛寶卡代碼清單!D:H,4,FALSE)*K1288</f>
        <v>378000000</v>
      </c>
      <c r="J1288" s="147"/>
      <c r="K1288" s="71">
        <v>9000000</v>
      </c>
      <c r="L1288" t="str">
        <f t="shared" si="32"/>
        <v>櫻之戀紅利卡</v>
      </c>
    </row>
    <row r="1289" spans="2:12" x14ac:dyDescent="0.25">
      <c r="B1289" s="82" t="s">
        <v>441</v>
      </c>
      <c r="C1289" s="174" t="s">
        <v>2572</v>
      </c>
      <c r="D1289" s="175" t="s">
        <v>2573</v>
      </c>
      <c r="E1289" s="82">
        <v>12</v>
      </c>
      <c r="F1289" s="79"/>
      <c r="G1289" s="82"/>
      <c r="H1289" s="82"/>
      <c r="I1289" s="118">
        <f>VLOOKUP(道具表!L1289,虛寶卡代碼清單!D:H,4,FALSE)*K1289</f>
        <v>630000000</v>
      </c>
      <c r="J1289" s="147"/>
      <c r="K1289" s="71">
        <v>15000000</v>
      </c>
      <c r="L1289" t="str">
        <f t="shared" si="32"/>
        <v>櫻之戀紅利卡</v>
      </c>
    </row>
    <row r="1290" spans="2:12" x14ac:dyDescent="0.25">
      <c r="B1290" s="82" t="s">
        <v>441</v>
      </c>
      <c r="C1290" s="174" t="s">
        <v>2574</v>
      </c>
      <c r="D1290" s="175" t="s">
        <v>2575</v>
      </c>
      <c r="E1290" s="82">
        <v>12</v>
      </c>
      <c r="F1290" s="79"/>
      <c r="G1290" s="82"/>
      <c r="H1290" s="82"/>
      <c r="I1290" s="118">
        <f>VLOOKUP(道具表!L1290,虛寶卡代碼清單!D:H,4,FALSE)*K1290</f>
        <v>1260000000</v>
      </c>
      <c r="J1290" s="147"/>
      <c r="K1290" s="71">
        <v>30000000</v>
      </c>
      <c r="L1290" t="str">
        <f t="shared" si="32"/>
        <v>櫻之戀紅利卡</v>
      </c>
    </row>
    <row r="1291" spans="2:12" x14ac:dyDescent="0.25">
      <c r="B1291" s="82" t="s">
        <v>441</v>
      </c>
      <c r="C1291" s="174" t="s">
        <v>2576</v>
      </c>
      <c r="D1291" s="175" t="s">
        <v>2577</v>
      </c>
      <c r="E1291" s="82">
        <v>12</v>
      </c>
      <c r="F1291" s="79"/>
      <c r="G1291" s="82"/>
      <c r="H1291" s="82"/>
      <c r="I1291" s="118">
        <f>VLOOKUP(道具表!L1291,虛寶卡代碼清單!D:H,4,FALSE)*K1291</f>
        <v>1890000000</v>
      </c>
      <c r="J1291" s="147"/>
      <c r="K1291" s="71">
        <v>45000000</v>
      </c>
      <c r="L1291" t="str">
        <f t="shared" si="32"/>
        <v>櫻之戀紅利卡</v>
      </c>
    </row>
    <row r="1292" spans="2:12" x14ac:dyDescent="0.25">
      <c r="B1292" s="82" t="s">
        <v>441</v>
      </c>
      <c r="C1292" s="174" t="s">
        <v>2578</v>
      </c>
      <c r="D1292" s="175" t="s">
        <v>2579</v>
      </c>
      <c r="E1292" s="82">
        <v>12</v>
      </c>
      <c r="F1292" s="79"/>
      <c r="G1292" s="82"/>
      <c r="H1292" s="82"/>
      <c r="I1292" s="118">
        <f>VLOOKUP(道具表!L1292,虛寶卡代碼清單!D:H,4,FALSE)*K1292</f>
        <v>3780000000</v>
      </c>
      <c r="J1292" s="147"/>
      <c r="K1292" s="71">
        <v>90000000</v>
      </c>
      <c r="L1292" t="str">
        <f t="shared" si="32"/>
        <v>櫻之戀紅利卡</v>
      </c>
    </row>
    <row r="1293" spans="2:12" x14ac:dyDescent="0.25">
      <c r="B1293" s="82" t="s">
        <v>441</v>
      </c>
      <c r="C1293" s="174" t="s">
        <v>2580</v>
      </c>
      <c r="D1293" s="175" t="s">
        <v>2581</v>
      </c>
      <c r="E1293" s="82">
        <v>12</v>
      </c>
      <c r="F1293" s="79"/>
      <c r="G1293" s="82"/>
      <c r="H1293" s="82"/>
      <c r="I1293" s="118">
        <f>VLOOKUP(道具表!L1293,虛寶卡代碼清單!D:H,4,FALSE)*K1293</f>
        <v>6300000000</v>
      </c>
      <c r="J1293" s="147"/>
      <c r="K1293" s="71">
        <v>150000000</v>
      </c>
      <c r="L1293" t="str">
        <f t="shared" si="32"/>
        <v>櫻之戀紅利卡</v>
      </c>
    </row>
    <row r="1294" spans="2:12" x14ac:dyDescent="0.25">
      <c r="B1294" s="82" t="s">
        <v>441</v>
      </c>
      <c r="C1294" s="174" t="s">
        <v>2582</v>
      </c>
      <c r="D1294" s="175" t="s">
        <v>2583</v>
      </c>
      <c r="E1294" s="82">
        <v>12</v>
      </c>
      <c r="F1294" s="79"/>
      <c r="G1294" s="82"/>
      <c r="H1294" s="82"/>
      <c r="I1294" s="118">
        <f>VLOOKUP(道具表!L1294,虛寶卡代碼清單!D:H,4,FALSE)*K1294</f>
        <v>12600000000</v>
      </c>
      <c r="J1294" s="147"/>
      <c r="K1294" s="71">
        <v>300000000</v>
      </c>
      <c r="L1294" t="str">
        <f t="shared" si="32"/>
        <v>櫻之戀紅利卡</v>
      </c>
    </row>
    <row r="1295" spans="2:12" x14ac:dyDescent="0.25">
      <c r="B1295" s="82" t="s">
        <v>441</v>
      </c>
      <c r="C1295" s="174" t="s">
        <v>2584</v>
      </c>
      <c r="D1295" s="175" t="s">
        <v>2585</v>
      </c>
      <c r="E1295" s="82">
        <v>12</v>
      </c>
      <c r="F1295" s="79"/>
      <c r="G1295" s="82"/>
      <c r="H1295" s="82"/>
      <c r="I1295" s="118">
        <f>VLOOKUP(道具表!L1295,虛寶卡代碼清單!D:H,4,FALSE)*K1295</f>
        <v>25200000000</v>
      </c>
      <c r="J1295" s="147"/>
      <c r="K1295" s="71">
        <v>600000000</v>
      </c>
      <c r="L1295" t="str">
        <f t="shared" si="32"/>
        <v>櫻之戀紅利卡</v>
      </c>
    </row>
    <row r="1296" spans="2:12" x14ac:dyDescent="0.25">
      <c r="B1296" s="82" t="s">
        <v>441</v>
      </c>
      <c r="C1296" s="174" t="s">
        <v>2586</v>
      </c>
      <c r="D1296" s="175" t="s">
        <v>2587</v>
      </c>
      <c r="E1296" s="82">
        <v>12</v>
      </c>
      <c r="F1296" s="79"/>
      <c r="G1296" s="82"/>
      <c r="H1296" s="82"/>
      <c r="I1296" s="118">
        <f>VLOOKUP(道具表!L1296,虛寶卡代碼清單!D:H,4,FALSE)*K1296</f>
        <v>50400000000</v>
      </c>
      <c r="J1296" s="147"/>
      <c r="K1296" s="71">
        <v>1200000000</v>
      </c>
      <c r="L1296" t="str">
        <f t="shared" si="32"/>
        <v>櫻之戀紅利卡</v>
      </c>
    </row>
    <row r="1297" spans="2:12" x14ac:dyDescent="0.25">
      <c r="B1297" s="82" t="s">
        <v>441</v>
      </c>
      <c r="C1297" s="176" t="s">
        <v>9321</v>
      </c>
      <c r="D1297" s="175" t="s">
        <v>9322</v>
      </c>
      <c r="E1297" s="82">
        <v>12</v>
      </c>
      <c r="F1297" s="79"/>
      <c r="G1297" s="82"/>
      <c r="H1297" s="82"/>
      <c r="I1297" s="118">
        <f>VLOOKUP(道具表!L1297,虛寶卡代碼清單!D:H,4,FALSE)*K1297</f>
        <v>126000000000</v>
      </c>
      <c r="J1297" s="147"/>
      <c r="K1297" s="71">
        <v>3000000000</v>
      </c>
      <c r="L1297" t="str">
        <f t="shared" si="32"/>
        <v>櫻之戀紅利卡</v>
      </c>
    </row>
    <row r="1298" spans="2:12" x14ac:dyDescent="0.25">
      <c r="B1298" s="82" t="s">
        <v>441</v>
      </c>
      <c r="C1298" s="176" t="s">
        <v>9323</v>
      </c>
      <c r="D1298" s="175" t="s">
        <v>9324</v>
      </c>
      <c r="E1298" s="82">
        <v>12</v>
      </c>
      <c r="F1298" s="79"/>
      <c r="G1298" s="82"/>
      <c r="H1298" s="82"/>
      <c r="I1298" s="118">
        <f>VLOOKUP(道具表!L1298,虛寶卡代碼清單!D:H,4,FALSE)*K1298</f>
        <v>252000000000</v>
      </c>
      <c r="J1298" s="147"/>
      <c r="K1298" s="71">
        <v>6000000000</v>
      </c>
      <c r="L1298" t="str">
        <f t="shared" si="32"/>
        <v>櫻之戀紅利卡</v>
      </c>
    </row>
    <row r="1299" spans="2:12" x14ac:dyDescent="0.25">
      <c r="B1299" s="82" t="s">
        <v>441</v>
      </c>
      <c r="C1299" s="176" t="s">
        <v>9325</v>
      </c>
      <c r="D1299" s="175" t="s">
        <v>9326</v>
      </c>
      <c r="E1299" s="82">
        <v>12</v>
      </c>
      <c r="F1299" s="79"/>
      <c r="G1299" s="82"/>
      <c r="H1299" s="82"/>
      <c r="I1299" s="118">
        <f>VLOOKUP(道具表!L1299,虛寶卡代碼清單!D:H,4,FALSE)*K1299</f>
        <v>504000000000</v>
      </c>
      <c r="J1299" s="147"/>
      <c r="K1299" s="71">
        <v>12000000000</v>
      </c>
      <c r="L1299" t="str">
        <f t="shared" si="32"/>
        <v>櫻之戀紅利卡</v>
      </c>
    </row>
    <row r="1300" spans="2:12" x14ac:dyDescent="0.25">
      <c r="B1300" s="82" t="s">
        <v>441</v>
      </c>
      <c r="C1300" s="176" t="s">
        <v>9061</v>
      </c>
      <c r="D1300" s="175" t="s">
        <v>9062</v>
      </c>
      <c r="E1300" s="82">
        <v>12</v>
      </c>
      <c r="F1300" s="79"/>
      <c r="G1300" s="82"/>
      <c r="H1300" s="82"/>
      <c r="I1300" s="118">
        <f>VLOOKUP(道具表!L1300,虛寶卡代碼清單!D:H,4,FALSE)*K1300</f>
        <v>2172000</v>
      </c>
      <c r="J1300" s="147"/>
      <c r="K1300" s="71">
        <v>3000</v>
      </c>
      <c r="L1300" t="str">
        <f t="shared" si="32"/>
        <v>櫻之戀流星雨卡</v>
      </c>
    </row>
    <row r="1301" spans="2:12" x14ac:dyDescent="0.25">
      <c r="B1301" s="82" t="s">
        <v>441</v>
      </c>
      <c r="C1301" s="176" t="s">
        <v>9063</v>
      </c>
      <c r="D1301" s="175" t="s">
        <v>9064</v>
      </c>
      <c r="E1301" s="82">
        <v>12</v>
      </c>
      <c r="F1301" s="79"/>
      <c r="G1301" s="82"/>
      <c r="H1301" s="82"/>
      <c r="I1301" s="118">
        <f>VLOOKUP(道具表!L1301,虛寶卡代碼清單!D:H,4,FALSE)*K1301</f>
        <v>6516000</v>
      </c>
      <c r="J1301" s="147"/>
      <c r="K1301" s="71">
        <v>9000</v>
      </c>
      <c r="L1301" t="str">
        <f t="shared" si="32"/>
        <v>櫻之戀流星雨卡</v>
      </c>
    </row>
    <row r="1302" spans="2:12" x14ac:dyDescent="0.25">
      <c r="B1302" s="82" t="s">
        <v>441</v>
      </c>
      <c r="C1302" s="176" t="s">
        <v>9065</v>
      </c>
      <c r="D1302" s="175" t="s">
        <v>9066</v>
      </c>
      <c r="E1302" s="82">
        <v>12</v>
      </c>
      <c r="F1302" s="79"/>
      <c r="G1302" s="82"/>
      <c r="H1302" s="82"/>
      <c r="I1302" s="118">
        <f>VLOOKUP(道具表!L1302,虛寶卡代碼清單!D:H,4,FALSE)*K1302</f>
        <v>21720000</v>
      </c>
      <c r="J1302" s="147"/>
      <c r="K1302" s="71">
        <v>30000</v>
      </c>
      <c r="L1302" t="str">
        <f t="shared" si="32"/>
        <v>櫻之戀流星雨卡</v>
      </c>
    </row>
    <row r="1303" spans="2:12" x14ac:dyDescent="0.25">
      <c r="B1303" s="82" t="s">
        <v>441</v>
      </c>
      <c r="C1303" s="176" t="s">
        <v>9067</v>
      </c>
      <c r="D1303" s="175" t="s">
        <v>9068</v>
      </c>
      <c r="E1303" s="82">
        <v>12</v>
      </c>
      <c r="F1303" s="79"/>
      <c r="G1303" s="82"/>
      <c r="H1303" s="82"/>
      <c r="I1303" s="118">
        <f>VLOOKUP(道具表!L1303,虛寶卡代碼清單!D:H,4,FALSE)*K1303</f>
        <v>65160000</v>
      </c>
      <c r="J1303" s="147"/>
      <c r="K1303" s="71">
        <v>90000</v>
      </c>
      <c r="L1303" t="str">
        <f t="shared" si="32"/>
        <v>櫻之戀流星雨卡</v>
      </c>
    </row>
    <row r="1304" spans="2:12" x14ac:dyDescent="0.25">
      <c r="B1304" s="82" t="s">
        <v>441</v>
      </c>
      <c r="C1304" s="176" t="s">
        <v>9069</v>
      </c>
      <c r="D1304" s="175" t="s">
        <v>9070</v>
      </c>
      <c r="E1304" s="82">
        <v>12</v>
      </c>
      <c r="F1304" s="79"/>
      <c r="G1304" s="82"/>
      <c r="H1304" s="82"/>
      <c r="I1304" s="118">
        <f>VLOOKUP(道具表!L1304,虛寶卡代碼清單!D:H,4,FALSE)*K1304</f>
        <v>217200000</v>
      </c>
      <c r="J1304" s="147"/>
      <c r="K1304" s="71">
        <v>300000</v>
      </c>
      <c r="L1304" t="str">
        <f t="shared" si="32"/>
        <v>櫻之戀流星雨卡</v>
      </c>
    </row>
    <row r="1305" spans="2:12" x14ac:dyDescent="0.25">
      <c r="B1305" s="82" t="s">
        <v>441</v>
      </c>
      <c r="C1305" s="176" t="s">
        <v>9071</v>
      </c>
      <c r="D1305" s="175" t="s">
        <v>9072</v>
      </c>
      <c r="E1305" s="82">
        <v>12</v>
      </c>
      <c r="F1305" s="79"/>
      <c r="G1305" s="82"/>
      <c r="H1305" s="82"/>
      <c r="I1305" s="118">
        <f>VLOOKUP(道具表!L1305,虛寶卡代碼清單!D:H,4,FALSE)*K1305</f>
        <v>651600000</v>
      </c>
      <c r="J1305" s="147"/>
      <c r="K1305" s="71">
        <v>900000</v>
      </c>
      <c r="L1305" t="str">
        <f t="shared" si="32"/>
        <v>櫻之戀流星雨卡</v>
      </c>
    </row>
    <row r="1306" spans="2:12" x14ac:dyDescent="0.25">
      <c r="B1306" s="82" t="s">
        <v>441</v>
      </c>
      <c r="C1306" s="176" t="s">
        <v>9073</v>
      </c>
      <c r="D1306" s="175" t="s">
        <v>9074</v>
      </c>
      <c r="E1306" s="82">
        <v>12</v>
      </c>
      <c r="F1306" s="79"/>
      <c r="G1306" s="82"/>
      <c r="H1306" s="82"/>
      <c r="I1306" s="118">
        <f>VLOOKUP(道具表!L1306,虛寶卡代碼清單!D:H,4,FALSE)*K1306</f>
        <v>2172000000</v>
      </c>
      <c r="J1306" s="147"/>
      <c r="K1306" s="71">
        <v>3000000</v>
      </c>
      <c r="L1306" t="str">
        <f t="shared" si="32"/>
        <v>櫻之戀流星雨卡</v>
      </c>
    </row>
    <row r="1307" spans="2:12" x14ac:dyDescent="0.25">
      <c r="B1307" s="82" t="s">
        <v>441</v>
      </c>
      <c r="C1307" s="176" t="s">
        <v>9075</v>
      </c>
      <c r="D1307" s="175" t="s">
        <v>9076</v>
      </c>
      <c r="E1307" s="82">
        <v>12</v>
      </c>
      <c r="F1307" s="79"/>
      <c r="G1307" s="82"/>
      <c r="H1307" s="82"/>
      <c r="I1307" s="118">
        <f>VLOOKUP(道具表!L1307,虛寶卡代碼清單!D:H,4,FALSE)*K1307</f>
        <v>4344000000</v>
      </c>
      <c r="J1307" s="147"/>
      <c r="K1307" s="71">
        <v>6000000</v>
      </c>
      <c r="L1307" t="str">
        <f t="shared" si="32"/>
        <v>櫻之戀流星雨卡</v>
      </c>
    </row>
    <row r="1308" spans="2:12" x14ac:dyDescent="0.25">
      <c r="B1308" s="82" t="s">
        <v>441</v>
      </c>
      <c r="C1308" s="176" t="s">
        <v>9077</v>
      </c>
      <c r="D1308" s="175" t="s">
        <v>9078</v>
      </c>
      <c r="E1308" s="82">
        <v>12</v>
      </c>
      <c r="F1308" s="79"/>
      <c r="G1308" s="82"/>
      <c r="H1308" s="82"/>
      <c r="I1308" s="118">
        <f>VLOOKUP(道具表!L1308,虛寶卡代碼清單!D:H,4,FALSE)*K1308</f>
        <v>6516000000</v>
      </c>
      <c r="J1308" s="147"/>
      <c r="K1308" s="71">
        <v>9000000</v>
      </c>
      <c r="L1308" t="str">
        <f t="shared" si="32"/>
        <v>櫻之戀流星雨卡</v>
      </c>
    </row>
    <row r="1309" spans="2:12" x14ac:dyDescent="0.25">
      <c r="B1309" s="82" t="s">
        <v>441</v>
      </c>
      <c r="C1309" s="176" t="s">
        <v>9079</v>
      </c>
      <c r="D1309" s="175" t="s">
        <v>9080</v>
      </c>
      <c r="E1309" s="82">
        <v>12</v>
      </c>
      <c r="F1309" s="79"/>
      <c r="G1309" s="82"/>
      <c r="H1309" s="82"/>
      <c r="I1309" s="118">
        <f>VLOOKUP(道具表!L1309,虛寶卡代碼清單!D:H,4,FALSE)*K1309</f>
        <v>10860000000</v>
      </c>
      <c r="J1309" s="147"/>
      <c r="K1309" s="71">
        <v>15000000</v>
      </c>
      <c r="L1309" t="str">
        <f t="shared" si="32"/>
        <v>櫻之戀流星雨卡</v>
      </c>
    </row>
    <row r="1310" spans="2:12" x14ac:dyDescent="0.25">
      <c r="B1310" s="82" t="s">
        <v>441</v>
      </c>
      <c r="C1310" s="176" t="s">
        <v>9081</v>
      </c>
      <c r="D1310" s="175" t="s">
        <v>9082</v>
      </c>
      <c r="E1310" s="82">
        <v>12</v>
      </c>
      <c r="F1310" s="79"/>
      <c r="G1310" s="82"/>
      <c r="H1310" s="82"/>
      <c r="I1310" s="118">
        <f>VLOOKUP(道具表!L1310,虛寶卡代碼清單!D:H,4,FALSE)*K1310</f>
        <v>21720000000</v>
      </c>
      <c r="J1310" s="147"/>
      <c r="K1310" s="71">
        <v>30000000</v>
      </c>
      <c r="L1310" t="str">
        <f t="shared" si="32"/>
        <v>櫻之戀流星雨卡</v>
      </c>
    </row>
    <row r="1311" spans="2:12" x14ac:dyDescent="0.25">
      <c r="B1311" s="82" t="s">
        <v>441</v>
      </c>
      <c r="C1311" s="176" t="s">
        <v>9083</v>
      </c>
      <c r="D1311" s="175" t="s">
        <v>9084</v>
      </c>
      <c r="E1311" s="82">
        <v>12</v>
      </c>
      <c r="F1311" s="79"/>
      <c r="G1311" s="82"/>
      <c r="H1311" s="82"/>
      <c r="I1311" s="118">
        <f>VLOOKUP(道具表!L1311,虛寶卡代碼清單!D:H,4,FALSE)*K1311</f>
        <v>32580000000</v>
      </c>
      <c r="J1311" s="147"/>
      <c r="K1311" s="71">
        <v>45000000</v>
      </c>
      <c r="L1311" t="str">
        <f t="shared" si="32"/>
        <v>櫻之戀流星雨卡</v>
      </c>
    </row>
    <row r="1312" spans="2:12" x14ac:dyDescent="0.25">
      <c r="B1312" s="82" t="s">
        <v>441</v>
      </c>
      <c r="C1312" s="176" t="s">
        <v>9085</v>
      </c>
      <c r="D1312" s="175" t="s">
        <v>9086</v>
      </c>
      <c r="E1312" s="82">
        <v>12</v>
      </c>
      <c r="F1312" s="79"/>
      <c r="G1312" s="82"/>
      <c r="H1312" s="82"/>
      <c r="I1312" s="118">
        <f>VLOOKUP(道具表!L1312,虛寶卡代碼清單!D:H,4,FALSE)*K1312</f>
        <v>65160000000</v>
      </c>
      <c r="J1312" s="147"/>
      <c r="K1312" s="71">
        <v>90000000</v>
      </c>
      <c r="L1312" t="str">
        <f t="shared" si="32"/>
        <v>櫻之戀流星雨卡</v>
      </c>
    </row>
    <row r="1313" spans="2:12" x14ac:dyDescent="0.25">
      <c r="B1313" s="82" t="s">
        <v>441</v>
      </c>
      <c r="C1313" s="176" t="s">
        <v>9087</v>
      </c>
      <c r="D1313" s="175" t="s">
        <v>9088</v>
      </c>
      <c r="E1313" s="82">
        <v>12</v>
      </c>
      <c r="F1313" s="79"/>
      <c r="G1313" s="82"/>
      <c r="H1313" s="82"/>
      <c r="I1313" s="118">
        <f>VLOOKUP(道具表!L1313,虛寶卡代碼清單!D:H,4,FALSE)*K1313</f>
        <v>108600000000</v>
      </c>
      <c r="J1313" s="147"/>
      <c r="K1313" s="71">
        <v>150000000</v>
      </c>
      <c r="L1313" t="str">
        <f t="shared" si="32"/>
        <v>櫻之戀流星雨卡</v>
      </c>
    </row>
    <row r="1314" spans="2:12" x14ac:dyDescent="0.25">
      <c r="B1314" s="82" t="s">
        <v>441</v>
      </c>
      <c r="C1314" s="176" t="s">
        <v>9089</v>
      </c>
      <c r="D1314" s="175" t="s">
        <v>9090</v>
      </c>
      <c r="E1314" s="82">
        <v>12</v>
      </c>
      <c r="F1314" s="79"/>
      <c r="G1314" s="82"/>
      <c r="H1314" s="82"/>
      <c r="I1314" s="118">
        <f>VLOOKUP(道具表!L1314,虛寶卡代碼清單!D:H,4,FALSE)*K1314</f>
        <v>217200000000</v>
      </c>
      <c r="J1314" s="147"/>
      <c r="K1314" s="71">
        <v>300000000</v>
      </c>
      <c r="L1314" t="str">
        <f t="shared" si="32"/>
        <v>櫻之戀流星雨卡</v>
      </c>
    </row>
    <row r="1315" spans="2:12" x14ac:dyDescent="0.25">
      <c r="B1315" s="82" t="s">
        <v>441</v>
      </c>
      <c r="C1315" s="176" t="s">
        <v>9091</v>
      </c>
      <c r="D1315" s="175" t="s">
        <v>9092</v>
      </c>
      <c r="E1315" s="82">
        <v>12</v>
      </c>
      <c r="F1315" s="79"/>
      <c r="G1315" s="82"/>
      <c r="H1315" s="82"/>
      <c r="I1315" s="118">
        <f>VLOOKUP(道具表!L1315,虛寶卡代碼清單!D:H,4,FALSE)*K1315</f>
        <v>434400000000</v>
      </c>
      <c r="J1315" s="147"/>
      <c r="K1315" s="71">
        <v>600000000</v>
      </c>
      <c r="L1315" t="str">
        <f t="shared" si="32"/>
        <v>櫻之戀流星雨卡</v>
      </c>
    </row>
    <row r="1316" spans="2:12" x14ac:dyDescent="0.25">
      <c r="B1316" s="82" t="s">
        <v>441</v>
      </c>
      <c r="C1316" s="176" t="s">
        <v>9093</v>
      </c>
      <c r="D1316" s="175" t="s">
        <v>9094</v>
      </c>
      <c r="E1316" s="82">
        <v>12</v>
      </c>
      <c r="F1316" s="79"/>
      <c r="G1316" s="82"/>
      <c r="H1316" s="82"/>
      <c r="I1316" s="118">
        <f>VLOOKUP(道具表!L1316,虛寶卡代碼清單!D:H,4,FALSE)*K1316</f>
        <v>868800000000</v>
      </c>
      <c r="J1316" s="147"/>
      <c r="K1316" s="71">
        <v>1200000000</v>
      </c>
      <c r="L1316" t="str">
        <f t="shared" si="32"/>
        <v>櫻之戀流星雨卡</v>
      </c>
    </row>
    <row r="1317" spans="2:12" x14ac:dyDescent="0.25">
      <c r="B1317" s="82" t="s">
        <v>441</v>
      </c>
      <c r="C1317" s="176" t="s">
        <v>9095</v>
      </c>
      <c r="D1317" s="175" t="s">
        <v>9096</v>
      </c>
      <c r="E1317" s="82">
        <v>12</v>
      </c>
      <c r="F1317" s="79"/>
      <c r="G1317" s="82"/>
      <c r="H1317" s="82"/>
      <c r="I1317" s="118">
        <f>VLOOKUP(道具表!L1317,虛寶卡代碼清單!D:H,4,FALSE)*K1317</f>
        <v>2172000000000</v>
      </c>
      <c r="J1317" s="147"/>
      <c r="K1317" s="71">
        <v>3000000000</v>
      </c>
      <c r="L1317" t="str">
        <f t="shared" si="32"/>
        <v>櫻之戀流星雨卡</v>
      </c>
    </row>
    <row r="1318" spans="2:12" x14ac:dyDescent="0.25">
      <c r="B1318" s="82" t="s">
        <v>441</v>
      </c>
      <c r="C1318" s="176" t="s">
        <v>9097</v>
      </c>
      <c r="D1318" s="175" t="s">
        <v>9098</v>
      </c>
      <c r="E1318" s="82">
        <v>12</v>
      </c>
      <c r="F1318" s="79"/>
      <c r="G1318" s="82"/>
      <c r="H1318" s="82"/>
      <c r="I1318" s="118">
        <f>VLOOKUP(道具表!L1318,虛寶卡代碼清單!D:H,4,FALSE)*K1318</f>
        <v>4344000000000</v>
      </c>
      <c r="J1318" s="147"/>
      <c r="K1318" s="71">
        <v>6000000000</v>
      </c>
      <c r="L1318" t="str">
        <f t="shared" si="32"/>
        <v>櫻之戀流星雨卡</v>
      </c>
    </row>
    <row r="1319" spans="2:12" x14ac:dyDescent="0.25">
      <c r="B1319" s="82" t="s">
        <v>441</v>
      </c>
      <c r="C1319" s="176" t="s">
        <v>9301</v>
      </c>
      <c r="D1319" s="175" t="s">
        <v>9099</v>
      </c>
      <c r="E1319" s="82">
        <v>12</v>
      </c>
      <c r="F1319" s="79"/>
      <c r="G1319" s="82"/>
      <c r="H1319" s="82"/>
      <c r="I1319" s="118">
        <f>VLOOKUP(道具表!L1319,虛寶卡代碼清單!D:H,4,FALSE)*K1319</f>
        <v>8688000000000</v>
      </c>
      <c r="J1319" s="147"/>
      <c r="K1319" s="71">
        <v>12000000000</v>
      </c>
      <c r="L1319" t="str">
        <f t="shared" si="32"/>
        <v>櫻之戀流星雨卡</v>
      </c>
    </row>
    <row r="1320" spans="2:12" x14ac:dyDescent="0.25">
      <c r="B1320" s="82" t="s">
        <v>441</v>
      </c>
      <c r="C1320" s="176" t="s">
        <v>9100</v>
      </c>
      <c r="D1320" s="175" t="s">
        <v>9101</v>
      </c>
      <c r="E1320" s="82">
        <v>12</v>
      </c>
      <c r="F1320" s="79"/>
      <c r="G1320" s="82"/>
      <c r="H1320" s="82"/>
      <c r="I1320" s="118">
        <f>VLOOKUP(道具表!L1320,虛寶卡代碼清單!D:H,4,FALSE)*K1320</f>
        <v>2172000</v>
      </c>
      <c r="J1320" s="147"/>
      <c r="K1320" s="71">
        <v>3000</v>
      </c>
      <c r="L1320" t="str">
        <f t="shared" si="32"/>
        <v>櫻之戀流星雨卡</v>
      </c>
    </row>
    <row r="1321" spans="2:12" x14ac:dyDescent="0.25">
      <c r="B1321" s="82" t="s">
        <v>441</v>
      </c>
      <c r="C1321" s="176" t="s">
        <v>9102</v>
      </c>
      <c r="D1321" s="175" t="s">
        <v>9103</v>
      </c>
      <c r="E1321" s="82">
        <v>12</v>
      </c>
      <c r="F1321" s="79"/>
      <c r="G1321" s="82"/>
      <c r="H1321" s="82"/>
      <c r="I1321" s="118">
        <f>VLOOKUP(道具表!L1321,虛寶卡代碼清單!D:H,4,FALSE)*K1321</f>
        <v>6516000</v>
      </c>
      <c r="J1321" s="147"/>
      <c r="K1321" s="71">
        <v>9000</v>
      </c>
      <c r="L1321" t="str">
        <f t="shared" si="32"/>
        <v>櫻之戀流星雨卡</v>
      </c>
    </row>
    <row r="1322" spans="2:12" x14ac:dyDescent="0.25">
      <c r="B1322" s="82" t="s">
        <v>441</v>
      </c>
      <c r="C1322" s="176" t="s">
        <v>9104</v>
      </c>
      <c r="D1322" s="175" t="s">
        <v>9105</v>
      </c>
      <c r="E1322" s="82">
        <v>12</v>
      </c>
      <c r="F1322" s="79"/>
      <c r="G1322" s="82"/>
      <c r="H1322" s="82"/>
      <c r="I1322" s="118">
        <f>VLOOKUP(道具表!L1322,虛寶卡代碼清單!D:H,4,FALSE)*K1322</f>
        <v>21720000</v>
      </c>
      <c r="J1322" s="147"/>
      <c r="K1322" s="71">
        <v>30000</v>
      </c>
      <c r="L1322" t="str">
        <f t="shared" si="32"/>
        <v>櫻之戀流星雨卡</v>
      </c>
    </row>
    <row r="1323" spans="2:12" x14ac:dyDescent="0.25">
      <c r="B1323" s="82" t="s">
        <v>441</v>
      </c>
      <c r="C1323" s="176" t="s">
        <v>9106</v>
      </c>
      <c r="D1323" s="175" t="s">
        <v>9107</v>
      </c>
      <c r="E1323" s="82">
        <v>12</v>
      </c>
      <c r="F1323" s="79"/>
      <c r="G1323" s="82"/>
      <c r="H1323" s="82"/>
      <c r="I1323" s="118">
        <f>VLOOKUP(道具表!L1323,虛寶卡代碼清單!D:H,4,FALSE)*K1323</f>
        <v>65160000</v>
      </c>
      <c r="J1323" s="147"/>
      <c r="K1323" s="71">
        <v>90000</v>
      </c>
      <c r="L1323" t="str">
        <f t="shared" si="32"/>
        <v>櫻之戀流星雨卡</v>
      </c>
    </row>
    <row r="1324" spans="2:12" x14ac:dyDescent="0.25">
      <c r="B1324" s="82" t="s">
        <v>441</v>
      </c>
      <c r="C1324" s="176" t="s">
        <v>9108</v>
      </c>
      <c r="D1324" s="175" t="s">
        <v>9109</v>
      </c>
      <c r="E1324" s="82">
        <v>12</v>
      </c>
      <c r="F1324" s="79"/>
      <c r="G1324" s="82"/>
      <c r="H1324" s="82"/>
      <c r="I1324" s="118">
        <f>VLOOKUP(道具表!L1324,虛寶卡代碼清單!D:H,4,FALSE)*K1324</f>
        <v>217200000</v>
      </c>
      <c r="J1324" s="147"/>
      <c r="K1324" s="71">
        <v>300000</v>
      </c>
      <c r="L1324" t="str">
        <f t="shared" si="32"/>
        <v>櫻之戀流星雨卡</v>
      </c>
    </row>
    <row r="1325" spans="2:12" x14ac:dyDescent="0.25">
      <c r="B1325" s="82" t="s">
        <v>441</v>
      </c>
      <c r="C1325" s="176" t="s">
        <v>9110</v>
      </c>
      <c r="D1325" s="175" t="s">
        <v>9111</v>
      </c>
      <c r="E1325" s="82">
        <v>12</v>
      </c>
      <c r="F1325" s="79"/>
      <c r="G1325" s="82"/>
      <c r="H1325" s="82"/>
      <c r="I1325" s="118">
        <f>VLOOKUP(道具表!L1325,虛寶卡代碼清單!D:H,4,FALSE)*K1325</f>
        <v>651600000</v>
      </c>
      <c r="J1325" s="147"/>
      <c r="K1325" s="71">
        <v>900000</v>
      </c>
      <c r="L1325" t="str">
        <f t="shared" si="32"/>
        <v>櫻之戀流星雨卡</v>
      </c>
    </row>
    <row r="1326" spans="2:12" x14ac:dyDescent="0.25">
      <c r="B1326" s="82" t="s">
        <v>441</v>
      </c>
      <c r="C1326" s="176" t="s">
        <v>9112</v>
      </c>
      <c r="D1326" s="175" t="s">
        <v>9113</v>
      </c>
      <c r="E1326" s="82">
        <v>12</v>
      </c>
      <c r="F1326" s="79"/>
      <c r="G1326" s="82"/>
      <c r="H1326" s="82"/>
      <c r="I1326" s="118">
        <f>VLOOKUP(道具表!L1326,虛寶卡代碼清單!D:H,4,FALSE)*K1326</f>
        <v>2172000000</v>
      </c>
      <c r="J1326" s="147"/>
      <c r="K1326" s="71">
        <v>3000000</v>
      </c>
      <c r="L1326" t="str">
        <f t="shared" si="32"/>
        <v>櫻之戀流星雨卡</v>
      </c>
    </row>
    <row r="1327" spans="2:12" x14ac:dyDescent="0.25">
      <c r="B1327" s="82" t="s">
        <v>441</v>
      </c>
      <c r="C1327" s="176" t="s">
        <v>9114</v>
      </c>
      <c r="D1327" s="175" t="s">
        <v>9115</v>
      </c>
      <c r="E1327" s="82">
        <v>12</v>
      </c>
      <c r="F1327" s="79"/>
      <c r="G1327" s="82"/>
      <c r="H1327" s="82"/>
      <c r="I1327" s="118">
        <f>VLOOKUP(道具表!L1327,虛寶卡代碼清單!D:H,4,FALSE)*K1327</f>
        <v>4344000000</v>
      </c>
      <c r="J1327" s="147"/>
      <c r="K1327" s="71">
        <v>6000000</v>
      </c>
      <c r="L1327" t="str">
        <f t="shared" si="32"/>
        <v>櫻之戀流星雨卡</v>
      </c>
    </row>
    <row r="1328" spans="2:12" x14ac:dyDescent="0.25">
      <c r="B1328" s="82" t="s">
        <v>441</v>
      </c>
      <c r="C1328" s="176" t="s">
        <v>9116</v>
      </c>
      <c r="D1328" s="175" t="s">
        <v>9117</v>
      </c>
      <c r="E1328" s="82">
        <v>12</v>
      </c>
      <c r="F1328" s="79"/>
      <c r="G1328" s="82"/>
      <c r="H1328" s="82"/>
      <c r="I1328" s="118">
        <f>VLOOKUP(道具表!L1328,虛寶卡代碼清單!D:H,4,FALSE)*K1328</f>
        <v>6516000000</v>
      </c>
      <c r="J1328" s="147"/>
      <c r="K1328" s="71">
        <v>9000000</v>
      </c>
      <c r="L1328" t="str">
        <f t="shared" si="32"/>
        <v>櫻之戀流星雨卡</v>
      </c>
    </row>
    <row r="1329" spans="2:12" x14ac:dyDescent="0.25">
      <c r="B1329" s="82" t="s">
        <v>441</v>
      </c>
      <c r="C1329" s="176" t="s">
        <v>9118</v>
      </c>
      <c r="D1329" s="175" t="s">
        <v>9119</v>
      </c>
      <c r="E1329" s="82">
        <v>12</v>
      </c>
      <c r="F1329" s="79"/>
      <c r="G1329" s="82"/>
      <c r="H1329" s="82"/>
      <c r="I1329" s="118">
        <f>VLOOKUP(道具表!L1329,虛寶卡代碼清單!D:H,4,FALSE)*K1329</f>
        <v>10860000000</v>
      </c>
      <c r="J1329" s="147"/>
      <c r="K1329" s="71">
        <v>15000000</v>
      </c>
      <c r="L1329" t="str">
        <f t="shared" si="32"/>
        <v>櫻之戀流星雨卡</v>
      </c>
    </row>
    <row r="1330" spans="2:12" x14ac:dyDescent="0.25">
      <c r="B1330" s="82" t="s">
        <v>441</v>
      </c>
      <c r="C1330" s="176" t="s">
        <v>9120</v>
      </c>
      <c r="D1330" s="175" t="s">
        <v>9121</v>
      </c>
      <c r="E1330" s="82">
        <v>12</v>
      </c>
      <c r="F1330" s="79"/>
      <c r="G1330" s="82"/>
      <c r="H1330" s="82"/>
      <c r="I1330" s="118">
        <f>VLOOKUP(道具表!L1330,虛寶卡代碼清單!D:H,4,FALSE)*K1330</f>
        <v>21720000000</v>
      </c>
      <c r="J1330" s="147"/>
      <c r="K1330" s="71">
        <v>30000000</v>
      </c>
      <c r="L1330" t="str">
        <f t="shared" si="32"/>
        <v>櫻之戀流星雨卡</v>
      </c>
    </row>
    <row r="1331" spans="2:12" x14ac:dyDescent="0.25">
      <c r="B1331" s="82" t="s">
        <v>441</v>
      </c>
      <c r="C1331" s="176" t="s">
        <v>9122</v>
      </c>
      <c r="D1331" s="175" t="s">
        <v>9123</v>
      </c>
      <c r="E1331" s="82">
        <v>12</v>
      </c>
      <c r="F1331" s="79"/>
      <c r="G1331" s="82"/>
      <c r="H1331" s="82"/>
      <c r="I1331" s="118">
        <f>VLOOKUP(道具表!L1331,虛寶卡代碼清單!D:H,4,FALSE)*K1331</f>
        <v>32580000000</v>
      </c>
      <c r="J1331" s="147"/>
      <c r="K1331" s="71">
        <v>45000000</v>
      </c>
      <c r="L1331" t="str">
        <f t="shared" si="32"/>
        <v>櫻之戀流星雨卡</v>
      </c>
    </row>
    <row r="1332" spans="2:12" x14ac:dyDescent="0.25">
      <c r="B1332" s="82" t="s">
        <v>441</v>
      </c>
      <c r="C1332" s="176" t="s">
        <v>9124</v>
      </c>
      <c r="D1332" s="175" t="s">
        <v>9125</v>
      </c>
      <c r="E1332" s="82">
        <v>12</v>
      </c>
      <c r="F1332" s="79"/>
      <c r="G1332" s="82"/>
      <c r="H1332" s="82"/>
      <c r="I1332" s="118">
        <f>VLOOKUP(道具表!L1332,虛寶卡代碼清單!D:H,4,FALSE)*K1332</f>
        <v>65160000000</v>
      </c>
      <c r="J1332" s="147"/>
      <c r="K1332" s="71">
        <v>90000000</v>
      </c>
      <c r="L1332" t="str">
        <f t="shared" si="32"/>
        <v>櫻之戀流星雨卡</v>
      </c>
    </row>
    <row r="1333" spans="2:12" x14ac:dyDescent="0.25">
      <c r="B1333" s="82" t="s">
        <v>441</v>
      </c>
      <c r="C1333" s="176" t="s">
        <v>9126</v>
      </c>
      <c r="D1333" s="175" t="s">
        <v>9127</v>
      </c>
      <c r="E1333" s="82">
        <v>12</v>
      </c>
      <c r="F1333" s="79"/>
      <c r="G1333" s="82"/>
      <c r="H1333" s="82"/>
      <c r="I1333" s="118">
        <f>VLOOKUP(道具表!L1333,虛寶卡代碼清單!D:H,4,FALSE)*K1333</f>
        <v>108600000000</v>
      </c>
      <c r="J1333" s="147"/>
      <c r="K1333" s="71">
        <v>150000000</v>
      </c>
      <c r="L1333" t="str">
        <f t="shared" si="32"/>
        <v>櫻之戀流星雨卡</v>
      </c>
    </row>
    <row r="1334" spans="2:12" x14ac:dyDescent="0.25">
      <c r="B1334" s="82" t="s">
        <v>441</v>
      </c>
      <c r="C1334" s="176" t="s">
        <v>9128</v>
      </c>
      <c r="D1334" s="175" t="s">
        <v>9129</v>
      </c>
      <c r="E1334" s="82">
        <v>12</v>
      </c>
      <c r="F1334" s="79"/>
      <c r="G1334" s="82"/>
      <c r="H1334" s="82"/>
      <c r="I1334" s="118">
        <f>VLOOKUP(道具表!L1334,虛寶卡代碼清單!D:H,4,FALSE)*K1334</f>
        <v>217200000000</v>
      </c>
      <c r="J1334" s="147"/>
      <c r="K1334" s="71">
        <v>300000000</v>
      </c>
      <c r="L1334" t="str">
        <f t="shared" si="32"/>
        <v>櫻之戀流星雨卡</v>
      </c>
    </row>
    <row r="1335" spans="2:12" x14ac:dyDescent="0.25">
      <c r="B1335" s="82" t="s">
        <v>441</v>
      </c>
      <c r="C1335" s="176" t="s">
        <v>9130</v>
      </c>
      <c r="D1335" s="175" t="s">
        <v>9131</v>
      </c>
      <c r="E1335" s="82">
        <v>12</v>
      </c>
      <c r="F1335" s="79"/>
      <c r="G1335" s="82"/>
      <c r="H1335" s="82"/>
      <c r="I1335" s="118">
        <f>VLOOKUP(道具表!L1335,虛寶卡代碼清單!D:H,4,FALSE)*K1335</f>
        <v>434400000000</v>
      </c>
      <c r="J1335" s="147"/>
      <c r="K1335" s="71">
        <v>600000000</v>
      </c>
      <c r="L1335" t="str">
        <f t="shared" si="32"/>
        <v>櫻之戀流星雨卡</v>
      </c>
    </row>
    <row r="1336" spans="2:12" x14ac:dyDescent="0.25">
      <c r="B1336" s="82" t="s">
        <v>441</v>
      </c>
      <c r="C1336" s="176" t="s">
        <v>9132</v>
      </c>
      <c r="D1336" s="175" t="s">
        <v>9133</v>
      </c>
      <c r="E1336" s="82">
        <v>12</v>
      </c>
      <c r="F1336" s="79"/>
      <c r="G1336" s="82"/>
      <c r="H1336" s="82"/>
      <c r="I1336" s="118">
        <f>VLOOKUP(道具表!L1336,虛寶卡代碼清單!D:H,4,FALSE)*K1336</f>
        <v>868800000000</v>
      </c>
      <c r="J1336" s="147"/>
      <c r="K1336" s="71">
        <v>1200000000</v>
      </c>
      <c r="L1336" t="str">
        <f t="shared" si="32"/>
        <v>櫻之戀流星雨卡</v>
      </c>
    </row>
    <row r="1337" spans="2:12" x14ac:dyDescent="0.25">
      <c r="B1337" s="82" t="s">
        <v>441</v>
      </c>
      <c r="C1337" s="176" t="s">
        <v>9134</v>
      </c>
      <c r="D1337" s="175" t="s">
        <v>9135</v>
      </c>
      <c r="E1337" s="82">
        <v>12</v>
      </c>
      <c r="F1337" s="79"/>
      <c r="G1337" s="82"/>
      <c r="H1337" s="82"/>
      <c r="I1337" s="118">
        <f>VLOOKUP(道具表!L1337,虛寶卡代碼清單!D:H,4,FALSE)*K1337</f>
        <v>2172000000000</v>
      </c>
      <c r="J1337" s="147"/>
      <c r="K1337" s="71">
        <v>3000000000</v>
      </c>
      <c r="L1337" t="str">
        <f t="shared" si="32"/>
        <v>櫻之戀流星雨卡</v>
      </c>
    </row>
    <row r="1338" spans="2:12" x14ac:dyDescent="0.25">
      <c r="B1338" s="82" t="s">
        <v>441</v>
      </c>
      <c r="C1338" s="176" t="s">
        <v>9136</v>
      </c>
      <c r="D1338" s="175" t="s">
        <v>9137</v>
      </c>
      <c r="E1338" s="82">
        <v>12</v>
      </c>
      <c r="F1338" s="79"/>
      <c r="G1338" s="82"/>
      <c r="H1338" s="82"/>
      <c r="I1338" s="118">
        <f>VLOOKUP(道具表!L1338,虛寶卡代碼清單!D:H,4,FALSE)*K1338</f>
        <v>4344000000000</v>
      </c>
      <c r="J1338" s="147"/>
      <c r="K1338" s="71">
        <v>6000000000</v>
      </c>
      <c r="L1338" t="str">
        <f t="shared" si="32"/>
        <v>櫻之戀流星雨卡</v>
      </c>
    </row>
    <row r="1339" spans="2:12" x14ac:dyDescent="0.25">
      <c r="B1339" s="82" t="s">
        <v>441</v>
      </c>
      <c r="C1339" s="176" t="s">
        <v>9138</v>
      </c>
      <c r="D1339" s="175" t="s">
        <v>9139</v>
      </c>
      <c r="E1339" s="82">
        <v>12</v>
      </c>
      <c r="F1339" s="79"/>
      <c r="G1339" s="82"/>
      <c r="H1339" s="82"/>
      <c r="I1339" s="118">
        <f>VLOOKUP(道具表!L1339,虛寶卡代碼清單!D:H,4,FALSE)*K1339</f>
        <v>8688000000000</v>
      </c>
      <c r="J1339" s="147"/>
      <c r="K1339" s="71">
        <v>12000000000</v>
      </c>
      <c r="L1339" t="str">
        <f t="shared" si="32"/>
        <v>櫻之戀流星雨卡</v>
      </c>
    </row>
    <row r="1340" spans="2:12" x14ac:dyDescent="0.25">
      <c r="B1340" s="82" t="s">
        <v>441</v>
      </c>
      <c r="C1340" s="176" t="s">
        <v>2588</v>
      </c>
      <c r="D1340" s="175" t="s">
        <v>2589</v>
      </c>
      <c r="E1340" s="82">
        <v>12</v>
      </c>
      <c r="F1340" s="79"/>
      <c r="G1340" s="82"/>
      <c r="H1340" s="82"/>
      <c r="I1340" s="118">
        <f>VLOOKUP(道具表!L1340,虛寶卡代碼清單!D:H,4,FALSE)*K1340</f>
        <v>174000</v>
      </c>
      <c r="J1340" s="147"/>
      <c r="K1340" s="71">
        <v>3000</v>
      </c>
      <c r="L1340" t="str">
        <f t="shared" si="32"/>
        <v>犀牛免費卡</v>
      </c>
    </row>
    <row r="1341" spans="2:12" x14ac:dyDescent="0.25">
      <c r="B1341" s="82" t="s">
        <v>441</v>
      </c>
      <c r="C1341" s="176" t="s">
        <v>2590</v>
      </c>
      <c r="D1341" s="175" t="s">
        <v>2591</v>
      </c>
      <c r="E1341" s="82">
        <v>12</v>
      </c>
      <c r="F1341" s="79"/>
      <c r="G1341" s="82"/>
      <c r="H1341" s="82"/>
      <c r="I1341" s="118">
        <f>VLOOKUP(道具表!L1341,虛寶卡代碼清單!D:H,4,FALSE)*K1341</f>
        <v>577680</v>
      </c>
      <c r="J1341" s="147"/>
      <c r="K1341" s="71">
        <v>9960</v>
      </c>
      <c r="L1341" t="str">
        <f t="shared" si="32"/>
        <v>犀牛免費卡</v>
      </c>
    </row>
    <row r="1342" spans="2:12" x14ac:dyDescent="0.25">
      <c r="B1342" s="82" t="s">
        <v>441</v>
      </c>
      <c r="C1342" s="176" t="s">
        <v>8670</v>
      </c>
      <c r="D1342" s="175" t="s">
        <v>8640</v>
      </c>
      <c r="E1342" s="82">
        <v>12</v>
      </c>
      <c r="F1342" s="79"/>
      <c r="G1342" s="82"/>
      <c r="H1342" s="82"/>
      <c r="I1342" s="118">
        <f>VLOOKUP(道具表!L1342,虛寶卡代碼清單!D:H,4,FALSE)*K1342</f>
        <v>1740000</v>
      </c>
      <c r="J1342" s="147"/>
      <c r="K1342" s="71">
        <v>30000</v>
      </c>
      <c r="L1342" t="str">
        <f t="shared" si="32"/>
        <v>犀牛免費卡</v>
      </c>
    </row>
    <row r="1343" spans="2:12" x14ac:dyDescent="0.25">
      <c r="B1343" s="82" t="s">
        <v>441</v>
      </c>
      <c r="C1343" s="176" t="s">
        <v>2592</v>
      </c>
      <c r="D1343" s="175" t="s">
        <v>2593</v>
      </c>
      <c r="E1343" s="82">
        <v>12</v>
      </c>
      <c r="F1343" s="79"/>
      <c r="G1343" s="82"/>
      <c r="H1343" s="82"/>
      <c r="I1343" s="118">
        <f>VLOOKUP(道具表!L1343,虛寶卡代碼清單!D:H,4,FALSE)*K1343</f>
        <v>5568000</v>
      </c>
      <c r="J1343" s="147"/>
      <c r="K1343" s="71">
        <v>96000</v>
      </c>
      <c r="L1343" t="str">
        <f t="shared" si="32"/>
        <v>犀牛免費卡</v>
      </c>
    </row>
    <row r="1344" spans="2:12" x14ac:dyDescent="0.25">
      <c r="B1344" s="82" t="s">
        <v>441</v>
      </c>
      <c r="C1344" s="176" t="s">
        <v>2594</v>
      </c>
      <c r="D1344" s="175" t="s">
        <v>2595</v>
      </c>
      <c r="E1344" s="82">
        <v>12</v>
      </c>
      <c r="F1344" s="79"/>
      <c r="G1344" s="82"/>
      <c r="H1344" s="82"/>
      <c r="I1344" s="118">
        <f>VLOOKUP(道具表!L1344,虛寶卡代碼清單!D:H,4,FALSE)*K1344</f>
        <v>16704000</v>
      </c>
      <c r="J1344" s="147"/>
      <c r="K1344" s="71">
        <v>288000</v>
      </c>
      <c r="L1344" t="str">
        <f t="shared" si="32"/>
        <v>犀牛免費卡</v>
      </c>
    </row>
    <row r="1345" spans="2:12" x14ac:dyDescent="0.25">
      <c r="B1345" s="82" t="s">
        <v>441</v>
      </c>
      <c r="C1345" s="176" t="s">
        <v>8671</v>
      </c>
      <c r="D1345" s="175" t="s">
        <v>8641</v>
      </c>
      <c r="E1345" s="82">
        <v>12</v>
      </c>
      <c r="F1345" s="79"/>
      <c r="G1345" s="82"/>
      <c r="H1345" s="82"/>
      <c r="I1345" s="118">
        <f>VLOOKUP(道具表!L1345,虛寶卡代碼清單!D:H,4,FALSE)*K1345</f>
        <v>57768000</v>
      </c>
      <c r="J1345" s="147"/>
      <c r="K1345" s="71">
        <v>996000</v>
      </c>
      <c r="L1345" t="str">
        <f t="shared" si="32"/>
        <v>犀牛免費卡</v>
      </c>
    </row>
    <row r="1346" spans="2:12" x14ac:dyDescent="0.25">
      <c r="B1346" s="82" t="s">
        <v>441</v>
      </c>
      <c r="C1346" s="176" t="s">
        <v>8672</v>
      </c>
      <c r="D1346" s="175" t="s">
        <v>8642</v>
      </c>
      <c r="E1346" s="82">
        <v>12</v>
      </c>
      <c r="F1346" s="79"/>
      <c r="G1346" s="82"/>
      <c r="H1346" s="82"/>
      <c r="I1346" s="118">
        <f>VLOOKUP(道具表!L1346,虛寶卡代碼清單!D:H,4,FALSE)*K1346</f>
        <v>174000000</v>
      </c>
      <c r="J1346" s="147"/>
      <c r="K1346" s="71">
        <v>3000000</v>
      </c>
      <c r="L1346" t="str">
        <f t="shared" si="32"/>
        <v>犀牛免費卡</v>
      </c>
    </row>
    <row r="1347" spans="2:12" x14ac:dyDescent="0.25">
      <c r="B1347" s="82" t="s">
        <v>441</v>
      </c>
      <c r="C1347" s="176" t="s">
        <v>8673</v>
      </c>
      <c r="D1347" s="175" t="s">
        <v>8643</v>
      </c>
      <c r="E1347" s="82">
        <v>12</v>
      </c>
      <c r="F1347" s="79"/>
      <c r="G1347" s="82"/>
      <c r="H1347" s="82"/>
      <c r="I1347" s="118">
        <f>VLOOKUP(道具表!L1347,虛寶卡代碼清單!D:H,4,FALSE)*K1347</f>
        <v>348000000</v>
      </c>
      <c r="J1347" s="147"/>
      <c r="K1347" s="71">
        <v>6000000</v>
      </c>
      <c r="L1347" t="str">
        <f t="shared" si="32"/>
        <v>犀牛免費卡</v>
      </c>
    </row>
    <row r="1348" spans="2:12" x14ac:dyDescent="0.25">
      <c r="B1348" s="82" t="s">
        <v>441</v>
      </c>
      <c r="C1348" s="176" t="s">
        <v>2596</v>
      </c>
      <c r="D1348" s="175" t="s">
        <v>2597</v>
      </c>
      <c r="E1348" s="82">
        <v>12</v>
      </c>
      <c r="F1348" s="79"/>
      <c r="G1348" s="82"/>
      <c r="H1348" s="82"/>
      <c r="I1348" s="118">
        <f>VLOOKUP(道具表!L1348,虛寶卡代碼清單!D:H,4,FALSE)*K1348</f>
        <v>522000000</v>
      </c>
      <c r="J1348" s="147"/>
      <c r="K1348" s="71">
        <v>9000000</v>
      </c>
      <c r="L1348" t="str">
        <f t="shared" si="32"/>
        <v>犀牛免費卡</v>
      </c>
    </row>
    <row r="1349" spans="2:12" x14ac:dyDescent="0.25">
      <c r="B1349" s="82" t="s">
        <v>441</v>
      </c>
      <c r="C1349" s="176" t="s">
        <v>8674</v>
      </c>
      <c r="D1349" s="175" t="s">
        <v>8644</v>
      </c>
      <c r="E1349" s="82">
        <v>12</v>
      </c>
      <c r="F1349" s="79"/>
      <c r="G1349" s="82"/>
      <c r="H1349" s="82"/>
      <c r="I1349" s="118">
        <f>VLOOKUP(道具表!L1349,虛寶卡代碼清單!D:H,4,FALSE)*K1349</f>
        <v>577680000</v>
      </c>
      <c r="J1349" s="147"/>
      <c r="K1349" s="71">
        <v>9960000</v>
      </c>
      <c r="L1349" t="str">
        <f t="shared" si="32"/>
        <v>犀牛免費卡</v>
      </c>
    </row>
    <row r="1350" spans="2:12" x14ac:dyDescent="0.25">
      <c r="B1350" s="82" t="s">
        <v>441</v>
      </c>
      <c r="C1350" s="176" t="s">
        <v>8675</v>
      </c>
      <c r="D1350" s="175" t="s">
        <v>8645</v>
      </c>
      <c r="E1350" s="82">
        <v>12</v>
      </c>
      <c r="F1350" s="79"/>
      <c r="G1350" s="82"/>
      <c r="H1350" s="82"/>
      <c r="I1350" s="118">
        <f>VLOOKUP(道具表!L1350,虛寶卡代碼清單!D:H,4,FALSE)*K1350</f>
        <v>870000000</v>
      </c>
      <c r="J1350" s="147"/>
      <c r="K1350" s="71">
        <v>15000000</v>
      </c>
      <c r="L1350" t="str">
        <f t="shared" si="32"/>
        <v>犀牛免費卡</v>
      </c>
    </row>
    <row r="1351" spans="2:12" x14ac:dyDescent="0.25">
      <c r="B1351" s="82" t="s">
        <v>441</v>
      </c>
      <c r="C1351" s="176" t="s">
        <v>8676</v>
      </c>
      <c r="D1351" s="175" t="s">
        <v>8646</v>
      </c>
      <c r="E1351" s="82">
        <v>12</v>
      </c>
      <c r="F1351" s="79"/>
      <c r="G1351" s="82"/>
      <c r="H1351" s="82"/>
      <c r="I1351" s="118">
        <f>VLOOKUP(道具表!L1351,虛寶卡代碼清單!D:H,4,FALSE)*K1351</f>
        <v>1740000000</v>
      </c>
      <c r="J1351" s="147"/>
      <c r="K1351" s="71">
        <v>30000000</v>
      </c>
      <c r="L1351" t="str">
        <f t="shared" si="32"/>
        <v>犀牛免費卡</v>
      </c>
    </row>
    <row r="1352" spans="2:12" x14ac:dyDescent="0.25">
      <c r="B1352" s="82" t="s">
        <v>441</v>
      </c>
      <c r="C1352" s="176" t="s">
        <v>2598</v>
      </c>
      <c r="D1352" s="175" t="s">
        <v>2599</v>
      </c>
      <c r="E1352" s="82">
        <v>12</v>
      </c>
      <c r="F1352" s="79"/>
      <c r="G1352" s="82"/>
      <c r="H1352" s="82"/>
      <c r="I1352" s="118">
        <f>VLOOKUP(道具表!L1352,虛寶卡代碼清單!D:H,4,FALSE)*K1352</f>
        <v>2891880000</v>
      </c>
      <c r="J1352" s="147"/>
      <c r="K1352" s="71">
        <v>49860000</v>
      </c>
      <c r="L1352" t="str">
        <f t="shared" si="32"/>
        <v>犀牛免費卡</v>
      </c>
    </row>
    <row r="1353" spans="2:12" x14ac:dyDescent="0.25">
      <c r="B1353" s="82" t="s">
        <v>441</v>
      </c>
      <c r="C1353" s="176" t="s">
        <v>8677</v>
      </c>
      <c r="D1353" s="175" t="s">
        <v>8647</v>
      </c>
      <c r="E1353" s="82">
        <v>12</v>
      </c>
      <c r="F1353" s="79"/>
      <c r="G1353" s="82"/>
      <c r="H1353" s="82"/>
      <c r="I1353" s="118">
        <f>VLOOKUP(道具表!L1353,虛寶卡代碼清單!D:H,4,FALSE)*K1353</f>
        <v>5776800000</v>
      </c>
      <c r="J1353" s="147"/>
      <c r="K1353" s="71">
        <v>99600000</v>
      </c>
      <c r="L1353" t="str">
        <f t="shared" si="32"/>
        <v>犀牛免費卡</v>
      </c>
    </row>
    <row r="1354" spans="2:12" x14ac:dyDescent="0.25">
      <c r="B1354" s="82" t="s">
        <v>441</v>
      </c>
      <c r="C1354" s="176" t="s">
        <v>8678</v>
      </c>
      <c r="D1354" s="175" t="s">
        <v>8648</v>
      </c>
      <c r="E1354" s="82">
        <v>12</v>
      </c>
      <c r="F1354" s="79"/>
      <c r="G1354" s="82"/>
      <c r="H1354" s="82"/>
      <c r="I1354" s="118">
        <f>VLOOKUP(道具表!L1354,虛寶卡代碼清單!D:H,4,FALSE)*K1354</f>
        <v>11484000000</v>
      </c>
      <c r="J1354" s="147"/>
      <c r="K1354" s="71">
        <v>198000000</v>
      </c>
      <c r="L1354" t="str">
        <f t="shared" si="32"/>
        <v>犀牛免費卡</v>
      </c>
    </row>
    <row r="1355" spans="2:12" x14ac:dyDescent="0.25">
      <c r="B1355" s="82" t="s">
        <v>441</v>
      </c>
      <c r="C1355" s="176" t="s">
        <v>8679</v>
      </c>
      <c r="D1355" s="175" t="s">
        <v>8649</v>
      </c>
      <c r="E1355" s="82">
        <v>12</v>
      </c>
      <c r="F1355" s="79"/>
      <c r="G1355" s="82"/>
      <c r="H1355" s="82"/>
      <c r="I1355" s="118">
        <f>VLOOKUP(道具表!L1355,虛寶卡代碼清單!D:H,4,FALSE)*K1355</f>
        <v>17400000000</v>
      </c>
      <c r="J1355" s="147"/>
      <c r="K1355" s="71">
        <v>300000000</v>
      </c>
      <c r="L1355" t="str">
        <f t="shared" si="32"/>
        <v>犀牛免費卡</v>
      </c>
    </row>
    <row r="1356" spans="2:12" x14ac:dyDescent="0.25">
      <c r="B1356" s="82" t="s">
        <v>441</v>
      </c>
      <c r="C1356" s="176" t="s">
        <v>8680</v>
      </c>
      <c r="D1356" s="175" t="s">
        <v>8650</v>
      </c>
      <c r="E1356" s="82">
        <v>12</v>
      </c>
      <c r="F1356" s="79"/>
      <c r="G1356" s="82"/>
      <c r="H1356" s="82"/>
      <c r="I1356" s="118">
        <f>VLOOKUP(道具表!L1356,虛寶卡代碼清單!D:H,4,FALSE)*K1356</f>
        <v>28884000000</v>
      </c>
      <c r="J1356" s="147"/>
      <c r="K1356" s="71">
        <v>498000000</v>
      </c>
      <c r="L1356" t="str">
        <f t="shared" si="32"/>
        <v>犀牛免費卡</v>
      </c>
    </row>
    <row r="1357" spans="2:12" x14ac:dyDescent="0.25">
      <c r="B1357" s="82" t="s">
        <v>441</v>
      </c>
      <c r="C1357" s="176" t="s">
        <v>8681</v>
      </c>
      <c r="D1357" s="175" t="s">
        <v>8651</v>
      </c>
      <c r="E1357" s="82">
        <v>12</v>
      </c>
      <c r="F1357" s="79"/>
      <c r="G1357" s="82"/>
      <c r="H1357" s="82"/>
      <c r="I1357" s="118">
        <f>VLOOKUP(道具表!L1357,虛寶卡代碼清單!D:H,4,FALSE)*K1357</f>
        <v>57768000000</v>
      </c>
      <c r="J1357" s="147"/>
      <c r="K1357" s="71">
        <v>996000000</v>
      </c>
      <c r="L1357" t="str">
        <f t="shared" si="32"/>
        <v>犀牛免費卡</v>
      </c>
    </row>
    <row r="1358" spans="2:12" x14ac:dyDescent="0.25">
      <c r="B1358" s="82" t="s">
        <v>441</v>
      </c>
      <c r="C1358" s="176" t="s">
        <v>8682</v>
      </c>
      <c r="D1358" s="175" t="s">
        <v>8652</v>
      </c>
      <c r="E1358" s="82">
        <v>12</v>
      </c>
      <c r="F1358" s="79"/>
      <c r="G1358" s="82"/>
      <c r="H1358" s="82"/>
      <c r="I1358" s="118">
        <f>VLOOKUP(道具表!L1358,虛寶卡代碼清單!D:H,4,FALSE)*K1358</f>
        <v>114840000000</v>
      </c>
      <c r="J1358" s="147"/>
      <c r="K1358" s="71">
        <v>1980000000</v>
      </c>
      <c r="L1358" t="str">
        <f t="shared" si="32"/>
        <v>犀牛免費卡</v>
      </c>
    </row>
    <row r="1359" spans="2:12" x14ac:dyDescent="0.25">
      <c r="B1359" s="82" t="s">
        <v>441</v>
      </c>
      <c r="C1359" s="176" t="s">
        <v>8683</v>
      </c>
      <c r="D1359" s="175" t="s">
        <v>8653</v>
      </c>
      <c r="E1359" s="82">
        <v>12</v>
      </c>
      <c r="F1359" s="79"/>
      <c r="G1359" s="82"/>
      <c r="H1359" s="82"/>
      <c r="I1359" s="118">
        <f>VLOOKUP(道具表!L1359,虛寶卡代碼清單!D:H,4,FALSE)*K1359</f>
        <v>288840000000</v>
      </c>
      <c r="J1359" s="147"/>
      <c r="K1359" s="71">
        <v>4980000000</v>
      </c>
      <c r="L1359" t="str">
        <f t="shared" si="32"/>
        <v>犀牛免費卡</v>
      </c>
    </row>
    <row r="1360" spans="2:12" x14ac:dyDescent="0.25">
      <c r="B1360" s="82" t="s">
        <v>441</v>
      </c>
      <c r="C1360" s="176" t="s">
        <v>8684</v>
      </c>
      <c r="D1360" s="175" t="s">
        <v>8654</v>
      </c>
      <c r="E1360" s="82">
        <v>12</v>
      </c>
      <c r="F1360" s="79"/>
      <c r="G1360" s="82"/>
      <c r="H1360" s="82"/>
      <c r="I1360" s="118">
        <f>VLOOKUP(道具表!L1360,虛寶卡代碼清單!D:H,4,FALSE)*K1360</f>
        <v>577680000000</v>
      </c>
      <c r="J1360" s="147"/>
      <c r="K1360" s="71">
        <v>9960000000</v>
      </c>
      <c r="L1360" t="str">
        <f t="shared" si="32"/>
        <v>犀牛免費卡</v>
      </c>
    </row>
    <row r="1361" spans="2:12" x14ac:dyDescent="0.25">
      <c r="B1361" s="82" t="s">
        <v>441</v>
      </c>
      <c r="C1361" s="176" t="s">
        <v>2600</v>
      </c>
      <c r="D1361" s="175" t="s">
        <v>2601</v>
      </c>
      <c r="E1361" s="82">
        <v>12</v>
      </c>
      <c r="F1361" s="79"/>
      <c r="G1361" s="82"/>
      <c r="H1361" s="82"/>
      <c r="I1361" s="118">
        <f>VLOOKUP(道具表!L1361,虛寶卡代碼清單!D:H,4,FALSE)*K1361</f>
        <v>174000</v>
      </c>
      <c r="J1361" s="147"/>
      <c r="K1361" s="71">
        <v>3000</v>
      </c>
      <c r="L1361" t="str">
        <f t="shared" si="32"/>
        <v>犀牛免費卡</v>
      </c>
    </row>
    <row r="1362" spans="2:12" x14ac:dyDescent="0.25">
      <c r="B1362" s="82" t="s">
        <v>441</v>
      </c>
      <c r="C1362" s="176" t="s">
        <v>2602</v>
      </c>
      <c r="D1362" s="175" t="s">
        <v>2603</v>
      </c>
      <c r="E1362" s="82">
        <v>12</v>
      </c>
      <c r="F1362" s="79"/>
      <c r="G1362" s="82"/>
      <c r="H1362" s="82"/>
      <c r="I1362" s="118">
        <f>VLOOKUP(道具表!L1362,虛寶卡代碼清單!D:H,4,FALSE)*K1362</f>
        <v>577680</v>
      </c>
      <c r="J1362" s="147"/>
      <c r="K1362" s="71">
        <v>9960</v>
      </c>
      <c r="L1362" t="str">
        <f t="shared" si="32"/>
        <v>犀牛免費卡</v>
      </c>
    </row>
    <row r="1363" spans="2:12" x14ac:dyDescent="0.25">
      <c r="B1363" s="82" t="s">
        <v>441</v>
      </c>
      <c r="C1363" s="176" t="s">
        <v>8685</v>
      </c>
      <c r="D1363" s="175" t="s">
        <v>8655</v>
      </c>
      <c r="E1363" s="82">
        <v>12</v>
      </c>
      <c r="F1363" s="79"/>
      <c r="G1363" s="82"/>
      <c r="H1363" s="82"/>
      <c r="I1363" s="118">
        <f>VLOOKUP(道具表!L1363,虛寶卡代碼清單!D:H,4,FALSE)*K1363</f>
        <v>1740000</v>
      </c>
      <c r="J1363" s="147"/>
      <c r="K1363" s="71">
        <v>30000</v>
      </c>
      <c r="L1363" t="str">
        <f t="shared" si="32"/>
        <v>犀牛免費卡</v>
      </c>
    </row>
    <row r="1364" spans="2:12" x14ac:dyDescent="0.25">
      <c r="B1364" s="82" t="s">
        <v>441</v>
      </c>
      <c r="C1364" s="176" t="s">
        <v>2604</v>
      </c>
      <c r="D1364" s="175" t="s">
        <v>2605</v>
      </c>
      <c r="E1364" s="82">
        <v>12</v>
      </c>
      <c r="F1364" s="79"/>
      <c r="G1364" s="82"/>
      <c r="H1364" s="82"/>
      <c r="I1364" s="118">
        <f>VLOOKUP(道具表!L1364,虛寶卡代碼清單!D:H,4,FALSE)*K1364</f>
        <v>5568000</v>
      </c>
      <c r="J1364" s="147"/>
      <c r="K1364" s="71">
        <v>96000</v>
      </c>
      <c r="L1364" t="str">
        <f t="shared" si="32"/>
        <v>犀牛免費卡</v>
      </c>
    </row>
    <row r="1365" spans="2:12" x14ac:dyDescent="0.25">
      <c r="B1365" s="82" t="s">
        <v>441</v>
      </c>
      <c r="C1365" s="176" t="s">
        <v>2606</v>
      </c>
      <c r="D1365" s="175" t="s">
        <v>2607</v>
      </c>
      <c r="E1365" s="82">
        <v>12</v>
      </c>
      <c r="F1365" s="79"/>
      <c r="G1365" s="82"/>
      <c r="H1365" s="82"/>
      <c r="I1365" s="118">
        <f>VLOOKUP(道具表!L1365,虛寶卡代碼清單!D:H,4,FALSE)*K1365</f>
        <v>16704000</v>
      </c>
      <c r="J1365" s="147"/>
      <c r="K1365" s="71">
        <v>288000</v>
      </c>
      <c r="L1365" t="str">
        <f t="shared" si="32"/>
        <v>犀牛免費卡</v>
      </c>
    </row>
    <row r="1366" spans="2:12" x14ac:dyDescent="0.25">
      <c r="B1366" s="82" t="s">
        <v>441</v>
      </c>
      <c r="C1366" s="176" t="s">
        <v>8686</v>
      </c>
      <c r="D1366" s="175" t="s">
        <v>8656</v>
      </c>
      <c r="E1366" s="82">
        <v>12</v>
      </c>
      <c r="F1366" s="79"/>
      <c r="G1366" s="82"/>
      <c r="H1366" s="82"/>
      <c r="I1366" s="118">
        <f>VLOOKUP(道具表!L1366,虛寶卡代碼清單!D:H,4,FALSE)*K1366</f>
        <v>57768000</v>
      </c>
      <c r="J1366" s="147"/>
      <c r="K1366" s="71">
        <v>996000</v>
      </c>
      <c r="L1366" t="str">
        <f t="shared" si="32"/>
        <v>犀牛免費卡</v>
      </c>
    </row>
    <row r="1367" spans="2:12" x14ac:dyDescent="0.25">
      <c r="B1367" s="82" t="s">
        <v>441</v>
      </c>
      <c r="C1367" s="176" t="s">
        <v>8687</v>
      </c>
      <c r="D1367" s="175" t="s">
        <v>8657</v>
      </c>
      <c r="E1367" s="82">
        <v>12</v>
      </c>
      <c r="F1367" s="79"/>
      <c r="G1367" s="82"/>
      <c r="H1367" s="82"/>
      <c r="I1367" s="118">
        <f>VLOOKUP(道具表!L1367,虛寶卡代碼清單!D:H,4,FALSE)*K1367</f>
        <v>174000000</v>
      </c>
      <c r="J1367" s="147"/>
      <c r="K1367" s="71">
        <v>3000000</v>
      </c>
      <c r="L1367" t="str">
        <f t="shared" si="32"/>
        <v>犀牛免費卡</v>
      </c>
    </row>
    <row r="1368" spans="2:12" x14ac:dyDescent="0.25">
      <c r="B1368" s="82" t="s">
        <v>441</v>
      </c>
      <c r="C1368" s="176" t="s">
        <v>8688</v>
      </c>
      <c r="D1368" s="175" t="s">
        <v>8658</v>
      </c>
      <c r="E1368" s="82">
        <v>12</v>
      </c>
      <c r="F1368" s="79"/>
      <c r="G1368" s="82"/>
      <c r="H1368" s="82"/>
      <c r="I1368" s="118">
        <f>VLOOKUP(道具表!L1368,虛寶卡代碼清單!D:H,4,FALSE)*K1368</f>
        <v>348000000</v>
      </c>
      <c r="J1368" s="147"/>
      <c r="K1368" s="71">
        <v>6000000</v>
      </c>
      <c r="L1368" t="str">
        <f t="shared" si="32"/>
        <v>犀牛免費卡</v>
      </c>
    </row>
    <row r="1369" spans="2:12" x14ac:dyDescent="0.25">
      <c r="B1369" s="82" t="s">
        <v>441</v>
      </c>
      <c r="C1369" s="176" t="s">
        <v>2608</v>
      </c>
      <c r="D1369" s="175" t="s">
        <v>2609</v>
      </c>
      <c r="E1369" s="82">
        <v>12</v>
      </c>
      <c r="F1369" s="79"/>
      <c r="G1369" s="82"/>
      <c r="H1369" s="82"/>
      <c r="I1369" s="118">
        <f>VLOOKUP(道具表!L1369,虛寶卡代碼清單!D:H,4,FALSE)*K1369</f>
        <v>522000000</v>
      </c>
      <c r="J1369" s="147"/>
      <c r="K1369" s="71">
        <v>9000000</v>
      </c>
      <c r="L1369" t="str">
        <f t="shared" si="32"/>
        <v>犀牛免費卡</v>
      </c>
    </row>
    <row r="1370" spans="2:12" x14ac:dyDescent="0.25">
      <c r="B1370" s="82" t="s">
        <v>441</v>
      </c>
      <c r="C1370" s="176" t="s">
        <v>8689</v>
      </c>
      <c r="D1370" s="175" t="s">
        <v>8659</v>
      </c>
      <c r="E1370" s="82">
        <v>12</v>
      </c>
      <c r="F1370" s="79"/>
      <c r="G1370" s="82"/>
      <c r="H1370" s="82"/>
      <c r="I1370" s="118">
        <f>VLOOKUP(道具表!L1370,虛寶卡代碼清單!D:H,4,FALSE)*K1370</f>
        <v>577680000</v>
      </c>
      <c r="J1370" s="147"/>
      <c r="K1370" s="71">
        <v>9960000</v>
      </c>
      <c r="L1370" t="str">
        <f t="shared" si="32"/>
        <v>犀牛免費卡</v>
      </c>
    </row>
    <row r="1371" spans="2:12" x14ac:dyDescent="0.25">
      <c r="B1371" s="82" t="s">
        <v>441</v>
      </c>
      <c r="C1371" s="176" t="s">
        <v>8690</v>
      </c>
      <c r="D1371" s="175" t="s">
        <v>8660</v>
      </c>
      <c r="E1371" s="82">
        <v>12</v>
      </c>
      <c r="F1371" s="79"/>
      <c r="G1371" s="82"/>
      <c r="H1371" s="82"/>
      <c r="I1371" s="118">
        <f>VLOOKUP(道具表!L1371,虛寶卡代碼清單!D:H,4,FALSE)*K1371</f>
        <v>870000000</v>
      </c>
      <c r="J1371" s="147"/>
      <c r="K1371" s="71">
        <v>15000000</v>
      </c>
      <c r="L1371" t="str">
        <f t="shared" si="32"/>
        <v>犀牛免費卡</v>
      </c>
    </row>
    <row r="1372" spans="2:12" x14ac:dyDescent="0.25">
      <c r="B1372" s="82" t="s">
        <v>441</v>
      </c>
      <c r="C1372" s="176" t="s">
        <v>8691</v>
      </c>
      <c r="D1372" s="175" t="s">
        <v>8661</v>
      </c>
      <c r="E1372" s="82">
        <v>12</v>
      </c>
      <c r="F1372" s="79"/>
      <c r="G1372" s="82"/>
      <c r="H1372" s="82"/>
      <c r="I1372" s="118">
        <f>VLOOKUP(道具表!L1372,虛寶卡代碼清單!D:H,4,FALSE)*K1372</f>
        <v>1740000000</v>
      </c>
      <c r="J1372" s="147"/>
      <c r="K1372" s="71">
        <v>30000000</v>
      </c>
      <c r="L1372" t="str">
        <f t="shared" si="32"/>
        <v>犀牛免費卡</v>
      </c>
    </row>
    <row r="1373" spans="2:12" x14ac:dyDescent="0.25">
      <c r="B1373" s="82" t="s">
        <v>441</v>
      </c>
      <c r="C1373" s="176" t="s">
        <v>2610</v>
      </c>
      <c r="D1373" s="175" t="s">
        <v>2611</v>
      </c>
      <c r="E1373" s="82">
        <v>12</v>
      </c>
      <c r="F1373" s="79"/>
      <c r="G1373" s="82"/>
      <c r="H1373" s="82"/>
      <c r="I1373" s="118">
        <f>VLOOKUP(道具表!L1373,虛寶卡代碼清單!D:H,4,FALSE)*K1373</f>
        <v>2891880000</v>
      </c>
      <c r="J1373" s="147"/>
      <c r="K1373" s="71">
        <v>49860000</v>
      </c>
      <c r="L1373" t="str">
        <f t="shared" si="32"/>
        <v>犀牛免費卡</v>
      </c>
    </row>
    <row r="1374" spans="2:12" x14ac:dyDescent="0.25">
      <c r="B1374" s="82" t="s">
        <v>441</v>
      </c>
      <c r="C1374" s="176" t="s">
        <v>8692</v>
      </c>
      <c r="D1374" s="175" t="s">
        <v>8662</v>
      </c>
      <c r="E1374" s="82">
        <v>12</v>
      </c>
      <c r="F1374" s="79"/>
      <c r="G1374" s="82"/>
      <c r="H1374" s="82"/>
      <c r="I1374" s="118">
        <f>VLOOKUP(道具表!L1374,虛寶卡代碼清單!D:H,4,FALSE)*K1374</f>
        <v>5776800000</v>
      </c>
      <c r="J1374" s="147"/>
      <c r="K1374" s="71">
        <v>99600000</v>
      </c>
      <c r="L1374" t="str">
        <f t="shared" si="32"/>
        <v>犀牛免費卡</v>
      </c>
    </row>
    <row r="1375" spans="2:12" x14ac:dyDescent="0.25">
      <c r="B1375" s="82" t="s">
        <v>441</v>
      </c>
      <c r="C1375" s="176" t="s">
        <v>8693</v>
      </c>
      <c r="D1375" s="175" t="s">
        <v>8663</v>
      </c>
      <c r="E1375" s="82">
        <v>12</v>
      </c>
      <c r="F1375" s="79"/>
      <c r="G1375" s="82"/>
      <c r="H1375" s="82"/>
      <c r="I1375" s="118">
        <f>VLOOKUP(道具表!L1375,虛寶卡代碼清單!D:H,4,FALSE)*K1375</f>
        <v>11484000000</v>
      </c>
      <c r="J1375" s="147"/>
      <c r="K1375" s="71">
        <v>198000000</v>
      </c>
      <c r="L1375" t="str">
        <f t="shared" si="32"/>
        <v>犀牛免費卡</v>
      </c>
    </row>
    <row r="1376" spans="2:12" x14ac:dyDescent="0.25">
      <c r="B1376" s="82" t="s">
        <v>441</v>
      </c>
      <c r="C1376" s="176" t="s">
        <v>8694</v>
      </c>
      <c r="D1376" s="175" t="s">
        <v>8664</v>
      </c>
      <c r="E1376" s="82">
        <v>12</v>
      </c>
      <c r="F1376" s="79"/>
      <c r="G1376" s="82"/>
      <c r="H1376" s="82"/>
      <c r="I1376" s="118">
        <f>VLOOKUP(道具表!L1376,虛寶卡代碼清單!D:H,4,FALSE)*K1376</f>
        <v>17400000000</v>
      </c>
      <c r="J1376" s="147"/>
      <c r="K1376" s="71">
        <v>300000000</v>
      </c>
      <c r="L1376" t="str">
        <f t="shared" si="32"/>
        <v>犀牛免費卡</v>
      </c>
    </row>
    <row r="1377" spans="2:12" x14ac:dyDescent="0.25">
      <c r="B1377" s="82" t="s">
        <v>441</v>
      </c>
      <c r="C1377" s="176" t="s">
        <v>8695</v>
      </c>
      <c r="D1377" s="175" t="s">
        <v>8665</v>
      </c>
      <c r="E1377" s="82">
        <v>12</v>
      </c>
      <c r="F1377" s="79"/>
      <c r="G1377" s="82"/>
      <c r="H1377" s="82"/>
      <c r="I1377" s="118">
        <f>VLOOKUP(道具表!L1377,虛寶卡代碼清單!D:H,4,FALSE)*K1377</f>
        <v>28884000000</v>
      </c>
      <c r="J1377" s="147"/>
      <c r="K1377" s="71">
        <v>498000000</v>
      </c>
      <c r="L1377" t="str">
        <f t="shared" si="32"/>
        <v>犀牛免費卡</v>
      </c>
    </row>
    <row r="1378" spans="2:12" x14ac:dyDescent="0.25">
      <c r="B1378" s="82" t="s">
        <v>441</v>
      </c>
      <c r="C1378" s="176" t="s">
        <v>8696</v>
      </c>
      <c r="D1378" s="175" t="s">
        <v>8666</v>
      </c>
      <c r="E1378" s="82">
        <v>12</v>
      </c>
      <c r="F1378" s="79"/>
      <c r="G1378" s="82"/>
      <c r="H1378" s="82"/>
      <c r="I1378" s="118">
        <f>VLOOKUP(道具表!L1378,虛寶卡代碼清單!D:H,4,FALSE)*K1378</f>
        <v>57768000000</v>
      </c>
      <c r="J1378" s="147"/>
      <c r="K1378" s="71">
        <v>996000000</v>
      </c>
      <c r="L1378" t="str">
        <f t="shared" si="32"/>
        <v>犀牛免費卡</v>
      </c>
    </row>
    <row r="1379" spans="2:12" x14ac:dyDescent="0.25">
      <c r="B1379" s="82" t="s">
        <v>441</v>
      </c>
      <c r="C1379" s="176" t="s">
        <v>8697</v>
      </c>
      <c r="D1379" s="175" t="s">
        <v>8667</v>
      </c>
      <c r="E1379" s="82">
        <v>12</v>
      </c>
      <c r="F1379" s="79"/>
      <c r="G1379" s="82"/>
      <c r="H1379" s="82"/>
      <c r="I1379" s="118">
        <f>VLOOKUP(道具表!L1379,虛寶卡代碼清單!D:H,4,FALSE)*K1379</f>
        <v>114840000000</v>
      </c>
      <c r="J1379" s="147"/>
      <c r="K1379" s="71">
        <v>1980000000</v>
      </c>
      <c r="L1379" t="str">
        <f t="shared" si="32"/>
        <v>犀牛免費卡</v>
      </c>
    </row>
    <row r="1380" spans="2:12" x14ac:dyDescent="0.25">
      <c r="B1380" s="82" t="s">
        <v>441</v>
      </c>
      <c r="C1380" s="176" t="s">
        <v>8698</v>
      </c>
      <c r="D1380" s="175" t="s">
        <v>8668</v>
      </c>
      <c r="E1380" s="82">
        <v>12</v>
      </c>
      <c r="F1380" s="79"/>
      <c r="G1380" s="82"/>
      <c r="H1380" s="82"/>
      <c r="I1380" s="118">
        <f>VLOOKUP(道具表!L1380,虛寶卡代碼清單!D:H,4,FALSE)*K1380</f>
        <v>288840000000</v>
      </c>
      <c r="J1380" s="147"/>
      <c r="K1380" s="71">
        <v>4980000000</v>
      </c>
      <c r="L1380" t="str">
        <f t="shared" si="32"/>
        <v>犀牛免費卡</v>
      </c>
    </row>
    <row r="1381" spans="2:12" x14ac:dyDescent="0.25">
      <c r="B1381" s="82" t="s">
        <v>441</v>
      </c>
      <c r="C1381" s="176" t="s">
        <v>8699</v>
      </c>
      <c r="D1381" s="175" t="s">
        <v>8669</v>
      </c>
      <c r="E1381" s="82">
        <v>12</v>
      </c>
      <c r="F1381" s="79"/>
      <c r="G1381" s="82"/>
      <c r="H1381" s="82"/>
      <c r="I1381" s="118">
        <f>VLOOKUP(道具表!L1381,虛寶卡代碼清單!D:H,4,FALSE)*K1381</f>
        <v>577680000000</v>
      </c>
      <c r="J1381" s="147"/>
      <c r="K1381" s="71">
        <v>9960000000</v>
      </c>
      <c r="L1381" t="str">
        <f t="shared" si="32"/>
        <v>犀牛免費卡</v>
      </c>
    </row>
    <row r="1382" spans="2:12" x14ac:dyDescent="0.25">
      <c r="B1382" s="82" t="s">
        <v>441</v>
      </c>
      <c r="C1382" s="174" t="s">
        <v>2612</v>
      </c>
      <c r="D1382" s="175" t="s">
        <v>2613</v>
      </c>
      <c r="E1382" s="82">
        <v>12</v>
      </c>
      <c r="F1382" s="79"/>
      <c r="G1382" s="82"/>
      <c r="H1382" s="82"/>
      <c r="I1382" s="118">
        <f>VLOOKUP(道具表!L1382,虛寶卡代碼清單!D:H,4,FALSE)*K1382</f>
        <v>135000</v>
      </c>
      <c r="J1382" s="147"/>
      <c r="K1382" s="71">
        <v>3000</v>
      </c>
      <c r="L1382" t="str">
        <f t="shared" si="32"/>
        <v>怪物派對免費卡</v>
      </c>
    </row>
    <row r="1383" spans="2:12" x14ac:dyDescent="0.25">
      <c r="B1383" s="82" t="s">
        <v>441</v>
      </c>
      <c r="C1383" s="174" t="s">
        <v>2614</v>
      </c>
      <c r="D1383" s="175" t="s">
        <v>2615</v>
      </c>
      <c r="E1383" s="82">
        <v>12</v>
      </c>
      <c r="F1383" s="79"/>
      <c r="G1383" s="82"/>
      <c r="H1383" s="82"/>
      <c r="I1383" s="118">
        <f>VLOOKUP(道具表!L1383,虛寶卡代碼清單!D:H,4,FALSE)*K1383</f>
        <v>450000</v>
      </c>
      <c r="J1383" s="147"/>
      <c r="K1383" s="71">
        <v>10000</v>
      </c>
      <c r="L1383" t="str">
        <f t="shared" si="32"/>
        <v>怪物派對免費卡</v>
      </c>
    </row>
    <row r="1384" spans="2:12" x14ac:dyDescent="0.25">
      <c r="B1384" s="82" t="s">
        <v>441</v>
      </c>
      <c r="C1384" s="174" t="s">
        <v>2616</v>
      </c>
      <c r="D1384" s="175" t="s">
        <v>2617</v>
      </c>
      <c r="E1384" s="82">
        <v>12</v>
      </c>
      <c r="F1384" s="79"/>
      <c r="G1384" s="82"/>
      <c r="H1384" s="82"/>
      <c r="I1384" s="118">
        <f>VLOOKUP(道具表!L1384,虛寶卡代碼清單!D:H,4,FALSE)*K1384</f>
        <v>1350000</v>
      </c>
      <c r="J1384" s="147"/>
      <c r="K1384" s="71">
        <v>30000</v>
      </c>
      <c r="L1384" t="str">
        <f t="shared" si="32"/>
        <v>怪物派對免費卡</v>
      </c>
    </row>
    <row r="1385" spans="2:12" x14ac:dyDescent="0.25">
      <c r="B1385" s="82" t="s">
        <v>441</v>
      </c>
      <c r="C1385" s="174" t="s">
        <v>2618</v>
      </c>
      <c r="D1385" s="175" t="s">
        <v>2619</v>
      </c>
      <c r="E1385" s="82">
        <v>12</v>
      </c>
      <c r="F1385" s="79"/>
      <c r="G1385" s="82"/>
      <c r="H1385" s="82"/>
      <c r="I1385" s="118">
        <f>VLOOKUP(道具表!L1385,虛寶卡代碼清單!D:H,4,FALSE)*K1385</f>
        <v>4500000</v>
      </c>
      <c r="J1385" s="147"/>
      <c r="K1385" s="71">
        <v>100000</v>
      </c>
      <c r="L1385" t="str">
        <f t="shared" si="32"/>
        <v>怪物派對免費卡</v>
      </c>
    </row>
    <row r="1386" spans="2:12" x14ac:dyDescent="0.25">
      <c r="B1386" s="82" t="s">
        <v>441</v>
      </c>
      <c r="C1386" s="174" t="s">
        <v>2620</v>
      </c>
      <c r="D1386" s="175" t="s">
        <v>2621</v>
      </c>
      <c r="E1386" s="82">
        <v>12</v>
      </c>
      <c r="F1386" s="79"/>
      <c r="G1386" s="82"/>
      <c r="H1386" s="82"/>
      <c r="I1386" s="118">
        <f>VLOOKUP(道具表!L1386,虛寶卡代碼清單!D:H,4,FALSE)*K1386</f>
        <v>13500000</v>
      </c>
      <c r="J1386" s="147"/>
      <c r="K1386" s="71">
        <v>300000</v>
      </c>
      <c r="L1386" t="str">
        <f t="shared" si="32"/>
        <v>怪物派對免費卡</v>
      </c>
    </row>
    <row r="1387" spans="2:12" x14ac:dyDescent="0.25">
      <c r="B1387" s="82" t="s">
        <v>441</v>
      </c>
      <c r="C1387" s="174" t="s">
        <v>2622</v>
      </c>
      <c r="D1387" s="175" t="s">
        <v>2623</v>
      </c>
      <c r="E1387" s="82">
        <v>12</v>
      </c>
      <c r="F1387" s="79"/>
      <c r="G1387" s="82"/>
      <c r="H1387" s="82"/>
      <c r="I1387" s="118">
        <f>VLOOKUP(道具表!L1387,虛寶卡代碼清單!D:H,4,FALSE)*K1387</f>
        <v>45000000</v>
      </c>
      <c r="J1387" s="147"/>
      <c r="K1387" s="71">
        <v>1000000</v>
      </c>
      <c r="L1387" t="str">
        <f t="shared" si="32"/>
        <v>怪物派對免費卡</v>
      </c>
    </row>
    <row r="1388" spans="2:12" x14ac:dyDescent="0.25">
      <c r="B1388" s="82" t="s">
        <v>441</v>
      </c>
      <c r="C1388" s="174" t="s">
        <v>2624</v>
      </c>
      <c r="D1388" s="175" t="s">
        <v>2625</v>
      </c>
      <c r="E1388" s="82">
        <v>12</v>
      </c>
      <c r="F1388" s="79"/>
      <c r="G1388" s="82"/>
      <c r="H1388" s="82"/>
      <c r="I1388" s="118">
        <f>VLOOKUP(道具表!L1388,虛寶卡代碼清單!D:H,4,FALSE)*K1388</f>
        <v>135000000</v>
      </c>
      <c r="J1388" s="147"/>
      <c r="K1388" s="71">
        <v>3000000</v>
      </c>
      <c r="L1388" t="str">
        <f t="shared" si="32"/>
        <v>怪物派對免費卡</v>
      </c>
    </row>
    <row r="1389" spans="2:12" x14ac:dyDescent="0.25">
      <c r="B1389" s="82" t="s">
        <v>441</v>
      </c>
      <c r="C1389" s="174" t="s">
        <v>2626</v>
      </c>
      <c r="D1389" s="175" t="s">
        <v>2627</v>
      </c>
      <c r="E1389" s="82">
        <v>12</v>
      </c>
      <c r="F1389" s="79"/>
      <c r="G1389" s="82"/>
      <c r="H1389" s="82"/>
      <c r="I1389" s="118">
        <f>VLOOKUP(道具表!L1389,虛寶卡代碼清單!D:H,4,FALSE)*K1389</f>
        <v>270000000</v>
      </c>
      <c r="J1389" s="147"/>
      <c r="K1389" s="71">
        <v>6000000</v>
      </c>
      <c r="L1389" t="str">
        <f t="shared" si="32"/>
        <v>怪物派對免費卡</v>
      </c>
    </row>
    <row r="1390" spans="2:12" x14ac:dyDescent="0.25">
      <c r="B1390" s="82" t="s">
        <v>441</v>
      </c>
      <c r="C1390" s="174" t="s">
        <v>2628</v>
      </c>
      <c r="D1390" s="175" t="s">
        <v>2629</v>
      </c>
      <c r="E1390" s="82">
        <v>12</v>
      </c>
      <c r="F1390" s="79"/>
      <c r="G1390" s="82"/>
      <c r="H1390" s="82"/>
      <c r="I1390" s="118">
        <f>VLOOKUP(道具表!L1390,虛寶卡代碼清單!D:H,4,FALSE)*K1390</f>
        <v>405000000</v>
      </c>
      <c r="J1390" s="147"/>
      <c r="K1390" s="71">
        <v>9000000</v>
      </c>
      <c r="L1390" t="str">
        <f t="shared" si="32"/>
        <v>怪物派對免費卡</v>
      </c>
    </row>
    <row r="1391" spans="2:12" x14ac:dyDescent="0.25">
      <c r="B1391" s="82" t="s">
        <v>441</v>
      </c>
      <c r="C1391" s="174" t="s">
        <v>2630</v>
      </c>
      <c r="D1391" s="175" t="s">
        <v>2631</v>
      </c>
      <c r="E1391" s="82">
        <v>12</v>
      </c>
      <c r="F1391" s="79"/>
      <c r="G1391" s="82"/>
      <c r="H1391" s="82"/>
      <c r="I1391" s="118">
        <f>VLOOKUP(道具表!L1391,虛寶卡代碼清單!D:H,4,FALSE)*K1391</f>
        <v>450000000</v>
      </c>
      <c r="J1391" s="147"/>
      <c r="K1391" s="71">
        <v>10000000</v>
      </c>
      <c r="L1391" t="str">
        <f t="shared" si="32"/>
        <v>怪物派對免費卡</v>
      </c>
    </row>
    <row r="1392" spans="2:12" x14ac:dyDescent="0.25">
      <c r="B1392" s="82" t="s">
        <v>441</v>
      </c>
      <c r="C1392" s="174" t="s">
        <v>2632</v>
      </c>
      <c r="D1392" s="175" t="s">
        <v>2633</v>
      </c>
      <c r="E1392" s="82">
        <v>12</v>
      </c>
      <c r="F1392" s="79"/>
      <c r="G1392" s="82"/>
      <c r="H1392" s="82"/>
      <c r="I1392" s="118">
        <f>VLOOKUP(道具表!L1392,虛寶卡代碼清單!D:H,4,FALSE)*K1392</f>
        <v>675000000</v>
      </c>
      <c r="J1392" s="147"/>
      <c r="K1392" s="71">
        <v>15000000</v>
      </c>
      <c r="L1392" t="str">
        <f t="shared" si="32"/>
        <v>怪物派對免費卡</v>
      </c>
    </row>
    <row r="1393" spans="2:12" x14ac:dyDescent="0.25">
      <c r="B1393" s="82" t="s">
        <v>441</v>
      </c>
      <c r="C1393" s="174" t="s">
        <v>2634</v>
      </c>
      <c r="D1393" s="175" t="s">
        <v>2635</v>
      </c>
      <c r="E1393" s="82">
        <v>12</v>
      </c>
      <c r="F1393" s="79"/>
      <c r="G1393" s="82"/>
      <c r="H1393" s="82"/>
      <c r="I1393" s="118">
        <f>VLOOKUP(道具表!L1393,虛寶卡代碼清單!D:H,4,FALSE)*K1393</f>
        <v>1350000000</v>
      </c>
      <c r="J1393" s="147"/>
      <c r="K1393" s="71">
        <v>30000000</v>
      </c>
      <c r="L1393" t="str">
        <f t="shared" si="32"/>
        <v>怪物派對免費卡</v>
      </c>
    </row>
    <row r="1394" spans="2:12" x14ac:dyDescent="0.25">
      <c r="B1394" s="82" t="s">
        <v>441</v>
      </c>
      <c r="C1394" s="174" t="s">
        <v>2636</v>
      </c>
      <c r="D1394" s="175" t="s">
        <v>2637</v>
      </c>
      <c r="E1394" s="82">
        <v>12</v>
      </c>
      <c r="F1394" s="79"/>
      <c r="G1394" s="82"/>
      <c r="H1394" s="82"/>
      <c r="I1394" s="118">
        <f>VLOOKUP(道具表!L1394,虛寶卡代碼清單!D:H,4,FALSE)*K1394</f>
        <v>2250000000</v>
      </c>
      <c r="J1394" s="147"/>
      <c r="K1394" s="71">
        <v>50000000</v>
      </c>
      <c r="L1394" t="str">
        <f t="shared" si="32"/>
        <v>怪物派對免費卡</v>
      </c>
    </row>
    <row r="1395" spans="2:12" x14ac:dyDescent="0.25">
      <c r="B1395" s="82" t="s">
        <v>441</v>
      </c>
      <c r="C1395" s="174" t="s">
        <v>2638</v>
      </c>
      <c r="D1395" s="175" t="s">
        <v>2639</v>
      </c>
      <c r="E1395" s="82">
        <v>12</v>
      </c>
      <c r="F1395" s="79"/>
      <c r="G1395" s="82"/>
      <c r="H1395" s="82"/>
      <c r="I1395" s="118">
        <f>VLOOKUP(道具表!L1395,虛寶卡代碼清單!D:H,4,FALSE)*K1395</f>
        <v>4500000000</v>
      </c>
      <c r="J1395" s="147"/>
      <c r="K1395" s="71">
        <v>100000000</v>
      </c>
      <c r="L1395" t="str">
        <f t="shared" si="32"/>
        <v>怪物派對免費卡</v>
      </c>
    </row>
    <row r="1396" spans="2:12" x14ac:dyDescent="0.25">
      <c r="B1396" s="82" t="s">
        <v>441</v>
      </c>
      <c r="C1396" s="174" t="s">
        <v>2640</v>
      </c>
      <c r="D1396" s="175" t="s">
        <v>2641</v>
      </c>
      <c r="E1396" s="82">
        <v>12</v>
      </c>
      <c r="F1396" s="79"/>
      <c r="G1396" s="82"/>
      <c r="H1396" s="82"/>
      <c r="I1396" s="118">
        <f>VLOOKUP(道具表!L1396,虛寶卡代碼清單!D:H,4,FALSE)*K1396</f>
        <v>9000000000</v>
      </c>
      <c r="J1396" s="147"/>
      <c r="K1396" s="71">
        <v>200000000</v>
      </c>
      <c r="L1396" t="str">
        <f t="shared" si="32"/>
        <v>怪物派對免費卡</v>
      </c>
    </row>
    <row r="1397" spans="2:12" x14ac:dyDescent="0.25">
      <c r="B1397" s="82" t="s">
        <v>441</v>
      </c>
      <c r="C1397" s="174" t="s">
        <v>2642</v>
      </c>
      <c r="D1397" s="175" t="s">
        <v>2643</v>
      </c>
      <c r="E1397" s="82">
        <v>12</v>
      </c>
      <c r="F1397" s="79"/>
      <c r="G1397" s="82"/>
      <c r="H1397" s="82"/>
      <c r="I1397" s="118">
        <f>VLOOKUP(道具表!L1397,虛寶卡代碼清單!D:H,4,FALSE)*K1397</f>
        <v>13500000000</v>
      </c>
      <c r="J1397" s="147"/>
      <c r="K1397" s="71">
        <v>300000000</v>
      </c>
      <c r="L1397" t="str">
        <f t="shared" si="32"/>
        <v>怪物派對免費卡</v>
      </c>
    </row>
    <row r="1398" spans="2:12" x14ac:dyDescent="0.25">
      <c r="B1398" s="82" t="s">
        <v>441</v>
      </c>
      <c r="C1398" s="174" t="s">
        <v>2644</v>
      </c>
      <c r="D1398" s="175" t="s">
        <v>2645</v>
      </c>
      <c r="E1398" s="82">
        <v>12</v>
      </c>
      <c r="F1398" s="79"/>
      <c r="G1398" s="82"/>
      <c r="H1398" s="82"/>
      <c r="I1398" s="118">
        <f>VLOOKUP(道具表!L1398,虛寶卡代碼清單!D:H,4,FALSE)*K1398</f>
        <v>22500000000</v>
      </c>
      <c r="J1398" s="147"/>
      <c r="K1398" s="71">
        <v>500000000</v>
      </c>
      <c r="L1398" t="str">
        <f t="shared" si="32"/>
        <v>怪物派對免費卡</v>
      </c>
    </row>
    <row r="1399" spans="2:12" x14ac:dyDescent="0.25">
      <c r="B1399" s="82" t="s">
        <v>441</v>
      </c>
      <c r="C1399" s="174" t="s">
        <v>2646</v>
      </c>
      <c r="D1399" s="175" t="s">
        <v>2647</v>
      </c>
      <c r="E1399" s="82">
        <v>12</v>
      </c>
      <c r="F1399" s="79"/>
      <c r="G1399" s="82"/>
      <c r="H1399" s="82"/>
      <c r="I1399" s="118">
        <f>VLOOKUP(道具表!L1399,虛寶卡代碼清單!D:H,4,FALSE)*K1399</f>
        <v>45000000000</v>
      </c>
      <c r="J1399" s="147"/>
      <c r="K1399" s="71">
        <v>1000000000</v>
      </c>
      <c r="L1399" t="str">
        <f t="shared" si="32"/>
        <v>怪物派對免費卡</v>
      </c>
    </row>
    <row r="1400" spans="2:12" x14ac:dyDescent="0.25">
      <c r="B1400" s="82" t="s">
        <v>441</v>
      </c>
      <c r="C1400" s="174" t="s">
        <v>2648</v>
      </c>
      <c r="D1400" s="175" t="s">
        <v>2649</v>
      </c>
      <c r="E1400" s="82">
        <v>12</v>
      </c>
      <c r="F1400" s="79"/>
      <c r="G1400" s="82"/>
      <c r="H1400" s="82"/>
      <c r="I1400" s="118">
        <f>VLOOKUP(道具表!L1400,虛寶卡代碼清單!D:H,4,FALSE)*K1400</f>
        <v>135000</v>
      </c>
      <c r="J1400" s="147"/>
      <c r="K1400" s="71">
        <v>3000</v>
      </c>
      <c r="L1400" t="str">
        <f t="shared" si="32"/>
        <v>怪物派對免費卡</v>
      </c>
    </row>
    <row r="1401" spans="2:12" x14ac:dyDescent="0.25">
      <c r="B1401" s="82" t="s">
        <v>441</v>
      </c>
      <c r="C1401" s="174" t="s">
        <v>2650</v>
      </c>
      <c r="D1401" s="175" t="s">
        <v>2651</v>
      </c>
      <c r="E1401" s="82">
        <v>12</v>
      </c>
      <c r="F1401" s="79"/>
      <c r="G1401" s="82"/>
      <c r="H1401" s="82"/>
      <c r="I1401" s="118">
        <f>VLOOKUP(道具表!L1401,虛寶卡代碼清單!D:H,4,FALSE)*K1401</f>
        <v>450000</v>
      </c>
      <c r="J1401" s="147"/>
      <c r="K1401" s="71">
        <v>10000</v>
      </c>
      <c r="L1401" t="str">
        <f t="shared" si="32"/>
        <v>怪物派對免費卡</v>
      </c>
    </row>
    <row r="1402" spans="2:12" x14ac:dyDescent="0.25">
      <c r="B1402" s="82" t="s">
        <v>441</v>
      </c>
      <c r="C1402" s="174" t="s">
        <v>2652</v>
      </c>
      <c r="D1402" s="175" t="s">
        <v>2653</v>
      </c>
      <c r="E1402" s="82">
        <v>12</v>
      </c>
      <c r="F1402" s="79"/>
      <c r="G1402" s="82"/>
      <c r="H1402" s="82"/>
      <c r="I1402" s="118">
        <f>VLOOKUP(道具表!L1402,虛寶卡代碼清單!D:H,4,FALSE)*K1402</f>
        <v>1350000</v>
      </c>
      <c r="J1402" s="147"/>
      <c r="K1402" s="71">
        <v>30000</v>
      </c>
      <c r="L1402" t="str">
        <f t="shared" si="32"/>
        <v>怪物派對免費卡</v>
      </c>
    </row>
    <row r="1403" spans="2:12" x14ac:dyDescent="0.25">
      <c r="B1403" s="82" t="s">
        <v>441</v>
      </c>
      <c r="C1403" s="174" t="s">
        <v>2654</v>
      </c>
      <c r="D1403" s="175" t="s">
        <v>2655</v>
      </c>
      <c r="E1403" s="82">
        <v>12</v>
      </c>
      <c r="F1403" s="79"/>
      <c r="G1403" s="82"/>
      <c r="H1403" s="82"/>
      <c r="I1403" s="118">
        <f>VLOOKUP(道具表!L1403,虛寶卡代碼清單!D:H,4,FALSE)*K1403</f>
        <v>4500000</v>
      </c>
      <c r="J1403" s="147"/>
      <c r="K1403" s="71">
        <v>100000</v>
      </c>
      <c r="L1403" t="str">
        <f t="shared" si="32"/>
        <v>怪物派對免費卡</v>
      </c>
    </row>
    <row r="1404" spans="2:12" x14ac:dyDescent="0.25">
      <c r="B1404" s="82" t="s">
        <v>441</v>
      </c>
      <c r="C1404" s="174" t="s">
        <v>2656</v>
      </c>
      <c r="D1404" s="175" t="s">
        <v>2657</v>
      </c>
      <c r="E1404" s="82">
        <v>12</v>
      </c>
      <c r="F1404" s="79"/>
      <c r="G1404" s="82"/>
      <c r="H1404" s="82"/>
      <c r="I1404" s="118">
        <f>VLOOKUP(道具表!L1404,虛寶卡代碼清單!D:H,4,FALSE)*K1404</f>
        <v>13500000</v>
      </c>
      <c r="J1404" s="147"/>
      <c r="K1404" s="71">
        <v>300000</v>
      </c>
      <c r="L1404" t="str">
        <f t="shared" si="32"/>
        <v>怪物派對免費卡</v>
      </c>
    </row>
    <row r="1405" spans="2:12" x14ac:dyDescent="0.25">
      <c r="B1405" s="82" t="s">
        <v>441</v>
      </c>
      <c r="C1405" s="174" t="s">
        <v>2658</v>
      </c>
      <c r="D1405" s="175" t="s">
        <v>2659</v>
      </c>
      <c r="E1405" s="82">
        <v>12</v>
      </c>
      <c r="F1405" s="79"/>
      <c r="G1405" s="82"/>
      <c r="H1405" s="82"/>
      <c r="I1405" s="118">
        <f>VLOOKUP(道具表!L1405,虛寶卡代碼清單!D:H,4,FALSE)*K1405</f>
        <v>45000000</v>
      </c>
      <c r="J1405" s="147"/>
      <c r="K1405" s="71">
        <v>1000000</v>
      </c>
      <c r="L1405" t="str">
        <f t="shared" si="32"/>
        <v>怪物派對免費卡</v>
      </c>
    </row>
    <row r="1406" spans="2:12" x14ac:dyDescent="0.25">
      <c r="B1406" s="82" t="s">
        <v>441</v>
      </c>
      <c r="C1406" s="174" t="s">
        <v>2660</v>
      </c>
      <c r="D1406" s="175" t="s">
        <v>2661</v>
      </c>
      <c r="E1406" s="82">
        <v>12</v>
      </c>
      <c r="F1406" s="79"/>
      <c r="G1406" s="82"/>
      <c r="H1406" s="82"/>
      <c r="I1406" s="118">
        <f>VLOOKUP(道具表!L1406,虛寶卡代碼清單!D:H,4,FALSE)*K1406</f>
        <v>135000000</v>
      </c>
      <c r="J1406" s="147"/>
      <c r="K1406" s="71">
        <v>3000000</v>
      </c>
      <c r="L1406" t="str">
        <f t="shared" ref="L1406:L1469" si="33">MID(C1406,LEN(K1406)+1,FIND("(",C1406)-LEN(K1406)-1)</f>
        <v>怪物派對免費卡</v>
      </c>
    </row>
    <row r="1407" spans="2:12" x14ac:dyDescent="0.25">
      <c r="B1407" s="82" t="s">
        <v>441</v>
      </c>
      <c r="C1407" s="174" t="s">
        <v>2662</v>
      </c>
      <c r="D1407" s="175" t="s">
        <v>2663</v>
      </c>
      <c r="E1407" s="82">
        <v>12</v>
      </c>
      <c r="F1407" s="79"/>
      <c r="G1407" s="82"/>
      <c r="H1407" s="82"/>
      <c r="I1407" s="118">
        <f>VLOOKUP(道具表!L1407,虛寶卡代碼清單!D:H,4,FALSE)*K1407</f>
        <v>270000000</v>
      </c>
      <c r="J1407" s="147"/>
      <c r="K1407" s="71">
        <v>6000000</v>
      </c>
      <c r="L1407" t="str">
        <f t="shared" si="33"/>
        <v>怪物派對免費卡</v>
      </c>
    </row>
    <row r="1408" spans="2:12" x14ac:dyDescent="0.25">
      <c r="B1408" s="82" t="s">
        <v>441</v>
      </c>
      <c r="C1408" s="174" t="s">
        <v>2664</v>
      </c>
      <c r="D1408" s="175" t="s">
        <v>2665</v>
      </c>
      <c r="E1408" s="82">
        <v>12</v>
      </c>
      <c r="F1408" s="79"/>
      <c r="G1408" s="82"/>
      <c r="H1408" s="82"/>
      <c r="I1408" s="118">
        <f>VLOOKUP(道具表!L1408,虛寶卡代碼清單!D:H,4,FALSE)*K1408</f>
        <v>405000000</v>
      </c>
      <c r="J1408" s="147"/>
      <c r="K1408" s="71">
        <v>9000000</v>
      </c>
      <c r="L1408" t="str">
        <f t="shared" si="33"/>
        <v>怪物派對免費卡</v>
      </c>
    </row>
    <row r="1409" spans="2:12" x14ac:dyDescent="0.25">
      <c r="B1409" s="82" t="s">
        <v>441</v>
      </c>
      <c r="C1409" s="174" t="s">
        <v>2666</v>
      </c>
      <c r="D1409" s="175" t="s">
        <v>2667</v>
      </c>
      <c r="E1409" s="82">
        <v>12</v>
      </c>
      <c r="F1409" s="79"/>
      <c r="G1409" s="82"/>
      <c r="H1409" s="82"/>
      <c r="I1409" s="118">
        <f>VLOOKUP(道具表!L1409,虛寶卡代碼清單!D:H,4,FALSE)*K1409</f>
        <v>450000000</v>
      </c>
      <c r="J1409" s="147"/>
      <c r="K1409" s="71">
        <v>10000000</v>
      </c>
      <c r="L1409" t="str">
        <f t="shared" si="33"/>
        <v>怪物派對免費卡</v>
      </c>
    </row>
    <row r="1410" spans="2:12" x14ac:dyDescent="0.25">
      <c r="B1410" s="82" t="s">
        <v>441</v>
      </c>
      <c r="C1410" s="174" t="s">
        <v>2668</v>
      </c>
      <c r="D1410" s="175" t="s">
        <v>2669</v>
      </c>
      <c r="E1410" s="82">
        <v>12</v>
      </c>
      <c r="F1410" s="79"/>
      <c r="G1410" s="82"/>
      <c r="H1410" s="82"/>
      <c r="I1410" s="118">
        <f>VLOOKUP(道具表!L1410,虛寶卡代碼清單!D:H,4,FALSE)*K1410</f>
        <v>675000000</v>
      </c>
      <c r="J1410" s="147"/>
      <c r="K1410" s="71">
        <v>15000000</v>
      </c>
      <c r="L1410" t="str">
        <f t="shared" si="33"/>
        <v>怪物派對免費卡</v>
      </c>
    </row>
    <row r="1411" spans="2:12" x14ac:dyDescent="0.25">
      <c r="B1411" s="82" t="s">
        <v>441</v>
      </c>
      <c r="C1411" s="174" t="s">
        <v>2670</v>
      </c>
      <c r="D1411" s="175" t="s">
        <v>2671</v>
      </c>
      <c r="E1411" s="82">
        <v>12</v>
      </c>
      <c r="F1411" s="79"/>
      <c r="G1411" s="82"/>
      <c r="H1411" s="82"/>
      <c r="I1411" s="118">
        <f>VLOOKUP(道具表!L1411,虛寶卡代碼清單!D:H,4,FALSE)*K1411</f>
        <v>1350000000</v>
      </c>
      <c r="J1411" s="147"/>
      <c r="K1411" s="71">
        <v>30000000</v>
      </c>
      <c r="L1411" t="str">
        <f t="shared" si="33"/>
        <v>怪物派對免費卡</v>
      </c>
    </row>
    <row r="1412" spans="2:12" x14ac:dyDescent="0.25">
      <c r="B1412" s="82" t="s">
        <v>441</v>
      </c>
      <c r="C1412" s="174" t="s">
        <v>2672</v>
      </c>
      <c r="D1412" s="175" t="s">
        <v>2673</v>
      </c>
      <c r="E1412" s="82">
        <v>12</v>
      </c>
      <c r="F1412" s="79"/>
      <c r="G1412" s="82"/>
      <c r="H1412" s="82"/>
      <c r="I1412" s="118">
        <f>VLOOKUP(道具表!L1412,虛寶卡代碼清單!D:H,4,FALSE)*K1412</f>
        <v>2250000000</v>
      </c>
      <c r="J1412" s="147"/>
      <c r="K1412" s="71">
        <v>50000000</v>
      </c>
      <c r="L1412" t="str">
        <f t="shared" si="33"/>
        <v>怪物派對免費卡</v>
      </c>
    </row>
    <row r="1413" spans="2:12" x14ac:dyDescent="0.25">
      <c r="B1413" s="82" t="s">
        <v>441</v>
      </c>
      <c r="C1413" s="174" t="s">
        <v>2674</v>
      </c>
      <c r="D1413" s="175" t="s">
        <v>2675</v>
      </c>
      <c r="E1413" s="82">
        <v>12</v>
      </c>
      <c r="F1413" s="79"/>
      <c r="G1413" s="82"/>
      <c r="H1413" s="82"/>
      <c r="I1413" s="118">
        <f>VLOOKUP(道具表!L1413,虛寶卡代碼清單!D:H,4,FALSE)*K1413</f>
        <v>4500000000</v>
      </c>
      <c r="J1413" s="147"/>
      <c r="K1413" s="71">
        <v>100000000</v>
      </c>
      <c r="L1413" t="str">
        <f t="shared" si="33"/>
        <v>怪物派對免費卡</v>
      </c>
    </row>
    <row r="1414" spans="2:12" x14ac:dyDescent="0.25">
      <c r="B1414" s="82" t="s">
        <v>441</v>
      </c>
      <c r="C1414" s="174" t="s">
        <v>2676</v>
      </c>
      <c r="D1414" s="175" t="s">
        <v>2677</v>
      </c>
      <c r="E1414" s="82">
        <v>12</v>
      </c>
      <c r="F1414" s="79"/>
      <c r="G1414" s="82"/>
      <c r="H1414" s="82"/>
      <c r="I1414" s="118">
        <f>VLOOKUP(道具表!L1414,虛寶卡代碼清單!D:H,4,FALSE)*K1414</f>
        <v>9000000000</v>
      </c>
      <c r="J1414" s="147"/>
      <c r="K1414" s="71">
        <v>200000000</v>
      </c>
      <c r="L1414" t="str">
        <f t="shared" si="33"/>
        <v>怪物派對免費卡</v>
      </c>
    </row>
    <row r="1415" spans="2:12" x14ac:dyDescent="0.25">
      <c r="B1415" s="82" t="s">
        <v>441</v>
      </c>
      <c r="C1415" s="174" t="s">
        <v>2678</v>
      </c>
      <c r="D1415" s="175" t="s">
        <v>2679</v>
      </c>
      <c r="E1415" s="82">
        <v>12</v>
      </c>
      <c r="F1415" s="79"/>
      <c r="G1415" s="82"/>
      <c r="H1415" s="82"/>
      <c r="I1415" s="118">
        <f>VLOOKUP(道具表!L1415,虛寶卡代碼清單!D:H,4,FALSE)*K1415</f>
        <v>13500000000</v>
      </c>
      <c r="J1415" s="147"/>
      <c r="K1415" s="71">
        <v>300000000</v>
      </c>
      <c r="L1415" t="str">
        <f t="shared" si="33"/>
        <v>怪物派對免費卡</v>
      </c>
    </row>
    <row r="1416" spans="2:12" x14ac:dyDescent="0.25">
      <c r="B1416" s="82" t="s">
        <v>441</v>
      </c>
      <c r="C1416" s="174" t="s">
        <v>2680</v>
      </c>
      <c r="D1416" s="175" t="s">
        <v>2681</v>
      </c>
      <c r="E1416" s="82">
        <v>12</v>
      </c>
      <c r="F1416" s="79"/>
      <c r="G1416" s="82"/>
      <c r="H1416" s="82"/>
      <c r="I1416" s="118">
        <f>VLOOKUP(道具表!L1416,虛寶卡代碼清單!D:H,4,FALSE)*K1416</f>
        <v>22500000000</v>
      </c>
      <c r="J1416" s="147"/>
      <c r="K1416" s="71">
        <v>500000000</v>
      </c>
      <c r="L1416" t="str">
        <f t="shared" si="33"/>
        <v>怪物派對免費卡</v>
      </c>
    </row>
    <row r="1417" spans="2:12" x14ac:dyDescent="0.25">
      <c r="B1417" s="82" t="s">
        <v>441</v>
      </c>
      <c r="C1417" s="174" t="s">
        <v>2682</v>
      </c>
      <c r="D1417" s="175" t="s">
        <v>2683</v>
      </c>
      <c r="E1417" s="82">
        <v>12</v>
      </c>
      <c r="F1417" s="79"/>
      <c r="G1417" s="82"/>
      <c r="H1417" s="82"/>
      <c r="I1417" s="118">
        <f>VLOOKUP(道具表!L1417,虛寶卡代碼清單!D:H,4,FALSE)*K1417</f>
        <v>45000000000</v>
      </c>
      <c r="J1417" s="147"/>
      <c r="K1417" s="71">
        <v>1000000000</v>
      </c>
      <c r="L1417" t="str">
        <f t="shared" si="33"/>
        <v>怪物派對免費卡</v>
      </c>
    </row>
    <row r="1418" spans="2:12" x14ac:dyDescent="0.25">
      <c r="B1418" s="82" t="s">
        <v>441</v>
      </c>
      <c r="C1418" s="174" t="s">
        <v>2684</v>
      </c>
      <c r="D1418" s="175" t="s">
        <v>2685</v>
      </c>
      <c r="E1418" s="82">
        <v>12</v>
      </c>
      <c r="F1418" s="79"/>
      <c r="G1418" s="82"/>
      <c r="H1418" s="82"/>
      <c r="I1418" s="118">
        <f>VLOOKUP(道具表!L1418,虛寶卡代碼清單!D:H,4,FALSE)*K1418</f>
        <v>126000</v>
      </c>
      <c r="J1418" s="147"/>
      <c r="K1418" s="71">
        <v>3000</v>
      </c>
      <c r="L1418" t="str">
        <f t="shared" si="33"/>
        <v>宙斯免費卡</v>
      </c>
    </row>
    <row r="1419" spans="2:12" x14ac:dyDescent="0.25">
      <c r="B1419" s="82" t="s">
        <v>441</v>
      </c>
      <c r="C1419" s="174" t="s">
        <v>2686</v>
      </c>
      <c r="D1419" s="175" t="s">
        <v>2687</v>
      </c>
      <c r="E1419" s="82">
        <v>12</v>
      </c>
      <c r="F1419" s="79"/>
      <c r="G1419" s="82"/>
      <c r="H1419" s="82"/>
      <c r="I1419" s="118">
        <f>VLOOKUP(道具表!L1419,虛寶卡代碼清單!D:H,4,FALSE)*K1419</f>
        <v>420000</v>
      </c>
      <c r="J1419" s="147"/>
      <c r="K1419" s="71">
        <v>10000</v>
      </c>
      <c r="L1419" t="str">
        <f t="shared" si="33"/>
        <v>宙斯免費卡</v>
      </c>
    </row>
    <row r="1420" spans="2:12" x14ac:dyDescent="0.25">
      <c r="B1420" s="82" t="s">
        <v>441</v>
      </c>
      <c r="C1420" s="174" t="s">
        <v>2688</v>
      </c>
      <c r="D1420" s="175" t="s">
        <v>2689</v>
      </c>
      <c r="E1420" s="82">
        <v>12</v>
      </c>
      <c r="F1420" s="79"/>
      <c r="G1420" s="82"/>
      <c r="H1420" s="82"/>
      <c r="I1420" s="118">
        <f>VLOOKUP(道具表!L1420,虛寶卡代碼清單!D:H,4,FALSE)*K1420</f>
        <v>1260000</v>
      </c>
      <c r="J1420" s="147"/>
      <c r="K1420" s="71">
        <v>30000</v>
      </c>
      <c r="L1420" t="str">
        <f t="shared" si="33"/>
        <v>宙斯免費卡</v>
      </c>
    </row>
    <row r="1421" spans="2:12" x14ac:dyDescent="0.25">
      <c r="B1421" s="82" t="s">
        <v>441</v>
      </c>
      <c r="C1421" s="174" t="s">
        <v>2690</v>
      </c>
      <c r="D1421" s="175" t="s">
        <v>2691</v>
      </c>
      <c r="E1421" s="82">
        <v>12</v>
      </c>
      <c r="F1421" s="79"/>
      <c r="G1421" s="82"/>
      <c r="H1421" s="82"/>
      <c r="I1421" s="118">
        <f>VLOOKUP(道具表!L1421,虛寶卡代碼清單!D:H,4,FALSE)*K1421</f>
        <v>4200000</v>
      </c>
      <c r="J1421" s="147"/>
      <c r="K1421" s="71">
        <v>100000</v>
      </c>
      <c r="L1421" t="str">
        <f t="shared" si="33"/>
        <v>宙斯免費卡</v>
      </c>
    </row>
    <row r="1422" spans="2:12" x14ac:dyDescent="0.25">
      <c r="B1422" s="82" t="s">
        <v>441</v>
      </c>
      <c r="C1422" s="174" t="s">
        <v>2692</v>
      </c>
      <c r="D1422" s="175" t="s">
        <v>2693</v>
      </c>
      <c r="E1422" s="82">
        <v>12</v>
      </c>
      <c r="F1422" s="79"/>
      <c r="G1422" s="82"/>
      <c r="H1422" s="82"/>
      <c r="I1422" s="118">
        <f>VLOOKUP(道具表!L1422,虛寶卡代碼清單!D:H,4,FALSE)*K1422</f>
        <v>12600000</v>
      </c>
      <c r="J1422" s="147"/>
      <c r="K1422" s="71">
        <v>300000</v>
      </c>
      <c r="L1422" t="str">
        <f t="shared" si="33"/>
        <v>宙斯免費卡</v>
      </c>
    </row>
    <row r="1423" spans="2:12" x14ac:dyDescent="0.25">
      <c r="B1423" s="82" t="s">
        <v>441</v>
      </c>
      <c r="C1423" s="174" t="s">
        <v>2694</v>
      </c>
      <c r="D1423" s="175" t="s">
        <v>2695</v>
      </c>
      <c r="E1423" s="82">
        <v>12</v>
      </c>
      <c r="F1423" s="79"/>
      <c r="G1423" s="82"/>
      <c r="H1423" s="82"/>
      <c r="I1423" s="118">
        <f>VLOOKUP(道具表!L1423,虛寶卡代碼清單!D:H,4,FALSE)*K1423</f>
        <v>42000000</v>
      </c>
      <c r="J1423" s="147"/>
      <c r="K1423" s="71">
        <v>1000000</v>
      </c>
      <c r="L1423" t="str">
        <f t="shared" si="33"/>
        <v>宙斯免費卡</v>
      </c>
    </row>
    <row r="1424" spans="2:12" x14ac:dyDescent="0.25">
      <c r="B1424" s="82" t="s">
        <v>441</v>
      </c>
      <c r="C1424" s="174" t="s">
        <v>2696</v>
      </c>
      <c r="D1424" s="175" t="s">
        <v>2697</v>
      </c>
      <c r="E1424" s="82">
        <v>12</v>
      </c>
      <c r="F1424" s="79"/>
      <c r="G1424" s="82"/>
      <c r="H1424" s="82"/>
      <c r="I1424" s="118">
        <f>VLOOKUP(道具表!L1424,虛寶卡代碼清單!D:H,4,FALSE)*K1424</f>
        <v>126000000</v>
      </c>
      <c r="J1424" s="147"/>
      <c r="K1424" s="71">
        <v>3000000</v>
      </c>
      <c r="L1424" t="str">
        <f t="shared" si="33"/>
        <v>宙斯免費卡</v>
      </c>
    </row>
    <row r="1425" spans="2:12" x14ac:dyDescent="0.25">
      <c r="B1425" s="82" t="s">
        <v>441</v>
      </c>
      <c r="C1425" s="174" t="s">
        <v>2698</v>
      </c>
      <c r="D1425" s="175" t="s">
        <v>2699</v>
      </c>
      <c r="E1425" s="82">
        <v>12</v>
      </c>
      <c r="F1425" s="79"/>
      <c r="G1425" s="82"/>
      <c r="H1425" s="82"/>
      <c r="I1425" s="118">
        <f>VLOOKUP(道具表!L1425,虛寶卡代碼清單!D:H,4,FALSE)*K1425</f>
        <v>252000000</v>
      </c>
      <c r="J1425" s="147"/>
      <c r="K1425" s="71">
        <v>6000000</v>
      </c>
      <c r="L1425" t="str">
        <f t="shared" si="33"/>
        <v>宙斯免費卡</v>
      </c>
    </row>
    <row r="1426" spans="2:12" x14ac:dyDescent="0.25">
      <c r="B1426" s="82" t="s">
        <v>441</v>
      </c>
      <c r="C1426" s="174" t="s">
        <v>2700</v>
      </c>
      <c r="D1426" s="175" t="s">
        <v>2701</v>
      </c>
      <c r="E1426" s="82">
        <v>12</v>
      </c>
      <c r="F1426" s="79"/>
      <c r="G1426" s="82"/>
      <c r="H1426" s="82"/>
      <c r="I1426" s="118">
        <f>VLOOKUP(道具表!L1426,虛寶卡代碼清單!D:H,4,FALSE)*K1426</f>
        <v>378000000</v>
      </c>
      <c r="J1426" s="147"/>
      <c r="K1426" s="71">
        <v>9000000</v>
      </c>
      <c r="L1426" t="str">
        <f t="shared" si="33"/>
        <v>宙斯免費卡</v>
      </c>
    </row>
    <row r="1427" spans="2:12" x14ac:dyDescent="0.25">
      <c r="B1427" s="82" t="s">
        <v>441</v>
      </c>
      <c r="C1427" s="174" t="s">
        <v>2702</v>
      </c>
      <c r="D1427" s="175" t="s">
        <v>2703</v>
      </c>
      <c r="E1427" s="82">
        <v>12</v>
      </c>
      <c r="F1427" s="79"/>
      <c r="G1427" s="82"/>
      <c r="H1427" s="82"/>
      <c r="I1427" s="118">
        <f>VLOOKUP(道具表!L1427,虛寶卡代碼清單!D:H,4,FALSE)*K1427</f>
        <v>420000000</v>
      </c>
      <c r="J1427" s="147"/>
      <c r="K1427" s="71">
        <v>10000000</v>
      </c>
      <c r="L1427" t="str">
        <f t="shared" si="33"/>
        <v>宙斯免費卡</v>
      </c>
    </row>
    <row r="1428" spans="2:12" x14ac:dyDescent="0.25">
      <c r="B1428" s="82" t="s">
        <v>441</v>
      </c>
      <c r="C1428" s="174" t="s">
        <v>2704</v>
      </c>
      <c r="D1428" s="175" t="s">
        <v>2705</v>
      </c>
      <c r="E1428" s="82">
        <v>12</v>
      </c>
      <c r="F1428" s="79"/>
      <c r="G1428" s="82"/>
      <c r="H1428" s="82"/>
      <c r="I1428" s="118">
        <f>VLOOKUP(道具表!L1428,虛寶卡代碼清單!D:H,4,FALSE)*K1428</f>
        <v>630000000</v>
      </c>
      <c r="J1428" s="147"/>
      <c r="K1428" s="71">
        <v>15000000</v>
      </c>
      <c r="L1428" t="str">
        <f t="shared" si="33"/>
        <v>宙斯免費卡</v>
      </c>
    </row>
    <row r="1429" spans="2:12" x14ac:dyDescent="0.25">
      <c r="B1429" s="82" t="s">
        <v>441</v>
      </c>
      <c r="C1429" s="174" t="s">
        <v>2706</v>
      </c>
      <c r="D1429" s="175" t="s">
        <v>2707</v>
      </c>
      <c r="E1429" s="82">
        <v>12</v>
      </c>
      <c r="F1429" s="79"/>
      <c r="G1429" s="82"/>
      <c r="H1429" s="82"/>
      <c r="I1429" s="118">
        <f>VLOOKUP(道具表!L1429,虛寶卡代碼清單!D:H,4,FALSE)*K1429</f>
        <v>1260000000</v>
      </c>
      <c r="J1429" s="147"/>
      <c r="K1429" s="71">
        <v>30000000</v>
      </c>
      <c r="L1429" t="str">
        <f t="shared" si="33"/>
        <v>宙斯免費卡</v>
      </c>
    </row>
    <row r="1430" spans="2:12" x14ac:dyDescent="0.25">
      <c r="B1430" s="82" t="s">
        <v>441</v>
      </c>
      <c r="C1430" s="174" t="s">
        <v>2708</v>
      </c>
      <c r="D1430" s="175" t="s">
        <v>2709</v>
      </c>
      <c r="E1430" s="82">
        <v>12</v>
      </c>
      <c r="F1430" s="79"/>
      <c r="G1430" s="82"/>
      <c r="H1430" s="82"/>
      <c r="I1430" s="118">
        <f>VLOOKUP(道具表!L1430,虛寶卡代碼清單!D:H,4,FALSE)*K1430</f>
        <v>2100000000</v>
      </c>
      <c r="J1430" s="147"/>
      <c r="K1430" s="71">
        <v>50000000</v>
      </c>
      <c r="L1430" t="str">
        <f t="shared" si="33"/>
        <v>宙斯免費卡</v>
      </c>
    </row>
    <row r="1431" spans="2:12" x14ac:dyDescent="0.25">
      <c r="B1431" s="82" t="s">
        <v>441</v>
      </c>
      <c r="C1431" s="174" t="s">
        <v>2710</v>
      </c>
      <c r="D1431" s="175" t="s">
        <v>2711</v>
      </c>
      <c r="E1431" s="82">
        <v>12</v>
      </c>
      <c r="F1431" s="79"/>
      <c r="G1431" s="82"/>
      <c r="H1431" s="82"/>
      <c r="I1431" s="118">
        <f>VLOOKUP(道具表!L1431,虛寶卡代碼清單!D:H,4,FALSE)*K1431</f>
        <v>4200000000</v>
      </c>
      <c r="J1431" s="147"/>
      <c r="K1431" s="71">
        <v>100000000</v>
      </c>
      <c r="L1431" t="str">
        <f t="shared" si="33"/>
        <v>宙斯免費卡</v>
      </c>
    </row>
    <row r="1432" spans="2:12" x14ac:dyDescent="0.25">
      <c r="B1432" s="82" t="s">
        <v>441</v>
      </c>
      <c r="C1432" s="174" t="s">
        <v>2712</v>
      </c>
      <c r="D1432" s="175" t="s">
        <v>2713</v>
      </c>
      <c r="E1432" s="82">
        <v>12</v>
      </c>
      <c r="F1432" s="79"/>
      <c r="G1432" s="82"/>
      <c r="H1432" s="82"/>
      <c r="I1432" s="118">
        <f>VLOOKUP(道具表!L1432,虛寶卡代碼清單!D:H,4,FALSE)*K1432</f>
        <v>8400000000</v>
      </c>
      <c r="J1432" s="147"/>
      <c r="K1432" s="71">
        <v>200000000</v>
      </c>
      <c r="L1432" t="str">
        <f t="shared" si="33"/>
        <v>宙斯免費卡</v>
      </c>
    </row>
    <row r="1433" spans="2:12" x14ac:dyDescent="0.25">
      <c r="B1433" s="82" t="s">
        <v>441</v>
      </c>
      <c r="C1433" s="174" t="s">
        <v>2714</v>
      </c>
      <c r="D1433" s="175" t="s">
        <v>2715</v>
      </c>
      <c r="E1433" s="82">
        <v>12</v>
      </c>
      <c r="F1433" s="79"/>
      <c r="G1433" s="82"/>
      <c r="H1433" s="82"/>
      <c r="I1433" s="118">
        <f>VLOOKUP(道具表!L1433,虛寶卡代碼清單!D:H,4,FALSE)*K1433</f>
        <v>12600000000</v>
      </c>
      <c r="J1433" s="147"/>
      <c r="K1433" s="71">
        <v>300000000</v>
      </c>
      <c r="L1433" t="str">
        <f t="shared" si="33"/>
        <v>宙斯免費卡</v>
      </c>
    </row>
    <row r="1434" spans="2:12" x14ac:dyDescent="0.25">
      <c r="B1434" s="82" t="s">
        <v>441</v>
      </c>
      <c r="C1434" s="174" t="s">
        <v>2716</v>
      </c>
      <c r="D1434" s="175" t="s">
        <v>2717</v>
      </c>
      <c r="E1434" s="82">
        <v>12</v>
      </c>
      <c r="F1434" s="79"/>
      <c r="G1434" s="82"/>
      <c r="H1434" s="82"/>
      <c r="I1434" s="118">
        <f>VLOOKUP(道具表!L1434,虛寶卡代碼清單!D:H,4,FALSE)*K1434</f>
        <v>21000000000</v>
      </c>
      <c r="J1434" s="147"/>
      <c r="K1434" s="71">
        <v>500000000</v>
      </c>
      <c r="L1434" t="str">
        <f t="shared" si="33"/>
        <v>宙斯免費卡</v>
      </c>
    </row>
    <row r="1435" spans="2:12" x14ac:dyDescent="0.25">
      <c r="B1435" s="82" t="s">
        <v>441</v>
      </c>
      <c r="C1435" s="174" t="s">
        <v>2718</v>
      </c>
      <c r="D1435" s="175" t="s">
        <v>2719</v>
      </c>
      <c r="E1435" s="82">
        <v>12</v>
      </c>
      <c r="F1435" s="79"/>
      <c r="G1435" s="82"/>
      <c r="H1435" s="82"/>
      <c r="I1435" s="118">
        <f>VLOOKUP(道具表!L1435,虛寶卡代碼清單!D:H,4,FALSE)*K1435</f>
        <v>42000000000</v>
      </c>
      <c r="J1435" s="147"/>
      <c r="K1435" s="71">
        <v>1000000000</v>
      </c>
      <c r="L1435" t="str">
        <f t="shared" si="33"/>
        <v>宙斯免費卡</v>
      </c>
    </row>
    <row r="1436" spans="2:12" x14ac:dyDescent="0.25">
      <c r="B1436" s="82" t="s">
        <v>441</v>
      </c>
      <c r="C1436" s="174" t="s">
        <v>2720</v>
      </c>
      <c r="D1436" s="175" t="s">
        <v>2721</v>
      </c>
      <c r="E1436" s="82">
        <v>12</v>
      </c>
      <c r="F1436" s="79"/>
      <c r="G1436" s="82"/>
      <c r="H1436" s="82"/>
      <c r="I1436" s="118">
        <f>VLOOKUP(道具表!L1436,虛寶卡代碼清單!D:H,4,FALSE)*K1436</f>
        <v>126000</v>
      </c>
      <c r="J1436" s="147"/>
      <c r="K1436" s="71">
        <v>3000</v>
      </c>
      <c r="L1436" t="str">
        <f t="shared" si="33"/>
        <v>宙斯免費卡</v>
      </c>
    </row>
    <row r="1437" spans="2:12" x14ac:dyDescent="0.25">
      <c r="B1437" s="82" t="s">
        <v>441</v>
      </c>
      <c r="C1437" s="174" t="s">
        <v>2722</v>
      </c>
      <c r="D1437" s="175" t="s">
        <v>2723</v>
      </c>
      <c r="E1437" s="82">
        <v>12</v>
      </c>
      <c r="F1437" s="79"/>
      <c r="G1437" s="82"/>
      <c r="H1437" s="82"/>
      <c r="I1437" s="118">
        <f>VLOOKUP(道具表!L1437,虛寶卡代碼清單!D:H,4,FALSE)*K1437</f>
        <v>420000</v>
      </c>
      <c r="J1437" s="147"/>
      <c r="K1437" s="71">
        <v>10000</v>
      </c>
      <c r="L1437" t="str">
        <f t="shared" si="33"/>
        <v>宙斯免費卡</v>
      </c>
    </row>
    <row r="1438" spans="2:12" x14ac:dyDescent="0.25">
      <c r="B1438" s="82" t="s">
        <v>441</v>
      </c>
      <c r="C1438" s="174" t="s">
        <v>2724</v>
      </c>
      <c r="D1438" s="175" t="s">
        <v>2725</v>
      </c>
      <c r="E1438" s="82">
        <v>12</v>
      </c>
      <c r="F1438" s="79"/>
      <c r="G1438" s="82"/>
      <c r="H1438" s="82"/>
      <c r="I1438" s="118">
        <f>VLOOKUP(道具表!L1438,虛寶卡代碼清單!D:H,4,FALSE)*K1438</f>
        <v>1260000</v>
      </c>
      <c r="J1438" s="147"/>
      <c r="K1438" s="71">
        <v>30000</v>
      </c>
      <c r="L1438" t="str">
        <f t="shared" si="33"/>
        <v>宙斯免費卡</v>
      </c>
    </row>
    <row r="1439" spans="2:12" x14ac:dyDescent="0.25">
      <c r="B1439" s="82" t="s">
        <v>441</v>
      </c>
      <c r="C1439" s="174" t="s">
        <v>2726</v>
      </c>
      <c r="D1439" s="175" t="s">
        <v>2727</v>
      </c>
      <c r="E1439" s="82">
        <v>12</v>
      </c>
      <c r="F1439" s="79"/>
      <c r="G1439" s="82"/>
      <c r="H1439" s="82"/>
      <c r="I1439" s="118">
        <f>VLOOKUP(道具表!L1439,虛寶卡代碼清單!D:H,4,FALSE)*K1439</f>
        <v>4200000</v>
      </c>
      <c r="J1439" s="147"/>
      <c r="K1439" s="71">
        <v>100000</v>
      </c>
      <c r="L1439" t="str">
        <f t="shared" si="33"/>
        <v>宙斯免費卡</v>
      </c>
    </row>
    <row r="1440" spans="2:12" x14ac:dyDescent="0.25">
      <c r="B1440" s="82" t="s">
        <v>441</v>
      </c>
      <c r="C1440" s="174" t="s">
        <v>2728</v>
      </c>
      <c r="D1440" s="175" t="s">
        <v>2729</v>
      </c>
      <c r="E1440" s="82">
        <v>12</v>
      </c>
      <c r="F1440" s="79"/>
      <c r="G1440" s="82"/>
      <c r="H1440" s="82"/>
      <c r="I1440" s="118">
        <f>VLOOKUP(道具表!L1440,虛寶卡代碼清單!D:H,4,FALSE)*K1440</f>
        <v>12600000</v>
      </c>
      <c r="J1440" s="147"/>
      <c r="K1440" s="71">
        <v>300000</v>
      </c>
      <c r="L1440" t="str">
        <f t="shared" si="33"/>
        <v>宙斯免費卡</v>
      </c>
    </row>
    <row r="1441" spans="2:12" x14ac:dyDescent="0.25">
      <c r="B1441" s="82" t="s">
        <v>441</v>
      </c>
      <c r="C1441" s="174" t="s">
        <v>2730</v>
      </c>
      <c r="D1441" s="175" t="s">
        <v>2731</v>
      </c>
      <c r="E1441" s="82">
        <v>12</v>
      </c>
      <c r="F1441" s="79"/>
      <c r="G1441" s="82"/>
      <c r="H1441" s="82"/>
      <c r="I1441" s="118">
        <f>VLOOKUP(道具表!L1441,虛寶卡代碼清單!D:H,4,FALSE)*K1441</f>
        <v>42000000</v>
      </c>
      <c r="J1441" s="147"/>
      <c r="K1441" s="71">
        <v>1000000</v>
      </c>
      <c r="L1441" t="str">
        <f t="shared" si="33"/>
        <v>宙斯免費卡</v>
      </c>
    </row>
    <row r="1442" spans="2:12" x14ac:dyDescent="0.25">
      <c r="B1442" s="82" t="s">
        <v>441</v>
      </c>
      <c r="C1442" s="174" t="s">
        <v>2732</v>
      </c>
      <c r="D1442" s="175" t="s">
        <v>2733</v>
      </c>
      <c r="E1442" s="82">
        <v>12</v>
      </c>
      <c r="F1442" s="79"/>
      <c r="G1442" s="82"/>
      <c r="H1442" s="82"/>
      <c r="I1442" s="118">
        <f>VLOOKUP(道具表!L1442,虛寶卡代碼清單!D:H,4,FALSE)*K1442</f>
        <v>126000000</v>
      </c>
      <c r="J1442" s="147"/>
      <c r="K1442" s="71">
        <v>3000000</v>
      </c>
      <c r="L1442" t="str">
        <f t="shared" si="33"/>
        <v>宙斯免費卡</v>
      </c>
    </row>
    <row r="1443" spans="2:12" x14ac:dyDescent="0.25">
      <c r="B1443" s="82" t="s">
        <v>441</v>
      </c>
      <c r="C1443" s="174" t="s">
        <v>2734</v>
      </c>
      <c r="D1443" s="175" t="s">
        <v>2735</v>
      </c>
      <c r="E1443" s="82">
        <v>12</v>
      </c>
      <c r="F1443" s="79"/>
      <c r="G1443" s="82"/>
      <c r="H1443" s="82"/>
      <c r="I1443" s="118">
        <f>VLOOKUP(道具表!L1443,虛寶卡代碼清單!D:H,4,FALSE)*K1443</f>
        <v>252000000</v>
      </c>
      <c r="J1443" s="147"/>
      <c r="K1443" s="71">
        <v>6000000</v>
      </c>
      <c r="L1443" t="str">
        <f t="shared" si="33"/>
        <v>宙斯免費卡</v>
      </c>
    </row>
    <row r="1444" spans="2:12" x14ac:dyDescent="0.25">
      <c r="B1444" s="82" t="s">
        <v>441</v>
      </c>
      <c r="C1444" s="174" t="s">
        <v>2736</v>
      </c>
      <c r="D1444" s="175" t="s">
        <v>2737</v>
      </c>
      <c r="E1444" s="82">
        <v>12</v>
      </c>
      <c r="F1444" s="79"/>
      <c r="G1444" s="82"/>
      <c r="H1444" s="82"/>
      <c r="I1444" s="118">
        <f>VLOOKUP(道具表!L1444,虛寶卡代碼清單!D:H,4,FALSE)*K1444</f>
        <v>378000000</v>
      </c>
      <c r="J1444" s="147"/>
      <c r="K1444" s="71">
        <v>9000000</v>
      </c>
      <c r="L1444" t="str">
        <f t="shared" si="33"/>
        <v>宙斯免費卡</v>
      </c>
    </row>
    <row r="1445" spans="2:12" x14ac:dyDescent="0.25">
      <c r="B1445" s="82" t="s">
        <v>441</v>
      </c>
      <c r="C1445" s="174" t="s">
        <v>2738</v>
      </c>
      <c r="D1445" s="175" t="s">
        <v>2739</v>
      </c>
      <c r="E1445" s="82">
        <v>12</v>
      </c>
      <c r="F1445" s="79"/>
      <c r="G1445" s="82"/>
      <c r="H1445" s="82"/>
      <c r="I1445" s="118">
        <f>VLOOKUP(道具表!L1445,虛寶卡代碼清單!D:H,4,FALSE)*K1445</f>
        <v>420000000</v>
      </c>
      <c r="J1445" s="147"/>
      <c r="K1445" s="71">
        <v>10000000</v>
      </c>
      <c r="L1445" t="str">
        <f t="shared" si="33"/>
        <v>宙斯免費卡</v>
      </c>
    </row>
    <row r="1446" spans="2:12" x14ac:dyDescent="0.25">
      <c r="B1446" s="82" t="s">
        <v>441</v>
      </c>
      <c r="C1446" s="174" t="s">
        <v>2740</v>
      </c>
      <c r="D1446" s="175" t="s">
        <v>2741</v>
      </c>
      <c r="E1446" s="82">
        <v>12</v>
      </c>
      <c r="F1446" s="79"/>
      <c r="G1446" s="82"/>
      <c r="H1446" s="82"/>
      <c r="I1446" s="118">
        <f>VLOOKUP(道具表!L1446,虛寶卡代碼清單!D:H,4,FALSE)*K1446</f>
        <v>630000000</v>
      </c>
      <c r="J1446" s="147"/>
      <c r="K1446" s="71">
        <v>15000000</v>
      </c>
      <c r="L1446" t="str">
        <f t="shared" si="33"/>
        <v>宙斯免費卡</v>
      </c>
    </row>
    <row r="1447" spans="2:12" x14ac:dyDescent="0.25">
      <c r="B1447" s="82" t="s">
        <v>441</v>
      </c>
      <c r="C1447" s="174" t="s">
        <v>2742</v>
      </c>
      <c r="D1447" s="175" t="s">
        <v>2743</v>
      </c>
      <c r="E1447" s="82">
        <v>12</v>
      </c>
      <c r="F1447" s="79"/>
      <c r="G1447" s="82"/>
      <c r="H1447" s="82"/>
      <c r="I1447" s="118">
        <f>VLOOKUP(道具表!L1447,虛寶卡代碼清單!D:H,4,FALSE)*K1447</f>
        <v>1260000000</v>
      </c>
      <c r="J1447" s="147"/>
      <c r="K1447" s="71">
        <v>30000000</v>
      </c>
      <c r="L1447" t="str">
        <f t="shared" si="33"/>
        <v>宙斯免費卡</v>
      </c>
    </row>
    <row r="1448" spans="2:12" x14ac:dyDescent="0.25">
      <c r="B1448" s="82" t="s">
        <v>441</v>
      </c>
      <c r="C1448" s="174" t="s">
        <v>2744</v>
      </c>
      <c r="D1448" s="175" t="s">
        <v>2745</v>
      </c>
      <c r="E1448" s="82">
        <v>12</v>
      </c>
      <c r="F1448" s="79"/>
      <c r="G1448" s="82"/>
      <c r="H1448" s="82"/>
      <c r="I1448" s="118">
        <f>VLOOKUP(道具表!L1448,虛寶卡代碼清單!D:H,4,FALSE)*K1448</f>
        <v>2100000000</v>
      </c>
      <c r="J1448" s="147"/>
      <c r="K1448" s="71">
        <v>50000000</v>
      </c>
      <c r="L1448" t="str">
        <f t="shared" si="33"/>
        <v>宙斯免費卡</v>
      </c>
    </row>
    <row r="1449" spans="2:12" x14ac:dyDescent="0.25">
      <c r="B1449" s="82" t="s">
        <v>441</v>
      </c>
      <c r="C1449" s="174" t="s">
        <v>2746</v>
      </c>
      <c r="D1449" s="175" t="s">
        <v>2747</v>
      </c>
      <c r="E1449" s="82">
        <v>12</v>
      </c>
      <c r="F1449" s="79"/>
      <c r="G1449" s="82"/>
      <c r="H1449" s="82"/>
      <c r="I1449" s="118">
        <f>VLOOKUP(道具表!L1449,虛寶卡代碼清單!D:H,4,FALSE)*K1449</f>
        <v>4200000000</v>
      </c>
      <c r="J1449" s="147"/>
      <c r="K1449" s="71">
        <v>100000000</v>
      </c>
      <c r="L1449" t="str">
        <f t="shared" si="33"/>
        <v>宙斯免費卡</v>
      </c>
    </row>
    <row r="1450" spans="2:12" x14ac:dyDescent="0.25">
      <c r="B1450" s="82" t="s">
        <v>441</v>
      </c>
      <c r="C1450" s="174" t="s">
        <v>2748</v>
      </c>
      <c r="D1450" s="175" t="s">
        <v>2749</v>
      </c>
      <c r="E1450" s="82">
        <v>12</v>
      </c>
      <c r="F1450" s="79"/>
      <c r="G1450" s="82"/>
      <c r="H1450" s="82"/>
      <c r="I1450" s="118">
        <f>VLOOKUP(道具表!L1450,虛寶卡代碼清單!D:H,4,FALSE)*K1450</f>
        <v>8400000000</v>
      </c>
      <c r="J1450" s="147"/>
      <c r="K1450" s="71">
        <v>200000000</v>
      </c>
      <c r="L1450" t="str">
        <f t="shared" si="33"/>
        <v>宙斯免費卡</v>
      </c>
    </row>
    <row r="1451" spans="2:12" x14ac:dyDescent="0.25">
      <c r="B1451" s="82" t="s">
        <v>441</v>
      </c>
      <c r="C1451" s="174" t="s">
        <v>2750</v>
      </c>
      <c r="D1451" s="175" t="s">
        <v>2751</v>
      </c>
      <c r="E1451" s="82">
        <v>12</v>
      </c>
      <c r="F1451" s="79"/>
      <c r="G1451" s="82"/>
      <c r="H1451" s="82"/>
      <c r="I1451" s="118">
        <f>VLOOKUP(道具表!L1451,虛寶卡代碼清單!D:H,4,FALSE)*K1451</f>
        <v>12600000000</v>
      </c>
      <c r="J1451" s="147"/>
      <c r="K1451" s="71">
        <v>300000000</v>
      </c>
      <c r="L1451" t="str">
        <f t="shared" si="33"/>
        <v>宙斯免費卡</v>
      </c>
    </row>
    <row r="1452" spans="2:12" x14ac:dyDescent="0.25">
      <c r="B1452" s="82" t="s">
        <v>441</v>
      </c>
      <c r="C1452" s="174" t="s">
        <v>2752</v>
      </c>
      <c r="D1452" s="175" t="s">
        <v>2753</v>
      </c>
      <c r="E1452" s="82">
        <v>12</v>
      </c>
      <c r="F1452" s="79"/>
      <c r="G1452" s="82"/>
      <c r="H1452" s="82"/>
      <c r="I1452" s="118">
        <f>VLOOKUP(道具表!L1452,虛寶卡代碼清單!D:H,4,FALSE)*K1452</f>
        <v>21000000000</v>
      </c>
      <c r="J1452" s="147"/>
      <c r="K1452" s="71">
        <v>500000000</v>
      </c>
      <c r="L1452" t="str">
        <f t="shared" si="33"/>
        <v>宙斯免費卡</v>
      </c>
    </row>
    <row r="1453" spans="2:12" x14ac:dyDescent="0.25">
      <c r="B1453" s="82" t="s">
        <v>441</v>
      </c>
      <c r="C1453" s="174" t="s">
        <v>2754</v>
      </c>
      <c r="D1453" s="175" t="s">
        <v>2755</v>
      </c>
      <c r="E1453" s="82">
        <v>12</v>
      </c>
      <c r="F1453" s="79"/>
      <c r="G1453" s="82"/>
      <c r="H1453" s="82"/>
      <c r="I1453" s="118">
        <f>VLOOKUP(道具表!L1453,虛寶卡代碼清單!D:H,4,FALSE)*K1453</f>
        <v>42000000000</v>
      </c>
      <c r="J1453" s="147"/>
      <c r="K1453" s="71">
        <v>1000000000</v>
      </c>
      <c r="L1453" t="str">
        <f t="shared" si="33"/>
        <v>宙斯免費卡</v>
      </c>
    </row>
    <row r="1454" spans="2:12" x14ac:dyDescent="0.25">
      <c r="B1454" s="82" t="s">
        <v>441</v>
      </c>
      <c r="C1454" s="174" t="s">
        <v>2756</v>
      </c>
      <c r="D1454" s="175" t="s">
        <v>2757</v>
      </c>
      <c r="E1454" s="82">
        <v>12</v>
      </c>
      <c r="F1454" s="79"/>
      <c r="G1454" s="82"/>
      <c r="H1454" s="82"/>
      <c r="I1454" s="118">
        <f>VLOOKUP(道具表!L1454,虛寶卡代碼清單!D:H,4,FALSE)*K1454</f>
        <v>108000</v>
      </c>
      <c r="J1454" s="147"/>
      <c r="K1454" s="71">
        <v>3000</v>
      </c>
      <c r="L1454" t="str">
        <f t="shared" si="33"/>
        <v>冰雪公主免費卡</v>
      </c>
    </row>
    <row r="1455" spans="2:12" x14ac:dyDescent="0.25">
      <c r="B1455" s="82" t="s">
        <v>441</v>
      </c>
      <c r="C1455" s="174" t="s">
        <v>2758</v>
      </c>
      <c r="D1455" s="175" t="s">
        <v>2759</v>
      </c>
      <c r="E1455" s="82">
        <v>12</v>
      </c>
      <c r="F1455" s="79"/>
      <c r="G1455" s="82"/>
      <c r="H1455" s="82"/>
      <c r="I1455" s="118">
        <f>VLOOKUP(道具表!L1455,虛寶卡代碼清單!D:H,4,FALSE)*K1455</f>
        <v>360000</v>
      </c>
      <c r="J1455" s="147"/>
      <c r="K1455" s="71">
        <v>10000</v>
      </c>
      <c r="L1455" t="str">
        <f t="shared" si="33"/>
        <v>冰雪公主免費卡</v>
      </c>
    </row>
    <row r="1456" spans="2:12" x14ac:dyDescent="0.25">
      <c r="B1456" s="82" t="s">
        <v>441</v>
      </c>
      <c r="C1456" s="174" t="s">
        <v>2760</v>
      </c>
      <c r="D1456" s="175" t="s">
        <v>2761</v>
      </c>
      <c r="E1456" s="82">
        <v>12</v>
      </c>
      <c r="F1456" s="79"/>
      <c r="G1456" s="82"/>
      <c r="H1456" s="82"/>
      <c r="I1456" s="118">
        <f>VLOOKUP(道具表!L1456,虛寶卡代碼清單!D:H,4,FALSE)*K1456</f>
        <v>1080000</v>
      </c>
      <c r="J1456" s="147"/>
      <c r="K1456" s="71">
        <v>30000</v>
      </c>
      <c r="L1456" t="str">
        <f t="shared" si="33"/>
        <v>冰雪公主免費卡</v>
      </c>
    </row>
    <row r="1457" spans="2:12" x14ac:dyDescent="0.25">
      <c r="B1457" s="82" t="s">
        <v>441</v>
      </c>
      <c r="C1457" s="174" t="s">
        <v>2762</v>
      </c>
      <c r="D1457" s="175" t="s">
        <v>2763</v>
      </c>
      <c r="E1457" s="82">
        <v>12</v>
      </c>
      <c r="F1457" s="79"/>
      <c r="G1457" s="82"/>
      <c r="H1457" s="82"/>
      <c r="I1457" s="118">
        <f>VLOOKUP(道具表!L1457,虛寶卡代碼清單!D:H,4,FALSE)*K1457</f>
        <v>3600000</v>
      </c>
      <c r="J1457" s="147"/>
      <c r="K1457" s="71">
        <v>100000</v>
      </c>
      <c r="L1457" t="str">
        <f t="shared" si="33"/>
        <v>冰雪公主免費卡</v>
      </c>
    </row>
    <row r="1458" spans="2:12" x14ac:dyDescent="0.25">
      <c r="B1458" s="82" t="s">
        <v>441</v>
      </c>
      <c r="C1458" s="174" t="s">
        <v>2764</v>
      </c>
      <c r="D1458" s="175" t="s">
        <v>2765</v>
      </c>
      <c r="E1458" s="82">
        <v>12</v>
      </c>
      <c r="F1458" s="79"/>
      <c r="G1458" s="82"/>
      <c r="H1458" s="82"/>
      <c r="I1458" s="118">
        <f>VLOOKUP(道具表!L1458,虛寶卡代碼清單!D:H,4,FALSE)*K1458</f>
        <v>10800000</v>
      </c>
      <c r="J1458" s="147"/>
      <c r="K1458" s="71">
        <v>300000</v>
      </c>
      <c r="L1458" t="str">
        <f t="shared" si="33"/>
        <v>冰雪公主免費卡</v>
      </c>
    </row>
    <row r="1459" spans="2:12" x14ac:dyDescent="0.25">
      <c r="B1459" s="82" t="s">
        <v>441</v>
      </c>
      <c r="C1459" s="174" t="s">
        <v>2766</v>
      </c>
      <c r="D1459" s="175" t="s">
        <v>2767</v>
      </c>
      <c r="E1459" s="82">
        <v>12</v>
      </c>
      <c r="F1459" s="79"/>
      <c r="G1459" s="82"/>
      <c r="H1459" s="82"/>
      <c r="I1459" s="118">
        <f>VLOOKUP(道具表!L1459,虛寶卡代碼清單!D:H,4,FALSE)*K1459</f>
        <v>36000000</v>
      </c>
      <c r="J1459" s="147"/>
      <c r="K1459" s="71">
        <v>1000000</v>
      </c>
      <c r="L1459" t="str">
        <f t="shared" si="33"/>
        <v>冰雪公主免費卡</v>
      </c>
    </row>
    <row r="1460" spans="2:12" x14ac:dyDescent="0.25">
      <c r="B1460" s="82" t="s">
        <v>441</v>
      </c>
      <c r="C1460" s="174" t="s">
        <v>2768</v>
      </c>
      <c r="D1460" s="175" t="s">
        <v>2769</v>
      </c>
      <c r="E1460" s="82">
        <v>12</v>
      </c>
      <c r="F1460" s="79"/>
      <c r="G1460" s="82"/>
      <c r="H1460" s="82"/>
      <c r="I1460" s="118">
        <f>VLOOKUP(道具表!L1460,虛寶卡代碼清單!D:H,4,FALSE)*K1460</f>
        <v>108000000</v>
      </c>
      <c r="J1460" s="147"/>
      <c r="K1460" s="71">
        <v>3000000</v>
      </c>
      <c r="L1460" t="str">
        <f t="shared" si="33"/>
        <v>冰雪公主免費卡</v>
      </c>
    </row>
    <row r="1461" spans="2:12" x14ac:dyDescent="0.25">
      <c r="B1461" s="82" t="s">
        <v>441</v>
      </c>
      <c r="C1461" s="174" t="s">
        <v>2770</v>
      </c>
      <c r="D1461" s="175" t="s">
        <v>2771</v>
      </c>
      <c r="E1461" s="82">
        <v>12</v>
      </c>
      <c r="F1461" s="79"/>
      <c r="G1461" s="82"/>
      <c r="H1461" s="82"/>
      <c r="I1461" s="118">
        <f>VLOOKUP(道具表!L1461,虛寶卡代碼清單!D:H,4,FALSE)*K1461</f>
        <v>216000000</v>
      </c>
      <c r="J1461" s="147"/>
      <c r="K1461" s="71">
        <v>6000000</v>
      </c>
      <c r="L1461" t="str">
        <f t="shared" si="33"/>
        <v>冰雪公主免費卡</v>
      </c>
    </row>
    <row r="1462" spans="2:12" x14ac:dyDescent="0.25">
      <c r="B1462" s="82" t="s">
        <v>441</v>
      </c>
      <c r="C1462" s="174" t="s">
        <v>2772</v>
      </c>
      <c r="D1462" s="175" t="s">
        <v>2773</v>
      </c>
      <c r="E1462" s="82">
        <v>12</v>
      </c>
      <c r="F1462" s="79"/>
      <c r="G1462" s="82"/>
      <c r="H1462" s="82"/>
      <c r="I1462" s="118">
        <f>VLOOKUP(道具表!L1462,虛寶卡代碼清單!D:H,4,FALSE)*K1462</f>
        <v>324000000</v>
      </c>
      <c r="J1462" s="147"/>
      <c r="K1462" s="71">
        <v>9000000</v>
      </c>
      <c r="L1462" t="str">
        <f t="shared" si="33"/>
        <v>冰雪公主免費卡</v>
      </c>
    </row>
    <row r="1463" spans="2:12" x14ac:dyDescent="0.25">
      <c r="B1463" s="82" t="s">
        <v>441</v>
      </c>
      <c r="C1463" s="174" t="s">
        <v>2774</v>
      </c>
      <c r="D1463" s="175" t="s">
        <v>2775</v>
      </c>
      <c r="E1463" s="82">
        <v>12</v>
      </c>
      <c r="F1463" s="79"/>
      <c r="G1463" s="82"/>
      <c r="H1463" s="82"/>
      <c r="I1463" s="118">
        <f>VLOOKUP(道具表!L1463,虛寶卡代碼清單!D:H,4,FALSE)*K1463</f>
        <v>360000000</v>
      </c>
      <c r="J1463" s="147"/>
      <c r="K1463" s="71">
        <v>10000000</v>
      </c>
      <c r="L1463" t="str">
        <f t="shared" si="33"/>
        <v>冰雪公主免費卡</v>
      </c>
    </row>
    <row r="1464" spans="2:12" x14ac:dyDescent="0.25">
      <c r="B1464" s="82" t="s">
        <v>441</v>
      </c>
      <c r="C1464" s="174" t="s">
        <v>2776</v>
      </c>
      <c r="D1464" s="175" t="s">
        <v>2777</v>
      </c>
      <c r="E1464" s="82">
        <v>12</v>
      </c>
      <c r="F1464" s="79"/>
      <c r="G1464" s="82"/>
      <c r="H1464" s="82"/>
      <c r="I1464" s="118">
        <f>VLOOKUP(道具表!L1464,虛寶卡代碼清單!D:H,4,FALSE)*K1464</f>
        <v>540000000</v>
      </c>
      <c r="J1464" s="147"/>
      <c r="K1464" s="71">
        <v>15000000</v>
      </c>
      <c r="L1464" t="str">
        <f t="shared" si="33"/>
        <v>冰雪公主免費卡</v>
      </c>
    </row>
    <row r="1465" spans="2:12" x14ac:dyDescent="0.25">
      <c r="B1465" s="82" t="s">
        <v>441</v>
      </c>
      <c r="C1465" s="174" t="s">
        <v>2778</v>
      </c>
      <c r="D1465" s="175" t="s">
        <v>2779</v>
      </c>
      <c r="E1465" s="82">
        <v>12</v>
      </c>
      <c r="F1465" s="79"/>
      <c r="G1465" s="82"/>
      <c r="H1465" s="82"/>
      <c r="I1465" s="118">
        <f>VLOOKUP(道具表!L1465,虛寶卡代碼清單!D:H,4,FALSE)*K1465</f>
        <v>1080000000</v>
      </c>
      <c r="J1465" s="147"/>
      <c r="K1465" s="71">
        <v>30000000</v>
      </c>
      <c r="L1465" t="str">
        <f t="shared" si="33"/>
        <v>冰雪公主免費卡</v>
      </c>
    </row>
    <row r="1466" spans="2:12" x14ac:dyDescent="0.25">
      <c r="B1466" s="82" t="s">
        <v>441</v>
      </c>
      <c r="C1466" s="174" t="s">
        <v>2780</v>
      </c>
      <c r="D1466" s="175" t="s">
        <v>2781</v>
      </c>
      <c r="E1466" s="82">
        <v>12</v>
      </c>
      <c r="F1466" s="79"/>
      <c r="G1466" s="82"/>
      <c r="H1466" s="82"/>
      <c r="I1466" s="118">
        <f>VLOOKUP(道具表!L1466,虛寶卡代碼清單!D:H,4,FALSE)*K1466</f>
        <v>1800000000</v>
      </c>
      <c r="J1466" s="147"/>
      <c r="K1466" s="71">
        <v>50000000</v>
      </c>
      <c r="L1466" t="str">
        <f t="shared" si="33"/>
        <v>冰雪公主免費卡</v>
      </c>
    </row>
    <row r="1467" spans="2:12" x14ac:dyDescent="0.25">
      <c r="B1467" s="82" t="s">
        <v>441</v>
      </c>
      <c r="C1467" s="174" t="s">
        <v>2782</v>
      </c>
      <c r="D1467" s="175" t="s">
        <v>2783</v>
      </c>
      <c r="E1467" s="82">
        <v>12</v>
      </c>
      <c r="F1467" s="79"/>
      <c r="G1467" s="82"/>
      <c r="H1467" s="82"/>
      <c r="I1467" s="118">
        <f>VLOOKUP(道具表!L1467,虛寶卡代碼清單!D:H,4,FALSE)*K1467</f>
        <v>3600000000</v>
      </c>
      <c r="J1467" s="147"/>
      <c r="K1467" s="71">
        <v>100000000</v>
      </c>
      <c r="L1467" t="str">
        <f t="shared" si="33"/>
        <v>冰雪公主免費卡</v>
      </c>
    </row>
    <row r="1468" spans="2:12" x14ac:dyDescent="0.25">
      <c r="B1468" s="82" t="s">
        <v>441</v>
      </c>
      <c r="C1468" s="174" t="s">
        <v>2784</v>
      </c>
      <c r="D1468" s="175" t="s">
        <v>2785</v>
      </c>
      <c r="E1468" s="82">
        <v>12</v>
      </c>
      <c r="F1468" s="79"/>
      <c r="G1468" s="82"/>
      <c r="H1468" s="82"/>
      <c r="I1468" s="118">
        <f>VLOOKUP(道具表!L1468,虛寶卡代碼清單!D:H,4,FALSE)*K1468</f>
        <v>7200000000</v>
      </c>
      <c r="J1468" s="147"/>
      <c r="K1468" s="71">
        <v>200000000</v>
      </c>
      <c r="L1468" t="str">
        <f t="shared" si="33"/>
        <v>冰雪公主免費卡</v>
      </c>
    </row>
    <row r="1469" spans="2:12" x14ac:dyDescent="0.25">
      <c r="B1469" s="82" t="s">
        <v>441</v>
      </c>
      <c r="C1469" s="174" t="s">
        <v>2786</v>
      </c>
      <c r="D1469" s="175" t="s">
        <v>2787</v>
      </c>
      <c r="E1469" s="82">
        <v>12</v>
      </c>
      <c r="F1469" s="79"/>
      <c r="G1469" s="82"/>
      <c r="H1469" s="82"/>
      <c r="I1469" s="118">
        <f>VLOOKUP(道具表!L1469,虛寶卡代碼清單!D:H,4,FALSE)*K1469</f>
        <v>10800000000</v>
      </c>
      <c r="J1469" s="147"/>
      <c r="K1469" s="71">
        <v>300000000</v>
      </c>
      <c r="L1469" t="str">
        <f t="shared" si="33"/>
        <v>冰雪公主免費卡</v>
      </c>
    </row>
    <row r="1470" spans="2:12" x14ac:dyDescent="0.25">
      <c r="B1470" s="82" t="s">
        <v>441</v>
      </c>
      <c r="C1470" s="174" t="s">
        <v>2788</v>
      </c>
      <c r="D1470" s="175" t="s">
        <v>2789</v>
      </c>
      <c r="E1470" s="82">
        <v>12</v>
      </c>
      <c r="F1470" s="79"/>
      <c r="G1470" s="82"/>
      <c r="H1470" s="82"/>
      <c r="I1470" s="118">
        <f>VLOOKUP(道具表!L1470,虛寶卡代碼清單!D:H,4,FALSE)*K1470</f>
        <v>18000000000</v>
      </c>
      <c r="J1470" s="147"/>
      <c r="K1470" s="71">
        <v>500000000</v>
      </c>
      <c r="L1470" t="str">
        <f t="shared" ref="L1470:L1533" si="34">MID(C1470,LEN(K1470)+1,FIND("(",C1470)-LEN(K1470)-1)</f>
        <v>冰雪公主免費卡</v>
      </c>
    </row>
    <row r="1471" spans="2:12" x14ac:dyDescent="0.25">
      <c r="B1471" s="82" t="s">
        <v>441</v>
      </c>
      <c r="C1471" s="174" t="s">
        <v>2790</v>
      </c>
      <c r="D1471" s="175" t="s">
        <v>2791</v>
      </c>
      <c r="E1471" s="82">
        <v>12</v>
      </c>
      <c r="F1471" s="79"/>
      <c r="G1471" s="82"/>
      <c r="H1471" s="82"/>
      <c r="I1471" s="118">
        <f>VLOOKUP(道具表!L1471,虛寶卡代碼清單!D:H,4,FALSE)*K1471</f>
        <v>36000000000</v>
      </c>
      <c r="J1471" s="147"/>
      <c r="K1471" s="71">
        <v>1000000000</v>
      </c>
      <c r="L1471" t="str">
        <f t="shared" si="34"/>
        <v>冰雪公主免費卡</v>
      </c>
    </row>
    <row r="1472" spans="2:12" x14ac:dyDescent="0.25">
      <c r="B1472" s="82" t="s">
        <v>441</v>
      </c>
      <c r="C1472" s="174" t="s">
        <v>2792</v>
      </c>
      <c r="D1472" s="175" t="s">
        <v>2793</v>
      </c>
      <c r="E1472" s="82">
        <v>12</v>
      </c>
      <c r="F1472" s="79"/>
      <c r="G1472" s="82"/>
      <c r="H1472" s="82"/>
      <c r="I1472" s="118">
        <f>VLOOKUP(道具表!L1472,虛寶卡代碼清單!D:H,4,FALSE)*K1472</f>
        <v>108000</v>
      </c>
      <c r="J1472" s="147"/>
      <c r="K1472" s="71">
        <v>3000</v>
      </c>
      <c r="L1472" t="str">
        <f t="shared" si="34"/>
        <v>冰雪公主免費卡</v>
      </c>
    </row>
    <row r="1473" spans="2:12" x14ac:dyDescent="0.25">
      <c r="B1473" s="82" t="s">
        <v>441</v>
      </c>
      <c r="C1473" s="174" t="s">
        <v>2794</v>
      </c>
      <c r="D1473" s="175" t="s">
        <v>2795</v>
      </c>
      <c r="E1473" s="82">
        <v>12</v>
      </c>
      <c r="F1473" s="79"/>
      <c r="G1473" s="82"/>
      <c r="H1473" s="82"/>
      <c r="I1473" s="118">
        <f>VLOOKUP(道具表!L1473,虛寶卡代碼清單!D:H,4,FALSE)*K1473</f>
        <v>360000</v>
      </c>
      <c r="J1473" s="147"/>
      <c r="K1473" s="71">
        <v>10000</v>
      </c>
      <c r="L1473" t="str">
        <f t="shared" si="34"/>
        <v>冰雪公主免費卡</v>
      </c>
    </row>
    <row r="1474" spans="2:12" x14ac:dyDescent="0.25">
      <c r="B1474" s="82" t="s">
        <v>441</v>
      </c>
      <c r="C1474" s="174" t="s">
        <v>2796</v>
      </c>
      <c r="D1474" s="175" t="s">
        <v>2797</v>
      </c>
      <c r="E1474" s="82">
        <v>12</v>
      </c>
      <c r="F1474" s="79"/>
      <c r="G1474" s="82"/>
      <c r="H1474" s="82"/>
      <c r="I1474" s="118">
        <f>VLOOKUP(道具表!L1474,虛寶卡代碼清單!D:H,4,FALSE)*K1474</f>
        <v>1080000</v>
      </c>
      <c r="J1474" s="147"/>
      <c r="K1474" s="71">
        <v>30000</v>
      </c>
      <c r="L1474" t="str">
        <f t="shared" si="34"/>
        <v>冰雪公主免費卡</v>
      </c>
    </row>
    <row r="1475" spans="2:12" x14ac:dyDescent="0.25">
      <c r="B1475" s="82" t="s">
        <v>441</v>
      </c>
      <c r="C1475" s="174" t="s">
        <v>2798</v>
      </c>
      <c r="D1475" s="175" t="s">
        <v>2799</v>
      </c>
      <c r="E1475" s="82">
        <v>12</v>
      </c>
      <c r="F1475" s="79"/>
      <c r="G1475" s="82"/>
      <c r="H1475" s="82"/>
      <c r="I1475" s="118">
        <f>VLOOKUP(道具表!L1475,虛寶卡代碼清單!D:H,4,FALSE)*K1475</f>
        <v>3600000</v>
      </c>
      <c r="J1475" s="147"/>
      <c r="K1475" s="71">
        <v>100000</v>
      </c>
      <c r="L1475" t="str">
        <f t="shared" si="34"/>
        <v>冰雪公主免費卡</v>
      </c>
    </row>
    <row r="1476" spans="2:12" x14ac:dyDescent="0.25">
      <c r="B1476" s="82" t="s">
        <v>441</v>
      </c>
      <c r="C1476" s="174" t="s">
        <v>2800</v>
      </c>
      <c r="D1476" s="175" t="s">
        <v>2801</v>
      </c>
      <c r="E1476" s="82">
        <v>12</v>
      </c>
      <c r="F1476" s="79"/>
      <c r="G1476" s="82"/>
      <c r="H1476" s="82"/>
      <c r="I1476" s="118">
        <f>VLOOKUP(道具表!L1476,虛寶卡代碼清單!D:H,4,FALSE)*K1476</f>
        <v>10800000</v>
      </c>
      <c r="J1476" s="147"/>
      <c r="K1476" s="71">
        <v>300000</v>
      </c>
      <c r="L1476" t="str">
        <f t="shared" si="34"/>
        <v>冰雪公主免費卡</v>
      </c>
    </row>
    <row r="1477" spans="2:12" x14ac:dyDescent="0.25">
      <c r="B1477" s="82" t="s">
        <v>441</v>
      </c>
      <c r="C1477" s="174" t="s">
        <v>2802</v>
      </c>
      <c r="D1477" s="175" t="s">
        <v>2803</v>
      </c>
      <c r="E1477" s="82">
        <v>12</v>
      </c>
      <c r="F1477" s="79"/>
      <c r="G1477" s="82"/>
      <c r="H1477" s="82"/>
      <c r="I1477" s="118">
        <f>VLOOKUP(道具表!L1477,虛寶卡代碼清單!D:H,4,FALSE)*K1477</f>
        <v>36000000</v>
      </c>
      <c r="J1477" s="147"/>
      <c r="K1477" s="71">
        <v>1000000</v>
      </c>
      <c r="L1477" t="str">
        <f t="shared" si="34"/>
        <v>冰雪公主免費卡</v>
      </c>
    </row>
    <row r="1478" spans="2:12" x14ac:dyDescent="0.25">
      <c r="B1478" s="82" t="s">
        <v>441</v>
      </c>
      <c r="C1478" s="174" t="s">
        <v>2804</v>
      </c>
      <c r="D1478" s="175" t="s">
        <v>2805</v>
      </c>
      <c r="E1478" s="82">
        <v>12</v>
      </c>
      <c r="F1478" s="79"/>
      <c r="G1478" s="82"/>
      <c r="H1478" s="82"/>
      <c r="I1478" s="118">
        <f>VLOOKUP(道具表!L1478,虛寶卡代碼清單!D:H,4,FALSE)*K1478</f>
        <v>108000000</v>
      </c>
      <c r="J1478" s="147"/>
      <c r="K1478" s="71">
        <v>3000000</v>
      </c>
      <c r="L1478" t="str">
        <f t="shared" si="34"/>
        <v>冰雪公主免費卡</v>
      </c>
    </row>
    <row r="1479" spans="2:12" x14ac:dyDescent="0.25">
      <c r="B1479" s="82" t="s">
        <v>441</v>
      </c>
      <c r="C1479" s="174" t="s">
        <v>2806</v>
      </c>
      <c r="D1479" s="175" t="s">
        <v>2807</v>
      </c>
      <c r="E1479" s="82">
        <v>12</v>
      </c>
      <c r="F1479" s="79"/>
      <c r="G1479" s="82"/>
      <c r="H1479" s="82"/>
      <c r="I1479" s="118">
        <f>VLOOKUP(道具表!L1479,虛寶卡代碼清單!D:H,4,FALSE)*K1479</f>
        <v>216000000</v>
      </c>
      <c r="J1479" s="147"/>
      <c r="K1479" s="71">
        <v>6000000</v>
      </c>
      <c r="L1479" t="str">
        <f t="shared" si="34"/>
        <v>冰雪公主免費卡</v>
      </c>
    </row>
    <row r="1480" spans="2:12" x14ac:dyDescent="0.25">
      <c r="B1480" s="82" t="s">
        <v>441</v>
      </c>
      <c r="C1480" s="174" t="s">
        <v>2808</v>
      </c>
      <c r="D1480" s="175" t="s">
        <v>2809</v>
      </c>
      <c r="E1480" s="82">
        <v>12</v>
      </c>
      <c r="F1480" s="79"/>
      <c r="G1480" s="82"/>
      <c r="H1480" s="82"/>
      <c r="I1480" s="118">
        <f>VLOOKUP(道具表!L1480,虛寶卡代碼清單!D:H,4,FALSE)*K1480</f>
        <v>324000000</v>
      </c>
      <c r="J1480" s="147"/>
      <c r="K1480" s="71">
        <v>9000000</v>
      </c>
      <c r="L1480" t="str">
        <f t="shared" si="34"/>
        <v>冰雪公主免費卡</v>
      </c>
    </row>
    <row r="1481" spans="2:12" x14ac:dyDescent="0.25">
      <c r="B1481" s="82" t="s">
        <v>441</v>
      </c>
      <c r="C1481" s="174" t="s">
        <v>2810</v>
      </c>
      <c r="D1481" s="175" t="s">
        <v>2811</v>
      </c>
      <c r="E1481" s="82">
        <v>12</v>
      </c>
      <c r="F1481" s="79"/>
      <c r="G1481" s="82"/>
      <c r="H1481" s="82"/>
      <c r="I1481" s="118">
        <f>VLOOKUP(道具表!L1481,虛寶卡代碼清單!D:H,4,FALSE)*K1481</f>
        <v>360000000</v>
      </c>
      <c r="J1481" s="147"/>
      <c r="K1481" s="71">
        <v>10000000</v>
      </c>
      <c r="L1481" t="str">
        <f t="shared" si="34"/>
        <v>冰雪公主免費卡</v>
      </c>
    </row>
    <row r="1482" spans="2:12" x14ac:dyDescent="0.25">
      <c r="B1482" s="82" t="s">
        <v>441</v>
      </c>
      <c r="C1482" s="174" t="s">
        <v>2812</v>
      </c>
      <c r="D1482" s="175" t="s">
        <v>2813</v>
      </c>
      <c r="E1482" s="82">
        <v>12</v>
      </c>
      <c r="F1482" s="79"/>
      <c r="G1482" s="82"/>
      <c r="H1482" s="82"/>
      <c r="I1482" s="118">
        <f>VLOOKUP(道具表!L1482,虛寶卡代碼清單!D:H,4,FALSE)*K1482</f>
        <v>540000000</v>
      </c>
      <c r="J1482" s="147"/>
      <c r="K1482" s="71">
        <v>15000000</v>
      </c>
      <c r="L1482" t="str">
        <f t="shared" si="34"/>
        <v>冰雪公主免費卡</v>
      </c>
    </row>
    <row r="1483" spans="2:12" x14ac:dyDescent="0.25">
      <c r="B1483" s="82" t="s">
        <v>441</v>
      </c>
      <c r="C1483" s="174" t="s">
        <v>2814</v>
      </c>
      <c r="D1483" s="175" t="s">
        <v>2815</v>
      </c>
      <c r="E1483" s="82">
        <v>12</v>
      </c>
      <c r="F1483" s="79"/>
      <c r="G1483" s="82"/>
      <c r="H1483" s="82"/>
      <c r="I1483" s="118">
        <f>VLOOKUP(道具表!L1483,虛寶卡代碼清單!D:H,4,FALSE)*K1483</f>
        <v>1080000000</v>
      </c>
      <c r="J1483" s="147"/>
      <c r="K1483" s="71">
        <v>30000000</v>
      </c>
      <c r="L1483" t="str">
        <f t="shared" si="34"/>
        <v>冰雪公主免費卡</v>
      </c>
    </row>
    <row r="1484" spans="2:12" x14ac:dyDescent="0.25">
      <c r="B1484" s="82" t="s">
        <v>441</v>
      </c>
      <c r="C1484" s="174" t="s">
        <v>2816</v>
      </c>
      <c r="D1484" s="175" t="s">
        <v>2817</v>
      </c>
      <c r="E1484" s="82">
        <v>12</v>
      </c>
      <c r="F1484" s="79"/>
      <c r="G1484" s="82"/>
      <c r="H1484" s="82"/>
      <c r="I1484" s="118">
        <f>VLOOKUP(道具表!L1484,虛寶卡代碼清單!D:H,4,FALSE)*K1484</f>
        <v>1800000000</v>
      </c>
      <c r="J1484" s="147"/>
      <c r="K1484" s="71">
        <v>50000000</v>
      </c>
      <c r="L1484" t="str">
        <f t="shared" si="34"/>
        <v>冰雪公主免費卡</v>
      </c>
    </row>
    <row r="1485" spans="2:12" x14ac:dyDescent="0.25">
      <c r="B1485" s="82" t="s">
        <v>441</v>
      </c>
      <c r="C1485" s="174" t="s">
        <v>2818</v>
      </c>
      <c r="D1485" s="175" t="s">
        <v>2819</v>
      </c>
      <c r="E1485" s="82">
        <v>12</v>
      </c>
      <c r="F1485" s="79"/>
      <c r="G1485" s="82"/>
      <c r="H1485" s="82"/>
      <c r="I1485" s="118">
        <f>VLOOKUP(道具表!L1485,虛寶卡代碼清單!D:H,4,FALSE)*K1485</f>
        <v>3600000000</v>
      </c>
      <c r="J1485" s="147"/>
      <c r="K1485" s="71">
        <v>100000000</v>
      </c>
      <c r="L1485" t="str">
        <f t="shared" si="34"/>
        <v>冰雪公主免費卡</v>
      </c>
    </row>
    <row r="1486" spans="2:12" x14ac:dyDescent="0.25">
      <c r="B1486" s="82" t="s">
        <v>441</v>
      </c>
      <c r="C1486" s="174" t="s">
        <v>2820</v>
      </c>
      <c r="D1486" s="175" t="s">
        <v>2821</v>
      </c>
      <c r="E1486" s="82">
        <v>12</v>
      </c>
      <c r="F1486" s="79"/>
      <c r="G1486" s="82"/>
      <c r="H1486" s="82"/>
      <c r="I1486" s="118">
        <f>VLOOKUP(道具表!L1486,虛寶卡代碼清單!D:H,4,FALSE)*K1486</f>
        <v>7200000000</v>
      </c>
      <c r="J1486" s="147"/>
      <c r="K1486" s="71">
        <v>200000000</v>
      </c>
      <c r="L1486" t="str">
        <f t="shared" si="34"/>
        <v>冰雪公主免費卡</v>
      </c>
    </row>
    <row r="1487" spans="2:12" x14ac:dyDescent="0.25">
      <c r="B1487" s="82" t="s">
        <v>441</v>
      </c>
      <c r="C1487" s="174" t="s">
        <v>2822</v>
      </c>
      <c r="D1487" s="175" t="s">
        <v>2823</v>
      </c>
      <c r="E1487" s="82">
        <v>12</v>
      </c>
      <c r="F1487" s="79"/>
      <c r="G1487" s="82"/>
      <c r="H1487" s="82"/>
      <c r="I1487" s="118">
        <f>VLOOKUP(道具表!L1487,虛寶卡代碼清單!D:H,4,FALSE)*K1487</f>
        <v>10800000000</v>
      </c>
      <c r="J1487" s="147"/>
      <c r="K1487" s="71">
        <v>300000000</v>
      </c>
      <c r="L1487" t="str">
        <f t="shared" si="34"/>
        <v>冰雪公主免費卡</v>
      </c>
    </row>
    <row r="1488" spans="2:12" x14ac:dyDescent="0.25">
      <c r="B1488" s="82" t="s">
        <v>441</v>
      </c>
      <c r="C1488" s="174" t="s">
        <v>2824</v>
      </c>
      <c r="D1488" s="175" t="s">
        <v>2825</v>
      </c>
      <c r="E1488" s="82">
        <v>12</v>
      </c>
      <c r="F1488" s="79"/>
      <c r="G1488" s="82"/>
      <c r="H1488" s="82"/>
      <c r="I1488" s="118">
        <f>VLOOKUP(道具表!L1488,虛寶卡代碼清單!D:H,4,FALSE)*K1488</f>
        <v>18000000000</v>
      </c>
      <c r="J1488" s="147"/>
      <c r="K1488" s="71">
        <v>500000000</v>
      </c>
      <c r="L1488" t="str">
        <f t="shared" si="34"/>
        <v>冰雪公主免費卡</v>
      </c>
    </row>
    <row r="1489" spans="2:12" x14ac:dyDescent="0.25">
      <c r="B1489" s="82" t="s">
        <v>441</v>
      </c>
      <c r="C1489" s="174" t="s">
        <v>2826</v>
      </c>
      <c r="D1489" s="175" t="s">
        <v>2827</v>
      </c>
      <c r="E1489" s="82">
        <v>12</v>
      </c>
      <c r="F1489" s="79"/>
      <c r="G1489" s="82"/>
      <c r="H1489" s="82"/>
      <c r="I1489" s="118">
        <f>VLOOKUP(道具表!L1489,虛寶卡代碼清單!D:H,4,FALSE)*K1489</f>
        <v>36000000000</v>
      </c>
      <c r="J1489" s="147"/>
      <c r="K1489" s="71">
        <v>1000000000</v>
      </c>
      <c r="L1489" t="str">
        <f t="shared" si="34"/>
        <v>冰雪公主免費卡</v>
      </c>
    </row>
    <row r="1490" spans="2:12" x14ac:dyDescent="0.25">
      <c r="B1490" s="82" t="s">
        <v>441</v>
      </c>
      <c r="C1490" s="174" t="s">
        <v>2828</v>
      </c>
      <c r="D1490" s="175" t="s">
        <v>2829</v>
      </c>
      <c r="E1490" s="82">
        <v>12</v>
      </c>
      <c r="F1490" s="79"/>
      <c r="G1490" s="82"/>
      <c r="H1490" s="82"/>
      <c r="I1490" s="118">
        <f>VLOOKUP(道具表!L1490,虛寶卡代碼清單!D:H,4,FALSE)*K1490</f>
        <v>120000</v>
      </c>
      <c r="J1490" s="147"/>
      <c r="K1490" s="71">
        <v>3000</v>
      </c>
      <c r="L1490" t="str">
        <f t="shared" si="34"/>
        <v>搖滾聖誕免費卡</v>
      </c>
    </row>
    <row r="1491" spans="2:12" x14ac:dyDescent="0.25">
      <c r="B1491" s="82" t="s">
        <v>441</v>
      </c>
      <c r="C1491" s="174" t="s">
        <v>2830</v>
      </c>
      <c r="D1491" s="175" t="s">
        <v>2831</v>
      </c>
      <c r="E1491" s="82">
        <v>12</v>
      </c>
      <c r="F1491" s="79"/>
      <c r="G1491" s="82"/>
      <c r="H1491" s="82"/>
      <c r="I1491" s="118">
        <f>VLOOKUP(道具表!L1491,虛寶卡代碼清單!D:H,4,FALSE)*K1491</f>
        <v>400000</v>
      </c>
      <c r="J1491" s="147"/>
      <c r="K1491" s="71">
        <v>10000</v>
      </c>
      <c r="L1491" t="str">
        <f t="shared" si="34"/>
        <v>搖滾聖誕免費卡</v>
      </c>
    </row>
    <row r="1492" spans="2:12" x14ac:dyDescent="0.25">
      <c r="B1492" s="82" t="s">
        <v>441</v>
      </c>
      <c r="C1492" s="174" t="s">
        <v>2832</v>
      </c>
      <c r="D1492" s="175" t="s">
        <v>2833</v>
      </c>
      <c r="E1492" s="82">
        <v>12</v>
      </c>
      <c r="F1492" s="79"/>
      <c r="G1492" s="82"/>
      <c r="H1492" s="82"/>
      <c r="I1492" s="118">
        <f>VLOOKUP(道具表!L1492,虛寶卡代碼清單!D:H,4,FALSE)*K1492</f>
        <v>1200000</v>
      </c>
      <c r="J1492" s="147"/>
      <c r="K1492" s="71">
        <v>30000</v>
      </c>
      <c r="L1492" t="str">
        <f t="shared" si="34"/>
        <v>搖滾聖誕免費卡</v>
      </c>
    </row>
    <row r="1493" spans="2:12" x14ac:dyDescent="0.25">
      <c r="B1493" s="82" t="s">
        <v>441</v>
      </c>
      <c r="C1493" s="174" t="s">
        <v>2834</v>
      </c>
      <c r="D1493" s="175" t="s">
        <v>2835</v>
      </c>
      <c r="E1493" s="82">
        <v>12</v>
      </c>
      <c r="F1493" s="79"/>
      <c r="G1493" s="82"/>
      <c r="H1493" s="82"/>
      <c r="I1493" s="118">
        <f>VLOOKUP(道具表!L1493,虛寶卡代碼清單!D:H,4,FALSE)*K1493</f>
        <v>4000000</v>
      </c>
      <c r="J1493" s="147"/>
      <c r="K1493" s="71">
        <v>100000</v>
      </c>
      <c r="L1493" t="str">
        <f t="shared" si="34"/>
        <v>搖滾聖誕免費卡</v>
      </c>
    </row>
    <row r="1494" spans="2:12" x14ac:dyDescent="0.25">
      <c r="B1494" s="82" t="s">
        <v>441</v>
      </c>
      <c r="C1494" s="174" t="s">
        <v>2836</v>
      </c>
      <c r="D1494" s="175" t="s">
        <v>2837</v>
      </c>
      <c r="E1494" s="82">
        <v>12</v>
      </c>
      <c r="F1494" s="79"/>
      <c r="G1494" s="82"/>
      <c r="H1494" s="82"/>
      <c r="I1494" s="118">
        <f>VLOOKUP(道具表!L1494,虛寶卡代碼清單!D:H,4,FALSE)*K1494</f>
        <v>12000000</v>
      </c>
      <c r="J1494" s="147"/>
      <c r="K1494" s="71">
        <v>300000</v>
      </c>
      <c r="L1494" t="str">
        <f t="shared" si="34"/>
        <v>搖滾聖誕免費卡</v>
      </c>
    </row>
    <row r="1495" spans="2:12" x14ac:dyDescent="0.25">
      <c r="B1495" s="82" t="s">
        <v>441</v>
      </c>
      <c r="C1495" s="174" t="s">
        <v>2838</v>
      </c>
      <c r="D1495" s="175" t="s">
        <v>2839</v>
      </c>
      <c r="E1495" s="82">
        <v>12</v>
      </c>
      <c r="F1495" s="79"/>
      <c r="G1495" s="82"/>
      <c r="H1495" s="82"/>
      <c r="I1495" s="118">
        <f>VLOOKUP(道具表!L1495,虛寶卡代碼清單!D:H,4,FALSE)*K1495</f>
        <v>40000000</v>
      </c>
      <c r="J1495" s="147"/>
      <c r="K1495" s="71">
        <v>1000000</v>
      </c>
      <c r="L1495" t="str">
        <f t="shared" si="34"/>
        <v>搖滾聖誕免費卡</v>
      </c>
    </row>
    <row r="1496" spans="2:12" x14ac:dyDescent="0.25">
      <c r="B1496" s="82" t="s">
        <v>441</v>
      </c>
      <c r="C1496" s="174" t="s">
        <v>2840</v>
      </c>
      <c r="D1496" s="175" t="s">
        <v>2841</v>
      </c>
      <c r="E1496" s="82">
        <v>12</v>
      </c>
      <c r="F1496" s="79"/>
      <c r="G1496" s="82"/>
      <c r="H1496" s="82"/>
      <c r="I1496" s="118">
        <f>VLOOKUP(道具表!L1496,虛寶卡代碼清單!D:H,4,FALSE)*K1496</f>
        <v>120000000</v>
      </c>
      <c r="J1496" s="147"/>
      <c r="K1496" s="71">
        <v>3000000</v>
      </c>
      <c r="L1496" t="str">
        <f t="shared" si="34"/>
        <v>搖滾聖誕免費卡</v>
      </c>
    </row>
    <row r="1497" spans="2:12" x14ac:dyDescent="0.25">
      <c r="B1497" s="82" t="s">
        <v>441</v>
      </c>
      <c r="C1497" s="174" t="s">
        <v>2842</v>
      </c>
      <c r="D1497" s="175" t="s">
        <v>2843</v>
      </c>
      <c r="E1497" s="82">
        <v>12</v>
      </c>
      <c r="F1497" s="79"/>
      <c r="G1497" s="82"/>
      <c r="H1497" s="82"/>
      <c r="I1497" s="118">
        <f>VLOOKUP(道具表!L1497,虛寶卡代碼清單!D:H,4,FALSE)*K1497</f>
        <v>240000000</v>
      </c>
      <c r="J1497" s="147"/>
      <c r="K1497" s="71">
        <v>6000000</v>
      </c>
      <c r="L1497" t="str">
        <f t="shared" si="34"/>
        <v>搖滾聖誕免費卡</v>
      </c>
    </row>
    <row r="1498" spans="2:12" x14ac:dyDescent="0.25">
      <c r="B1498" s="82" t="s">
        <v>441</v>
      </c>
      <c r="C1498" s="174" t="s">
        <v>2844</v>
      </c>
      <c r="D1498" s="175" t="s">
        <v>2845</v>
      </c>
      <c r="E1498" s="82">
        <v>12</v>
      </c>
      <c r="F1498" s="79"/>
      <c r="G1498" s="82"/>
      <c r="H1498" s="82"/>
      <c r="I1498" s="118">
        <f>VLOOKUP(道具表!L1498,虛寶卡代碼清單!D:H,4,FALSE)*K1498</f>
        <v>360000000</v>
      </c>
      <c r="J1498" s="147"/>
      <c r="K1498" s="71">
        <v>9000000</v>
      </c>
      <c r="L1498" t="str">
        <f t="shared" si="34"/>
        <v>搖滾聖誕免費卡</v>
      </c>
    </row>
    <row r="1499" spans="2:12" x14ac:dyDescent="0.25">
      <c r="B1499" s="82" t="s">
        <v>441</v>
      </c>
      <c r="C1499" s="174" t="s">
        <v>2846</v>
      </c>
      <c r="D1499" s="175" t="s">
        <v>2847</v>
      </c>
      <c r="E1499" s="82">
        <v>12</v>
      </c>
      <c r="F1499" s="79"/>
      <c r="G1499" s="82"/>
      <c r="H1499" s="82"/>
      <c r="I1499" s="118">
        <f>VLOOKUP(道具表!L1499,虛寶卡代碼清單!D:H,4,FALSE)*K1499</f>
        <v>400000000</v>
      </c>
      <c r="J1499" s="147"/>
      <c r="K1499" s="71">
        <v>10000000</v>
      </c>
      <c r="L1499" t="str">
        <f t="shared" si="34"/>
        <v>搖滾聖誕免費卡</v>
      </c>
    </row>
    <row r="1500" spans="2:12" x14ac:dyDescent="0.25">
      <c r="B1500" s="82" t="s">
        <v>441</v>
      </c>
      <c r="C1500" s="174" t="s">
        <v>2848</v>
      </c>
      <c r="D1500" s="175" t="s">
        <v>2849</v>
      </c>
      <c r="E1500" s="82">
        <v>12</v>
      </c>
      <c r="F1500" s="79"/>
      <c r="G1500" s="82"/>
      <c r="H1500" s="82"/>
      <c r="I1500" s="118">
        <f>VLOOKUP(道具表!L1500,虛寶卡代碼清單!D:H,4,FALSE)*K1500</f>
        <v>600000000</v>
      </c>
      <c r="J1500" s="147"/>
      <c r="K1500" s="71">
        <v>15000000</v>
      </c>
      <c r="L1500" t="str">
        <f t="shared" si="34"/>
        <v>搖滾聖誕免費卡</v>
      </c>
    </row>
    <row r="1501" spans="2:12" x14ac:dyDescent="0.25">
      <c r="B1501" s="82" t="s">
        <v>441</v>
      </c>
      <c r="C1501" s="174" t="s">
        <v>2850</v>
      </c>
      <c r="D1501" s="175" t="s">
        <v>2851</v>
      </c>
      <c r="E1501" s="82">
        <v>12</v>
      </c>
      <c r="F1501" s="79"/>
      <c r="G1501" s="82"/>
      <c r="H1501" s="82"/>
      <c r="I1501" s="118">
        <f>VLOOKUP(道具表!L1501,虛寶卡代碼清單!D:H,4,FALSE)*K1501</f>
        <v>1200000000</v>
      </c>
      <c r="J1501" s="147"/>
      <c r="K1501" s="71">
        <v>30000000</v>
      </c>
      <c r="L1501" t="str">
        <f t="shared" si="34"/>
        <v>搖滾聖誕免費卡</v>
      </c>
    </row>
    <row r="1502" spans="2:12" x14ac:dyDescent="0.25">
      <c r="B1502" s="82" t="s">
        <v>441</v>
      </c>
      <c r="C1502" s="174" t="s">
        <v>2852</v>
      </c>
      <c r="D1502" s="175" t="s">
        <v>2853</v>
      </c>
      <c r="E1502" s="82">
        <v>12</v>
      </c>
      <c r="F1502" s="79"/>
      <c r="G1502" s="82"/>
      <c r="H1502" s="82"/>
      <c r="I1502" s="118">
        <f>VLOOKUP(道具表!L1502,虛寶卡代碼清單!D:H,4,FALSE)*K1502</f>
        <v>2000000000</v>
      </c>
      <c r="J1502" s="147"/>
      <c r="K1502" s="71">
        <v>50000000</v>
      </c>
      <c r="L1502" t="str">
        <f t="shared" si="34"/>
        <v>搖滾聖誕免費卡</v>
      </c>
    </row>
    <row r="1503" spans="2:12" x14ac:dyDescent="0.25">
      <c r="B1503" s="82" t="s">
        <v>441</v>
      </c>
      <c r="C1503" s="174" t="s">
        <v>2854</v>
      </c>
      <c r="D1503" s="175" t="s">
        <v>2855</v>
      </c>
      <c r="E1503" s="82">
        <v>12</v>
      </c>
      <c r="F1503" s="79"/>
      <c r="G1503" s="82"/>
      <c r="H1503" s="82"/>
      <c r="I1503" s="118">
        <f>VLOOKUP(道具表!L1503,虛寶卡代碼清單!D:H,4,FALSE)*K1503</f>
        <v>4000000000</v>
      </c>
      <c r="J1503" s="147"/>
      <c r="K1503" s="71">
        <v>100000000</v>
      </c>
      <c r="L1503" t="str">
        <f t="shared" si="34"/>
        <v>搖滾聖誕免費卡</v>
      </c>
    </row>
    <row r="1504" spans="2:12" x14ac:dyDescent="0.25">
      <c r="B1504" s="82" t="s">
        <v>441</v>
      </c>
      <c r="C1504" s="174" t="s">
        <v>2856</v>
      </c>
      <c r="D1504" s="175" t="s">
        <v>2857</v>
      </c>
      <c r="E1504" s="82">
        <v>12</v>
      </c>
      <c r="F1504" s="79"/>
      <c r="G1504" s="82"/>
      <c r="H1504" s="82"/>
      <c r="I1504" s="118">
        <f>VLOOKUP(道具表!L1504,虛寶卡代碼清單!D:H,4,FALSE)*K1504</f>
        <v>8000000000</v>
      </c>
      <c r="J1504" s="147"/>
      <c r="K1504" s="71">
        <v>200000000</v>
      </c>
      <c r="L1504" t="str">
        <f t="shared" si="34"/>
        <v>搖滾聖誕免費卡</v>
      </c>
    </row>
    <row r="1505" spans="2:12" x14ac:dyDescent="0.25">
      <c r="B1505" s="82" t="s">
        <v>441</v>
      </c>
      <c r="C1505" s="174" t="s">
        <v>2858</v>
      </c>
      <c r="D1505" s="175" t="s">
        <v>2859</v>
      </c>
      <c r="E1505" s="82">
        <v>12</v>
      </c>
      <c r="F1505" s="79"/>
      <c r="G1505" s="82"/>
      <c r="H1505" s="82"/>
      <c r="I1505" s="118">
        <f>VLOOKUP(道具表!L1505,虛寶卡代碼清單!D:H,4,FALSE)*K1505</f>
        <v>12000000000</v>
      </c>
      <c r="J1505" s="147"/>
      <c r="K1505" s="71">
        <v>300000000</v>
      </c>
      <c r="L1505" t="str">
        <f t="shared" si="34"/>
        <v>搖滾聖誕免費卡</v>
      </c>
    </row>
    <row r="1506" spans="2:12" x14ac:dyDescent="0.25">
      <c r="B1506" s="82" t="s">
        <v>441</v>
      </c>
      <c r="C1506" s="174" t="s">
        <v>2860</v>
      </c>
      <c r="D1506" s="175" t="s">
        <v>2861</v>
      </c>
      <c r="E1506" s="82">
        <v>12</v>
      </c>
      <c r="F1506" s="79"/>
      <c r="G1506" s="82"/>
      <c r="H1506" s="82"/>
      <c r="I1506" s="118">
        <f>VLOOKUP(道具表!L1506,虛寶卡代碼清單!D:H,4,FALSE)*K1506</f>
        <v>20000000000</v>
      </c>
      <c r="J1506" s="147"/>
      <c r="K1506" s="71">
        <v>500000000</v>
      </c>
      <c r="L1506" t="str">
        <f t="shared" si="34"/>
        <v>搖滾聖誕免費卡</v>
      </c>
    </row>
    <row r="1507" spans="2:12" x14ac:dyDescent="0.25">
      <c r="B1507" s="82" t="s">
        <v>441</v>
      </c>
      <c r="C1507" s="174" t="s">
        <v>2862</v>
      </c>
      <c r="D1507" s="175" t="s">
        <v>2863</v>
      </c>
      <c r="E1507" s="82">
        <v>12</v>
      </c>
      <c r="F1507" s="79"/>
      <c r="G1507" s="82"/>
      <c r="H1507" s="82"/>
      <c r="I1507" s="118">
        <f>VLOOKUP(道具表!L1507,虛寶卡代碼清單!D:H,4,FALSE)*K1507</f>
        <v>40000000000</v>
      </c>
      <c r="J1507" s="147"/>
      <c r="K1507" s="71">
        <v>1000000000</v>
      </c>
      <c r="L1507" t="str">
        <f t="shared" si="34"/>
        <v>搖滾聖誕免費卡</v>
      </c>
    </row>
    <row r="1508" spans="2:12" x14ac:dyDescent="0.25">
      <c r="B1508" s="82" t="s">
        <v>441</v>
      </c>
      <c r="C1508" s="174" t="s">
        <v>2864</v>
      </c>
      <c r="D1508" s="175" t="s">
        <v>2865</v>
      </c>
      <c r="E1508" s="82">
        <v>12</v>
      </c>
      <c r="F1508" s="79"/>
      <c r="G1508" s="82"/>
      <c r="H1508" s="82"/>
      <c r="I1508" s="118">
        <f>VLOOKUP(道具表!L1508,虛寶卡代碼清單!D:H,4,FALSE)*K1508</f>
        <v>120000</v>
      </c>
      <c r="J1508" s="147"/>
      <c r="K1508" s="71">
        <v>3000</v>
      </c>
      <c r="L1508" t="str">
        <f t="shared" si="34"/>
        <v>搖滾聖誕免費卡</v>
      </c>
    </row>
    <row r="1509" spans="2:12" x14ac:dyDescent="0.25">
      <c r="B1509" s="82" t="s">
        <v>441</v>
      </c>
      <c r="C1509" s="174" t="s">
        <v>2866</v>
      </c>
      <c r="D1509" s="175" t="s">
        <v>2867</v>
      </c>
      <c r="E1509" s="82">
        <v>12</v>
      </c>
      <c r="F1509" s="79"/>
      <c r="G1509" s="82"/>
      <c r="H1509" s="82"/>
      <c r="I1509" s="118">
        <f>VLOOKUP(道具表!L1509,虛寶卡代碼清單!D:H,4,FALSE)*K1509</f>
        <v>400000</v>
      </c>
      <c r="J1509" s="147"/>
      <c r="K1509" s="71">
        <v>10000</v>
      </c>
      <c r="L1509" t="str">
        <f t="shared" si="34"/>
        <v>搖滾聖誕免費卡</v>
      </c>
    </row>
    <row r="1510" spans="2:12" x14ac:dyDescent="0.25">
      <c r="B1510" s="82" t="s">
        <v>441</v>
      </c>
      <c r="C1510" s="174" t="s">
        <v>2868</v>
      </c>
      <c r="D1510" s="175" t="s">
        <v>2869</v>
      </c>
      <c r="E1510" s="82">
        <v>12</v>
      </c>
      <c r="F1510" s="79"/>
      <c r="G1510" s="82"/>
      <c r="H1510" s="82"/>
      <c r="I1510" s="118">
        <f>VLOOKUP(道具表!L1510,虛寶卡代碼清單!D:H,4,FALSE)*K1510</f>
        <v>1200000</v>
      </c>
      <c r="J1510" s="147"/>
      <c r="K1510" s="71">
        <v>30000</v>
      </c>
      <c r="L1510" t="str">
        <f t="shared" si="34"/>
        <v>搖滾聖誕免費卡</v>
      </c>
    </row>
    <row r="1511" spans="2:12" x14ac:dyDescent="0.25">
      <c r="B1511" s="82" t="s">
        <v>441</v>
      </c>
      <c r="C1511" s="174" t="s">
        <v>2870</v>
      </c>
      <c r="D1511" s="175" t="s">
        <v>2871</v>
      </c>
      <c r="E1511" s="82">
        <v>12</v>
      </c>
      <c r="F1511" s="79"/>
      <c r="G1511" s="82"/>
      <c r="H1511" s="82"/>
      <c r="I1511" s="118">
        <f>VLOOKUP(道具表!L1511,虛寶卡代碼清單!D:H,4,FALSE)*K1511</f>
        <v>4000000</v>
      </c>
      <c r="J1511" s="147"/>
      <c r="K1511" s="71">
        <v>100000</v>
      </c>
      <c r="L1511" t="str">
        <f t="shared" si="34"/>
        <v>搖滾聖誕免費卡</v>
      </c>
    </row>
    <row r="1512" spans="2:12" x14ac:dyDescent="0.25">
      <c r="B1512" s="82" t="s">
        <v>441</v>
      </c>
      <c r="C1512" s="174" t="s">
        <v>2872</v>
      </c>
      <c r="D1512" s="175" t="s">
        <v>2873</v>
      </c>
      <c r="E1512" s="82">
        <v>12</v>
      </c>
      <c r="F1512" s="79"/>
      <c r="G1512" s="82"/>
      <c r="H1512" s="82"/>
      <c r="I1512" s="118">
        <f>VLOOKUP(道具表!L1512,虛寶卡代碼清單!D:H,4,FALSE)*K1512</f>
        <v>12000000</v>
      </c>
      <c r="J1512" s="147"/>
      <c r="K1512" s="71">
        <v>300000</v>
      </c>
      <c r="L1512" t="str">
        <f t="shared" si="34"/>
        <v>搖滾聖誕免費卡</v>
      </c>
    </row>
    <row r="1513" spans="2:12" x14ac:dyDescent="0.25">
      <c r="B1513" s="82" t="s">
        <v>441</v>
      </c>
      <c r="C1513" s="174" t="s">
        <v>2874</v>
      </c>
      <c r="D1513" s="175" t="s">
        <v>2875</v>
      </c>
      <c r="E1513" s="82">
        <v>12</v>
      </c>
      <c r="F1513" s="79"/>
      <c r="G1513" s="82"/>
      <c r="H1513" s="82"/>
      <c r="I1513" s="118">
        <f>VLOOKUP(道具表!L1513,虛寶卡代碼清單!D:H,4,FALSE)*K1513</f>
        <v>40000000</v>
      </c>
      <c r="J1513" s="147"/>
      <c r="K1513" s="71">
        <v>1000000</v>
      </c>
      <c r="L1513" t="str">
        <f t="shared" si="34"/>
        <v>搖滾聖誕免費卡</v>
      </c>
    </row>
    <row r="1514" spans="2:12" x14ac:dyDescent="0.25">
      <c r="B1514" s="82" t="s">
        <v>441</v>
      </c>
      <c r="C1514" s="174" t="s">
        <v>2876</v>
      </c>
      <c r="D1514" s="175" t="s">
        <v>2877</v>
      </c>
      <c r="E1514" s="82">
        <v>12</v>
      </c>
      <c r="F1514" s="79"/>
      <c r="G1514" s="82"/>
      <c r="H1514" s="82"/>
      <c r="I1514" s="118">
        <f>VLOOKUP(道具表!L1514,虛寶卡代碼清單!D:H,4,FALSE)*K1514</f>
        <v>120000000</v>
      </c>
      <c r="J1514" s="147"/>
      <c r="K1514" s="71">
        <v>3000000</v>
      </c>
      <c r="L1514" t="str">
        <f t="shared" si="34"/>
        <v>搖滾聖誕免費卡</v>
      </c>
    </row>
    <row r="1515" spans="2:12" x14ac:dyDescent="0.25">
      <c r="B1515" s="82" t="s">
        <v>441</v>
      </c>
      <c r="C1515" s="174" t="s">
        <v>2878</v>
      </c>
      <c r="D1515" s="175" t="s">
        <v>2879</v>
      </c>
      <c r="E1515" s="82">
        <v>12</v>
      </c>
      <c r="F1515" s="79"/>
      <c r="G1515" s="82"/>
      <c r="H1515" s="82"/>
      <c r="I1515" s="118">
        <f>VLOOKUP(道具表!L1515,虛寶卡代碼清單!D:H,4,FALSE)*K1515</f>
        <v>240000000</v>
      </c>
      <c r="J1515" s="147"/>
      <c r="K1515" s="71">
        <v>6000000</v>
      </c>
      <c r="L1515" t="str">
        <f t="shared" si="34"/>
        <v>搖滾聖誕免費卡</v>
      </c>
    </row>
    <row r="1516" spans="2:12" x14ac:dyDescent="0.25">
      <c r="B1516" s="82" t="s">
        <v>441</v>
      </c>
      <c r="C1516" s="174" t="s">
        <v>2880</v>
      </c>
      <c r="D1516" s="175" t="s">
        <v>2881</v>
      </c>
      <c r="E1516" s="82">
        <v>12</v>
      </c>
      <c r="F1516" s="79"/>
      <c r="G1516" s="82"/>
      <c r="H1516" s="82"/>
      <c r="I1516" s="118">
        <f>VLOOKUP(道具表!L1516,虛寶卡代碼清單!D:H,4,FALSE)*K1516</f>
        <v>360000000</v>
      </c>
      <c r="J1516" s="147"/>
      <c r="K1516" s="71">
        <v>9000000</v>
      </c>
      <c r="L1516" t="str">
        <f t="shared" si="34"/>
        <v>搖滾聖誕免費卡</v>
      </c>
    </row>
    <row r="1517" spans="2:12" x14ac:dyDescent="0.25">
      <c r="B1517" s="82" t="s">
        <v>441</v>
      </c>
      <c r="C1517" s="174" t="s">
        <v>2882</v>
      </c>
      <c r="D1517" s="175" t="s">
        <v>2883</v>
      </c>
      <c r="E1517" s="82">
        <v>12</v>
      </c>
      <c r="F1517" s="79"/>
      <c r="G1517" s="82"/>
      <c r="H1517" s="82"/>
      <c r="I1517" s="118">
        <f>VLOOKUP(道具表!L1517,虛寶卡代碼清單!D:H,4,FALSE)*K1517</f>
        <v>400000000</v>
      </c>
      <c r="J1517" s="147"/>
      <c r="K1517" s="71">
        <v>10000000</v>
      </c>
      <c r="L1517" t="str">
        <f t="shared" si="34"/>
        <v>搖滾聖誕免費卡</v>
      </c>
    </row>
    <row r="1518" spans="2:12" x14ac:dyDescent="0.25">
      <c r="B1518" s="82" t="s">
        <v>441</v>
      </c>
      <c r="C1518" s="174" t="s">
        <v>2884</v>
      </c>
      <c r="D1518" s="175" t="s">
        <v>2885</v>
      </c>
      <c r="E1518" s="82">
        <v>12</v>
      </c>
      <c r="F1518" s="79"/>
      <c r="G1518" s="82"/>
      <c r="H1518" s="82"/>
      <c r="I1518" s="118">
        <f>VLOOKUP(道具表!L1518,虛寶卡代碼清單!D:H,4,FALSE)*K1518</f>
        <v>600000000</v>
      </c>
      <c r="J1518" s="147"/>
      <c r="K1518" s="71">
        <v>15000000</v>
      </c>
      <c r="L1518" t="str">
        <f t="shared" si="34"/>
        <v>搖滾聖誕免費卡</v>
      </c>
    </row>
    <row r="1519" spans="2:12" x14ac:dyDescent="0.25">
      <c r="B1519" s="82" t="s">
        <v>441</v>
      </c>
      <c r="C1519" s="174" t="s">
        <v>2886</v>
      </c>
      <c r="D1519" s="175" t="s">
        <v>2887</v>
      </c>
      <c r="E1519" s="82">
        <v>12</v>
      </c>
      <c r="F1519" s="79"/>
      <c r="G1519" s="82"/>
      <c r="H1519" s="82"/>
      <c r="I1519" s="118">
        <f>VLOOKUP(道具表!L1519,虛寶卡代碼清單!D:H,4,FALSE)*K1519</f>
        <v>1200000000</v>
      </c>
      <c r="J1519" s="147"/>
      <c r="K1519" s="71">
        <v>30000000</v>
      </c>
      <c r="L1519" t="str">
        <f t="shared" si="34"/>
        <v>搖滾聖誕免費卡</v>
      </c>
    </row>
    <row r="1520" spans="2:12" x14ac:dyDescent="0.25">
      <c r="B1520" s="82" t="s">
        <v>441</v>
      </c>
      <c r="C1520" s="174" t="s">
        <v>2888</v>
      </c>
      <c r="D1520" s="175" t="s">
        <v>2889</v>
      </c>
      <c r="E1520" s="82">
        <v>12</v>
      </c>
      <c r="F1520" s="79"/>
      <c r="G1520" s="82"/>
      <c r="H1520" s="82"/>
      <c r="I1520" s="118">
        <f>VLOOKUP(道具表!L1520,虛寶卡代碼清單!D:H,4,FALSE)*K1520</f>
        <v>2000000000</v>
      </c>
      <c r="J1520" s="147"/>
      <c r="K1520" s="71">
        <v>50000000</v>
      </c>
      <c r="L1520" t="str">
        <f t="shared" si="34"/>
        <v>搖滾聖誕免費卡</v>
      </c>
    </row>
    <row r="1521" spans="2:12" x14ac:dyDescent="0.25">
      <c r="B1521" s="82" t="s">
        <v>441</v>
      </c>
      <c r="C1521" s="174" t="s">
        <v>2890</v>
      </c>
      <c r="D1521" s="175" t="s">
        <v>2891</v>
      </c>
      <c r="E1521" s="82">
        <v>12</v>
      </c>
      <c r="F1521" s="79"/>
      <c r="G1521" s="82"/>
      <c r="H1521" s="82"/>
      <c r="I1521" s="118">
        <f>VLOOKUP(道具表!L1521,虛寶卡代碼清單!D:H,4,FALSE)*K1521</f>
        <v>4000000000</v>
      </c>
      <c r="J1521" s="147"/>
      <c r="K1521" s="71">
        <v>100000000</v>
      </c>
      <c r="L1521" t="str">
        <f t="shared" si="34"/>
        <v>搖滾聖誕免費卡</v>
      </c>
    </row>
    <row r="1522" spans="2:12" x14ac:dyDescent="0.25">
      <c r="B1522" s="82" t="s">
        <v>441</v>
      </c>
      <c r="C1522" s="174" t="s">
        <v>2892</v>
      </c>
      <c r="D1522" s="175" t="s">
        <v>2893</v>
      </c>
      <c r="E1522" s="82">
        <v>12</v>
      </c>
      <c r="F1522" s="79"/>
      <c r="G1522" s="82"/>
      <c r="H1522" s="82"/>
      <c r="I1522" s="118">
        <f>VLOOKUP(道具表!L1522,虛寶卡代碼清單!D:H,4,FALSE)*K1522</f>
        <v>8000000000</v>
      </c>
      <c r="J1522" s="147"/>
      <c r="K1522" s="71">
        <v>200000000</v>
      </c>
      <c r="L1522" t="str">
        <f t="shared" si="34"/>
        <v>搖滾聖誕免費卡</v>
      </c>
    </row>
    <row r="1523" spans="2:12" x14ac:dyDescent="0.25">
      <c r="B1523" s="82" t="s">
        <v>441</v>
      </c>
      <c r="C1523" s="174" t="s">
        <v>2894</v>
      </c>
      <c r="D1523" s="175" t="s">
        <v>2895</v>
      </c>
      <c r="E1523" s="82">
        <v>12</v>
      </c>
      <c r="F1523" s="79"/>
      <c r="G1523" s="82"/>
      <c r="H1523" s="82"/>
      <c r="I1523" s="118">
        <f>VLOOKUP(道具表!L1523,虛寶卡代碼清單!D:H,4,FALSE)*K1523</f>
        <v>12000000000</v>
      </c>
      <c r="J1523" s="147"/>
      <c r="K1523" s="71">
        <v>300000000</v>
      </c>
      <c r="L1523" t="str">
        <f t="shared" si="34"/>
        <v>搖滾聖誕免費卡</v>
      </c>
    </row>
    <row r="1524" spans="2:12" x14ac:dyDescent="0.25">
      <c r="B1524" s="82" t="s">
        <v>441</v>
      </c>
      <c r="C1524" s="174" t="s">
        <v>2896</v>
      </c>
      <c r="D1524" s="175" t="s">
        <v>2897</v>
      </c>
      <c r="E1524" s="82">
        <v>12</v>
      </c>
      <c r="F1524" s="79"/>
      <c r="G1524" s="82"/>
      <c r="H1524" s="82"/>
      <c r="I1524" s="118">
        <f>VLOOKUP(道具表!L1524,虛寶卡代碼清單!D:H,4,FALSE)*K1524</f>
        <v>20000000000</v>
      </c>
      <c r="J1524" s="147"/>
      <c r="K1524" s="71">
        <v>500000000</v>
      </c>
      <c r="L1524" t="str">
        <f t="shared" si="34"/>
        <v>搖滾聖誕免費卡</v>
      </c>
    </row>
    <row r="1525" spans="2:12" x14ac:dyDescent="0.25">
      <c r="B1525" s="82" t="s">
        <v>441</v>
      </c>
      <c r="C1525" s="174" t="s">
        <v>2898</v>
      </c>
      <c r="D1525" s="175" t="s">
        <v>2899</v>
      </c>
      <c r="E1525" s="82">
        <v>12</v>
      </c>
      <c r="F1525" s="79"/>
      <c r="G1525" s="82"/>
      <c r="H1525" s="82"/>
      <c r="I1525" s="118">
        <f>VLOOKUP(道具表!L1525,虛寶卡代碼清單!D:H,4,FALSE)*K1525</f>
        <v>40000000000</v>
      </c>
      <c r="J1525" s="147"/>
      <c r="K1525" s="71">
        <v>1000000000</v>
      </c>
      <c r="L1525" t="str">
        <f t="shared" si="34"/>
        <v>搖滾聖誕免費卡</v>
      </c>
    </row>
    <row r="1526" spans="2:12" x14ac:dyDescent="0.25">
      <c r="B1526" s="82" t="s">
        <v>441</v>
      </c>
      <c r="C1526" s="176" t="s">
        <v>2900</v>
      </c>
      <c r="D1526" s="175" t="s">
        <v>2901</v>
      </c>
      <c r="E1526" s="82">
        <v>12</v>
      </c>
      <c r="F1526" s="79"/>
      <c r="G1526" s="82"/>
      <c r="H1526" s="82"/>
      <c r="I1526" s="118">
        <f>VLOOKUP(道具表!L1526,虛寶卡代碼清單!D:H,4,FALSE)*K1526</f>
        <v>147000</v>
      </c>
      <c r="J1526" s="147"/>
      <c r="K1526" s="71">
        <v>3000</v>
      </c>
      <c r="L1526" t="str">
        <f t="shared" si="34"/>
        <v>究極犀牛免費卡</v>
      </c>
    </row>
    <row r="1527" spans="2:12" x14ac:dyDescent="0.25">
      <c r="B1527" s="82" t="s">
        <v>441</v>
      </c>
      <c r="C1527" s="176" t="s">
        <v>2902</v>
      </c>
      <c r="D1527" s="175" t="s">
        <v>2903</v>
      </c>
      <c r="E1527" s="82">
        <v>12</v>
      </c>
      <c r="F1527" s="79"/>
      <c r="G1527" s="82"/>
      <c r="H1527" s="82"/>
      <c r="I1527" s="118">
        <f>VLOOKUP(道具表!L1527,虛寶卡代碼清單!D:H,4,FALSE)*K1527</f>
        <v>488040</v>
      </c>
      <c r="J1527" s="147"/>
      <c r="K1527" s="71">
        <v>9960</v>
      </c>
      <c r="L1527" t="str">
        <f t="shared" si="34"/>
        <v>究極犀牛免費卡</v>
      </c>
    </row>
    <row r="1528" spans="2:12" x14ac:dyDescent="0.25">
      <c r="B1528" s="82" t="s">
        <v>441</v>
      </c>
      <c r="C1528" s="176" t="s">
        <v>8700</v>
      </c>
      <c r="D1528" s="175" t="s">
        <v>8701</v>
      </c>
      <c r="E1528" s="82">
        <v>12</v>
      </c>
      <c r="F1528" s="79"/>
      <c r="G1528" s="82"/>
      <c r="H1528" s="82"/>
      <c r="I1528" s="118">
        <f>VLOOKUP(道具表!L1528,虛寶卡代碼清單!D:H,4,FALSE)*K1528</f>
        <v>1470000</v>
      </c>
      <c r="J1528" s="147"/>
      <c r="K1528" s="71">
        <v>30000</v>
      </c>
      <c r="L1528" t="str">
        <f t="shared" si="34"/>
        <v>究極犀牛免費卡</v>
      </c>
    </row>
    <row r="1529" spans="2:12" x14ac:dyDescent="0.25">
      <c r="B1529" s="82" t="s">
        <v>441</v>
      </c>
      <c r="C1529" s="176" t="s">
        <v>2904</v>
      </c>
      <c r="D1529" s="175" t="s">
        <v>2905</v>
      </c>
      <c r="E1529" s="82">
        <v>12</v>
      </c>
      <c r="F1529" s="79"/>
      <c r="G1529" s="82"/>
      <c r="H1529" s="82"/>
      <c r="I1529" s="118">
        <f>VLOOKUP(道具表!L1529,虛寶卡代碼清單!D:H,4,FALSE)*K1529</f>
        <v>4704000</v>
      </c>
      <c r="J1529" s="147"/>
      <c r="K1529" s="71">
        <v>96000</v>
      </c>
      <c r="L1529" t="str">
        <f t="shared" si="34"/>
        <v>究極犀牛免費卡</v>
      </c>
    </row>
    <row r="1530" spans="2:12" x14ac:dyDescent="0.25">
      <c r="B1530" s="82" t="s">
        <v>441</v>
      </c>
      <c r="C1530" s="176" t="s">
        <v>2906</v>
      </c>
      <c r="D1530" s="175" t="s">
        <v>2907</v>
      </c>
      <c r="E1530" s="82">
        <v>12</v>
      </c>
      <c r="F1530" s="79"/>
      <c r="G1530" s="82"/>
      <c r="H1530" s="82"/>
      <c r="I1530" s="118">
        <f>VLOOKUP(道具表!L1530,虛寶卡代碼清單!D:H,4,FALSE)*K1530</f>
        <v>14112000</v>
      </c>
      <c r="J1530" s="147"/>
      <c r="K1530" s="71">
        <v>288000</v>
      </c>
      <c r="L1530" t="str">
        <f t="shared" si="34"/>
        <v>究極犀牛免費卡</v>
      </c>
    </row>
    <row r="1531" spans="2:12" x14ac:dyDescent="0.25">
      <c r="B1531" s="82" t="s">
        <v>441</v>
      </c>
      <c r="C1531" s="176" t="s">
        <v>8702</v>
      </c>
      <c r="D1531" s="175" t="s">
        <v>8703</v>
      </c>
      <c r="E1531" s="82">
        <v>12</v>
      </c>
      <c r="F1531" s="79"/>
      <c r="G1531" s="82"/>
      <c r="H1531" s="82"/>
      <c r="I1531" s="118">
        <f>VLOOKUP(道具表!L1531,虛寶卡代碼清單!D:H,4,FALSE)*K1531</f>
        <v>48804000</v>
      </c>
      <c r="J1531" s="147"/>
      <c r="K1531" s="71">
        <v>996000</v>
      </c>
      <c r="L1531" t="str">
        <f t="shared" si="34"/>
        <v>究極犀牛免費卡</v>
      </c>
    </row>
    <row r="1532" spans="2:12" x14ac:dyDescent="0.25">
      <c r="B1532" s="82" t="s">
        <v>441</v>
      </c>
      <c r="C1532" s="176" t="s">
        <v>8704</v>
      </c>
      <c r="D1532" s="175" t="s">
        <v>8705</v>
      </c>
      <c r="E1532" s="82">
        <v>12</v>
      </c>
      <c r="F1532" s="79"/>
      <c r="G1532" s="82"/>
      <c r="H1532" s="82"/>
      <c r="I1532" s="118">
        <f>VLOOKUP(道具表!L1532,虛寶卡代碼清單!D:H,4,FALSE)*K1532</f>
        <v>147000000</v>
      </c>
      <c r="J1532" s="147"/>
      <c r="K1532" s="71">
        <v>3000000</v>
      </c>
      <c r="L1532" t="str">
        <f t="shared" si="34"/>
        <v>究極犀牛免費卡</v>
      </c>
    </row>
    <row r="1533" spans="2:12" x14ac:dyDescent="0.25">
      <c r="B1533" s="82" t="s">
        <v>441</v>
      </c>
      <c r="C1533" s="176" t="s">
        <v>8706</v>
      </c>
      <c r="D1533" s="175" t="s">
        <v>8707</v>
      </c>
      <c r="E1533" s="82">
        <v>12</v>
      </c>
      <c r="F1533" s="79"/>
      <c r="G1533" s="82"/>
      <c r="H1533" s="82"/>
      <c r="I1533" s="118">
        <f>VLOOKUP(道具表!L1533,虛寶卡代碼清單!D:H,4,FALSE)*K1533</f>
        <v>294000000</v>
      </c>
      <c r="J1533" s="147"/>
      <c r="K1533" s="71">
        <v>6000000</v>
      </c>
      <c r="L1533" t="str">
        <f t="shared" si="34"/>
        <v>究極犀牛免費卡</v>
      </c>
    </row>
    <row r="1534" spans="2:12" x14ac:dyDescent="0.25">
      <c r="B1534" s="82" t="s">
        <v>441</v>
      </c>
      <c r="C1534" s="176" t="s">
        <v>2908</v>
      </c>
      <c r="D1534" s="175" t="s">
        <v>2909</v>
      </c>
      <c r="E1534" s="82">
        <v>12</v>
      </c>
      <c r="F1534" s="79"/>
      <c r="G1534" s="82"/>
      <c r="H1534" s="82"/>
      <c r="I1534" s="118">
        <f>VLOOKUP(道具表!L1534,虛寶卡代碼清單!D:H,4,FALSE)*K1534</f>
        <v>441000000</v>
      </c>
      <c r="J1534" s="147"/>
      <c r="K1534" s="71">
        <v>9000000</v>
      </c>
      <c r="L1534" t="str">
        <f t="shared" ref="L1534:L1603" si="35">MID(C1534,LEN(K1534)+1,FIND("(",C1534)-LEN(K1534)-1)</f>
        <v>究極犀牛免費卡</v>
      </c>
    </row>
    <row r="1535" spans="2:12" x14ac:dyDescent="0.25">
      <c r="B1535" s="82" t="s">
        <v>441</v>
      </c>
      <c r="C1535" s="176" t="s">
        <v>8708</v>
      </c>
      <c r="D1535" s="175" t="s">
        <v>8709</v>
      </c>
      <c r="E1535" s="82">
        <v>12</v>
      </c>
      <c r="F1535" s="79"/>
      <c r="G1535" s="82"/>
      <c r="H1535" s="82"/>
      <c r="I1535" s="118">
        <f>VLOOKUP(道具表!L1535,虛寶卡代碼清單!D:H,4,FALSE)*K1535</f>
        <v>488040000</v>
      </c>
      <c r="J1535" s="147"/>
      <c r="K1535" s="71">
        <v>9960000</v>
      </c>
      <c r="L1535" t="str">
        <f t="shared" si="35"/>
        <v>究極犀牛免費卡</v>
      </c>
    </row>
    <row r="1536" spans="2:12" x14ac:dyDescent="0.25">
      <c r="B1536" s="82" t="s">
        <v>441</v>
      </c>
      <c r="C1536" s="176" t="s">
        <v>8710</v>
      </c>
      <c r="D1536" s="175" t="s">
        <v>8711</v>
      </c>
      <c r="E1536" s="82">
        <v>12</v>
      </c>
      <c r="F1536" s="79"/>
      <c r="G1536" s="82"/>
      <c r="H1536" s="82"/>
      <c r="I1536" s="118">
        <f>VLOOKUP(道具表!L1536,虛寶卡代碼清單!D:H,4,FALSE)*K1536</f>
        <v>735000000</v>
      </c>
      <c r="J1536" s="147"/>
      <c r="K1536" s="71">
        <v>15000000</v>
      </c>
      <c r="L1536" t="str">
        <f t="shared" si="35"/>
        <v>究極犀牛免費卡</v>
      </c>
    </row>
    <row r="1537" spans="2:12" x14ac:dyDescent="0.25">
      <c r="B1537" s="82" t="s">
        <v>441</v>
      </c>
      <c r="C1537" s="176" t="s">
        <v>8712</v>
      </c>
      <c r="D1537" s="175" t="s">
        <v>8713</v>
      </c>
      <c r="E1537" s="82">
        <v>12</v>
      </c>
      <c r="F1537" s="79"/>
      <c r="G1537" s="82"/>
      <c r="H1537" s="82"/>
      <c r="I1537" s="118">
        <f>VLOOKUP(道具表!L1537,虛寶卡代碼清單!D:H,4,FALSE)*K1537</f>
        <v>1470000000</v>
      </c>
      <c r="J1537" s="147"/>
      <c r="K1537" s="71">
        <v>30000000</v>
      </c>
      <c r="L1537" t="str">
        <f t="shared" si="35"/>
        <v>究極犀牛免費卡</v>
      </c>
    </row>
    <row r="1538" spans="2:12" x14ac:dyDescent="0.25">
      <c r="B1538" s="82" t="s">
        <v>441</v>
      </c>
      <c r="C1538" s="176" t="s">
        <v>2910</v>
      </c>
      <c r="D1538" s="175" t="s">
        <v>2911</v>
      </c>
      <c r="E1538" s="82">
        <v>12</v>
      </c>
      <c r="F1538" s="79"/>
      <c r="G1538" s="82"/>
      <c r="H1538" s="82"/>
      <c r="I1538" s="118">
        <f>VLOOKUP(道具表!L1538,虛寶卡代碼清單!D:H,4,FALSE)*K1538</f>
        <v>2443140000</v>
      </c>
      <c r="J1538" s="147"/>
      <c r="K1538" s="71">
        <v>49860000</v>
      </c>
      <c r="L1538" t="str">
        <f t="shared" si="35"/>
        <v>究極犀牛免費卡</v>
      </c>
    </row>
    <row r="1539" spans="2:12" x14ac:dyDescent="0.25">
      <c r="B1539" s="82" t="s">
        <v>441</v>
      </c>
      <c r="C1539" s="176" t="s">
        <v>8714</v>
      </c>
      <c r="D1539" s="175" t="s">
        <v>8715</v>
      </c>
      <c r="E1539" s="82">
        <v>12</v>
      </c>
      <c r="F1539" s="79"/>
      <c r="G1539" s="82"/>
      <c r="H1539" s="82"/>
      <c r="I1539" s="118">
        <f>VLOOKUP(道具表!L1539,虛寶卡代碼清單!D:H,4,FALSE)*K1539</f>
        <v>4880400000</v>
      </c>
      <c r="J1539" s="147"/>
      <c r="K1539" s="71">
        <v>99600000</v>
      </c>
      <c r="L1539" t="str">
        <f t="shared" si="35"/>
        <v>究極犀牛免費卡</v>
      </c>
    </row>
    <row r="1540" spans="2:12" x14ac:dyDescent="0.25">
      <c r="B1540" s="82" t="s">
        <v>441</v>
      </c>
      <c r="C1540" s="176" t="s">
        <v>8716</v>
      </c>
      <c r="D1540" s="175" t="s">
        <v>8717</v>
      </c>
      <c r="E1540" s="82">
        <v>12</v>
      </c>
      <c r="F1540" s="79"/>
      <c r="G1540" s="82"/>
      <c r="H1540" s="82"/>
      <c r="I1540" s="118">
        <f>VLOOKUP(道具表!L1540,虛寶卡代碼清單!D:H,4,FALSE)*K1540</f>
        <v>9702000000</v>
      </c>
      <c r="J1540" s="147"/>
      <c r="K1540" s="71">
        <v>198000000</v>
      </c>
      <c r="L1540" t="str">
        <f t="shared" si="35"/>
        <v>究極犀牛免費卡</v>
      </c>
    </row>
    <row r="1541" spans="2:12" x14ac:dyDescent="0.25">
      <c r="B1541" s="82" t="s">
        <v>441</v>
      </c>
      <c r="C1541" s="176" t="s">
        <v>8718</v>
      </c>
      <c r="D1541" s="175" t="s">
        <v>8719</v>
      </c>
      <c r="E1541" s="82">
        <v>12</v>
      </c>
      <c r="F1541" s="79"/>
      <c r="G1541" s="82"/>
      <c r="H1541" s="82"/>
      <c r="I1541" s="118">
        <f>VLOOKUP(道具表!L1541,虛寶卡代碼清單!D:H,4,FALSE)*K1541</f>
        <v>14700000000</v>
      </c>
      <c r="J1541" s="147"/>
      <c r="K1541" s="71">
        <v>300000000</v>
      </c>
      <c r="L1541" t="str">
        <f t="shared" si="35"/>
        <v>究極犀牛免費卡</v>
      </c>
    </row>
    <row r="1542" spans="2:12" x14ac:dyDescent="0.25">
      <c r="B1542" s="82" t="s">
        <v>441</v>
      </c>
      <c r="C1542" s="176" t="s">
        <v>8720</v>
      </c>
      <c r="D1542" s="175" t="s">
        <v>8721</v>
      </c>
      <c r="E1542" s="82">
        <v>12</v>
      </c>
      <c r="F1542" s="79"/>
      <c r="G1542" s="82"/>
      <c r="H1542" s="82"/>
      <c r="I1542" s="118">
        <f>VLOOKUP(道具表!L1542,虛寶卡代碼清單!D:H,4,FALSE)*K1542</f>
        <v>24402000000</v>
      </c>
      <c r="J1542" s="147"/>
      <c r="K1542" s="71">
        <v>498000000</v>
      </c>
      <c r="L1542" t="str">
        <f t="shared" si="35"/>
        <v>究極犀牛免費卡</v>
      </c>
    </row>
    <row r="1543" spans="2:12" x14ac:dyDescent="0.25">
      <c r="B1543" s="82" t="s">
        <v>441</v>
      </c>
      <c r="C1543" s="176" t="s">
        <v>8722</v>
      </c>
      <c r="D1543" s="175" t="s">
        <v>8723</v>
      </c>
      <c r="E1543" s="82">
        <v>12</v>
      </c>
      <c r="F1543" s="79"/>
      <c r="G1543" s="82"/>
      <c r="H1543" s="82"/>
      <c r="I1543" s="118">
        <f>VLOOKUP(道具表!L1543,虛寶卡代碼清單!D:H,4,FALSE)*K1543</f>
        <v>48804000000</v>
      </c>
      <c r="J1543" s="147"/>
      <c r="K1543" s="71">
        <v>996000000</v>
      </c>
      <c r="L1543" t="str">
        <f t="shared" si="35"/>
        <v>究極犀牛免費卡</v>
      </c>
    </row>
    <row r="1544" spans="2:12" x14ac:dyDescent="0.25">
      <c r="B1544" s="82" t="s">
        <v>441</v>
      </c>
      <c r="C1544" s="176" t="s">
        <v>8724</v>
      </c>
      <c r="D1544" s="175" t="s">
        <v>8725</v>
      </c>
      <c r="E1544" s="82">
        <v>12</v>
      </c>
      <c r="F1544" s="79"/>
      <c r="G1544" s="82"/>
      <c r="H1544" s="82"/>
      <c r="I1544" s="118">
        <f>VLOOKUP(道具表!L1544,虛寶卡代碼清單!D:H,4,FALSE)*K1544</f>
        <v>97020000000</v>
      </c>
      <c r="J1544" s="147"/>
      <c r="K1544" s="71">
        <v>1980000000</v>
      </c>
      <c r="L1544" t="str">
        <f t="shared" si="35"/>
        <v>究極犀牛免費卡</v>
      </c>
    </row>
    <row r="1545" spans="2:12" x14ac:dyDescent="0.25">
      <c r="B1545" s="82" t="s">
        <v>441</v>
      </c>
      <c r="C1545" s="176" t="s">
        <v>8726</v>
      </c>
      <c r="D1545" s="175" t="s">
        <v>8727</v>
      </c>
      <c r="E1545" s="82">
        <v>12</v>
      </c>
      <c r="F1545" s="79"/>
      <c r="G1545" s="82"/>
      <c r="H1545" s="82"/>
      <c r="I1545" s="118">
        <f>VLOOKUP(道具表!L1545,虛寶卡代碼清單!D:H,4,FALSE)*K1545</f>
        <v>244020000000</v>
      </c>
      <c r="J1545" s="147"/>
      <c r="K1545" s="71">
        <v>4980000000</v>
      </c>
      <c r="L1545" t="str">
        <f t="shared" si="35"/>
        <v>究極犀牛免費卡</v>
      </c>
    </row>
    <row r="1546" spans="2:12" x14ac:dyDescent="0.25">
      <c r="B1546" s="82" t="s">
        <v>441</v>
      </c>
      <c r="C1546" s="176" t="s">
        <v>8728</v>
      </c>
      <c r="D1546" s="175" t="s">
        <v>8729</v>
      </c>
      <c r="E1546" s="82">
        <v>12</v>
      </c>
      <c r="F1546" s="79"/>
      <c r="G1546" s="82"/>
      <c r="H1546" s="82"/>
      <c r="I1546" s="118">
        <f>VLOOKUP(道具表!L1546,虛寶卡代碼清單!D:H,4,FALSE)*K1546</f>
        <v>488040000000</v>
      </c>
      <c r="J1546" s="147"/>
      <c r="K1546" s="71">
        <v>9960000000</v>
      </c>
      <c r="L1546" t="str">
        <f t="shared" si="35"/>
        <v>究極犀牛免費卡</v>
      </c>
    </row>
    <row r="1547" spans="2:12" x14ac:dyDescent="0.25">
      <c r="B1547" s="82" t="s">
        <v>441</v>
      </c>
      <c r="C1547" s="176" t="s">
        <v>2912</v>
      </c>
      <c r="D1547" s="175" t="s">
        <v>2913</v>
      </c>
      <c r="E1547" s="82">
        <v>12</v>
      </c>
      <c r="F1547" s="79"/>
      <c r="G1547" s="82"/>
      <c r="H1547" s="82"/>
      <c r="I1547" s="118">
        <f>VLOOKUP(道具表!L1547,虛寶卡代碼清單!D:H,4,FALSE)*K1547</f>
        <v>147000</v>
      </c>
      <c r="J1547" s="147"/>
      <c r="K1547" s="71">
        <v>3000</v>
      </c>
      <c r="L1547" t="str">
        <f t="shared" si="35"/>
        <v>究極犀牛免費卡</v>
      </c>
    </row>
    <row r="1548" spans="2:12" x14ac:dyDescent="0.25">
      <c r="B1548" s="82" t="s">
        <v>441</v>
      </c>
      <c r="C1548" s="176" t="s">
        <v>2914</v>
      </c>
      <c r="D1548" s="175" t="s">
        <v>2915</v>
      </c>
      <c r="E1548" s="82">
        <v>12</v>
      </c>
      <c r="F1548" s="79"/>
      <c r="G1548" s="82"/>
      <c r="H1548" s="82"/>
      <c r="I1548" s="118">
        <f>VLOOKUP(道具表!L1548,虛寶卡代碼清單!D:H,4,FALSE)*K1548</f>
        <v>488040</v>
      </c>
      <c r="J1548" s="147"/>
      <c r="K1548" s="71">
        <v>9960</v>
      </c>
      <c r="L1548" t="str">
        <f t="shared" si="35"/>
        <v>究極犀牛免費卡</v>
      </c>
    </row>
    <row r="1549" spans="2:12" x14ac:dyDescent="0.25">
      <c r="B1549" s="82" t="s">
        <v>441</v>
      </c>
      <c r="C1549" s="176" t="s">
        <v>8730</v>
      </c>
      <c r="D1549" s="175" t="s">
        <v>8731</v>
      </c>
      <c r="E1549" s="82">
        <v>12</v>
      </c>
      <c r="F1549" s="79"/>
      <c r="G1549" s="82"/>
      <c r="H1549" s="82"/>
      <c r="I1549" s="118">
        <f>VLOOKUP(道具表!L1549,虛寶卡代碼清單!D:H,4,FALSE)*K1549</f>
        <v>1470000</v>
      </c>
      <c r="J1549" s="147"/>
      <c r="K1549" s="71">
        <v>30000</v>
      </c>
      <c r="L1549" t="str">
        <f t="shared" si="35"/>
        <v>究極犀牛免費卡</v>
      </c>
    </row>
    <row r="1550" spans="2:12" x14ac:dyDescent="0.25">
      <c r="B1550" s="82" t="s">
        <v>441</v>
      </c>
      <c r="C1550" s="176" t="s">
        <v>2916</v>
      </c>
      <c r="D1550" s="175" t="s">
        <v>2917</v>
      </c>
      <c r="E1550" s="82">
        <v>12</v>
      </c>
      <c r="F1550" s="79"/>
      <c r="G1550" s="82"/>
      <c r="H1550" s="82"/>
      <c r="I1550" s="118">
        <f>VLOOKUP(道具表!L1550,虛寶卡代碼清單!D:H,4,FALSE)*K1550</f>
        <v>4704000</v>
      </c>
      <c r="J1550" s="147"/>
      <c r="K1550" s="71">
        <v>96000</v>
      </c>
      <c r="L1550" t="str">
        <f t="shared" si="35"/>
        <v>究極犀牛免費卡</v>
      </c>
    </row>
    <row r="1551" spans="2:12" x14ac:dyDescent="0.25">
      <c r="B1551" s="82" t="s">
        <v>441</v>
      </c>
      <c r="C1551" s="176" t="s">
        <v>2918</v>
      </c>
      <c r="D1551" s="175" t="s">
        <v>2919</v>
      </c>
      <c r="E1551" s="82">
        <v>12</v>
      </c>
      <c r="F1551" s="79"/>
      <c r="G1551" s="82"/>
      <c r="H1551" s="82"/>
      <c r="I1551" s="118">
        <f>VLOOKUP(道具表!L1551,虛寶卡代碼清單!D:H,4,FALSE)*K1551</f>
        <v>14112000</v>
      </c>
      <c r="J1551" s="147"/>
      <c r="K1551" s="71">
        <v>288000</v>
      </c>
      <c r="L1551" t="str">
        <f t="shared" si="35"/>
        <v>究極犀牛免費卡</v>
      </c>
    </row>
    <row r="1552" spans="2:12" x14ac:dyDescent="0.25">
      <c r="B1552" s="82" t="s">
        <v>441</v>
      </c>
      <c r="C1552" s="176" t="s">
        <v>8732</v>
      </c>
      <c r="D1552" s="175" t="s">
        <v>8733</v>
      </c>
      <c r="E1552" s="82">
        <v>12</v>
      </c>
      <c r="F1552" s="79"/>
      <c r="G1552" s="82"/>
      <c r="H1552" s="82"/>
      <c r="I1552" s="118">
        <f>VLOOKUP(道具表!L1552,虛寶卡代碼清單!D:H,4,FALSE)*K1552</f>
        <v>48804000</v>
      </c>
      <c r="J1552" s="147"/>
      <c r="K1552" s="71">
        <v>996000</v>
      </c>
      <c r="L1552" t="str">
        <f t="shared" si="35"/>
        <v>究極犀牛免費卡</v>
      </c>
    </row>
    <row r="1553" spans="2:12" x14ac:dyDescent="0.25">
      <c r="B1553" s="82" t="s">
        <v>441</v>
      </c>
      <c r="C1553" s="176" t="s">
        <v>8734</v>
      </c>
      <c r="D1553" s="175" t="s">
        <v>8735</v>
      </c>
      <c r="E1553" s="82">
        <v>12</v>
      </c>
      <c r="F1553" s="79"/>
      <c r="G1553" s="82"/>
      <c r="H1553" s="82"/>
      <c r="I1553" s="118">
        <f>VLOOKUP(道具表!L1553,虛寶卡代碼清單!D:H,4,FALSE)*K1553</f>
        <v>147000000</v>
      </c>
      <c r="J1553" s="147"/>
      <c r="K1553" s="71">
        <v>3000000</v>
      </c>
      <c r="L1553" t="str">
        <f t="shared" si="35"/>
        <v>究極犀牛免費卡</v>
      </c>
    </row>
    <row r="1554" spans="2:12" x14ac:dyDescent="0.25">
      <c r="B1554" s="82" t="s">
        <v>441</v>
      </c>
      <c r="C1554" s="176" t="s">
        <v>8736</v>
      </c>
      <c r="D1554" s="175" t="s">
        <v>8737</v>
      </c>
      <c r="E1554" s="82">
        <v>12</v>
      </c>
      <c r="F1554" s="79"/>
      <c r="G1554" s="82"/>
      <c r="H1554" s="82"/>
      <c r="I1554" s="118">
        <f>VLOOKUP(道具表!L1554,虛寶卡代碼清單!D:H,4,FALSE)*K1554</f>
        <v>294000000</v>
      </c>
      <c r="J1554" s="147"/>
      <c r="K1554" s="71">
        <v>6000000</v>
      </c>
      <c r="L1554" t="str">
        <f t="shared" si="35"/>
        <v>究極犀牛免費卡</v>
      </c>
    </row>
    <row r="1555" spans="2:12" x14ac:dyDescent="0.25">
      <c r="B1555" s="82" t="s">
        <v>441</v>
      </c>
      <c r="C1555" s="176" t="s">
        <v>2920</v>
      </c>
      <c r="D1555" s="175" t="s">
        <v>2921</v>
      </c>
      <c r="E1555" s="82">
        <v>12</v>
      </c>
      <c r="F1555" s="79"/>
      <c r="G1555" s="82"/>
      <c r="H1555" s="82"/>
      <c r="I1555" s="118">
        <f>VLOOKUP(道具表!L1555,虛寶卡代碼清單!D:H,4,FALSE)*K1555</f>
        <v>441000000</v>
      </c>
      <c r="J1555" s="147"/>
      <c r="K1555" s="71">
        <v>9000000</v>
      </c>
      <c r="L1555" t="str">
        <f t="shared" si="35"/>
        <v>究極犀牛免費卡</v>
      </c>
    </row>
    <row r="1556" spans="2:12" x14ac:dyDescent="0.25">
      <c r="B1556" s="82" t="s">
        <v>441</v>
      </c>
      <c r="C1556" s="176" t="s">
        <v>8738</v>
      </c>
      <c r="D1556" s="175" t="s">
        <v>8739</v>
      </c>
      <c r="E1556" s="82">
        <v>12</v>
      </c>
      <c r="F1556" s="79"/>
      <c r="G1556" s="82"/>
      <c r="H1556" s="82"/>
      <c r="I1556" s="118">
        <f>VLOOKUP(道具表!L1556,虛寶卡代碼清單!D:H,4,FALSE)*K1556</f>
        <v>488040000</v>
      </c>
      <c r="J1556" s="147"/>
      <c r="K1556" s="71">
        <v>9960000</v>
      </c>
      <c r="L1556" t="str">
        <f t="shared" si="35"/>
        <v>究極犀牛免費卡</v>
      </c>
    </row>
    <row r="1557" spans="2:12" x14ac:dyDescent="0.25">
      <c r="B1557" s="82" t="s">
        <v>441</v>
      </c>
      <c r="C1557" s="176" t="s">
        <v>8740</v>
      </c>
      <c r="D1557" s="175" t="s">
        <v>8741</v>
      </c>
      <c r="E1557" s="82">
        <v>12</v>
      </c>
      <c r="F1557" s="79"/>
      <c r="G1557" s="82"/>
      <c r="H1557" s="82"/>
      <c r="I1557" s="118">
        <f>VLOOKUP(道具表!L1557,虛寶卡代碼清單!D:H,4,FALSE)*K1557</f>
        <v>735000000</v>
      </c>
      <c r="J1557" s="147"/>
      <c r="K1557" s="71">
        <v>15000000</v>
      </c>
      <c r="L1557" t="str">
        <f t="shared" si="35"/>
        <v>究極犀牛免費卡</v>
      </c>
    </row>
    <row r="1558" spans="2:12" x14ac:dyDescent="0.25">
      <c r="B1558" s="82" t="s">
        <v>441</v>
      </c>
      <c r="C1558" s="176" t="s">
        <v>8742</v>
      </c>
      <c r="D1558" s="175" t="s">
        <v>8743</v>
      </c>
      <c r="E1558" s="82">
        <v>12</v>
      </c>
      <c r="F1558" s="79"/>
      <c r="G1558" s="82"/>
      <c r="H1558" s="82"/>
      <c r="I1558" s="118">
        <f>VLOOKUP(道具表!L1558,虛寶卡代碼清單!D:H,4,FALSE)*K1558</f>
        <v>1470000000</v>
      </c>
      <c r="J1558" s="147"/>
      <c r="K1558" s="71">
        <v>30000000</v>
      </c>
      <c r="L1558" t="str">
        <f t="shared" si="35"/>
        <v>究極犀牛免費卡</v>
      </c>
    </row>
    <row r="1559" spans="2:12" x14ac:dyDescent="0.25">
      <c r="B1559" s="82" t="s">
        <v>441</v>
      </c>
      <c r="C1559" s="176" t="s">
        <v>2922</v>
      </c>
      <c r="D1559" s="175" t="s">
        <v>2923</v>
      </c>
      <c r="E1559" s="82">
        <v>12</v>
      </c>
      <c r="F1559" s="79"/>
      <c r="G1559" s="82"/>
      <c r="H1559" s="82"/>
      <c r="I1559" s="118">
        <f>VLOOKUP(道具表!L1559,虛寶卡代碼清單!D:H,4,FALSE)*K1559</f>
        <v>2443140000</v>
      </c>
      <c r="J1559" s="147"/>
      <c r="K1559" s="71">
        <v>49860000</v>
      </c>
      <c r="L1559" t="str">
        <f t="shared" si="35"/>
        <v>究極犀牛免費卡</v>
      </c>
    </row>
    <row r="1560" spans="2:12" x14ac:dyDescent="0.25">
      <c r="B1560" s="82" t="s">
        <v>441</v>
      </c>
      <c r="C1560" s="176" t="s">
        <v>8744</v>
      </c>
      <c r="D1560" s="175" t="s">
        <v>8745</v>
      </c>
      <c r="E1560" s="82">
        <v>12</v>
      </c>
      <c r="F1560" s="79"/>
      <c r="G1560" s="82"/>
      <c r="H1560" s="82"/>
      <c r="I1560" s="118">
        <f>VLOOKUP(道具表!L1560,虛寶卡代碼清單!D:H,4,FALSE)*K1560</f>
        <v>4880400000</v>
      </c>
      <c r="J1560" s="147"/>
      <c r="K1560" s="71">
        <v>99600000</v>
      </c>
      <c r="L1560" t="str">
        <f t="shared" si="35"/>
        <v>究極犀牛免費卡</v>
      </c>
    </row>
    <row r="1561" spans="2:12" x14ac:dyDescent="0.25">
      <c r="B1561" s="82" t="s">
        <v>441</v>
      </c>
      <c r="C1561" s="176" t="s">
        <v>8746</v>
      </c>
      <c r="D1561" s="175" t="s">
        <v>8747</v>
      </c>
      <c r="E1561" s="82">
        <v>12</v>
      </c>
      <c r="F1561" s="79"/>
      <c r="G1561" s="82"/>
      <c r="H1561" s="82"/>
      <c r="I1561" s="118">
        <f>VLOOKUP(道具表!L1561,虛寶卡代碼清單!D:H,4,FALSE)*K1561</f>
        <v>9702000000</v>
      </c>
      <c r="J1561" s="147"/>
      <c r="K1561" s="71">
        <v>198000000</v>
      </c>
      <c r="L1561" t="str">
        <f t="shared" si="35"/>
        <v>究極犀牛免費卡</v>
      </c>
    </row>
    <row r="1562" spans="2:12" x14ac:dyDescent="0.25">
      <c r="B1562" s="82" t="s">
        <v>441</v>
      </c>
      <c r="C1562" s="176" t="s">
        <v>8748</v>
      </c>
      <c r="D1562" s="175" t="s">
        <v>8749</v>
      </c>
      <c r="E1562" s="82">
        <v>12</v>
      </c>
      <c r="F1562" s="79"/>
      <c r="G1562" s="82"/>
      <c r="H1562" s="82"/>
      <c r="I1562" s="118">
        <f>VLOOKUP(道具表!L1562,虛寶卡代碼清單!D:H,4,FALSE)*K1562</f>
        <v>14700000000</v>
      </c>
      <c r="J1562" s="147"/>
      <c r="K1562" s="71">
        <v>300000000</v>
      </c>
      <c r="L1562" t="str">
        <f t="shared" si="35"/>
        <v>究極犀牛免費卡</v>
      </c>
    </row>
    <row r="1563" spans="2:12" x14ac:dyDescent="0.25">
      <c r="B1563" s="82" t="s">
        <v>441</v>
      </c>
      <c r="C1563" s="176" t="s">
        <v>8750</v>
      </c>
      <c r="D1563" s="175" t="s">
        <v>8751</v>
      </c>
      <c r="E1563" s="82">
        <v>12</v>
      </c>
      <c r="F1563" s="79"/>
      <c r="G1563" s="82"/>
      <c r="H1563" s="82"/>
      <c r="I1563" s="118">
        <f>VLOOKUP(道具表!L1563,虛寶卡代碼清單!D:H,4,FALSE)*K1563</f>
        <v>24402000000</v>
      </c>
      <c r="J1563" s="147"/>
      <c r="K1563" s="71">
        <v>498000000</v>
      </c>
      <c r="L1563" t="str">
        <f t="shared" si="35"/>
        <v>究極犀牛免費卡</v>
      </c>
    </row>
    <row r="1564" spans="2:12" x14ac:dyDescent="0.25">
      <c r="B1564" s="82" t="s">
        <v>441</v>
      </c>
      <c r="C1564" s="176" t="s">
        <v>8752</v>
      </c>
      <c r="D1564" s="175" t="s">
        <v>8753</v>
      </c>
      <c r="E1564" s="82">
        <v>12</v>
      </c>
      <c r="F1564" s="79"/>
      <c r="G1564" s="82"/>
      <c r="H1564" s="82"/>
      <c r="I1564" s="118">
        <f>VLOOKUP(道具表!L1564,虛寶卡代碼清單!D:H,4,FALSE)*K1564</f>
        <v>48804000000</v>
      </c>
      <c r="J1564" s="147"/>
      <c r="K1564" s="71">
        <v>996000000</v>
      </c>
      <c r="L1564" t="str">
        <f t="shared" si="35"/>
        <v>究極犀牛免費卡</v>
      </c>
    </row>
    <row r="1565" spans="2:12" x14ac:dyDescent="0.25">
      <c r="B1565" s="82" t="s">
        <v>441</v>
      </c>
      <c r="C1565" s="176" t="s">
        <v>8754</v>
      </c>
      <c r="D1565" s="175" t="s">
        <v>8755</v>
      </c>
      <c r="E1565" s="82">
        <v>12</v>
      </c>
      <c r="F1565" s="79"/>
      <c r="G1565" s="82"/>
      <c r="H1565" s="82"/>
      <c r="I1565" s="118">
        <f>VLOOKUP(道具表!L1565,虛寶卡代碼清單!D:H,4,FALSE)*K1565</f>
        <v>97020000000</v>
      </c>
      <c r="J1565" s="147"/>
      <c r="K1565" s="71">
        <v>1980000000</v>
      </c>
      <c r="L1565" t="str">
        <f t="shared" si="35"/>
        <v>究極犀牛免費卡</v>
      </c>
    </row>
    <row r="1566" spans="2:12" x14ac:dyDescent="0.25">
      <c r="B1566" s="82" t="s">
        <v>441</v>
      </c>
      <c r="C1566" s="176" t="s">
        <v>8756</v>
      </c>
      <c r="D1566" s="175" t="s">
        <v>8757</v>
      </c>
      <c r="E1566" s="82">
        <v>12</v>
      </c>
      <c r="F1566" s="79"/>
      <c r="G1566" s="82"/>
      <c r="H1566" s="82"/>
      <c r="I1566" s="118">
        <f>VLOOKUP(道具表!L1566,虛寶卡代碼清單!D:H,4,FALSE)*K1566</f>
        <v>244020000000</v>
      </c>
      <c r="J1566" s="147"/>
      <c r="K1566" s="71">
        <v>4980000000</v>
      </c>
      <c r="L1566" t="str">
        <f t="shared" si="35"/>
        <v>究極犀牛免費卡</v>
      </c>
    </row>
    <row r="1567" spans="2:12" x14ac:dyDescent="0.25">
      <c r="B1567" s="82" t="s">
        <v>441</v>
      </c>
      <c r="C1567" s="176" t="s">
        <v>8758</v>
      </c>
      <c r="D1567" s="175" t="s">
        <v>8759</v>
      </c>
      <c r="E1567" s="82">
        <v>12</v>
      </c>
      <c r="F1567" s="79"/>
      <c r="G1567" s="82"/>
      <c r="H1567" s="82"/>
      <c r="I1567" s="118">
        <f>VLOOKUP(道具表!L1567,虛寶卡代碼清單!D:H,4,FALSE)*K1567</f>
        <v>488040000000</v>
      </c>
      <c r="J1567" s="147"/>
      <c r="K1567" s="71">
        <v>9960000000</v>
      </c>
      <c r="L1567" t="str">
        <f t="shared" si="35"/>
        <v>究極犀牛免費卡</v>
      </c>
    </row>
    <row r="1568" spans="2:12" x14ac:dyDescent="0.25">
      <c r="B1568" s="82" t="s">
        <v>441</v>
      </c>
      <c r="C1568" s="174" t="s">
        <v>2924</v>
      </c>
      <c r="D1568" s="175" t="s">
        <v>2925</v>
      </c>
      <c r="E1568" s="82">
        <v>12</v>
      </c>
      <c r="F1568" s="79"/>
      <c r="G1568" s="82"/>
      <c r="H1568" s="82"/>
      <c r="I1568" s="118">
        <f>VLOOKUP(道具表!L1568,虛寶卡代碼清單!D:H,4,FALSE)*K1568</f>
        <v>132000</v>
      </c>
      <c r="J1568" s="147"/>
      <c r="K1568" s="71">
        <v>3000</v>
      </c>
      <c r="L1568" t="str">
        <f t="shared" si="35"/>
        <v>龍王紅利卡</v>
      </c>
    </row>
    <row r="1569" spans="2:12" x14ac:dyDescent="0.25">
      <c r="B1569" s="82" t="s">
        <v>441</v>
      </c>
      <c r="C1569" s="174" t="s">
        <v>2926</v>
      </c>
      <c r="D1569" s="175" t="s">
        <v>2927</v>
      </c>
      <c r="E1569" s="82">
        <v>12</v>
      </c>
      <c r="F1569" s="79"/>
      <c r="G1569" s="82"/>
      <c r="H1569" s="82"/>
      <c r="I1569" s="118">
        <f>VLOOKUP(道具表!L1569,虛寶卡代碼清單!D:H,4,FALSE)*K1569</f>
        <v>396000</v>
      </c>
      <c r="J1569" s="147"/>
      <c r="K1569" s="71">
        <v>9000</v>
      </c>
      <c r="L1569" t="str">
        <f t="shared" si="35"/>
        <v>龍王紅利卡</v>
      </c>
    </row>
    <row r="1570" spans="2:12" x14ac:dyDescent="0.25">
      <c r="B1570" s="82" t="s">
        <v>441</v>
      </c>
      <c r="C1570" s="174" t="s">
        <v>2928</v>
      </c>
      <c r="D1570" s="175" t="s">
        <v>2929</v>
      </c>
      <c r="E1570" s="82">
        <v>12</v>
      </c>
      <c r="F1570" s="79"/>
      <c r="G1570" s="82"/>
      <c r="H1570" s="82"/>
      <c r="I1570" s="118">
        <f>VLOOKUP(道具表!L1570,虛寶卡代碼清單!D:H,4,FALSE)*K1570</f>
        <v>1320000</v>
      </c>
      <c r="J1570" s="147"/>
      <c r="K1570" s="71">
        <v>30000</v>
      </c>
      <c r="L1570" t="str">
        <f t="shared" si="35"/>
        <v>龍王紅利卡</v>
      </c>
    </row>
    <row r="1571" spans="2:12" x14ac:dyDescent="0.25">
      <c r="B1571" s="82" t="s">
        <v>441</v>
      </c>
      <c r="C1571" s="174" t="s">
        <v>2930</v>
      </c>
      <c r="D1571" s="175" t="s">
        <v>2931</v>
      </c>
      <c r="E1571" s="82">
        <v>12</v>
      </c>
      <c r="F1571" s="79"/>
      <c r="G1571" s="82"/>
      <c r="H1571" s="82"/>
      <c r="I1571" s="118">
        <f>VLOOKUP(道具表!L1571,虛寶卡代碼清單!D:H,4,FALSE)*K1571</f>
        <v>3960000</v>
      </c>
      <c r="J1571" s="147"/>
      <c r="K1571" s="71">
        <v>90000</v>
      </c>
      <c r="L1571" t="str">
        <f t="shared" si="35"/>
        <v>龍王紅利卡</v>
      </c>
    </row>
    <row r="1572" spans="2:12" x14ac:dyDescent="0.25">
      <c r="B1572" s="82" t="s">
        <v>441</v>
      </c>
      <c r="C1572" s="174" t="s">
        <v>2932</v>
      </c>
      <c r="D1572" s="175" t="s">
        <v>2933</v>
      </c>
      <c r="E1572" s="82">
        <v>12</v>
      </c>
      <c r="F1572" s="79"/>
      <c r="G1572" s="82"/>
      <c r="H1572" s="82"/>
      <c r="I1572" s="118">
        <f>VLOOKUP(道具表!L1572,虛寶卡代碼清單!D:H,4,FALSE)*K1572</f>
        <v>13200000</v>
      </c>
      <c r="J1572" s="147"/>
      <c r="K1572" s="71">
        <v>300000</v>
      </c>
      <c r="L1572" t="str">
        <f t="shared" si="35"/>
        <v>龍王紅利卡</v>
      </c>
    </row>
    <row r="1573" spans="2:12" x14ac:dyDescent="0.25">
      <c r="B1573" s="82" t="s">
        <v>441</v>
      </c>
      <c r="C1573" s="174" t="s">
        <v>2934</v>
      </c>
      <c r="D1573" s="175" t="s">
        <v>2935</v>
      </c>
      <c r="E1573" s="82">
        <v>12</v>
      </c>
      <c r="F1573" s="79"/>
      <c r="G1573" s="82"/>
      <c r="H1573" s="82"/>
      <c r="I1573" s="118">
        <f>VLOOKUP(道具表!L1573,虛寶卡代碼清單!D:H,4,FALSE)*K1573</f>
        <v>39600000</v>
      </c>
      <c r="J1573" s="147"/>
      <c r="K1573" s="71">
        <v>900000</v>
      </c>
      <c r="L1573" t="str">
        <f t="shared" si="35"/>
        <v>龍王紅利卡</v>
      </c>
    </row>
    <row r="1574" spans="2:12" x14ac:dyDescent="0.25">
      <c r="B1574" s="82" t="s">
        <v>441</v>
      </c>
      <c r="C1574" s="174" t="s">
        <v>2936</v>
      </c>
      <c r="D1574" s="175" t="s">
        <v>2937</v>
      </c>
      <c r="E1574" s="82">
        <v>12</v>
      </c>
      <c r="F1574" s="79"/>
      <c r="G1574" s="82"/>
      <c r="H1574" s="82"/>
      <c r="I1574" s="118">
        <f>VLOOKUP(道具表!L1574,虛寶卡代碼清單!D:H,4,FALSE)*K1574</f>
        <v>132000000</v>
      </c>
      <c r="J1574" s="147"/>
      <c r="K1574" s="71">
        <v>3000000</v>
      </c>
      <c r="L1574" t="str">
        <f t="shared" si="35"/>
        <v>龍王紅利卡</v>
      </c>
    </row>
    <row r="1575" spans="2:12" x14ac:dyDescent="0.25">
      <c r="B1575" s="82" t="s">
        <v>441</v>
      </c>
      <c r="C1575" s="174" t="s">
        <v>2938</v>
      </c>
      <c r="D1575" s="175" t="s">
        <v>2939</v>
      </c>
      <c r="E1575" s="82">
        <v>12</v>
      </c>
      <c r="F1575" s="79"/>
      <c r="G1575" s="82"/>
      <c r="H1575" s="82"/>
      <c r="I1575" s="118">
        <f>VLOOKUP(道具表!L1575,虛寶卡代碼清單!D:H,4,FALSE)*K1575</f>
        <v>264000000</v>
      </c>
      <c r="J1575" s="147"/>
      <c r="K1575" s="71">
        <v>6000000</v>
      </c>
      <c r="L1575" t="str">
        <f t="shared" si="35"/>
        <v>龍王紅利卡</v>
      </c>
    </row>
    <row r="1576" spans="2:12" x14ac:dyDescent="0.25">
      <c r="B1576" s="82" t="s">
        <v>441</v>
      </c>
      <c r="C1576" s="174" t="s">
        <v>2940</v>
      </c>
      <c r="D1576" s="175" t="s">
        <v>2941</v>
      </c>
      <c r="E1576" s="82">
        <v>12</v>
      </c>
      <c r="F1576" s="79"/>
      <c r="G1576" s="82"/>
      <c r="H1576" s="82"/>
      <c r="I1576" s="118">
        <f>VLOOKUP(道具表!L1576,虛寶卡代碼清單!D:H,4,FALSE)*K1576</f>
        <v>396000000</v>
      </c>
      <c r="J1576" s="147"/>
      <c r="K1576" s="71">
        <v>9000000</v>
      </c>
      <c r="L1576" t="str">
        <f t="shared" si="35"/>
        <v>龍王紅利卡</v>
      </c>
    </row>
    <row r="1577" spans="2:12" x14ac:dyDescent="0.25">
      <c r="B1577" s="82" t="s">
        <v>441</v>
      </c>
      <c r="C1577" s="174" t="s">
        <v>2942</v>
      </c>
      <c r="D1577" s="175" t="s">
        <v>2943</v>
      </c>
      <c r="E1577" s="82">
        <v>12</v>
      </c>
      <c r="F1577" s="79"/>
      <c r="G1577" s="82"/>
      <c r="H1577" s="82"/>
      <c r="I1577" s="118">
        <f>VLOOKUP(道具表!L1577,虛寶卡代碼清單!D:H,4,FALSE)*K1577</f>
        <v>660000000</v>
      </c>
      <c r="J1577" s="147"/>
      <c r="K1577" s="71">
        <v>15000000</v>
      </c>
      <c r="L1577" t="str">
        <f t="shared" si="35"/>
        <v>龍王紅利卡</v>
      </c>
    </row>
    <row r="1578" spans="2:12" x14ac:dyDescent="0.25">
      <c r="B1578" s="82" t="s">
        <v>441</v>
      </c>
      <c r="C1578" s="174" t="s">
        <v>2944</v>
      </c>
      <c r="D1578" s="175" t="s">
        <v>2945</v>
      </c>
      <c r="E1578" s="82">
        <v>12</v>
      </c>
      <c r="F1578" s="79"/>
      <c r="G1578" s="82"/>
      <c r="H1578" s="82"/>
      <c r="I1578" s="118">
        <f>VLOOKUP(道具表!L1578,虛寶卡代碼清單!D:H,4,FALSE)*K1578</f>
        <v>1320000000</v>
      </c>
      <c r="J1578" s="147"/>
      <c r="K1578" s="71">
        <v>30000000</v>
      </c>
      <c r="L1578" t="str">
        <f t="shared" si="35"/>
        <v>龍王紅利卡</v>
      </c>
    </row>
    <row r="1579" spans="2:12" x14ac:dyDescent="0.25">
      <c r="B1579" s="82" t="s">
        <v>441</v>
      </c>
      <c r="C1579" s="174" t="s">
        <v>2946</v>
      </c>
      <c r="D1579" s="175" t="s">
        <v>2947</v>
      </c>
      <c r="E1579" s="82">
        <v>12</v>
      </c>
      <c r="F1579" s="79"/>
      <c r="G1579" s="82"/>
      <c r="H1579" s="82"/>
      <c r="I1579" s="118">
        <f>VLOOKUP(道具表!L1579,虛寶卡代碼清單!D:H,4,FALSE)*K1579</f>
        <v>1980000000</v>
      </c>
      <c r="J1579" s="147"/>
      <c r="K1579" s="71">
        <v>45000000</v>
      </c>
      <c r="L1579" t="str">
        <f t="shared" si="35"/>
        <v>龍王紅利卡</v>
      </c>
    </row>
    <row r="1580" spans="2:12" x14ac:dyDescent="0.25">
      <c r="B1580" s="82" t="s">
        <v>441</v>
      </c>
      <c r="C1580" s="174" t="s">
        <v>2948</v>
      </c>
      <c r="D1580" s="175" t="s">
        <v>2949</v>
      </c>
      <c r="E1580" s="82">
        <v>12</v>
      </c>
      <c r="F1580" s="79"/>
      <c r="G1580" s="82"/>
      <c r="H1580" s="82"/>
      <c r="I1580" s="118">
        <f>VLOOKUP(道具表!L1580,虛寶卡代碼清單!D:H,4,FALSE)*K1580</f>
        <v>3960000000</v>
      </c>
      <c r="J1580" s="147"/>
      <c r="K1580" s="71">
        <v>90000000</v>
      </c>
      <c r="L1580" t="str">
        <f t="shared" si="35"/>
        <v>龍王紅利卡</v>
      </c>
    </row>
    <row r="1581" spans="2:12" x14ac:dyDescent="0.25">
      <c r="B1581" s="82" t="s">
        <v>441</v>
      </c>
      <c r="C1581" s="174" t="s">
        <v>2950</v>
      </c>
      <c r="D1581" s="175" t="s">
        <v>2951</v>
      </c>
      <c r="E1581" s="82">
        <v>12</v>
      </c>
      <c r="F1581" s="79"/>
      <c r="G1581" s="82"/>
      <c r="H1581" s="82"/>
      <c r="I1581" s="118">
        <f>VLOOKUP(道具表!L1581,虛寶卡代碼清單!D:H,4,FALSE)*K1581</f>
        <v>6600000000</v>
      </c>
      <c r="J1581" s="147"/>
      <c r="K1581" s="71">
        <v>150000000</v>
      </c>
      <c r="L1581" t="str">
        <f t="shared" si="35"/>
        <v>龍王紅利卡</v>
      </c>
    </row>
    <row r="1582" spans="2:12" x14ac:dyDescent="0.25">
      <c r="B1582" s="82" t="s">
        <v>441</v>
      </c>
      <c r="C1582" s="174" t="s">
        <v>2952</v>
      </c>
      <c r="D1582" s="175" t="s">
        <v>2953</v>
      </c>
      <c r="E1582" s="82">
        <v>12</v>
      </c>
      <c r="F1582" s="79"/>
      <c r="G1582" s="82"/>
      <c r="H1582" s="82"/>
      <c r="I1582" s="118">
        <f>VLOOKUP(道具表!L1582,虛寶卡代碼清單!D:H,4,FALSE)*K1582</f>
        <v>13200000000</v>
      </c>
      <c r="J1582" s="147"/>
      <c r="K1582" s="71">
        <v>300000000</v>
      </c>
      <c r="L1582" t="str">
        <f t="shared" si="35"/>
        <v>龍王紅利卡</v>
      </c>
    </row>
    <row r="1583" spans="2:12" x14ac:dyDescent="0.25">
      <c r="B1583" s="82" t="s">
        <v>441</v>
      </c>
      <c r="C1583" s="174" t="s">
        <v>2954</v>
      </c>
      <c r="D1583" s="175" t="s">
        <v>2955</v>
      </c>
      <c r="E1583" s="82">
        <v>12</v>
      </c>
      <c r="F1583" s="79"/>
      <c r="G1583" s="82"/>
      <c r="H1583" s="82"/>
      <c r="I1583" s="118">
        <f>VLOOKUP(道具表!L1583,虛寶卡代碼清單!D:H,4,FALSE)*K1583</f>
        <v>26400000000</v>
      </c>
      <c r="J1583" s="147"/>
      <c r="K1583" s="71">
        <v>600000000</v>
      </c>
      <c r="L1583" t="str">
        <f t="shared" si="35"/>
        <v>龍王紅利卡</v>
      </c>
    </row>
    <row r="1584" spans="2:12" x14ac:dyDescent="0.25">
      <c r="B1584" s="82" t="s">
        <v>441</v>
      </c>
      <c r="C1584" s="174" t="s">
        <v>2956</v>
      </c>
      <c r="D1584" s="175" t="s">
        <v>2957</v>
      </c>
      <c r="E1584" s="82">
        <v>12</v>
      </c>
      <c r="F1584" s="79"/>
      <c r="G1584" s="82"/>
      <c r="H1584" s="82"/>
      <c r="I1584" s="118">
        <f>VLOOKUP(道具表!L1584,虛寶卡代碼清單!D:H,4,FALSE)*K1584</f>
        <v>52800000000</v>
      </c>
      <c r="J1584" s="147"/>
      <c r="K1584" s="71">
        <v>1200000000</v>
      </c>
      <c r="L1584" t="str">
        <f t="shared" si="35"/>
        <v>龍王紅利卡</v>
      </c>
    </row>
    <row r="1585" spans="2:12" x14ac:dyDescent="0.25">
      <c r="B1585" s="82" t="s">
        <v>441</v>
      </c>
      <c r="C1585" s="174" t="s">
        <v>2958</v>
      </c>
      <c r="D1585" s="175" t="s">
        <v>2959</v>
      </c>
      <c r="E1585" s="82">
        <v>12</v>
      </c>
      <c r="F1585" s="79"/>
      <c r="G1585" s="82"/>
      <c r="H1585" s="82"/>
      <c r="I1585" s="118">
        <f>VLOOKUP(道具表!L1585,虛寶卡代碼清單!D:H,4,FALSE)*K1585</f>
        <v>132000</v>
      </c>
      <c r="J1585" s="147"/>
      <c r="K1585" s="71">
        <v>3000</v>
      </c>
      <c r="L1585" t="str">
        <f t="shared" si="35"/>
        <v>龍王紅利卡</v>
      </c>
    </row>
    <row r="1586" spans="2:12" x14ac:dyDescent="0.25">
      <c r="B1586" s="82" t="s">
        <v>441</v>
      </c>
      <c r="C1586" s="174" t="s">
        <v>2960</v>
      </c>
      <c r="D1586" s="175" t="s">
        <v>2961</v>
      </c>
      <c r="E1586" s="82">
        <v>12</v>
      </c>
      <c r="F1586" s="79"/>
      <c r="G1586" s="82"/>
      <c r="H1586" s="82"/>
      <c r="I1586" s="118">
        <f>VLOOKUP(道具表!L1586,虛寶卡代碼清單!D:H,4,FALSE)*K1586</f>
        <v>396000</v>
      </c>
      <c r="J1586" s="147"/>
      <c r="K1586" s="71">
        <v>9000</v>
      </c>
      <c r="L1586" t="str">
        <f t="shared" si="35"/>
        <v>龍王紅利卡</v>
      </c>
    </row>
    <row r="1587" spans="2:12" x14ac:dyDescent="0.25">
      <c r="B1587" s="82" t="s">
        <v>441</v>
      </c>
      <c r="C1587" s="174" t="s">
        <v>2962</v>
      </c>
      <c r="D1587" s="175" t="s">
        <v>2963</v>
      </c>
      <c r="E1587" s="82">
        <v>12</v>
      </c>
      <c r="F1587" s="79"/>
      <c r="G1587" s="82"/>
      <c r="H1587" s="82"/>
      <c r="I1587" s="118">
        <f>VLOOKUP(道具表!L1587,虛寶卡代碼清單!D:H,4,FALSE)*K1587</f>
        <v>1320000</v>
      </c>
      <c r="J1587" s="147"/>
      <c r="K1587" s="71">
        <v>30000</v>
      </c>
      <c r="L1587" t="str">
        <f t="shared" si="35"/>
        <v>龍王紅利卡</v>
      </c>
    </row>
    <row r="1588" spans="2:12" x14ac:dyDescent="0.25">
      <c r="B1588" s="82" t="s">
        <v>441</v>
      </c>
      <c r="C1588" s="174" t="s">
        <v>2964</v>
      </c>
      <c r="D1588" s="175" t="s">
        <v>2965</v>
      </c>
      <c r="E1588" s="82">
        <v>12</v>
      </c>
      <c r="F1588" s="79"/>
      <c r="G1588" s="82"/>
      <c r="H1588" s="82"/>
      <c r="I1588" s="118">
        <f>VLOOKUP(道具表!L1588,虛寶卡代碼清單!D:H,4,FALSE)*K1588</f>
        <v>3960000</v>
      </c>
      <c r="J1588" s="147"/>
      <c r="K1588" s="71">
        <v>90000</v>
      </c>
      <c r="L1588" t="str">
        <f t="shared" si="35"/>
        <v>龍王紅利卡</v>
      </c>
    </row>
    <row r="1589" spans="2:12" x14ac:dyDescent="0.25">
      <c r="B1589" s="82" t="s">
        <v>441</v>
      </c>
      <c r="C1589" s="174" t="s">
        <v>2966</v>
      </c>
      <c r="D1589" s="175" t="s">
        <v>2967</v>
      </c>
      <c r="E1589" s="82">
        <v>12</v>
      </c>
      <c r="F1589" s="79"/>
      <c r="G1589" s="82"/>
      <c r="H1589" s="82"/>
      <c r="I1589" s="118">
        <f>VLOOKUP(道具表!L1589,虛寶卡代碼清單!D:H,4,FALSE)*K1589</f>
        <v>13200000</v>
      </c>
      <c r="J1589" s="147"/>
      <c r="K1589" s="71">
        <v>300000</v>
      </c>
      <c r="L1589" t="str">
        <f t="shared" si="35"/>
        <v>龍王紅利卡</v>
      </c>
    </row>
    <row r="1590" spans="2:12" x14ac:dyDescent="0.25">
      <c r="B1590" s="82" t="s">
        <v>441</v>
      </c>
      <c r="C1590" s="174" t="s">
        <v>2968</v>
      </c>
      <c r="D1590" s="175" t="s">
        <v>2969</v>
      </c>
      <c r="E1590" s="82">
        <v>12</v>
      </c>
      <c r="F1590" s="79"/>
      <c r="G1590" s="82"/>
      <c r="H1590" s="82"/>
      <c r="I1590" s="118">
        <f>VLOOKUP(道具表!L1590,虛寶卡代碼清單!D:H,4,FALSE)*K1590</f>
        <v>39600000</v>
      </c>
      <c r="J1590" s="147"/>
      <c r="K1590" s="71">
        <v>900000</v>
      </c>
      <c r="L1590" t="str">
        <f t="shared" si="35"/>
        <v>龍王紅利卡</v>
      </c>
    </row>
    <row r="1591" spans="2:12" x14ac:dyDescent="0.25">
      <c r="B1591" s="82" t="s">
        <v>441</v>
      </c>
      <c r="C1591" s="174" t="s">
        <v>2970</v>
      </c>
      <c r="D1591" s="175" t="s">
        <v>2971</v>
      </c>
      <c r="E1591" s="82">
        <v>12</v>
      </c>
      <c r="F1591" s="79"/>
      <c r="G1591" s="82"/>
      <c r="H1591" s="82"/>
      <c r="I1591" s="118">
        <f>VLOOKUP(道具表!L1591,虛寶卡代碼清單!D:H,4,FALSE)*K1591</f>
        <v>132000000</v>
      </c>
      <c r="J1591" s="147"/>
      <c r="K1591" s="71">
        <v>3000000</v>
      </c>
      <c r="L1591" t="str">
        <f t="shared" si="35"/>
        <v>龍王紅利卡</v>
      </c>
    </row>
    <row r="1592" spans="2:12" x14ac:dyDescent="0.25">
      <c r="B1592" s="82" t="s">
        <v>441</v>
      </c>
      <c r="C1592" s="174" t="s">
        <v>2972</v>
      </c>
      <c r="D1592" s="175" t="s">
        <v>2973</v>
      </c>
      <c r="E1592" s="82">
        <v>12</v>
      </c>
      <c r="F1592" s="79"/>
      <c r="G1592" s="82"/>
      <c r="H1592" s="82"/>
      <c r="I1592" s="118">
        <f>VLOOKUP(道具表!L1592,虛寶卡代碼清單!D:H,4,FALSE)*K1592</f>
        <v>264000000</v>
      </c>
      <c r="J1592" s="147"/>
      <c r="K1592" s="71">
        <v>6000000</v>
      </c>
      <c r="L1592" t="str">
        <f t="shared" si="35"/>
        <v>龍王紅利卡</v>
      </c>
    </row>
    <row r="1593" spans="2:12" x14ac:dyDescent="0.25">
      <c r="B1593" s="82" t="s">
        <v>441</v>
      </c>
      <c r="C1593" s="174" t="s">
        <v>2974</v>
      </c>
      <c r="D1593" s="175" t="s">
        <v>2975</v>
      </c>
      <c r="E1593" s="82">
        <v>12</v>
      </c>
      <c r="F1593" s="79"/>
      <c r="G1593" s="82"/>
      <c r="H1593" s="82"/>
      <c r="I1593" s="118">
        <f>VLOOKUP(道具表!L1593,虛寶卡代碼清單!D:H,4,FALSE)*K1593</f>
        <v>396000000</v>
      </c>
      <c r="J1593" s="147"/>
      <c r="K1593" s="71">
        <v>9000000</v>
      </c>
      <c r="L1593" t="str">
        <f t="shared" si="35"/>
        <v>龍王紅利卡</v>
      </c>
    </row>
    <row r="1594" spans="2:12" x14ac:dyDescent="0.25">
      <c r="B1594" s="82" t="s">
        <v>441</v>
      </c>
      <c r="C1594" s="174" t="s">
        <v>2976</v>
      </c>
      <c r="D1594" s="175" t="s">
        <v>2977</v>
      </c>
      <c r="E1594" s="82">
        <v>12</v>
      </c>
      <c r="F1594" s="79"/>
      <c r="G1594" s="82"/>
      <c r="H1594" s="82"/>
      <c r="I1594" s="118">
        <f>VLOOKUP(道具表!L1594,虛寶卡代碼清單!D:H,4,FALSE)*K1594</f>
        <v>660000000</v>
      </c>
      <c r="J1594" s="147"/>
      <c r="K1594" s="71">
        <v>15000000</v>
      </c>
      <c r="L1594" t="str">
        <f t="shared" si="35"/>
        <v>龍王紅利卡</v>
      </c>
    </row>
    <row r="1595" spans="2:12" x14ac:dyDescent="0.25">
      <c r="B1595" s="82" t="s">
        <v>441</v>
      </c>
      <c r="C1595" s="174" t="s">
        <v>2978</v>
      </c>
      <c r="D1595" s="175" t="s">
        <v>2979</v>
      </c>
      <c r="E1595" s="82">
        <v>12</v>
      </c>
      <c r="F1595" s="79"/>
      <c r="G1595" s="82"/>
      <c r="H1595" s="82"/>
      <c r="I1595" s="118">
        <f>VLOOKUP(道具表!L1595,虛寶卡代碼清單!D:H,4,FALSE)*K1595</f>
        <v>1320000000</v>
      </c>
      <c r="J1595" s="147"/>
      <c r="K1595" s="71">
        <v>30000000</v>
      </c>
      <c r="L1595" t="str">
        <f t="shared" si="35"/>
        <v>龍王紅利卡</v>
      </c>
    </row>
    <row r="1596" spans="2:12" x14ac:dyDescent="0.25">
      <c r="B1596" s="82" t="s">
        <v>441</v>
      </c>
      <c r="C1596" s="174" t="s">
        <v>2980</v>
      </c>
      <c r="D1596" s="175" t="s">
        <v>2981</v>
      </c>
      <c r="E1596" s="82">
        <v>12</v>
      </c>
      <c r="F1596" s="79"/>
      <c r="G1596" s="82"/>
      <c r="H1596" s="82"/>
      <c r="I1596" s="118">
        <f>VLOOKUP(道具表!L1596,虛寶卡代碼清單!D:H,4,FALSE)*K1596</f>
        <v>1980000000</v>
      </c>
      <c r="J1596" s="147"/>
      <c r="K1596" s="71">
        <v>45000000</v>
      </c>
      <c r="L1596" t="str">
        <f t="shared" si="35"/>
        <v>龍王紅利卡</v>
      </c>
    </row>
    <row r="1597" spans="2:12" x14ac:dyDescent="0.25">
      <c r="B1597" s="82" t="s">
        <v>441</v>
      </c>
      <c r="C1597" s="174" t="s">
        <v>2982</v>
      </c>
      <c r="D1597" s="175" t="s">
        <v>2983</v>
      </c>
      <c r="E1597" s="82">
        <v>12</v>
      </c>
      <c r="F1597" s="79"/>
      <c r="G1597" s="82"/>
      <c r="H1597" s="82"/>
      <c r="I1597" s="118">
        <f>VLOOKUP(道具表!L1597,虛寶卡代碼清單!D:H,4,FALSE)*K1597</f>
        <v>3960000000</v>
      </c>
      <c r="J1597" s="147"/>
      <c r="K1597" s="71">
        <v>90000000</v>
      </c>
      <c r="L1597" t="str">
        <f t="shared" si="35"/>
        <v>龍王紅利卡</v>
      </c>
    </row>
    <row r="1598" spans="2:12" x14ac:dyDescent="0.25">
      <c r="B1598" s="82" t="s">
        <v>441</v>
      </c>
      <c r="C1598" s="174" t="s">
        <v>2984</v>
      </c>
      <c r="D1598" s="175" t="s">
        <v>2985</v>
      </c>
      <c r="E1598" s="82">
        <v>12</v>
      </c>
      <c r="F1598" s="79"/>
      <c r="G1598" s="82"/>
      <c r="H1598" s="82"/>
      <c r="I1598" s="118">
        <f>VLOOKUP(道具表!L1598,虛寶卡代碼清單!D:H,4,FALSE)*K1598</f>
        <v>6600000000</v>
      </c>
      <c r="J1598" s="147"/>
      <c r="K1598" s="71">
        <v>150000000</v>
      </c>
      <c r="L1598" t="str">
        <f t="shared" si="35"/>
        <v>龍王紅利卡</v>
      </c>
    </row>
    <row r="1599" spans="2:12" x14ac:dyDescent="0.25">
      <c r="B1599" s="82" t="s">
        <v>441</v>
      </c>
      <c r="C1599" s="174" t="s">
        <v>2986</v>
      </c>
      <c r="D1599" s="175" t="s">
        <v>2987</v>
      </c>
      <c r="E1599" s="82">
        <v>12</v>
      </c>
      <c r="F1599" s="79"/>
      <c r="G1599" s="82"/>
      <c r="H1599" s="82"/>
      <c r="I1599" s="118">
        <f>VLOOKUP(道具表!L1599,虛寶卡代碼清單!D:H,4,FALSE)*K1599</f>
        <v>13200000000</v>
      </c>
      <c r="J1599" s="147"/>
      <c r="K1599" s="71">
        <v>300000000</v>
      </c>
      <c r="L1599" t="str">
        <f t="shared" si="35"/>
        <v>龍王紅利卡</v>
      </c>
    </row>
    <row r="1600" spans="2:12" x14ac:dyDescent="0.25">
      <c r="B1600" s="82" t="s">
        <v>441</v>
      </c>
      <c r="C1600" s="174" t="s">
        <v>2988</v>
      </c>
      <c r="D1600" s="175" t="s">
        <v>2989</v>
      </c>
      <c r="E1600" s="82">
        <v>12</v>
      </c>
      <c r="F1600" s="79"/>
      <c r="G1600" s="82"/>
      <c r="H1600" s="82"/>
      <c r="I1600" s="118">
        <f>VLOOKUP(道具表!L1600,虛寶卡代碼清單!D:H,4,FALSE)*K1600</f>
        <v>26400000000</v>
      </c>
      <c r="J1600" s="147"/>
      <c r="K1600" s="71">
        <v>600000000</v>
      </c>
      <c r="L1600" t="str">
        <f t="shared" si="35"/>
        <v>龍王紅利卡</v>
      </c>
    </row>
    <row r="1601" spans="2:12" x14ac:dyDescent="0.25">
      <c r="B1601" s="82" t="s">
        <v>441</v>
      </c>
      <c r="C1601" s="174" t="s">
        <v>2990</v>
      </c>
      <c r="D1601" s="175" t="s">
        <v>2991</v>
      </c>
      <c r="E1601" s="82">
        <v>12</v>
      </c>
      <c r="F1601" s="79"/>
      <c r="G1601" s="82"/>
      <c r="H1601" s="82"/>
      <c r="I1601" s="118">
        <f>VLOOKUP(道具表!L1601,虛寶卡代碼清單!D:H,4,FALSE)*K1601</f>
        <v>52800000000</v>
      </c>
      <c r="J1601" s="147"/>
      <c r="K1601" s="71">
        <v>1200000000</v>
      </c>
      <c r="L1601" t="str">
        <f t="shared" si="35"/>
        <v>龍王紅利卡</v>
      </c>
    </row>
    <row r="1602" spans="2:12" x14ac:dyDescent="0.25">
      <c r="B1602" s="82" t="s">
        <v>441</v>
      </c>
      <c r="C1602" s="174" t="s">
        <v>2992</v>
      </c>
      <c r="D1602" s="175" t="s">
        <v>2993</v>
      </c>
      <c r="E1602" s="82">
        <v>12</v>
      </c>
      <c r="F1602" s="79"/>
      <c r="G1602" s="82"/>
      <c r="H1602" s="82"/>
      <c r="I1602" s="118">
        <f>VLOOKUP(道具表!L1602,虛寶卡代碼清單!D:H,4,FALSE)*K1602</f>
        <v>306000</v>
      </c>
      <c r="J1602" s="147"/>
      <c r="K1602" s="71">
        <v>3000</v>
      </c>
      <c r="L1602" t="str">
        <f t="shared" si="35"/>
        <v>龍王超級紅利卡</v>
      </c>
    </row>
    <row r="1603" spans="2:12" x14ac:dyDescent="0.25">
      <c r="B1603" s="82" t="s">
        <v>441</v>
      </c>
      <c r="C1603" s="174" t="s">
        <v>2994</v>
      </c>
      <c r="D1603" s="175" t="s">
        <v>2995</v>
      </c>
      <c r="E1603" s="82">
        <v>12</v>
      </c>
      <c r="F1603" s="79"/>
      <c r="G1603" s="82"/>
      <c r="H1603" s="82"/>
      <c r="I1603" s="118">
        <f>VLOOKUP(道具表!L1603,虛寶卡代碼清單!D:H,4,FALSE)*K1603</f>
        <v>918000</v>
      </c>
      <c r="J1603" s="147"/>
      <c r="K1603" s="71">
        <v>9000</v>
      </c>
      <c r="L1603" t="str">
        <f t="shared" si="35"/>
        <v>龍王超級紅利卡</v>
      </c>
    </row>
    <row r="1604" spans="2:12" x14ac:dyDescent="0.25">
      <c r="B1604" s="82" t="s">
        <v>441</v>
      </c>
      <c r="C1604" s="174" t="s">
        <v>2996</v>
      </c>
      <c r="D1604" s="175" t="s">
        <v>2997</v>
      </c>
      <c r="E1604" s="82">
        <v>12</v>
      </c>
      <c r="F1604" s="79"/>
      <c r="G1604" s="82"/>
      <c r="H1604" s="82"/>
      <c r="I1604" s="118">
        <f>VLOOKUP(道具表!L1604,虛寶卡代碼清單!D:H,4,FALSE)*K1604</f>
        <v>3060000</v>
      </c>
      <c r="J1604" s="147"/>
      <c r="K1604" s="71">
        <v>30000</v>
      </c>
      <c r="L1604" t="str">
        <f t="shared" ref="L1604:L1667" si="36">MID(C1604,LEN(K1604)+1,FIND("(",C1604)-LEN(K1604)-1)</f>
        <v>龍王超級紅利卡</v>
      </c>
    </row>
    <row r="1605" spans="2:12" x14ac:dyDescent="0.25">
      <c r="B1605" s="82" t="s">
        <v>441</v>
      </c>
      <c r="C1605" s="174" t="s">
        <v>2998</v>
      </c>
      <c r="D1605" s="175" t="s">
        <v>2999</v>
      </c>
      <c r="E1605" s="82">
        <v>12</v>
      </c>
      <c r="F1605" s="79"/>
      <c r="G1605" s="82"/>
      <c r="H1605" s="82"/>
      <c r="I1605" s="118">
        <f>VLOOKUP(道具表!L1605,虛寶卡代碼清單!D:H,4,FALSE)*K1605</f>
        <v>9180000</v>
      </c>
      <c r="J1605" s="147"/>
      <c r="K1605" s="71">
        <v>90000</v>
      </c>
      <c r="L1605" t="str">
        <f t="shared" si="36"/>
        <v>龍王超級紅利卡</v>
      </c>
    </row>
    <row r="1606" spans="2:12" x14ac:dyDescent="0.25">
      <c r="B1606" s="82" t="s">
        <v>441</v>
      </c>
      <c r="C1606" s="174" t="s">
        <v>3000</v>
      </c>
      <c r="D1606" s="175" t="s">
        <v>3001</v>
      </c>
      <c r="E1606" s="82">
        <v>12</v>
      </c>
      <c r="F1606" s="79"/>
      <c r="G1606" s="82"/>
      <c r="H1606" s="82"/>
      <c r="I1606" s="118">
        <f>VLOOKUP(道具表!L1606,虛寶卡代碼清單!D:H,4,FALSE)*K1606</f>
        <v>30600000</v>
      </c>
      <c r="J1606" s="147"/>
      <c r="K1606" s="71">
        <v>300000</v>
      </c>
      <c r="L1606" t="str">
        <f t="shared" si="36"/>
        <v>龍王超級紅利卡</v>
      </c>
    </row>
    <row r="1607" spans="2:12" x14ac:dyDescent="0.25">
      <c r="B1607" s="82" t="s">
        <v>441</v>
      </c>
      <c r="C1607" s="174" t="s">
        <v>3002</v>
      </c>
      <c r="D1607" s="175" t="s">
        <v>3003</v>
      </c>
      <c r="E1607" s="82">
        <v>12</v>
      </c>
      <c r="F1607" s="79"/>
      <c r="G1607" s="82"/>
      <c r="H1607" s="82"/>
      <c r="I1607" s="118">
        <f>VLOOKUP(道具表!L1607,虛寶卡代碼清單!D:H,4,FALSE)*K1607</f>
        <v>91800000</v>
      </c>
      <c r="J1607" s="147"/>
      <c r="K1607" s="71">
        <v>900000</v>
      </c>
      <c r="L1607" t="str">
        <f t="shared" si="36"/>
        <v>龍王超級紅利卡</v>
      </c>
    </row>
    <row r="1608" spans="2:12" x14ac:dyDescent="0.25">
      <c r="B1608" s="82" t="s">
        <v>441</v>
      </c>
      <c r="C1608" s="174" t="s">
        <v>3004</v>
      </c>
      <c r="D1608" s="175" t="s">
        <v>3005</v>
      </c>
      <c r="E1608" s="82">
        <v>12</v>
      </c>
      <c r="F1608" s="79"/>
      <c r="G1608" s="82"/>
      <c r="H1608" s="82"/>
      <c r="I1608" s="118">
        <f>VLOOKUP(道具表!L1608,虛寶卡代碼清單!D:H,4,FALSE)*K1608</f>
        <v>306000000</v>
      </c>
      <c r="J1608" s="147"/>
      <c r="K1608" s="71">
        <v>3000000</v>
      </c>
      <c r="L1608" t="str">
        <f t="shared" si="36"/>
        <v>龍王超級紅利卡</v>
      </c>
    </row>
    <row r="1609" spans="2:12" x14ac:dyDescent="0.25">
      <c r="B1609" s="82" t="s">
        <v>441</v>
      </c>
      <c r="C1609" s="174" t="s">
        <v>3006</v>
      </c>
      <c r="D1609" s="175" t="s">
        <v>3007</v>
      </c>
      <c r="E1609" s="82">
        <v>12</v>
      </c>
      <c r="F1609" s="79"/>
      <c r="G1609" s="82"/>
      <c r="H1609" s="82"/>
      <c r="I1609" s="118">
        <f>VLOOKUP(道具表!L1609,虛寶卡代碼清單!D:H,4,FALSE)*K1609</f>
        <v>612000000</v>
      </c>
      <c r="J1609" s="147"/>
      <c r="K1609" s="71">
        <v>6000000</v>
      </c>
      <c r="L1609" t="str">
        <f t="shared" si="36"/>
        <v>龍王超級紅利卡</v>
      </c>
    </row>
    <row r="1610" spans="2:12" x14ac:dyDescent="0.25">
      <c r="B1610" s="82" t="s">
        <v>441</v>
      </c>
      <c r="C1610" s="174" t="s">
        <v>3008</v>
      </c>
      <c r="D1610" s="175" t="s">
        <v>3009</v>
      </c>
      <c r="E1610" s="82">
        <v>12</v>
      </c>
      <c r="F1610" s="79"/>
      <c r="G1610" s="82"/>
      <c r="H1610" s="82"/>
      <c r="I1610" s="118">
        <f>VLOOKUP(道具表!L1610,虛寶卡代碼清單!D:H,4,FALSE)*K1610</f>
        <v>918000000</v>
      </c>
      <c r="J1610" s="147"/>
      <c r="K1610" s="71">
        <v>9000000</v>
      </c>
      <c r="L1610" t="str">
        <f t="shared" si="36"/>
        <v>龍王超級紅利卡</v>
      </c>
    </row>
    <row r="1611" spans="2:12" x14ac:dyDescent="0.25">
      <c r="B1611" s="82" t="s">
        <v>441</v>
      </c>
      <c r="C1611" s="174" t="s">
        <v>3010</v>
      </c>
      <c r="D1611" s="175" t="s">
        <v>3011</v>
      </c>
      <c r="E1611" s="82">
        <v>12</v>
      </c>
      <c r="F1611" s="79"/>
      <c r="G1611" s="82"/>
      <c r="H1611" s="82"/>
      <c r="I1611" s="118">
        <f>VLOOKUP(道具表!L1611,虛寶卡代碼清單!D:H,4,FALSE)*K1611</f>
        <v>1530000000</v>
      </c>
      <c r="J1611" s="147"/>
      <c r="K1611" s="71">
        <v>15000000</v>
      </c>
      <c r="L1611" t="str">
        <f t="shared" si="36"/>
        <v>龍王超級紅利卡</v>
      </c>
    </row>
    <row r="1612" spans="2:12" x14ac:dyDescent="0.25">
      <c r="B1612" s="82" t="s">
        <v>441</v>
      </c>
      <c r="C1612" s="174" t="s">
        <v>3012</v>
      </c>
      <c r="D1612" s="175" t="s">
        <v>3013</v>
      </c>
      <c r="E1612" s="82">
        <v>12</v>
      </c>
      <c r="F1612" s="79"/>
      <c r="G1612" s="82"/>
      <c r="H1612" s="82"/>
      <c r="I1612" s="118">
        <f>VLOOKUP(道具表!L1612,虛寶卡代碼清單!D:H,4,FALSE)*K1612</f>
        <v>3060000000</v>
      </c>
      <c r="J1612" s="147"/>
      <c r="K1612" s="71">
        <v>30000000</v>
      </c>
      <c r="L1612" t="str">
        <f t="shared" si="36"/>
        <v>龍王超級紅利卡</v>
      </c>
    </row>
    <row r="1613" spans="2:12" x14ac:dyDescent="0.25">
      <c r="B1613" s="82" t="s">
        <v>441</v>
      </c>
      <c r="C1613" s="174" t="s">
        <v>3014</v>
      </c>
      <c r="D1613" s="175" t="s">
        <v>3015</v>
      </c>
      <c r="E1613" s="82">
        <v>12</v>
      </c>
      <c r="F1613" s="79"/>
      <c r="G1613" s="82"/>
      <c r="H1613" s="82"/>
      <c r="I1613" s="118">
        <f>VLOOKUP(道具表!L1613,虛寶卡代碼清單!D:H,4,FALSE)*K1613</f>
        <v>4590000000</v>
      </c>
      <c r="J1613" s="147"/>
      <c r="K1613" s="71">
        <v>45000000</v>
      </c>
      <c r="L1613" t="str">
        <f t="shared" si="36"/>
        <v>龍王超級紅利卡</v>
      </c>
    </row>
    <row r="1614" spans="2:12" x14ac:dyDescent="0.25">
      <c r="B1614" s="82" t="s">
        <v>441</v>
      </c>
      <c r="C1614" s="174" t="s">
        <v>3016</v>
      </c>
      <c r="D1614" s="175" t="s">
        <v>3017</v>
      </c>
      <c r="E1614" s="82">
        <v>12</v>
      </c>
      <c r="F1614" s="79"/>
      <c r="G1614" s="82"/>
      <c r="H1614" s="82"/>
      <c r="I1614" s="118">
        <f>VLOOKUP(道具表!L1614,虛寶卡代碼清單!D:H,4,FALSE)*K1614</f>
        <v>9180000000</v>
      </c>
      <c r="J1614" s="147"/>
      <c r="K1614" s="71">
        <v>90000000</v>
      </c>
      <c r="L1614" t="str">
        <f t="shared" si="36"/>
        <v>龍王超級紅利卡</v>
      </c>
    </row>
    <row r="1615" spans="2:12" x14ac:dyDescent="0.25">
      <c r="B1615" s="82" t="s">
        <v>441</v>
      </c>
      <c r="C1615" s="174" t="s">
        <v>3018</v>
      </c>
      <c r="D1615" s="175" t="s">
        <v>3019</v>
      </c>
      <c r="E1615" s="82">
        <v>12</v>
      </c>
      <c r="F1615" s="79"/>
      <c r="G1615" s="82"/>
      <c r="H1615" s="82"/>
      <c r="I1615" s="118">
        <f>VLOOKUP(道具表!L1615,虛寶卡代碼清單!D:H,4,FALSE)*K1615</f>
        <v>15300000000</v>
      </c>
      <c r="J1615" s="147"/>
      <c r="K1615" s="71">
        <v>150000000</v>
      </c>
      <c r="L1615" t="str">
        <f t="shared" si="36"/>
        <v>龍王超級紅利卡</v>
      </c>
    </row>
    <row r="1616" spans="2:12" x14ac:dyDescent="0.25">
      <c r="B1616" s="82" t="s">
        <v>441</v>
      </c>
      <c r="C1616" s="174" t="s">
        <v>3020</v>
      </c>
      <c r="D1616" s="175" t="s">
        <v>3021</v>
      </c>
      <c r="E1616" s="82">
        <v>12</v>
      </c>
      <c r="F1616" s="79"/>
      <c r="G1616" s="82"/>
      <c r="H1616" s="82"/>
      <c r="I1616" s="118">
        <f>VLOOKUP(道具表!L1616,虛寶卡代碼清單!D:H,4,FALSE)*K1616</f>
        <v>30600000000</v>
      </c>
      <c r="J1616" s="147"/>
      <c r="K1616" s="71">
        <v>300000000</v>
      </c>
      <c r="L1616" t="str">
        <f t="shared" si="36"/>
        <v>龍王超級紅利卡</v>
      </c>
    </row>
    <row r="1617" spans="2:12" x14ac:dyDescent="0.25">
      <c r="B1617" s="82" t="s">
        <v>441</v>
      </c>
      <c r="C1617" s="174" t="s">
        <v>3022</v>
      </c>
      <c r="D1617" s="175" t="s">
        <v>3023</v>
      </c>
      <c r="E1617" s="82">
        <v>12</v>
      </c>
      <c r="F1617" s="79"/>
      <c r="G1617" s="82"/>
      <c r="H1617" s="82"/>
      <c r="I1617" s="118">
        <f>VLOOKUP(道具表!L1617,虛寶卡代碼清單!D:H,4,FALSE)*K1617</f>
        <v>61200000000</v>
      </c>
      <c r="J1617" s="147"/>
      <c r="K1617" s="71">
        <v>600000000</v>
      </c>
      <c r="L1617" t="str">
        <f t="shared" si="36"/>
        <v>龍王超級紅利卡</v>
      </c>
    </row>
    <row r="1618" spans="2:12" x14ac:dyDescent="0.25">
      <c r="B1618" s="82" t="s">
        <v>441</v>
      </c>
      <c r="C1618" s="174" t="s">
        <v>3024</v>
      </c>
      <c r="D1618" s="175" t="s">
        <v>3025</v>
      </c>
      <c r="E1618" s="82">
        <v>12</v>
      </c>
      <c r="F1618" s="79"/>
      <c r="G1618" s="82"/>
      <c r="H1618" s="82"/>
      <c r="I1618" s="118">
        <f>VLOOKUP(道具表!L1618,虛寶卡代碼清單!D:H,4,FALSE)*K1618</f>
        <v>122400000000</v>
      </c>
      <c r="J1618" s="147"/>
      <c r="K1618" s="71">
        <v>1200000000</v>
      </c>
      <c r="L1618" t="str">
        <f t="shared" si="36"/>
        <v>龍王超級紅利卡</v>
      </c>
    </row>
    <row r="1619" spans="2:12" x14ac:dyDescent="0.25">
      <c r="B1619" s="82" t="s">
        <v>441</v>
      </c>
      <c r="C1619" s="174" t="s">
        <v>3026</v>
      </c>
      <c r="D1619" s="175" t="s">
        <v>3027</v>
      </c>
      <c r="E1619" s="82">
        <v>12</v>
      </c>
      <c r="F1619" s="79"/>
      <c r="G1619" s="82"/>
      <c r="H1619" s="82"/>
      <c r="I1619" s="118">
        <f>VLOOKUP(道具表!L1619,虛寶卡代碼清單!D:H,4,FALSE)*K1619</f>
        <v>306000</v>
      </c>
      <c r="J1619" s="147"/>
      <c r="K1619" s="71">
        <v>3000</v>
      </c>
      <c r="L1619" t="str">
        <f t="shared" si="36"/>
        <v>龍王超級紅利卡</v>
      </c>
    </row>
    <row r="1620" spans="2:12" x14ac:dyDescent="0.25">
      <c r="B1620" s="82" t="s">
        <v>441</v>
      </c>
      <c r="C1620" s="174" t="s">
        <v>3028</v>
      </c>
      <c r="D1620" s="175" t="s">
        <v>3029</v>
      </c>
      <c r="E1620" s="82">
        <v>12</v>
      </c>
      <c r="F1620" s="79"/>
      <c r="G1620" s="82"/>
      <c r="H1620" s="82"/>
      <c r="I1620" s="118">
        <f>VLOOKUP(道具表!L1620,虛寶卡代碼清單!D:H,4,FALSE)*K1620</f>
        <v>918000</v>
      </c>
      <c r="J1620" s="147"/>
      <c r="K1620" s="71">
        <v>9000</v>
      </c>
      <c r="L1620" t="str">
        <f t="shared" si="36"/>
        <v>龍王超級紅利卡</v>
      </c>
    </row>
    <row r="1621" spans="2:12" x14ac:dyDescent="0.25">
      <c r="B1621" s="82" t="s">
        <v>441</v>
      </c>
      <c r="C1621" s="174" t="s">
        <v>3030</v>
      </c>
      <c r="D1621" s="175" t="s">
        <v>3031</v>
      </c>
      <c r="E1621" s="82">
        <v>12</v>
      </c>
      <c r="F1621" s="79"/>
      <c r="G1621" s="82"/>
      <c r="H1621" s="82"/>
      <c r="I1621" s="118">
        <f>VLOOKUP(道具表!L1621,虛寶卡代碼清單!D:H,4,FALSE)*K1621</f>
        <v>3060000</v>
      </c>
      <c r="J1621" s="147"/>
      <c r="K1621" s="71">
        <v>30000</v>
      </c>
      <c r="L1621" t="str">
        <f t="shared" si="36"/>
        <v>龍王超級紅利卡</v>
      </c>
    </row>
    <row r="1622" spans="2:12" x14ac:dyDescent="0.25">
      <c r="B1622" s="82" t="s">
        <v>441</v>
      </c>
      <c r="C1622" s="174" t="s">
        <v>3032</v>
      </c>
      <c r="D1622" s="175" t="s">
        <v>3033</v>
      </c>
      <c r="E1622" s="82">
        <v>12</v>
      </c>
      <c r="F1622" s="79"/>
      <c r="G1622" s="82"/>
      <c r="H1622" s="82"/>
      <c r="I1622" s="118">
        <f>VLOOKUP(道具表!L1622,虛寶卡代碼清單!D:H,4,FALSE)*K1622</f>
        <v>9180000</v>
      </c>
      <c r="J1622" s="147"/>
      <c r="K1622" s="71">
        <v>90000</v>
      </c>
      <c r="L1622" t="str">
        <f t="shared" si="36"/>
        <v>龍王超級紅利卡</v>
      </c>
    </row>
    <row r="1623" spans="2:12" x14ac:dyDescent="0.25">
      <c r="B1623" s="82" t="s">
        <v>441</v>
      </c>
      <c r="C1623" s="174" t="s">
        <v>3034</v>
      </c>
      <c r="D1623" s="175" t="s">
        <v>3035</v>
      </c>
      <c r="E1623" s="82">
        <v>12</v>
      </c>
      <c r="F1623" s="79"/>
      <c r="G1623" s="82"/>
      <c r="H1623" s="82"/>
      <c r="I1623" s="118">
        <f>VLOOKUP(道具表!L1623,虛寶卡代碼清單!D:H,4,FALSE)*K1623</f>
        <v>30600000</v>
      </c>
      <c r="J1623" s="147"/>
      <c r="K1623" s="71">
        <v>300000</v>
      </c>
      <c r="L1623" t="str">
        <f t="shared" si="36"/>
        <v>龍王超級紅利卡</v>
      </c>
    </row>
    <row r="1624" spans="2:12" x14ac:dyDescent="0.25">
      <c r="B1624" s="82" t="s">
        <v>441</v>
      </c>
      <c r="C1624" s="174" t="s">
        <v>3036</v>
      </c>
      <c r="D1624" s="175" t="s">
        <v>3037</v>
      </c>
      <c r="E1624" s="82">
        <v>12</v>
      </c>
      <c r="F1624" s="79"/>
      <c r="G1624" s="82"/>
      <c r="H1624" s="82"/>
      <c r="I1624" s="118">
        <f>VLOOKUP(道具表!L1624,虛寶卡代碼清單!D:H,4,FALSE)*K1624</f>
        <v>91800000</v>
      </c>
      <c r="J1624" s="147"/>
      <c r="K1624" s="71">
        <v>900000</v>
      </c>
      <c r="L1624" t="str">
        <f t="shared" si="36"/>
        <v>龍王超級紅利卡</v>
      </c>
    </row>
    <row r="1625" spans="2:12" x14ac:dyDescent="0.25">
      <c r="B1625" s="82" t="s">
        <v>441</v>
      </c>
      <c r="C1625" s="174" t="s">
        <v>3038</v>
      </c>
      <c r="D1625" s="175" t="s">
        <v>3039</v>
      </c>
      <c r="E1625" s="82">
        <v>12</v>
      </c>
      <c r="F1625" s="79"/>
      <c r="G1625" s="82"/>
      <c r="H1625" s="82"/>
      <c r="I1625" s="118">
        <f>VLOOKUP(道具表!L1625,虛寶卡代碼清單!D:H,4,FALSE)*K1625</f>
        <v>306000000</v>
      </c>
      <c r="J1625" s="147"/>
      <c r="K1625" s="71">
        <v>3000000</v>
      </c>
      <c r="L1625" t="str">
        <f t="shared" si="36"/>
        <v>龍王超級紅利卡</v>
      </c>
    </row>
    <row r="1626" spans="2:12" x14ac:dyDescent="0.25">
      <c r="B1626" s="82" t="s">
        <v>441</v>
      </c>
      <c r="C1626" s="174" t="s">
        <v>3040</v>
      </c>
      <c r="D1626" s="175" t="s">
        <v>3041</v>
      </c>
      <c r="E1626" s="82">
        <v>12</v>
      </c>
      <c r="F1626" s="79"/>
      <c r="G1626" s="82"/>
      <c r="H1626" s="82"/>
      <c r="I1626" s="118">
        <f>VLOOKUP(道具表!L1626,虛寶卡代碼清單!D:H,4,FALSE)*K1626</f>
        <v>612000000</v>
      </c>
      <c r="J1626" s="147"/>
      <c r="K1626" s="71">
        <v>6000000</v>
      </c>
      <c r="L1626" t="str">
        <f t="shared" si="36"/>
        <v>龍王超級紅利卡</v>
      </c>
    </row>
    <row r="1627" spans="2:12" x14ac:dyDescent="0.25">
      <c r="B1627" s="82" t="s">
        <v>441</v>
      </c>
      <c r="C1627" s="174" t="s">
        <v>3042</v>
      </c>
      <c r="D1627" s="175" t="s">
        <v>3043</v>
      </c>
      <c r="E1627" s="82">
        <v>12</v>
      </c>
      <c r="F1627" s="79"/>
      <c r="G1627" s="82"/>
      <c r="H1627" s="82"/>
      <c r="I1627" s="118">
        <f>VLOOKUP(道具表!L1627,虛寶卡代碼清單!D:H,4,FALSE)*K1627</f>
        <v>918000000</v>
      </c>
      <c r="J1627" s="147"/>
      <c r="K1627" s="71">
        <v>9000000</v>
      </c>
      <c r="L1627" t="str">
        <f t="shared" si="36"/>
        <v>龍王超級紅利卡</v>
      </c>
    </row>
    <row r="1628" spans="2:12" x14ac:dyDescent="0.25">
      <c r="B1628" s="82" t="s">
        <v>441</v>
      </c>
      <c r="C1628" s="174" t="s">
        <v>3044</v>
      </c>
      <c r="D1628" s="175" t="s">
        <v>3045</v>
      </c>
      <c r="E1628" s="82">
        <v>12</v>
      </c>
      <c r="F1628" s="79"/>
      <c r="G1628" s="82"/>
      <c r="H1628" s="82"/>
      <c r="I1628" s="118">
        <f>VLOOKUP(道具表!L1628,虛寶卡代碼清單!D:H,4,FALSE)*K1628</f>
        <v>1530000000</v>
      </c>
      <c r="J1628" s="147"/>
      <c r="K1628" s="71">
        <v>15000000</v>
      </c>
      <c r="L1628" t="str">
        <f t="shared" si="36"/>
        <v>龍王超級紅利卡</v>
      </c>
    </row>
    <row r="1629" spans="2:12" x14ac:dyDescent="0.25">
      <c r="B1629" s="82" t="s">
        <v>441</v>
      </c>
      <c r="C1629" s="174" t="s">
        <v>3046</v>
      </c>
      <c r="D1629" s="175" t="s">
        <v>3047</v>
      </c>
      <c r="E1629" s="82">
        <v>12</v>
      </c>
      <c r="F1629" s="79"/>
      <c r="G1629" s="82"/>
      <c r="H1629" s="82"/>
      <c r="I1629" s="118">
        <f>VLOOKUP(道具表!L1629,虛寶卡代碼清單!D:H,4,FALSE)*K1629</f>
        <v>3060000000</v>
      </c>
      <c r="J1629" s="147"/>
      <c r="K1629" s="71">
        <v>30000000</v>
      </c>
      <c r="L1629" t="str">
        <f t="shared" si="36"/>
        <v>龍王超級紅利卡</v>
      </c>
    </row>
    <row r="1630" spans="2:12" x14ac:dyDescent="0.25">
      <c r="B1630" s="82" t="s">
        <v>441</v>
      </c>
      <c r="C1630" s="174" t="s">
        <v>3048</v>
      </c>
      <c r="D1630" s="175" t="s">
        <v>3049</v>
      </c>
      <c r="E1630" s="82">
        <v>12</v>
      </c>
      <c r="F1630" s="79"/>
      <c r="G1630" s="82"/>
      <c r="H1630" s="82"/>
      <c r="I1630" s="118">
        <f>VLOOKUP(道具表!L1630,虛寶卡代碼清單!D:H,4,FALSE)*K1630</f>
        <v>4590000000</v>
      </c>
      <c r="J1630" s="147"/>
      <c r="K1630" s="71">
        <v>45000000</v>
      </c>
      <c r="L1630" t="str">
        <f t="shared" si="36"/>
        <v>龍王超級紅利卡</v>
      </c>
    </row>
    <row r="1631" spans="2:12" x14ac:dyDescent="0.25">
      <c r="B1631" s="82" t="s">
        <v>441</v>
      </c>
      <c r="C1631" s="174" t="s">
        <v>3050</v>
      </c>
      <c r="D1631" s="175" t="s">
        <v>3051</v>
      </c>
      <c r="E1631" s="82">
        <v>12</v>
      </c>
      <c r="F1631" s="79"/>
      <c r="G1631" s="82"/>
      <c r="H1631" s="82"/>
      <c r="I1631" s="118">
        <f>VLOOKUP(道具表!L1631,虛寶卡代碼清單!D:H,4,FALSE)*K1631</f>
        <v>9180000000</v>
      </c>
      <c r="J1631" s="147"/>
      <c r="K1631" s="71">
        <v>90000000</v>
      </c>
      <c r="L1631" t="str">
        <f t="shared" si="36"/>
        <v>龍王超級紅利卡</v>
      </c>
    </row>
    <row r="1632" spans="2:12" x14ac:dyDescent="0.25">
      <c r="B1632" s="82" t="s">
        <v>441</v>
      </c>
      <c r="C1632" s="174" t="s">
        <v>3052</v>
      </c>
      <c r="D1632" s="175" t="s">
        <v>3053</v>
      </c>
      <c r="E1632" s="82">
        <v>12</v>
      </c>
      <c r="F1632" s="79"/>
      <c r="G1632" s="82"/>
      <c r="H1632" s="82"/>
      <c r="I1632" s="118">
        <f>VLOOKUP(道具表!L1632,虛寶卡代碼清單!D:H,4,FALSE)*K1632</f>
        <v>15300000000</v>
      </c>
      <c r="J1632" s="147"/>
      <c r="K1632" s="71">
        <v>150000000</v>
      </c>
      <c r="L1632" t="str">
        <f t="shared" si="36"/>
        <v>龍王超級紅利卡</v>
      </c>
    </row>
    <row r="1633" spans="2:12" x14ac:dyDescent="0.25">
      <c r="B1633" s="82" t="s">
        <v>441</v>
      </c>
      <c r="C1633" s="174" t="s">
        <v>3054</v>
      </c>
      <c r="D1633" s="175" t="s">
        <v>3055</v>
      </c>
      <c r="E1633" s="82">
        <v>12</v>
      </c>
      <c r="F1633" s="79"/>
      <c r="G1633" s="82"/>
      <c r="H1633" s="82"/>
      <c r="I1633" s="118">
        <f>VLOOKUP(道具表!L1633,虛寶卡代碼清單!D:H,4,FALSE)*K1633</f>
        <v>30600000000</v>
      </c>
      <c r="J1633" s="147"/>
      <c r="K1633" s="71">
        <v>300000000</v>
      </c>
      <c r="L1633" t="str">
        <f t="shared" si="36"/>
        <v>龍王超級紅利卡</v>
      </c>
    </row>
    <row r="1634" spans="2:12" x14ac:dyDescent="0.25">
      <c r="B1634" s="82" t="s">
        <v>441</v>
      </c>
      <c r="C1634" s="174" t="s">
        <v>3056</v>
      </c>
      <c r="D1634" s="175" t="s">
        <v>3057</v>
      </c>
      <c r="E1634" s="82">
        <v>12</v>
      </c>
      <c r="F1634" s="79"/>
      <c r="G1634" s="82"/>
      <c r="H1634" s="82"/>
      <c r="I1634" s="118">
        <f>VLOOKUP(道具表!L1634,虛寶卡代碼清單!D:H,4,FALSE)*K1634</f>
        <v>61200000000</v>
      </c>
      <c r="J1634" s="147"/>
      <c r="K1634" s="71">
        <v>600000000</v>
      </c>
      <c r="L1634" t="str">
        <f t="shared" si="36"/>
        <v>龍王超級紅利卡</v>
      </c>
    </row>
    <row r="1635" spans="2:12" x14ac:dyDescent="0.25">
      <c r="B1635" s="82" t="s">
        <v>441</v>
      </c>
      <c r="C1635" s="174" t="s">
        <v>3058</v>
      </c>
      <c r="D1635" s="175" t="s">
        <v>3059</v>
      </c>
      <c r="E1635" s="82">
        <v>12</v>
      </c>
      <c r="F1635" s="79"/>
      <c r="G1635" s="82"/>
      <c r="H1635" s="82"/>
      <c r="I1635" s="118">
        <f>VLOOKUP(道具表!L1635,虛寶卡代碼清單!D:H,4,FALSE)*K1635</f>
        <v>122400000000</v>
      </c>
      <c r="J1635" s="147"/>
      <c r="K1635" s="71">
        <v>1200000000</v>
      </c>
      <c r="L1635" t="str">
        <f t="shared" si="36"/>
        <v>龍王超級紅利卡</v>
      </c>
    </row>
    <row r="1636" spans="2:12" x14ac:dyDescent="0.25">
      <c r="B1636" s="82" t="s">
        <v>441</v>
      </c>
      <c r="C1636" s="174" t="s">
        <v>3060</v>
      </c>
      <c r="D1636" s="175" t="s">
        <v>3061</v>
      </c>
      <c r="E1636" s="82">
        <v>12</v>
      </c>
      <c r="F1636" s="79"/>
      <c r="G1636" s="82"/>
      <c r="H1636" s="82"/>
      <c r="I1636" s="118">
        <f>VLOOKUP(道具表!L1636,虛寶卡代碼清單!D:H,4,FALSE)*K1636</f>
        <v>603000</v>
      </c>
      <c r="J1636" s="147"/>
      <c r="K1636" s="71">
        <v>3000</v>
      </c>
      <c r="L1636" t="str">
        <f t="shared" si="36"/>
        <v>龍王昇龍卡</v>
      </c>
    </row>
    <row r="1637" spans="2:12" x14ac:dyDescent="0.25">
      <c r="B1637" s="82" t="s">
        <v>441</v>
      </c>
      <c r="C1637" s="174" t="s">
        <v>3062</v>
      </c>
      <c r="D1637" s="175" t="s">
        <v>3063</v>
      </c>
      <c r="E1637" s="82">
        <v>12</v>
      </c>
      <c r="F1637" s="79"/>
      <c r="G1637" s="82"/>
      <c r="H1637" s="82"/>
      <c r="I1637" s="118">
        <f>VLOOKUP(道具表!L1637,虛寶卡代碼清單!D:H,4,FALSE)*K1637</f>
        <v>1809000</v>
      </c>
      <c r="J1637" s="147"/>
      <c r="K1637" s="71">
        <v>9000</v>
      </c>
      <c r="L1637" t="str">
        <f t="shared" si="36"/>
        <v>龍王昇龍卡</v>
      </c>
    </row>
    <row r="1638" spans="2:12" x14ac:dyDescent="0.25">
      <c r="B1638" s="82" t="s">
        <v>441</v>
      </c>
      <c r="C1638" s="174" t="s">
        <v>3064</v>
      </c>
      <c r="D1638" s="175" t="s">
        <v>3065</v>
      </c>
      <c r="E1638" s="82">
        <v>12</v>
      </c>
      <c r="F1638" s="79"/>
      <c r="G1638" s="82"/>
      <c r="H1638" s="82"/>
      <c r="I1638" s="118">
        <f>VLOOKUP(道具表!L1638,虛寶卡代碼清單!D:H,4,FALSE)*K1638</f>
        <v>6030000</v>
      </c>
      <c r="J1638" s="147"/>
      <c r="K1638" s="71">
        <v>30000</v>
      </c>
      <c r="L1638" t="str">
        <f t="shared" si="36"/>
        <v>龍王昇龍卡</v>
      </c>
    </row>
    <row r="1639" spans="2:12" x14ac:dyDescent="0.25">
      <c r="B1639" s="82" t="s">
        <v>441</v>
      </c>
      <c r="C1639" s="174" t="s">
        <v>3066</v>
      </c>
      <c r="D1639" s="175" t="s">
        <v>3067</v>
      </c>
      <c r="E1639" s="82">
        <v>12</v>
      </c>
      <c r="F1639" s="79"/>
      <c r="G1639" s="82"/>
      <c r="H1639" s="82"/>
      <c r="I1639" s="118">
        <f>VLOOKUP(道具表!L1639,虛寶卡代碼清單!D:H,4,FALSE)*K1639</f>
        <v>18090000</v>
      </c>
      <c r="J1639" s="147"/>
      <c r="K1639" s="71">
        <v>90000</v>
      </c>
      <c r="L1639" t="str">
        <f t="shared" si="36"/>
        <v>龍王昇龍卡</v>
      </c>
    </row>
    <row r="1640" spans="2:12" x14ac:dyDescent="0.25">
      <c r="B1640" s="82" t="s">
        <v>441</v>
      </c>
      <c r="C1640" s="174" t="s">
        <v>3068</v>
      </c>
      <c r="D1640" s="175" t="s">
        <v>3069</v>
      </c>
      <c r="E1640" s="82">
        <v>12</v>
      </c>
      <c r="F1640" s="79"/>
      <c r="G1640" s="82"/>
      <c r="H1640" s="82"/>
      <c r="I1640" s="118">
        <f>VLOOKUP(道具表!L1640,虛寶卡代碼清單!D:H,4,FALSE)*K1640</f>
        <v>60300000</v>
      </c>
      <c r="J1640" s="147"/>
      <c r="K1640" s="71">
        <v>300000</v>
      </c>
      <c r="L1640" t="str">
        <f t="shared" si="36"/>
        <v>龍王昇龍卡</v>
      </c>
    </row>
    <row r="1641" spans="2:12" x14ac:dyDescent="0.25">
      <c r="B1641" s="82" t="s">
        <v>441</v>
      </c>
      <c r="C1641" s="174" t="s">
        <v>3070</v>
      </c>
      <c r="D1641" s="175" t="s">
        <v>3071</v>
      </c>
      <c r="E1641" s="82">
        <v>12</v>
      </c>
      <c r="F1641" s="79"/>
      <c r="G1641" s="82"/>
      <c r="H1641" s="82"/>
      <c r="I1641" s="118">
        <f>VLOOKUP(道具表!L1641,虛寶卡代碼清單!D:H,4,FALSE)*K1641</f>
        <v>180900000</v>
      </c>
      <c r="J1641" s="147"/>
      <c r="K1641" s="71">
        <v>900000</v>
      </c>
      <c r="L1641" t="str">
        <f t="shared" si="36"/>
        <v>龍王昇龍卡</v>
      </c>
    </row>
    <row r="1642" spans="2:12" x14ac:dyDescent="0.25">
      <c r="B1642" s="82" t="s">
        <v>441</v>
      </c>
      <c r="C1642" s="174" t="s">
        <v>3072</v>
      </c>
      <c r="D1642" s="175" t="s">
        <v>3073</v>
      </c>
      <c r="E1642" s="82">
        <v>12</v>
      </c>
      <c r="F1642" s="79"/>
      <c r="G1642" s="82"/>
      <c r="H1642" s="82"/>
      <c r="I1642" s="118">
        <f>VLOOKUP(道具表!L1642,虛寶卡代碼清單!D:H,4,FALSE)*K1642</f>
        <v>603000000</v>
      </c>
      <c r="J1642" s="147"/>
      <c r="K1642" s="71">
        <v>3000000</v>
      </c>
      <c r="L1642" t="str">
        <f t="shared" si="36"/>
        <v>龍王昇龍卡</v>
      </c>
    </row>
    <row r="1643" spans="2:12" x14ac:dyDescent="0.25">
      <c r="B1643" s="82" t="s">
        <v>441</v>
      </c>
      <c r="C1643" s="174" t="s">
        <v>3074</v>
      </c>
      <c r="D1643" s="175" t="s">
        <v>3075</v>
      </c>
      <c r="E1643" s="82">
        <v>12</v>
      </c>
      <c r="F1643" s="79"/>
      <c r="G1643" s="82"/>
      <c r="H1643" s="82"/>
      <c r="I1643" s="118">
        <f>VLOOKUP(道具表!L1643,虛寶卡代碼清單!D:H,4,FALSE)*K1643</f>
        <v>1206000000</v>
      </c>
      <c r="J1643" s="147"/>
      <c r="K1643" s="71">
        <v>6000000</v>
      </c>
      <c r="L1643" t="str">
        <f t="shared" si="36"/>
        <v>龍王昇龍卡</v>
      </c>
    </row>
    <row r="1644" spans="2:12" x14ac:dyDescent="0.25">
      <c r="B1644" s="82" t="s">
        <v>441</v>
      </c>
      <c r="C1644" s="174" t="s">
        <v>3076</v>
      </c>
      <c r="D1644" s="175" t="s">
        <v>3077</v>
      </c>
      <c r="E1644" s="82">
        <v>12</v>
      </c>
      <c r="F1644" s="79"/>
      <c r="G1644" s="82"/>
      <c r="H1644" s="82"/>
      <c r="I1644" s="118">
        <f>VLOOKUP(道具表!L1644,虛寶卡代碼清單!D:H,4,FALSE)*K1644</f>
        <v>1809000000</v>
      </c>
      <c r="J1644" s="147"/>
      <c r="K1644" s="71">
        <v>9000000</v>
      </c>
      <c r="L1644" t="str">
        <f t="shared" si="36"/>
        <v>龍王昇龍卡</v>
      </c>
    </row>
    <row r="1645" spans="2:12" x14ac:dyDescent="0.25">
      <c r="B1645" s="82" t="s">
        <v>441</v>
      </c>
      <c r="C1645" s="174" t="s">
        <v>3078</v>
      </c>
      <c r="D1645" s="175" t="s">
        <v>3079</v>
      </c>
      <c r="E1645" s="82">
        <v>12</v>
      </c>
      <c r="F1645" s="79"/>
      <c r="G1645" s="82"/>
      <c r="H1645" s="82"/>
      <c r="I1645" s="118">
        <f>VLOOKUP(道具表!L1645,虛寶卡代碼清單!D:H,4,FALSE)*K1645</f>
        <v>3015000000</v>
      </c>
      <c r="J1645" s="147"/>
      <c r="K1645" s="71">
        <v>15000000</v>
      </c>
      <c r="L1645" t="str">
        <f t="shared" si="36"/>
        <v>龍王昇龍卡</v>
      </c>
    </row>
    <row r="1646" spans="2:12" x14ac:dyDescent="0.25">
      <c r="B1646" s="82" t="s">
        <v>441</v>
      </c>
      <c r="C1646" s="174" t="s">
        <v>3080</v>
      </c>
      <c r="D1646" s="175" t="s">
        <v>3081</v>
      </c>
      <c r="E1646" s="82">
        <v>12</v>
      </c>
      <c r="F1646" s="79"/>
      <c r="G1646" s="82"/>
      <c r="H1646" s="82"/>
      <c r="I1646" s="118">
        <f>VLOOKUP(道具表!L1646,虛寶卡代碼清單!D:H,4,FALSE)*K1646</f>
        <v>6030000000</v>
      </c>
      <c r="J1646" s="147"/>
      <c r="K1646" s="71">
        <v>30000000</v>
      </c>
      <c r="L1646" t="str">
        <f t="shared" si="36"/>
        <v>龍王昇龍卡</v>
      </c>
    </row>
    <row r="1647" spans="2:12" x14ac:dyDescent="0.25">
      <c r="B1647" s="82" t="s">
        <v>441</v>
      </c>
      <c r="C1647" s="174" t="s">
        <v>3082</v>
      </c>
      <c r="D1647" s="175" t="s">
        <v>3083</v>
      </c>
      <c r="E1647" s="82">
        <v>12</v>
      </c>
      <c r="F1647" s="79"/>
      <c r="G1647" s="82"/>
      <c r="H1647" s="82"/>
      <c r="I1647" s="118">
        <f>VLOOKUP(道具表!L1647,虛寶卡代碼清單!D:H,4,FALSE)*K1647</f>
        <v>9045000000</v>
      </c>
      <c r="J1647" s="147"/>
      <c r="K1647" s="71">
        <v>45000000</v>
      </c>
      <c r="L1647" t="str">
        <f t="shared" si="36"/>
        <v>龍王昇龍卡</v>
      </c>
    </row>
    <row r="1648" spans="2:12" x14ac:dyDescent="0.25">
      <c r="B1648" s="82" t="s">
        <v>441</v>
      </c>
      <c r="C1648" s="174" t="s">
        <v>3084</v>
      </c>
      <c r="D1648" s="175" t="s">
        <v>3085</v>
      </c>
      <c r="E1648" s="82">
        <v>12</v>
      </c>
      <c r="F1648" s="79"/>
      <c r="G1648" s="82"/>
      <c r="H1648" s="82"/>
      <c r="I1648" s="118">
        <f>VLOOKUP(道具表!L1648,虛寶卡代碼清單!D:H,4,FALSE)*K1648</f>
        <v>18090000000</v>
      </c>
      <c r="J1648" s="147"/>
      <c r="K1648" s="71">
        <v>90000000</v>
      </c>
      <c r="L1648" t="str">
        <f t="shared" si="36"/>
        <v>龍王昇龍卡</v>
      </c>
    </row>
    <row r="1649" spans="2:12" x14ac:dyDescent="0.25">
      <c r="B1649" s="82" t="s">
        <v>441</v>
      </c>
      <c r="C1649" s="174" t="s">
        <v>3086</v>
      </c>
      <c r="D1649" s="175" t="s">
        <v>3087</v>
      </c>
      <c r="E1649" s="82">
        <v>12</v>
      </c>
      <c r="F1649" s="79"/>
      <c r="G1649" s="82"/>
      <c r="H1649" s="82"/>
      <c r="I1649" s="118">
        <f>VLOOKUP(道具表!L1649,虛寶卡代碼清單!D:H,4,FALSE)*K1649</f>
        <v>30150000000</v>
      </c>
      <c r="J1649" s="147"/>
      <c r="K1649" s="71">
        <v>150000000</v>
      </c>
      <c r="L1649" t="str">
        <f t="shared" si="36"/>
        <v>龍王昇龍卡</v>
      </c>
    </row>
    <row r="1650" spans="2:12" x14ac:dyDescent="0.25">
      <c r="B1650" s="82" t="s">
        <v>441</v>
      </c>
      <c r="C1650" s="174" t="s">
        <v>3088</v>
      </c>
      <c r="D1650" s="175" t="s">
        <v>3089</v>
      </c>
      <c r="E1650" s="82">
        <v>12</v>
      </c>
      <c r="F1650" s="79"/>
      <c r="G1650" s="82"/>
      <c r="H1650" s="82"/>
      <c r="I1650" s="118">
        <f>VLOOKUP(道具表!L1650,虛寶卡代碼清單!D:H,4,FALSE)*K1650</f>
        <v>60300000000</v>
      </c>
      <c r="J1650" s="147"/>
      <c r="K1650" s="71">
        <v>300000000</v>
      </c>
      <c r="L1650" t="str">
        <f t="shared" si="36"/>
        <v>龍王昇龍卡</v>
      </c>
    </row>
    <row r="1651" spans="2:12" x14ac:dyDescent="0.25">
      <c r="B1651" s="82" t="s">
        <v>441</v>
      </c>
      <c r="C1651" s="174" t="s">
        <v>3090</v>
      </c>
      <c r="D1651" s="175" t="s">
        <v>3091</v>
      </c>
      <c r="E1651" s="82">
        <v>12</v>
      </c>
      <c r="F1651" s="79"/>
      <c r="G1651" s="82"/>
      <c r="H1651" s="82"/>
      <c r="I1651" s="118">
        <f>VLOOKUP(道具表!L1651,虛寶卡代碼清單!D:H,4,FALSE)*K1651</f>
        <v>120600000000</v>
      </c>
      <c r="J1651" s="147"/>
      <c r="K1651" s="71">
        <v>600000000</v>
      </c>
      <c r="L1651" t="str">
        <f t="shared" si="36"/>
        <v>龍王昇龍卡</v>
      </c>
    </row>
    <row r="1652" spans="2:12" x14ac:dyDescent="0.25">
      <c r="B1652" s="82" t="s">
        <v>441</v>
      </c>
      <c r="C1652" s="174" t="s">
        <v>3092</v>
      </c>
      <c r="D1652" s="175" t="s">
        <v>3093</v>
      </c>
      <c r="E1652" s="82">
        <v>12</v>
      </c>
      <c r="F1652" s="79"/>
      <c r="G1652" s="82"/>
      <c r="H1652" s="82"/>
      <c r="I1652" s="118">
        <f>VLOOKUP(道具表!L1652,虛寶卡代碼清單!D:H,4,FALSE)*K1652</f>
        <v>241200000000</v>
      </c>
      <c r="J1652" s="147"/>
      <c r="K1652" s="71">
        <v>1200000000</v>
      </c>
      <c r="L1652" t="str">
        <f t="shared" si="36"/>
        <v>龍王昇龍卡</v>
      </c>
    </row>
    <row r="1653" spans="2:12" x14ac:dyDescent="0.25">
      <c r="B1653" s="82" t="s">
        <v>441</v>
      </c>
      <c r="C1653" s="174" t="s">
        <v>3094</v>
      </c>
      <c r="D1653" s="175" t="s">
        <v>3095</v>
      </c>
      <c r="E1653" s="82">
        <v>12</v>
      </c>
      <c r="F1653" s="79"/>
      <c r="G1653" s="82"/>
      <c r="H1653" s="82"/>
      <c r="I1653" s="118">
        <f>VLOOKUP(道具表!L1653,虛寶卡代碼清單!D:H,4,FALSE)*K1653</f>
        <v>603000</v>
      </c>
      <c r="J1653" s="147"/>
      <c r="K1653" s="71">
        <v>3000</v>
      </c>
      <c r="L1653" t="str">
        <f t="shared" si="36"/>
        <v>龍王昇龍卡</v>
      </c>
    </row>
    <row r="1654" spans="2:12" x14ac:dyDescent="0.25">
      <c r="B1654" s="82" t="s">
        <v>441</v>
      </c>
      <c r="C1654" s="174" t="s">
        <v>3096</v>
      </c>
      <c r="D1654" s="175" t="s">
        <v>3097</v>
      </c>
      <c r="E1654" s="82">
        <v>12</v>
      </c>
      <c r="F1654" s="79"/>
      <c r="G1654" s="82"/>
      <c r="H1654" s="82"/>
      <c r="I1654" s="118">
        <f>VLOOKUP(道具表!L1654,虛寶卡代碼清單!D:H,4,FALSE)*K1654</f>
        <v>1809000</v>
      </c>
      <c r="J1654" s="147"/>
      <c r="K1654" s="71">
        <v>9000</v>
      </c>
      <c r="L1654" t="str">
        <f t="shared" si="36"/>
        <v>龍王昇龍卡</v>
      </c>
    </row>
    <row r="1655" spans="2:12" x14ac:dyDescent="0.25">
      <c r="B1655" s="82" t="s">
        <v>441</v>
      </c>
      <c r="C1655" s="174" t="s">
        <v>3098</v>
      </c>
      <c r="D1655" s="175" t="s">
        <v>3099</v>
      </c>
      <c r="E1655" s="82">
        <v>12</v>
      </c>
      <c r="F1655" s="79"/>
      <c r="G1655" s="82"/>
      <c r="H1655" s="82"/>
      <c r="I1655" s="118">
        <f>VLOOKUP(道具表!L1655,虛寶卡代碼清單!D:H,4,FALSE)*K1655</f>
        <v>6030000</v>
      </c>
      <c r="J1655" s="147"/>
      <c r="K1655" s="71">
        <v>30000</v>
      </c>
      <c r="L1655" t="str">
        <f t="shared" si="36"/>
        <v>龍王昇龍卡</v>
      </c>
    </row>
    <row r="1656" spans="2:12" x14ac:dyDescent="0.25">
      <c r="B1656" s="82" t="s">
        <v>441</v>
      </c>
      <c r="C1656" s="174" t="s">
        <v>3100</v>
      </c>
      <c r="D1656" s="175" t="s">
        <v>3101</v>
      </c>
      <c r="E1656" s="82">
        <v>12</v>
      </c>
      <c r="F1656" s="79"/>
      <c r="G1656" s="82"/>
      <c r="H1656" s="82"/>
      <c r="I1656" s="118">
        <f>VLOOKUP(道具表!L1656,虛寶卡代碼清單!D:H,4,FALSE)*K1656</f>
        <v>18090000</v>
      </c>
      <c r="J1656" s="147"/>
      <c r="K1656" s="71">
        <v>90000</v>
      </c>
      <c r="L1656" t="str">
        <f t="shared" si="36"/>
        <v>龍王昇龍卡</v>
      </c>
    </row>
    <row r="1657" spans="2:12" x14ac:dyDescent="0.25">
      <c r="B1657" s="82" t="s">
        <v>441</v>
      </c>
      <c r="C1657" s="174" t="s">
        <v>3102</v>
      </c>
      <c r="D1657" s="175" t="s">
        <v>3103</v>
      </c>
      <c r="E1657" s="82">
        <v>12</v>
      </c>
      <c r="F1657" s="79"/>
      <c r="G1657" s="82"/>
      <c r="H1657" s="82"/>
      <c r="I1657" s="118">
        <f>VLOOKUP(道具表!L1657,虛寶卡代碼清單!D:H,4,FALSE)*K1657</f>
        <v>60300000</v>
      </c>
      <c r="J1657" s="147"/>
      <c r="K1657" s="71">
        <v>300000</v>
      </c>
      <c r="L1657" t="str">
        <f t="shared" si="36"/>
        <v>龍王昇龍卡</v>
      </c>
    </row>
    <row r="1658" spans="2:12" x14ac:dyDescent="0.25">
      <c r="B1658" s="82" t="s">
        <v>441</v>
      </c>
      <c r="C1658" s="174" t="s">
        <v>3104</v>
      </c>
      <c r="D1658" s="175" t="s">
        <v>3105</v>
      </c>
      <c r="E1658" s="82">
        <v>12</v>
      </c>
      <c r="F1658" s="79"/>
      <c r="G1658" s="82"/>
      <c r="H1658" s="82"/>
      <c r="I1658" s="118">
        <f>VLOOKUP(道具表!L1658,虛寶卡代碼清單!D:H,4,FALSE)*K1658</f>
        <v>180900000</v>
      </c>
      <c r="J1658" s="147"/>
      <c r="K1658" s="71">
        <v>900000</v>
      </c>
      <c r="L1658" t="str">
        <f t="shared" si="36"/>
        <v>龍王昇龍卡</v>
      </c>
    </row>
    <row r="1659" spans="2:12" x14ac:dyDescent="0.25">
      <c r="B1659" s="82" t="s">
        <v>441</v>
      </c>
      <c r="C1659" s="174" t="s">
        <v>3106</v>
      </c>
      <c r="D1659" s="175" t="s">
        <v>3107</v>
      </c>
      <c r="E1659" s="82">
        <v>12</v>
      </c>
      <c r="F1659" s="79"/>
      <c r="G1659" s="82"/>
      <c r="H1659" s="82"/>
      <c r="I1659" s="118">
        <f>VLOOKUP(道具表!L1659,虛寶卡代碼清單!D:H,4,FALSE)*K1659</f>
        <v>603000000</v>
      </c>
      <c r="J1659" s="147"/>
      <c r="K1659" s="71">
        <v>3000000</v>
      </c>
      <c r="L1659" t="str">
        <f t="shared" si="36"/>
        <v>龍王昇龍卡</v>
      </c>
    </row>
    <row r="1660" spans="2:12" x14ac:dyDescent="0.25">
      <c r="B1660" s="82" t="s">
        <v>441</v>
      </c>
      <c r="C1660" s="174" t="s">
        <v>3108</v>
      </c>
      <c r="D1660" s="175" t="s">
        <v>3109</v>
      </c>
      <c r="E1660" s="82">
        <v>12</v>
      </c>
      <c r="F1660" s="79"/>
      <c r="G1660" s="82"/>
      <c r="H1660" s="82"/>
      <c r="I1660" s="118">
        <f>VLOOKUP(道具表!L1660,虛寶卡代碼清單!D:H,4,FALSE)*K1660</f>
        <v>1206000000</v>
      </c>
      <c r="J1660" s="147"/>
      <c r="K1660" s="71">
        <v>6000000</v>
      </c>
      <c r="L1660" t="str">
        <f t="shared" si="36"/>
        <v>龍王昇龍卡</v>
      </c>
    </row>
    <row r="1661" spans="2:12" x14ac:dyDescent="0.25">
      <c r="B1661" s="82" t="s">
        <v>441</v>
      </c>
      <c r="C1661" s="174" t="s">
        <v>3110</v>
      </c>
      <c r="D1661" s="175" t="s">
        <v>3111</v>
      </c>
      <c r="E1661" s="82">
        <v>12</v>
      </c>
      <c r="F1661" s="79"/>
      <c r="G1661" s="82"/>
      <c r="H1661" s="82"/>
      <c r="I1661" s="118">
        <f>VLOOKUP(道具表!L1661,虛寶卡代碼清單!D:H,4,FALSE)*K1661</f>
        <v>1809000000</v>
      </c>
      <c r="J1661" s="147"/>
      <c r="K1661" s="71">
        <v>9000000</v>
      </c>
      <c r="L1661" t="str">
        <f t="shared" si="36"/>
        <v>龍王昇龍卡</v>
      </c>
    </row>
    <row r="1662" spans="2:12" x14ac:dyDescent="0.25">
      <c r="B1662" s="82" t="s">
        <v>441</v>
      </c>
      <c r="C1662" s="174" t="s">
        <v>3112</v>
      </c>
      <c r="D1662" s="175" t="s">
        <v>3113</v>
      </c>
      <c r="E1662" s="82">
        <v>12</v>
      </c>
      <c r="F1662" s="79"/>
      <c r="G1662" s="82"/>
      <c r="H1662" s="82"/>
      <c r="I1662" s="118">
        <f>VLOOKUP(道具表!L1662,虛寶卡代碼清單!D:H,4,FALSE)*K1662</f>
        <v>3015000000</v>
      </c>
      <c r="J1662" s="147"/>
      <c r="K1662" s="71">
        <v>15000000</v>
      </c>
      <c r="L1662" t="str">
        <f t="shared" si="36"/>
        <v>龍王昇龍卡</v>
      </c>
    </row>
    <row r="1663" spans="2:12" x14ac:dyDescent="0.25">
      <c r="B1663" s="82" t="s">
        <v>441</v>
      </c>
      <c r="C1663" s="174" t="s">
        <v>3114</v>
      </c>
      <c r="D1663" s="175" t="s">
        <v>3115</v>
      </c>
      <c r="E1663" s="82">
        <v>12</v>
      </c>
      <c r="F1663" s="79"/>
      <c r="G1663" s="82"/>
      <c r="H1663" s="82"/>
      <c r="I1663" s="118">
        <f>VLOOKUP(道具表!L1663,虛寶卡代碼清單!D:H,4,FALSE)*K1663</f>
        <v>6030000000</v>
      </c>
      <c r="J1663" s="147"/>
      <c r="K1663" s="71">
        <v>30000000</v>
      </c>
      <c r="L1663" t="str">
        <f t="shared" si="36"/>
        <v>龍王昇龍卡</v>
      </c>
    </row>
    <row r="1664" spans="2:12" x14ac:dyDescent="0.25">
      <c r="B1664" s="82" t="s">
        <v>441</v>
      </c>
      <c r="C1664" s="174" t="s">
        <v>3116</v>
      </c>
      <c r="D1664" s="175" t="s">
        <v>3117</v>
      </c>
      <c r="E1664" s="82">
        <v>12</v>
      </c>
      <c r="F1664" s="79"/>
      <c r="G1664" s="82"/>
      <c r="H1664" s="82"/>
      <c r="I1664" s="118">
        <f>VLOOKUP(道具表!L1664,虛寶卡代碼清單!D:H,4,FALSE)*K1664</f>
        <v>9045000000</v>
      </c>
      <c r="J1664" s="147"/>
      <c r="K1664" s="71">
        <v>45000000</v>
      </c>
      <c r="L1664" t="str">
        <f t="shared" si="36"/>
        <v>龍王昇龍卡</v>
      </c>
    </row>
    <row r="1665" spans="2:12" x14ac:dyDescent="0.25">
      <c r="B1665" s="82" t="s">
        <v>441</v>
      </c>
      <c r="C1665" s="174" t="s">
        <v>3118</v>
      </c>
      <c r="D1665" s="175" t="s">
        <v>3119</v>
      </c>
      <c r="E1665" s="82">
        <v>12</v>
      </c>
      <c r="F1665" s="79"/>
      <c r="G1665" s="82"/>
      <c r="H1665" s="82"/>
      <c r="I1665" s="118">
        <f>VLOOKUP(道具表!L1665,虛寶卡代碼清單!D:H,4,FALSE)*K1665</f>
        <v>18090000000</v>
      </c>
      <c r="J1665" s="147"/>
      <c r="K1665" s="71">
        <v>90000000</v>
      </c>
      <c r="L1665" t="str">
        <f t="shared" si="36"/>
        <v>龍王昇龍卡</v>
      </c>
    </row>
    <row r="1666" spans="2:12" x14ac:dyDescent="0.25">
      <c r="B1666" s="82" t="s">
        <v>441</v>
      </c>
      <c r="C1666" s="174" t="s">
        <v>3120</v>
      </c>
      <c r="D1666" s="175" t="s">
        <v>3121</v>
      </c>
      <c r="E1666" s="82">
        <v>12</v>
      </c>
      <c r="F1666" s="79"/>
      <c r="G1666" s="82"/>
      <c r="H1666" s="82"/>
      <c r="I1666" s="118">
        <f>VLOOKUP(道具表!L1666,虛寶卡代碼清單!D:H,4,FALSE)*K1666</f>
        <v>30150000000</v>
      </c>
      <c r="J1666" s="147"/>
      <c r="K1666" s="71">
        <v>150000000</v>
      </c>
      <c r="L1666" t="str">
        <f t="shared" si="36"/>
        <v>龍王昇龍卡</v>
      </c>
    </row>
    <row r="1667" spans="2:12" x14ac:dyDescent="0.25">
      <c r="B1667" s="82" t="s">
        <v>441</v>
      </c>
      <c r="C1667" s="174" t="s">
        <v>3122</v>
      </c>
      <c r="D1667" s="175" t="s">
        <v>3123</v>
      </c>
      <c r="E1667" s="82">
        <v>12</v>
      </c>
      <c r="F1667" s="79"/>
      <c r="G1667" s="82"/>
      <c r="H1667" s="82"/>
      <c r="I1667" s="118">
        <f>VLOOKUP(道具表!L1667,虛寶卡代碼清單!D:H,4,FALSE)*K1667</f>
        <v>60300000000</v>
      </c>
      <c r="J1667" s="147"/>
      <c r="K1667" s="71">
        <v>300000000</v>
      </c>
      <c r="L1667" t="str">
        <f t="shared" si="36"/>
        <v>龍王昇龍卡</v>
      </c>
    </row>
    <row r="1668" spans="2:12" x14ac:dyDescent="0.25">
      <c r="B1668" s="82" t="s">
        <v>441</v>
      </c>
      <c r="C1668" s="174" t="s">
        <v>3124</v>
      </c>
      <c r="D1668" s="175" t="s">
        <v>3125</v>
      </c>
      <c r="E1668" s="82">
        <v>12</v>
      </c>
      <c r="F1668" s="79"/>
      <c r="G1668" s="82"/>
      <c r="H1668" s="82"/>
      <c r="I1668" s="118">
        <f>VLOOKUP(道具表!L1668,虛寶卡代碼清單!D:H,4,FALSE)*K1668</f>
        <v>120600000000</v>
      </c>
      <c r="J1668" s="147"/>
      <c r="K1668" s="71">
        <v>600000000</v>
      </c>
      <c r="L1668" t="str">
        <f t="shared" ref="L1668:L1731" si="37">MID(C1668,LEN(K1668)+1,FIND("(",C1668)-LEN(K1668)-1)</f>
        <v>龍王昇龍卡</v>
      </c>
    </row>
    <row r="1669" spans="2:12" x14ac:dyDescent="0.25">
      <c r="B1669" s="82" t="s">
        <v>441</v>
      </c>
      <c r="C1669" s="174" t="s">
        <v>3126</v>
      </c>
      <c r="D1669" s="175" t="s">
        <v>3127</v>
      </c>
      <c r="E1669" s="82">
        <v>12</v>
      </c>
      <c r="F1669" s="79"/>
      <c r="G1669" s="82"/>
      <c r="H1669" s="82"/>
      <c r="I1669" s="118">
        <f>VLOOKUP(道具表!L1669,虛寶卡代碼清單!D:H,4,FALSE)*K1669</f>
        <v>241200000000</v>
      </c>
      <c r="J1669" s="147"/>
      <c r="K1669" s="71">
        <v>1200000000</v>
      </c>
      <c r="L1669" t="str">
        <f t="shared" si="37"/>
        <v>龍王昇龍卡</v>
      </c>
    </row>
    <row r="1670" spans="2:12" x14ac:dyDescent="0.25">
      <c r="B1670" s="82" t="s">
        <v>441</v>
      </c>
      <c r="C1670" s="174" t="s">
        <v>3128</v>
      </c>
      <c r="D1670" s="175" t="s">
        <v>3129</v>
      </c>
      <c r="E1670" s="82">
        <v>12</v>
      </c>
      <c r="F1670" s="79"/>
      <c r="G1670" s="82"/>
      <c r="H1670" s="82"/>
      <c r="I1670" s="118">
        <f>VLOOKUP(道具表!L1670,虛寶卡代碼清單!D:H,4,FALSE)*K1670</f>
        <v>2178000</v>
      </c>
      <c r="J1670" s="147"/>
      <c r="K1670" s="71">
        <v>3000</v>
      </c>
      <c r="L1670" t="str">
        <f t="shared" si="37"/>
        <v>龍王超級昇龍卡</v>
      </c>
    </row>
    <row r="1671" spans="2:12" x14ac:dyDescent="0.25">
      <c r="B1671" s="82" t="s">
        <v>441</v>
      </c>
      <c r="C1671" s="174" t="s">
        <v>3130</v>
      </c>
      <c r="D1671" s="175" t="s">
        <v>3131</v>
      </c>
      <c r="E1671" s="82">
        <v>12</v>
      </c>
      <c r="F1671" s="79"/>
      <c r="G1671" s="82"/>
      <c r="H1671" s="82"/>
      <c r="I1671" s="118">
        <f>VLOOKUP(道具表!L1671,虛寶卡代碼清單!D:H,4,FALSE)*K1671</f>
        <v>6534000</v>
      </c>
      <c r="J1671" s="147"/>
      <c r="K1671" s="71">
        <v>9000</v>
      </c>
      <c r="L1671" t="str">
        <f t="shared" si="37"/>
        <v>龍王超級昇龍卡</v>
      </c>
    </row>
    <row r="1672" spans="2:12" x14ac:dyDescent="0.25">
      <c r="B1672" s="82" t="s">
        <v>441</v>
      </c>
      <c r="C1672" s="174" t="s">
        <v>3132</v>
      </c>
      <c r="D1672" s="175" t="s">
        <v>3133</v>
      </c>
      <c r="E1672" s="82">
        <v>12</v>
      </c>
      <c r="F1672" s="79"/>
      <c r="G1672" s="82"/>
      <c r="H1672" s="82"/>
      <c r="I1672" s="118">
        <f>VLOOKUP(道具表!L1672,虛寶卡代碼清單!D:H,4,FALSE)*K1672</f>
        <v>21780000</v>
      </c>
      <c r="J1672" s="147"/>
      <c r="K1672" s="71">
        <v>30000</v>
      </c>
      <c r="L1672" t="str">
        <f t="shared" si="37"/>
        <v>龍王超級昇龍卡</v>
      </c>
    </row>
    <row r="1673" spans="2:12" x14ac:dyDescent="0.25">
      <c r="B1673" s="82" t="s">
        <v>441</v>
      </c>
      <c r="C1673" s="174" t="s">
        <v>3134</v>
      </c>
      <c r="D1673" s="175" t="s">
        <v>3135</v>
      </c>
      <c r="E1673" s="82">
        <v>12</v>
      </c>
      <c r="F1673" s="79"/>
      <c r="G1673" s="82"/>
      <c r="H1673" s="82"/>
      <c r="I1673" s="118">
        <f>VLOOKUP(道具表!L1673,虛寶卡代碼清單!D:H,4,FALSE)*K1673</f>
        <v>65340000</v>
      </c>
      <c r="J1673" s="147"/>
      <c r="K1673" s="71">
        <v>90000</v>
      </c>
      <c r="L1673" t="str">
        <f t="shared" si="37"/>
        <v>龍王超級昇龍卡</v>
      </c>
    </row>
    <row r="1674" spans="2:12" x14ac:dyDescent="0.25">
      <c r="B1674" s="82" t="s">
        <v>441</v>
      </c>
      <c r="C1674" s="174" t="s">
        <v>3136</v>
      </c>
      <c r="D1674" s="175" t="s">
        <v>3137</v>
      </c>
      <c r="E1674" s="82">
        <v>12</v>
      </c>
      <c r="F1674" s="79"/>
      <c r="G1674" s="82"/>
      <c r="H1674" s="82"/>
      <c r="I1674" s="118">
        <f>VLOOKUP(道具表!L1674,虛寶卡代碼清單!D:H,4,FALSE)*K1674</f>
        <v>217800000</v>
      </c>
      <c r="J1674" s="147"/>
      <c r="K1674" s="71">
        <v>300000</v>
      </c>
      <c r="L1674" t="str">
        <f t="shared" si="37"/>
        <v>龍王超級昇龍卡</v>
      </c>
    </row>
    <row r="1675" spans="2:12" x14ac:dyDescent="0.25">
      <c r="B1675" s="82" t="s">
        <v>441</v>
      </c>
      <c r="C1675" s="174" t="s">
        <v>3138</v>
      </c>
      <c r="D1675" s="175" t="s">
        <v>3139</v>
      </c>
      <c r="E1675" s="82">
        <v>12</v>
      </c>
      <c r="F1675" s="79"/>
      <c r="G1675" s="82"/>
      <c r="H1675" s="82"/>
      <c r="I1675" s="118">
        <f>VLOOKUP(道具表!L1675,虛寶卡代碼清單!D:H,4,FALSE)*K1675</f>
        <v>653400000</v>
      </c>
      <c r="J1675" s="147"/>
      <c r="K1675" s="71">
        <v>900000</v>
      </c>
      <c r="L1675" t="str">
        <f t="shared" si="37"/>
        <v>龍王超級昇龍卡</v>
      </c>
    </row>
    <row r="1676" spans="2:12" x14ac:dyDescent="0.25">
      <c r="B1676" s="82" t="s">
        <v>441</v>
      </c>
      <c r="C1676" s="174" t="s">
        <v>3140</v>
      </c>
      <c r="D1676" s="175" t="s">
        <v>3141</v>
      </c>
      <c r="E1676" s="82">
        <v>12</v>
      </c>
      <c r="F1676" s="79"/>
      <c r="G1676" s="82"/>
      <c r="H1676" s="82"/>
      <c r="I1676" s="118">
        <f>VLOOKUP(道具表!L1676,虛寶卡代碼清單!D:H,4,FALSE)*K1676</f>
        <v>2178000000</v>
      </c>
      <c r="J1676" s="147"/>
      <c r="K1676" s="71">
        <v>3000000</v>
      </c>
      <c r="L1676" t="str">
        <f t="shared" si="37"/>
        <v>龍王超級昇龍卡</v>
      </c>
    </row>
    <row r="1677" spans="2:12" x14ac:dyDescent="0.25">
      <c r="B1677" s="82" t="s">
        <v>441</v>
      </c>
      <c r="C1677" s="174" t="s">
        <v>3142</v>
      </c>
      <c r="D1677" s="175" t="s">
        <v>3143</v>
      </c>
      <c r="E1677" s="82">
        <v>12</v>
      </c>
      <c r="F1677" s="79"/>
      <c r="G1677" s="82"/>
      <c r="H1677" s="82"/>
      <c r="I1677" s="118">
        <f>VLOOKUP(道具表!L1677,虛寶卡代碼清單!D:H,4,FALSE)*K1677</f>
        <v>4356000000</v>
      </c>
      <c r="J1677" s="147"/>
      <c r="K1677" s="71">
        <v>6000000</v>
      </c>
      <c r="L1677" t="str">
        <f t="shared" si="37"/>
        <v>龍王超級昇龍卡</v>
      </c>
    </row>
    <row r="1678" spans="2:12" x14ac:dyDescent="0.25">
      <c r="B1678" s="82" t="s">
        <v>441</v>
      </c>
      <c r="C1678" s="174" t="s">
        <v>3144</v>
      </c>
      <c r="D1678" s="175" t="s">
        <v>3145</v>
      </c>
      <c r="E1678" s="82">
        <v>12</v>
      </c>
      <c r="F1678" s="79"/>
      <c r="G1678" s="82"/>
      <c r="H1678" s="82"/>
      <c r="I1678" s="118">
        <f>VLOOKUP(道具表!L1678,虛寶卡代碼清單!D:H,4,FALSE)*K1678</f>
        <v>6534000000</v>
      </c>
      <c r="J1678" s="147"/>
      <c r="K1678" s="71">
        <v>9000000</v>
      </c>
      <c r="L1678" t="str">
        <f t="shared" si="37"/>
        <v>龍王超級昇龍卡</v>
      </c>
    </row>
    <row r="1679" spans="2:12" x14ac:dyDescent="0.25">
      <c r="B1679" s="82" t="s">
        <v>441</v>
      </c>
      <c r="C1679" s="174" t="s">
        <v>3146</v>
      </c>
      <c r="D1679" s="175" t="s">
        <v>3147</v>
      </c>
      <c r="E1679" s="82">
        <v>12</v>
      </c>
      <c r="F1679" s="79"/>
      <c r="G1679" s="82"/>
      <c r="H1679" s="82"/>
      <c r="I1679" s="118">
        <f>VLOOKUP(道具表!L1679,虛寶卡代碼清單!D:H,4,FALSE)*K1679</f>
        <v>10890000000</v>
      </c>
      <c r="J1679" s="147"/>
      <c r="K1679" s="71">
        <v>15000000</v>
      </c>
      <c r="L1679" t="str">
        <f t="shared" si="37"/>
        <v>龍王超級昇龍卡</v>
      </c>
    </row>
    <row r="1680" spans="2:12" x14ac:dyDescent="0.25">
      <c r="B1680" s="82" t="s">
        <v>441</v>
      </c>
      <c r="C1680" s="174" t="s">
        <v>3148</v>
      </c>
      <c r="D1680" s="175" t="s">
        <v>3149</v>
      </c>
      <c r="E1680" s="82">
        <v>12</v>
      </c>
      <c r="F1680" s="79"/>
      <c r="G1680" s="82"/>
      <c r="H1680" s="82"/>
      <c r="I1680" s="118">
        <f>VLOOKUP(道具表!L1680,虛寶卡代碼清單!D:H,4,FALSE)*K1680</f>
        <v>21780000000</v>
      </c>
      <c r="J1680" s="147"/>
      <c r="K1680" s="71">
        <v>30000000</v>
      </c>
      <c r="L1680" t="str">
        <f t="shared" si="37"/>
        <v>龍王超級昇龍卡</v>
      </c>
    </row>
    <row r="1681" spans="2:12" x14ac:dyDescent="0.25">
      <c r="B1681" s="82" t="s">
        <v>441</v>
      </c>
      <c r="C1681" s="174" t="s">
        <v>3150</v>
      </c>
      <c r="D1681" s="175" t="s">
        <v>3151</v>
      </c>
      <c r="E1681" s="82">
        <v>12</v>
      </c>
      <c r="F1681" s="79"/>
      <c r="G1681" s="82"/>
      <c r="H1681" s="82"/>
      <c r="I1681" s="118">
        <f>VLOOKUP(道具表!L1681,虛寶卡代碼清單!D:H,4,FALSE)*K1681</f>
        <v>32670000000</v>
      </c>
      <c r="J1681" s="147"/>
      <c r="K1681" s="71">
        <v>45000000</v>
      </c>
      <c r="L1681" t="str">
        <f t="shared" si="37"/>
        <v>龍王超級昇龍卡</v>
      </c>
    </row>
    <row r="1682" spans="2:12" x14ac:dyDescent="0.25">
      <c r="B1682" s="82" t="s">
        <v>441</v>
      </c>
      <c r="C1682" s="174" t="s">
        <v>3152</v>
      </c>
      <c r="D1682" s="175" t="s">
        <v>3153</v>
      </c>
      <c r="E1682" s="82">
        <v>12</v>
      </c>
      <c r="F1682" s="79"/>
      <c r="G1682" s="82"/>
      <c r="H1682" s="82"/>
      <c r="I1682" s="118">
        <f>VLOOKUP(道具表!L1682,虛寶卡代碼清單!D:H,4,FALSE)*K1682</f>
        <v>65340000000</v>
      </c>
      <c r="J1682" s="147"/>
      <c r="K1682" s="71">
        <v>90000000</v>
      </c>
      <c r="L1682" t="str">
        <f t="shared" si="37"/>
        <v>龍王超級昇龍卡</v>
      </c>
    </row>
    <row r="1683" spans="2:12" x14ac:dyDescent="0.25">
      <c r="B1683" s="82" t="s">
        <v>441</v>
      </c>
      <c r="C1683" s="174" t="s">
        <v>3154</v>
      </c>
      <c r="D1683" s="175" t="s">
        <v>3155</v>
      </c>
      <c r="E1683" s="82">
        <v>12</v>
      </c>
      <c r="F1683" s="79"/>
      <c r="G1683" s="82"/>
      <c r="H1683" s="82"/>
      <c r="I1683" s="118">
        <f>VLOOKUP(道具表!L1683,虛寶卡代碼清單!D:H,4,FALSE)*K1683</f>
        <v>108900000000</v>
      </c>
      <c r="J1683" s="147"/>
      <c r="K1683" s="71">
        <v>150000000</v>
      </c>
      <c r="L1683" t="str">
        <f t="shared" si="37"/>
        <v>龍王超級昇龍卡</v>
      </c>
    </row>
    <row r="1684" spans="2:12" x14ac:dyDescent="0.25">
      <c r="B1684" s="82" t="s">
        <v>441</v>
      </c>
      <c r="C1684" s="174" t="s">
        <v>11280</v>
      </c>
      <c r="D1684" s="175" t="s">
        <v>3156</v>
      </c>
      <c r="E1684" s="82">
        <v>12</v>
      </c>
      <c r="F1684" s="79"/>
      <c r="G1684" s="82"/>
      <c r="H1684" s="82"/>
      <c r="I1684" s="118">
        <f>VLOOKUP(道具表!L1684,虛寶卡代碼清單!D:H,4,FALSE)*K1684</f>
        <v>217800000000</v>
      </c>
      <c r="J1684" s="147"/>
      <c r="K1684" s="71">
        <v>300000000</v>
      </c>
      <c r="L1684" t="str">
        <f t="shared" si="37"/>
        <v>龍王超級昇龍卡</v>
      </c>
    </row>
    <row r="1685" spans="2:12" x14ac:dyDescent="0.25">
      <c r="B1685" s="82" t="s">
        <v>441</v>
      </c>
      <c r="C1685" s="174" t="s">
        <v>3157</v>
      </c>
      <c r="D1685" s="175" t="s">
        <v>3158</v>
      </c>
      <c r="E1685" s="82">
        <v>12</v>
      </c>
      <c r="F1685" s="79"/>
      <c r="G1685" s="82"/>
      <c r="H1685" s="82"/>
      <c r="I1685" s="118">
        <f>VLOOKUP(道具表!L1685,虛寶卡代碼清單!D:H,4,FALSE)*K1685</f>
        <v>435600000000</v>
      </c>
      <c r="J1685" s="147"/>
      <c r="K1685" s="71">
        <v>600000000</v>
      </c>
      <c r="L1685" t="str">
        <f t="shared" si="37"/>
        <v>龍王超級昇龍卡</v>
      </c>
    </row>
    <row r="1686" spans="2:12" x14ac:dyDescent="0.25">
      <c r="B1686" s="82" t="s">
        <v>441</v>
      </c>
      <c r="C1686" s="174" t="s">
        <v>3159</v>
      </c>
      <c r="D1686" s="175" t="s">
        <v>3160</v>
      </c>
      <c r="E1686" s="82">
        <v>12</v>
      </c>
      <c r="F1686" s="79"/>
      <c r="G1686" s="82"/>
      <c r="H1686" s="82"/>
      <c r="I1686" s="118">
        <f>VLOOKUP(道具表!L1686,虛寶卡代碼清單!D:H,4,FALSE)*K1686</f>
        <v>871200000000</v>
      </c>
      <c r="J1686" s="147"/>
      <c r="K1686" s="71">
        <v>1200000000</v>
      </c>
      <c r="L1686" t="str">
        <f t="shared" si="37"/>
        <v>龍王超級昇龍卡</v>
      </c>
    </row>
    <row r="1687" spans="2:12" x14ac:dyDescent="0.25">
      <c r="B1687" s="82" t="s">
        <v>441</v>
      </c>
      <c r="C1687" s="174" t="s">
        <v>3161</v>
      </c>
      <c r="D1687" s="175" t="s">
        <v>3162</v>
      </c>
      <c r="E1687" s="82">
        <v>12</v>
      </c>
      <c r="F1687" s="79"/>
      <c r="G1687" s="82"/>
      <c r="H1687" s="82"/>
      <c r="I1687" s="118">
        <f>VLOOKUP(道具表!L1687,虛寶卡代碼清單!D:H,4,FALSE)*K1687</f>
        <v>2178000</v>
      </c>
      <c r="J1687" s="147"/>
      <c r="K1687" s="71">
        <v>3000</v>
      </c>
      <c r="L1687" t="str">
        <f t="shared" si="37"/>
        <v>龍王超級昇龍卡</v>
      </c>
    </row>
    <row r="1688" spans="2:12" x14ac:dyDescent="0.25">
      <c r="B1688" s="82" t="s">
        <v>441</v>
      </c>
      <c r="C1688" s="174" t="s">
        <v>3163</v>
      </c>
      <c r="D1688" s="175" t="s">
        <v>3164</v>
      </c>
      <c r="E1688" s="82">
        <v>12</v>
      </c>
      <c r="F1688" s="79"/>
      <c r="G1688" s="82"/>
      <c r="H1688" s="82"/>
      <c r="I1688" s="118">
        <f>VLOOKUP(道具表!L1688,虛寶卡代碼清單!D:H,4,FALSE)*K1688</f>
        <v>6534000</v>
      </c>
      <c r="J1688" s="147"/>
      <c r="K1688" s="71">
        <v>9000</v>
      </c>
      <c r="L1688" t="str">
        <f t="shared" si="37"/>
        <v>龍王超級昇龍卡</v>
      </c>
    </row>
    <row r="1689" spans="2:12" x14ac:dyDescent="0.25">
      <c r="B1689" s="82" t="s">
        <v>441</v>
      </c>
      <c r="C1689" s="174" t="s">
        <v>3165</v>
      </c>
      <c r="D1689" s="175" t="s">
        <v>3166</v>
      </c>
      <c r="E1689" s="82">
        <v>12</v>
      </c>
      <c r="F1689" s="79"/>
      <c r="G1689" s="82"/>
      <c r="H1689" s="82"/>
      <c r="I1689" s="118">
        <f>VLOOKUP(道具表!L1689,虛寶卡代碼清單!D:H,4,FALSE)*K1689</f>
        <v>21780000</v>
      </c>
      <c r="J1689" s="147"/>
      <c r="K1689" s="71">
        <v>30000</v>
      </c>
      <c r="L1689" t="str">
        <f t="shared" si="37"/>
        <v>龍王超級昇龍卡</v>
      </c>
    </row>
    <row r="1690" spans="2:12" x14ac:dyDescent="0.25">
      <c r="B1690" s="82" t="s">
        <v>441</v>
      </c>
      <c r="C1690" s="174" t="s">
        <v>3167</v>
      </c>
      <c r="D1690" s="175" t="s">
        <v>3168</v>
      </c>
      <c r="E1690" s="82">
        <v>12</v>
      </c>
      <c r="F1690" s="79"/>
      <c r="G1690" s="82"/>
      <c r="H1690" s="82"/>
      <c r="I1690" s="118">
        <f>VLOOKUP(道具表!L1690,虛寶卡代碼清單!D:H,4,FALSE)*K1690</f>
        <v>65340000</v>
      </c>
      <c r="J1690" s="147"/>
      <c r="K1690" s="71">
        <v>90000</v>
      </c>
      <c r="L1690" t="str">
        <f t="shared" si="37"/>
        <v>龍王超級昇龍卡</v>
      </c>
    </row>
    <row r="1691" spans="2:12" x14ac:dyDescent="0.25">
      <c r="B1691" s="82" t="s">
        <v>441</v>
      </c>
      <c r="C1691" s="174" t="s">
        <v>3169</v>
      </c>
      <c r="D1691" s="175" t="s">
        <v>3170</v>
      </c>
      <c r="E1691" s="82">
        <v>12</v>
      </c>
      <c r="F1691" s="79"/>
      <c r="G1691" s="82"/>
      <c r="H1691" s="82"/>
      <c r="I1691" s="118">
        <f>VLOOKUP(道具表!L1691,虛寶卡代碼清單!D:H,4,FALSE)*K1691</f>
        <v>217800000</v>
      </c>
      <c r="J1691" s="147"/>
      <c r="K1691" s="71">
        <v>300000</v>
      </c>
      <c r="L1691" t="str">
        <f t="shared" si="37"/>
        <v>龍王超級昇龍卡</v>
      </c>
    </row>
    <row r="1692" spans="2:12" x14ac:dyDescent="0.25">
      <c r="B1692" s="82" t="s">
        <v>441</v>
      </c>
      <c r="C1692" s="174" t="s">
        <v>3171</v>
      </c>
      <c r="D1692" s="175" t="s">
        <v>3172</v>
      </c>
      <c r="E1692" s="82">
        <v>12</v>
      </c>
      <c r="F1692" s="79"/>
      <c r="G1692" s="82"/>
      <c r="H1692" s="82"/>
      <c r="I1692" s="118">
        <f>VLOOKUP(道具表!L1692,虛寶卡代碼清單!D:H,4,FALSE)*K1692</f>
        <v>653400000</v>
      </c>
      <c r="J1692" s="147"/>
      <c r="K1692" s="71">
        <v>900000</v>
      </c>
      <c r="L1692" t="str">
        <f t="shared" si="37"/>
        <v>龍王超級昇龍卡</v>
      </c>
    </row>
    <row r="1693" spans="2:12" x14ac:dyDescent="0.25">
      <c r="B1693" s="82" t="s">
        <v>441</v>
      </c>
      <c r="C1693" s="174" t="s">
        <v>3173</v>
      </c>
      <c r="D1693" s="175" t="s">
        <v>3174</v>
      </c>
      <c r="E1693" s="82">
        <v>12</v>
      </c>
      <c r="F1693" s="79"/>
      <c r="G1693" s="82"/>
      <c r="H1693" s="82"/>
      <c r="I1693" s="118">
        <f>VLOOKUP(道具表!L1693,虛寶卡代碼清單!D:H,4,FALSE)*K1693</f>
        <v>2178000000</v>
      </c>
      <c r="J1693" s="147"/>
      <c r="K1693" s="71">
        <v>3000000</v>
      </c>
      <c r="L1693" t="str">
        <f t="shared" si="37"/>
        <v>龍王超級昇龍卡</v>
      </c>
    </row>
    <row r="1694" spans="2:12" x14ac:dyDescent="0.25">
      <c r="B1694" s="82" t="s">
        <v>441</v>
      </c>
      <c r="C1694" s="174" t="s">
        <v>3175</v>
      </c>
      <c r="D1694" s="175" t="s">
        <v>3176</v>
      </c>
      <c r="E1694" s="82">
        <v>12</v>
      </c>
      <c r="F1694" s="79"/>
      <c r="G1694" s="82"/>
      <c r="H1694" s="82"/>
      <c r="I1694" s="118">
        <f>VLOOKUP(道具表!L1694,虛寶卡代碼清單!D:H,4,FALSE)*K1694</f>
        <v>4356000000</v>
      </c>
      <c r="J1694" s="147"/>
      <c r="K1694" s="71">
        <v>6000000</v>
      </c>
      <c r="L1694" t="str">
        <f t="shared" si="37"/>
        <v>龍王超級昇龍卡</v>
      </c>
    </row>
    <row r="1695" spans="2:12" x14ac:dyDescent="0.25">
      <c r="B1695" s="82" t="s">
        <v>441</v>
      </c>
      <c r="C1695" s="174" t="s">
        <v>3177</v>
      </c>
      <c r="D1695" s="175" t="s">
        <v>3178</v>
      </c>
      <c r="E1695" s="82">
        <v>12</v>
      </c>
      <c r="F1695" s="79"/>
      <c r="G1695" s="82"/>
      <c r="H1695" s="82"/>
      <c r="I1695" s="118">
        <f>VLOOKUP(道具表!L1695,虛寶卡代碼清單!D:H,4,FALSE)*K1695</f>
        <v>6534000000</v>
      </c>
      <c r="J1695" s="147"/>
      <c r="K1695" s="71">
        <v>9000000</v>
      </c>
      <c r="L1695" t="str">
        <f t="shared" si="37"/>
        <v>龍王超級昇龍卡</v>
      </c>
    </row>
    <row r="1696" spans="2:12" x14ac:dyDescent="0.25">
      <c r="B1696" s="82" t="s">
        <v>441</v>
      </c>
      <c r="C1696" s="174" t="s">
        <v>3179</v>
      </c>
      <c r="D1696" s="175" t="s">
        <v>3180</v>
      </c>
      <c r="E1696" s="82">
        <v>12</v>
      </c>
      <c r="F1696" s="79"/>
      <c r="G1696" s="82"/>
      <c r="H1696" s="82"/>
      <c r="I1696" s="118">
        <f>VLOOKUP(道具表!L1696,虛寶卡代碼清單!D:H,4,FALSE)*K1696</f>
        <v>10890000000</v>
      </c>
      <c r="J1696" s="147"/>
      <c r="K1696" s="71">
        <v>15000000</v>
      </c>
      <c r="L1696" t="str">
        <f t="shared" si="37"/>
        <v>龍王超級昇龍卡</v>
      </c>
    </row>
    <row r="1697" spans="2:12" x14ac:dyDescent="0.25">
      <c r="B1697" s="82" t="s">
        <v>441</v>
      </c>
      <c r="C1697" s="174" t="s">
        <v>3181</v>
      </c>
      <c r="D1697" s="175" t="s">
        <v>3182</v>
      </c>
      <c r="E1697" s="82">
        <v>12</v>
      </c>
      <c r="F1697" s="79"/>
      <c r="G1697" s="82"/>
      <c r="H1697" s="82"/>
      <c r="I1697" s="118">
        <f>VLOOKUP(道具表!L1697,虛寶卡代碼清單!D:H,4,FALSE)*K1697</f>
        <v>21780000000</v>
      </c>
      <c r="J1697" s="147"/>
      <c r="K1697" s="71">
        <v>30000000</v>
      </c>
      <c r="L1697" t="str">
        <f t="shared" si="37"/>
        <v>龍王超級昇龍卡</v>
      </c>
    </row>
    <row r="1698" spans="2:12" x14ac:dyDescent="0.25">
      <c r="B1698" s="82" t="s">
        <v>441</v>
      </c>
      <c r="C1698" s="174" t="s">
        <v>3183</v>
      </c>
      <c r="D1698" s="175" t="s">
        <v>3184</v>
      </c>
      <c r="E1698" s="82">
        <v>12</v>
      </c>
      <c r="F1698" s="79"/>
      <c r="G1698" s="82"/>
      <c r="H1698" s="82"/>
      <c r="I1698" s="118">
        <f>VLOOKUP(道具表!L1698,虛寶卡代碼清單!D:H,4,FALSE)*K1698</f>
        <v>32670000000</v>
      </c>
      <c r="J1698" s="147"/>
      <c r="K1698" s="71">
        <v>45000000</v>
      </c>
      <c r="L1698" t="str">
        <f t="shared" si="37"/>
        <v>龍王超級昇龍卡</v>
      </c>
    </row>
    <row r="1699" spans="2:12" x14ac:dyDescent="0.25">
      <c r="B1699" s="82" t="s">
        <v>441</v>
      </c>
      <c r="C1699" s="174" t="s">
        <v>3185</v>
      </c>
      <c r="D1699" s="175" t="s">
        <v>3186</v>
      </c>
      <c r="E1699" s="82">
        <v>12</v>
      </c>
      <c r="F1699" s="79"/>
      <c r="G1699" s="82"/>
      <c r="H1699" s="82"/>
      <c r="I1699" s="118">
        <f>VLOOKUP(道具表!L1699,虛寶卡代碼清單!D:H,4,FALSE)*K1699</f>
        <v>65340000000</v>
      </c>
      <c r="J1699" s="147"/>
      <c r="K1699" s="71">
        <v>90000000</v>
      </c>
      <c r="L1699" t="str">
        <f t="shared" si="37"/>
        <v>龍王超級昇龍卡</v>
      </c>
    </row>
    <row r="1700" spans="2:12" x14ac:dyDescent="0.25">
      <c r="B1700" s="82" t="s">
        <v>441</v>
      </c>
      <c r="C1700" s="174" t="s">
        <v>3187</v>
      </c>
      <c r="D1700" s="175" t="s">
        <v>3188</v>
      </c>
      <c r="E1700" s="82">
        <v>12</v>
      </c>
      <c r="F1700" s="79"/>
      <c r="G1700" s="82"/>
      <c r="H1700" s="82"/>
      <c r="I1700" s="118">
        <f>VLOOKUP(道具表!L1700,虛寶卡代碼清單!D:H,4,FALSE)*K1700</f>
        <v>108900000000</v>
      </c>
      <c r="J1700" s="147"/>
      <c r="K1700" s="71">
        <v>150000000</v>
      </c>
      <c r="L1700" t="str">
        <f t="shared" si="37"/>
        <v>龍王超級昇龍卡</v>
      </c>
    </row>
    <row r="1701" spans="2:12" x14ac:dyDescent="0.25">
      <c r="B1701" s="82" t="s">
        <v>441</v>
      </c>
      <c r="C1701" s="174" t="s">
        <v>3189</v>
      </c>
      <c r="D1701" s="175" t="s">
        <v>3190</v>
      </c>
      <c r="E1701" s="82">
        <v>12</v>
      </c>
      <c r="F1701" s="79"/>
      <c r="G1701" s="82"/>
      <c r="H1701" s="82"/>
      <c r="I1701" s="118">
        <f>VLOOKUP(道具表!L1701,虛寶卡代碼清單!D:H,4,FALSE)*K1701</f>
        <v>217800000000</v>
      </c>
      <c r="J1701" s="147"/>
      <c r="K1701" s="71">
        <v>300000000</v>
      </c>
      <c r="L1701" t="str">
        <f t="shared" si="37"/>
        <v>龍王超級昇龍卡</v>
      </c>
    </row>
    <row r="1702" spans="2:12" x14ac:dyDescent="0.25">
      <c r="B1702" s="82" t="s">
        <v>441</v>
      </c>
      <c r="C1702" s="174" t="s">
        <v>3191</v>
      </c>
      <c r="D1702" s="175" t="s">
        <v>3192</v>
      </c>
      <c r="E1702" s="82">
        <v>12</v>
      </c>
      <c r="F1702" s="79"/>
      <c r="G1702" s="82"/>
      <c r="H1702" s="82"/>
      <c r="I1702" s="118">
        <f>VLOOKUP(道具表!L1702,虛寶卡代碼清單!D:H,4,FALSE)*K1702</f>
        <v>435600000000</v>
      </c>
      <c r="J1702" s="147"/>
      <c r="K1702" s="71">
        <v>600000000</v>
      </c>
      <c r="L1702" t="str">
        <f t="shared" si="37"/>
        <v>龍王超級昇龍卡</v>
      </c>
    </row>
    <row r="1703" spans="2:12" x14ac:dyDescent="0.25">
      <c r="B1703" s="82" t="s">
        <v>441</v>
      </c>
      <c r="C1703" s="174" t="s">
        <v>3193</v>
      </c>
      <c r="D1703" s="175" t="s">
        <v>3194</v>
      </c>
      <c r="E1703" s="82">
        <v>12</v>
      </c>
      <c r="F1703" s="79"/>
      <c r="G1703" s="82"/>
      <c r="H1703" s="82"/>
      <c r="I1703" s="118">
        <f>VLOOKUP(道具表!L1703,虛寶卡代碼清單!D:H,4,FALSE)*K1703</f>
        <v>871200000000</v>
      </c>
      <c r="J1703" s="147"/>
      <c r="K1703" s="71">
        <v>1200000000</v>
      </c>
      <c r="L1703" t="str">
        <f t="shared" si="37"/>
        <v>龍王超級昇龍卡</v>
      </c>
    </row>
    <row r="1704" spans="2:12" x14ac:dyDescent="0.25">
      <c r="B1704" s="82" t="s">
        <v>441</v>
      </c>
      <c r="C1704" s="174" t="s">
        <v>3195</v>
      </c>
      <c r="D1704" s="175" t="s">
        <v>3196</v>
      </c>
      <c r="E1704" s="82">
        <v>12</v>
      </c>
      <c r="F1704" s="79"/>
      <c r="G1704" s="82"/>
      <c r="H1704" s="82"/>
      <c r="I1704" s="118">
        <f>VLOOKUP(道具表!L1704,虛寶卡代碼清單!D:H,4,FALSE)*K1704</f>
        <v>129000</v>
      </c>
      <c r="J1704" s="147"/>
      <c r="K1704" s="71">
        <v>3000</v>
      </c>
      <c r="L1704" t="str">
        <f t="shared" si="37"/>
        <v>傑克金蛋卡</v>
      </c>
    </row>
    <row r="1705" spans="2:12" x14ac:dyDescent="0.25">
      <c r="B1705" s="82" t="s">
        <v>441</v>
      </c>
      <c r="C1705" s="174" t="s">
        <v>3197</v>
      </c>
      <c r="D1705" s="175" t="s">
        <v>3198</v>
      </c>
      <c r="E1705" s="82">
        <v>12</v>
      </c>
      <c r="F1705" s="79"/>
      <c r="G1705" s="82"/>
      <c r="H1705" s="82"/>
      <c r="I1705" s="118">
        <f>VLOOKUP(道具表!L1705,虛寶卡代碼清單!D:H,4,FALSE)*K1705</f>
        <v>430000</v>
      </c>
      <c r="J1705" s="147"/>
      <c r="K1705" s="71">
        <v>10000</v>
      </c>
      <c r="L1705" t="str">
        <f t="shared" si="37"/>
        <v>傑克金蛋卡</v>
      </c>
    </row>
    <row r="1706" spans="2:12" x14ac:dyDescent="0.25">
      <c r="B1706" s="82" t="s">
        <v>441</v>
      </c>
      <c r="C1706" s="174" t="s">
        <v>3199</v>
      </c>
      <c r="D1706" s="175" t="s">
        <v>3200</v>
      </c>
      <c r="E1706" s="82">
        <v>12</v>
      </c>
      <c r="F1706" s="79"/>
      <c r="G1706" s="82"/>
      <c r="H1706" s="82"/>
      <c r="I1706" s="118">
        <f>VLOOKUP(道具表!L1706,虛寶卡代碼清單!D:H,4,FALSE)*K1706</f>
        <v>1290000</v>
      </c>
      <c r="J1706" s="147"/>
      <c r="K1706" s="71">
        <v>30000</v>
      </c>
      <c r="L1706" t="str">
        <f t="shared" si="37"/>
        <v>傑克金蛋卡</v>
      </c>
    </row>
    <row r="1707" spans="2:12" x14ac:dyDescent="0.25">
      <c r="B1707" s="82" t="s">
        <v>441</v>
      </c>
      <c r="C1707" s="174" t="s">
        <v>3201</v>
      </c>
      <c r="D1707" s="175" t="s">
        <v>3202</v>
      </c>
      <c r="E1707" s="82">
        <v>12</v>
      </c>
      <c r="F1707" s="79"/>
      <c r="G1707" s="82"/>
      <c r="H1707" s="82"/>
      <c r="I1707" s="118">
        <f>VLOOKUP(道具表!L1707,虛寶卡代碼清單!D:H,4,FALSE)*K1707</f>
        <v>4300000</v>
      </c>
      <c r="J1707" s="147"/>
      <c r="K1707" s="71">
        <v>100000</v>
      </c>
      <c r="L1707" t="str">
        <f t="shared" si="37"/>
        <v>傑克金蛋卡</v>
      </c>
    </row>
    <row r="1708" spans="2:12" x14ac:dyDescent="0.25">
      <c r="B1708" s="82" t="s">
        <v>441</v>
      </c>
      <c r="C1708" s="174" t="s">
        <v>3203</v>
      </c>
      <c r="D1708" s="175" t="s">
        <v>3204</v>
      </c>
      <c r="E1708" s="82">
        <v>12</v>
      </c>
      <c r="F1708" s="79"/>
      <c r="G1708" s="82"/>
      <c r="H1708" s="82"/>
      <c r="I1708" s="118">
        <f>VLOOKUP(道具表!L1708,虛寶卡代碼清單!D:H,4,FALSE)*K1708</f>
        <v>12900000</v>
      </c>
      <c r="J1708" s="147"/>
      <c r="K1708" s="71">
        <v>300000</v>
      </c>
      <c r="L1708" t="str">
        <f t="shared" si="37"/>
        <v>傑克金蛋卡</v>
      </c>
    </row>
    <row r="1709" spans="2:12" x14ac:dyDescent="0.25">
      <c r="B1709" s="82" t="s">
        <v>441</v>
      </c>
      <c r="C1709" s="174" t="s">
        <v>3205</v>
      </c>
      <c r="D1709" s="175" t="s">
        <v>3206</v>
      </c>
      <c r="E1709" s="82">
        <v>12</v>
      </c>
      <c r="F1709" s="79"/>
      <c r="G1709" s="82"/>
      <c r="H1709" s="82"/>
      <c r="I1709" s="118">
        <f>VLOOKUP(道具表!L1709,虛寶卡代碼清單!D:H,4,FALSE)*K1709</f>
        <v>43000000</v>
      </c>
      <c r="J1709" s="147"/>
      <c r="K1709" s="71">
        <v>1000000</v>
      </c>
      <c r="L1709" t="str">
        <f t="shared" si="37"/>
        <v>傑克金蛋卡</v>
      </c>
    </row>
    <row r="1710" spans="2:12" x14ac:dyDescent="0.25">
      <c r="B1710" s="82" t="s">
        <v>441</v>
      </c>
      <c r="C1710" s="174" t="s">
        <v>3207</v>
      </c>
      <c r="D1710" s="175" t="s">
        <v>3208</v>
      </c>
      <c r="E1710" s="82">
        <v>12</v>
      </c>
      <c r="F1710" s="79"/>
      <c r="G1710" s="82"/>
      <c r="H1710" s="82"/>
      <c r="I1710" s="118">
        <f>VLOOKUP(道具表!L1710,虛寶卡代碼清單!D:H,4,FALSE)*K1710</f>
        <v>129000000</v>
      </c>
      <c r="J1710" s="147"/>
      <c r="K1710" s="71">
        <v>3000000</v>
      </c>
      <c r="L1710" t="str">
        <f t="shared" si="37"/>
        <v>傑克金蛋卡</v>
      </c>
    </row>
    <row r="1711" spans="2:12" x14ac:dyDescent="0.25">
      <c r="B1711" s="82" t="s">
        <v>441</v>
      </c>
      <c r="C1711" s="174" t="s">
        <v>3209</v>
      </c>
      <c r="D1711" s="175" t="s">
        <v>3210</v>
      </c>
      <c r="E1711" s="82">
        <v>12</v>
      </c>
      <c r="F1711" s="79"/>
      <c r="G1711" s="82"/>
      <c r="H1711" s="82"/>
      <c r="I1711" s="118">
        <f>VLOOKUP(道具表!L1711,虛寶卡代碼清單!D:H,4,FALSE)*K1711</f>
        <v>258000000</v>
      </c>
      <c r="J1711" s="147"/>
      <c r="K1711" s="71">
        <v>6000000</v>
      </c>
      <c r="L1711" t="str">
        <f t="shared" si="37"/>
        <v>傑克金蛋卡</v>
      </c>
    </row>
    <row r="1712" spans="2:12" x14ac:dyDescent="0.25">
      <c r="B1712" s="82" t="s">
        <v>441</v>
      </c>
      <c r="C1712" s="174" t="s">
        <v>3211</v>
      </c>
      <c r="D1712" s="175" t="s">
        <v>3212</v>
      </c>
      <c r="E1712" s="82">
        <v>12</v>
      </c>
      <c r="F1712" s="79"/>
      <c r="G1712" s="82"/>
      <c r="H1712" s="82"/>
      <c r="I1712" s="118">
        <f>VLOOKUP(道具表!L1712,虛寶卡代碼清單!D:H,4,FALSE)*K1712</f>
        <v>387000000</v>
      </c>
      <c r="J1712" s="147"/>
      <c r="K1712" s="71">
        <v>9000000</v>
      </c>
      <c r="L1712" t="str">
        <f t="shared" si="37"/>
        <v>傑克金蛋卡</v>
      </c>
    </row>
    <row r="1713" spans="2:12" x14ac:dyDescent="0.25">
      <c r="B1713" s="82" t="s">
        <v>441</v>
      </c>
      <c r="C1713" s="174" t="s">
        <v>3213</v>
      </c>
      <c r="D1713" s="175" t="s">
        <v>3214</v>
      </c>
      <c r="E1713" s="82">
        <v>12</v>
      </c>
      <c r="F1713" s="79"/>
      <c r="G1713" s="82"/>
      <c r="H1713" s="82"/>
      <c r="I1713" s="118">
        <f>VLOOKUP(道具表!L1713,虛寶卡代碼清單!D:H,4,FALSE)*K1713</f>
        <v>430000000</v>
      </c>
      <c r="J1713" s="147"/>
      <c r="K1713" s="71">
        <v>10000000</v>
      </c>
      <c r="L1713" t="str">
        <f t="shared" si="37"/>
        <v>傑克金蛋卡</v>
      </c>
    </row>
    <row r="1714" spans="2:12" x14ac:dyDescent="0.25">
      <c r="B1714" s="82" t="s">
        <v>441</v>
      </c>
      <c r="C1714" s="174" t="s">
        <v>3215</v>
      </c>
      <c r="D1714" s="175" t="s">
        <v>3216</v>
      </c>
      <c r="E1714" s="82">
        <v>12</v>
      </c>
      <c r="F1714" s="79"/>
      <c r="G1714" s="82"/>
      <c r="H1714" s="82"/>
      <c r="I1714" s="118">
        <f>VLOOKUP(道具表!L1714,虛寶卡代碼清單!D:H,4,FALSE)*K1714</f>
        <v>645000000</v>
      </c>
      <c r="J1714" s="147"/>
      <c r="K1714" s="71">
        <v>15000000</v>
      </c>
      <c r="L1714" t="str">
        <f t="shared" si="37"/>
        <v>傑克金蛋卡</v>
      </c>
    </row>
    <row r="1715" spans="2:12" x14ac:dyDescent="0.25">
      <c r="B1715" s="82" t="s">
        <v>441</v>
      </c>
      <c r="C1715" s="174" t="s">
        <v>3217</v>
      </c>
      <c r="D1715" s="175" t="s">
        <v>3218</v>
      </c>
      <c r="E1715" s="82">
        <v>12</v>
      </c>
      <c r="F1715" s="79"/>
      <c r="G1715" s="82"/>
      <c r="H1715" s="82"/>
      <c r="I1715" s="118">
        <f>VLOOKUP(道具表!L1715,虛寶卡代碼清單!D:H,4,FALSE)*K1715</f>
        <v>1290000000</v>
      </c>
      <c r="J1715" s="147"/>
      <c r="K1715" s="71">
        <v>30000000</v>
      </c>
      <c r="L1715" t="str">
        <f t="shared" si="37"/>
        <v>傑克金蛋卡</v>
      </c>
    </row>
    <row r="1716" spans="2:12" x14ac:dyDescent="0.25">
      <c r="B1716" s="82" t="s">
        <v>441</v>
      </c>
      <c r="C1716" s="174" t="s">
        <v>3219</v>
      </c>
      <c r="D1716" s="175" t="s">
        <v>3220</v>
      </c>
      <c r="E1716" s="82">
        <v>12</v>
      </c>
      <c r="F1716" s="79"/>
      <c r="G1716" s="82"/>
      <c r="H1716" s="82"/>
      <c r="I1716" s="118">
        <f>VLOOKUP(道具表!L1716,虛寶卡代碼清單!D:H,4,FALSE)*K1716</f>
        <v>2150000000</v>
      </c>
      <c r="J1716" s="147"/>
      <c r="K1716" s="71">
        <v>50000000</v>
      </c>
      <c r="L1716" t="str">
        <f t="shared" si="37"/>
        <v>傑克金蛋卡</v>
      </c>
    </row>
    <row r="1717" spans="2:12" x14ac:dyDescent="0.25">
      <c r="B1717" s="82" t="s">
        <v>441</v>
      </c>
      <c r="C1717" s="174" t="s">
        <v>3221</v>
      </c>
      <c r="D1717" s="175" t="s">
        <v>3222</v>
      </c>
      <c r="E1717" s="82">
        <v>12</v>
      </c>
      <c r="F1717" s="79"/>
      <c r="G1717" s="82"/>
      <c r="H1717" s="82"/>
      <c r="I1717" s="118">
        <f>VLOOKUP(道具表!L1717,虛寶卡代碼清單!D:H,4,FALSE)*K1717</f>
        <v>4300000000</v>
      </c>
      <c r="J1717" s="147"/>
      <c r="K1717" s="71">
        <v>100000000</v>
      </c>
      <c r="L1717" t="str">
        <f t="shared" si="37"/>
        <v>傑克金蛋卡</v>
      </c>
    </row>
    <row r="1718" spans="2:12" x14ac:dyDescent="0.25">
      <c r="B1718" s="82" t="s">
        <v>441</v>
      </c>
      <c r="C1718" s="174" t="s">
        <v>3223</v>
      </c>
      <c r="D1718" s="175" t="s">
        <v>3224</v>
      </c>
      <c r="E1718" s="82">
        <v>12</v>
      </c>
      <c r="F1718" s="79"/>
      <c r="G1718" s="82"/>
      <c r="H1718" s="82"/>
      <c r="I1718" s="118">
        <f>VLOOKUP(道具表!L1718,虛寶卡代碼清單!D:H,4,FALSE)*K1718</f>
        <v>8600000000</v>
      </c>
      <c r="J1718" s="147"/>
      <c r="K1718" s="71">
        <v>200000000</v>
      </c>
      <c r="L1718" t="str">
        <f t="shared" si="37"/>
        <v>傑克金蛋卡</v>
      </c>
    </row>
    <row r="1719" spans="2:12" x14ac:dyDescent="0.25">
      <c r="B1719" s="82" t="s">
        <v>441</v>
      </c>
      <c r="C1719" s="174" t="s">
        <v>3225</v>
      </c>
      <c r="D1719" s="175" t="s">
        <v>3226</v>
      </c>
      <c r="E1719" s="82">
        <v>12</v>
      </c>
      <c r="F1719" s="79"/>
      <c r="G1719" s="82"/>
      <c r="H1719" s="82"/>
      <c r="I1719" s="118">
        <f>VLOOKUP(道具表!L1719,虛寶卡代碼清單!D:H,4,FALSE)*K1719</f>
        <v>12900000000</v>
      </c>
      <c r="J1719" s="147"/>
      <c r="K1719" s="71">
        <v>300000000</v>
      </c>
      <c r="L1719" t="str">
        <f t="shared" si="37"/>
        <v>傑克金蛋卡</v>
      </c>
    </row>
    <row r="1720" spans="2:12" x14ac:dyDescent="0.25">
      <c r="B1720" s="82" t="s">
        <v>441</v>
      </c>
      <c r="C1720" s="174" t="s">
        <v>3227</v>
      </c>
      <c r="D1720" s="175" t="s">
        <v>3228</v>
      </c>
      <c r="E1720" s="82">
        <v>12</v>
      </c>
      <c r="F1720" s="79"/>
      <c r="G1720" s="82"/>
      <c r="H1720" s="82"/>
      <c r="I1720" s="118">
        <f>VLOOKUP(道具表!L1720,虛寶卡代碼清單!D:H,4,FALSE)*K1720</f>
        <v>21500000000</v>
      </c>
      <c r="J1720" s="147"/>
      <c r="K1720" s="71">
        <v>500000000</v>
      </c>
      <c r="L1720" t="str">
        <f t="shared" si="37"/>
        <v>傑克金蛋卡</v>
      </c>
    </row>
    <row r="1721" spans="2:12" x14ac:dyDescent="0.25">
      <c r="B1721" s="82" t="s">
        <v>441</v>
      </c>
      <c r="C1721" s="174" t="s">
        <v>3229</v>
      </c>
      <c r="D1721" s="175" t="s">
        <v>3230</v>
      </c>
      <c r="E1721" s="82">
        <v>12</v>
      </c>
      <c r="F1721" s="79"/>
      <c r="G1721" s="82"/>
      <c r="H1721" s="82"/>
      <c r="I1721" s="118">
        <f>VLOOKUP(道具表!L1721,虛寶卡代碼清單!D:H,4,FALSE)*K1721</f>
        <v>43000000000</v>
      </c>
      <c r="J1721" s="147"/>
      <c r="K1721" s="71">
        <v>1000000000</v>
      </c>
      <c r="L1721" t="str">
        <f t="shared" si="37"/>
        <v>傑克金蛋卡</v>
      </c>
    </row>
    <row r="1722" spans="2:12" x14ac:dyDescent="0.25">
      <c r="B1722" s="82" t="s">
        <v>441</v>
      </c>
      <c r="C1722" s="174" t="s">
        <v>3231</v>
      </c>
      <c r="D1722" s="175" t="s">
        <v>3232</v>
      </c>
      <c r="E1722" s="82">
        <v>12</v>
      </c>
      <c r="F1722" s="79"/>
      <c r="G1722" s="82"/>
      <c r="H1722" s="82"/>
      <c r="I1722" s="118">
        <f>VLOOKUP(道具表!L1722,虛寶卡代碼清單!D:H,4,FALSE)*K1722</f>
        <v>129000</v>
      </c>
      <c r="J1722" s="147"/>
      <c r="K1722" s="71">
        <v>3000</v>
      </c>
      <c r="L1722" t="str">
        <f t="shared" si="37"/>
        <v>傑克金蛋卡</v>
      </c>
    </row>
    <row r="1723" spans="2:12" x14ac:dyDescent="0.25">
      <c r="B1723" s="82" t="s">
        <v>441</v>
      </c>
      <c r="C1723" s="174" t="s">
        <v>3233</v>
      </c>
      <c r="D1723" s="175" t="s">
        <v>3234</v>
      </c>
      <c r="E1723" s="82">
        <v>12</v>
      </c>
      <c r="F1723" s="79"/>
      <c r="G1723" s="82"/>
      <c r="H1723" s="82"/>
      <c r="I1723" s="118">
        <f>VLOOKUP(道具表!L1723,虛寶卡代碼清單!D:H,4,FALSE)*K1723</f>
        <v>430000</v>
      </c>
      <c r="J1723" s="147"/>
      <c r="K1723" s="71">
        <v>10000</v>
      </c>
      <c r="L1723" t="str">
        <f t="shared" si="37"/>
        <v>傑克金蛋卡</v>
      </c>
    </row>
    <row r="1724" spans="2:12" x14ac:dyDescent="0.25">
      <c r="B1724" s="82" t="s">
        <v>441</v>
      </c>
      <c r="C1724" s="174" t="s">
        <v>3235</v>
      </c>
      <c r="D1724" s="175" t="s">
        <v>3236</v>
      </c>
      <c r="E1724" s="82">
        <v>12</v>
      </c>
      <c r="F1724" s="79"/>
      <c r="G1724" s="82"/>
      <c r="H1724" s="82"/>
      <c r="I1724" s="118">
        <f>VLOOKUP(道具表!L1724,虛寶卡代碼清單!D:H,4,FALSE)*K1724</f>
        <v>1290000</v>
      </c>
      <c r="J1724" s="147"/>
      <c r="K1724" s="71">
        <v>30000</v>
      </c>
      <c r="L1724" t="str">
        <f t="shared" si="37"/>
        <v>傑克金蛋卡</v>
      </c>
    </row>
    <row r="1725" spans="2:12" x14ac:dyDescent="0.25">
      <c r="B1725" s="82" t="s">
        <v>441</v>
      </c>
      <c r="C1725" s="174" t="s">
        <v>3237</v>
      </c>
      <c r="D1725" s="175" t="s">
        <v>3238</v>
      </c>
      <c r="E1725" s="82">
        <v>12</v>
      </c>
      <c r="F1725" s="79"/>
      <c r="G1725" s="82"/>
      <c r="H1725" s="82"/>
      <c r="I1725" s="118">
        <f>VLOOKUP(道具表!L1725,虛寶卡代碼清單!D:H,4,FALSE)*K1725</f>
        <v>4300000</v>
      </c>
      <c r="J1725" s="147"/>
      <c r="K1725" s="71">
        <v>100000</v>
      </c>
      <c r="L1725" t="str">
        <f t="shared" si="37"/>
        <v>傑克金蛋卡</v>
      </c>
    </row>
    <row r="1726" spans="2:12" x14ac:dyDescent="0.25">
      <c r="B1726" s="82" t="s">
        <v>441</v>
      </c>
      <c r="C1726" s="174" t="s">
        <v>3239</v>
      </c>
      <c r="D1726" s="175" t="s">
        <v>3240</v>
      </c>
      <c r="E1726" s="82">
        <v>12</v>
      </c>
      <c r="F1726" s="79"/>
      <c r="G1726" s="82"/>
      <c r="H1726" s="82"/>
      <c r="I1726" s="118">
        <f>VLOOKUP(道具表!L1726,虛寶卡代碼清單!D:H,4,FALSE)*K1726</f>
        <v>12900000</v>
      </c>
      <c r="J1726" s="147"/>
      <c r="K1726" s="71">
        <v>300000</v>
      </c>
      <c r="L1726" t="str">
        <f t="shared" si="37"/>
        <v>傑克金蛋卡</v>
      </c>
    </row>
    <row r="1727" spans="2:12" x14ac:dyDescent="0.25">
      <c r="B1727" s="82" t="s">
        <v>441</v>
      </c>
      <c r="C1727" s="174" t="s">
        <v>3241</v>
      </c>
      <c r="D1727" s="175" t="s">
        <v>3242</v>
      </c>
      <c r="E1727" s="82">
        <v>12</v>
      </c>
      <c r="F1727" s="79"/>
      <c r="G1727" s="82"/>
      <c r="H1727" s="82"/>
      <c r="I1727" s="118">
        <f>VLOOKUP(道具表!L1727,虛寶卡代碼清單!D:H,4,FALSE)*K1727</f>
        <v>43000000</v>
      </c>
      <c r="J1727" s="147"/>
      <c r="K1727" s="71">
        <v>1000000</v>
      </c>
      <c r="L1727" t="str">
        <f t="shared" si="37"/>
        <v>傑克金蛋卡</v>
      </c>
    </row>
    <row r="1728" spans="2:12" x14ac:dyDescent="0.25">
      <c r="B1728" s="82" t="s">
        <v>441</v>
      </c>
      <c r="C1728" s="174" t="s">
        <v>3243</v>
      </c>
      <c r="D1728" s="175" t="s">
        <v>3244</v>
      </c>
      <c r="E1728" s="82">
        <v>12</v>
      </c>
      <c r="F1728" s="79"/>
      <c r="G1728" s="82"/>
      <c r="H1728" s="82"/>
      <c r="I1728" s="118">
        <f>VLOOKUP(道具表!L1728,虛寶卡代碼清單!D:H,4,FALSE)*K1728</f>
        <v>129000000</v>
      </c>
      <c r="J1728" s="147"/>
      <c r="K1728" s="71">
        <v>3000000</v>
      </c>
      <c r="L1728" t="str">
        <f t="shared" si="37"/>
        <v>傑克金蛋卡</v>
      </c>
    </row>
    <row r="1729" spans="2:12" x14ac:dyDescent="0.25">
      <c r="B1729" s="82" t="s">
        <v>441</v>
      </c>
      <c r="C1729" s="174" t="s">
        <v>3245</v>
      </c>
      <c r="D1729" s="175" t="s">
        <v>3246</v>
      </c>
      <c r="E1729" s="82">
        <v>12</v>
      </c>
      <c r="F1729" s="79"/>
      <c r="G1729" s="82"/>
      <c r="H1729" s="82"/>
      <c r="I1729" s="118">
        <f>VLOOKUP(道具表!L1729,虛寶卡代碼清單!D:H,4,FALSE)*K1729</f>
        <v>258000000</v>
      </c>
      <c r="J1729" s="147"/>
      <c r="K1729" s="71">
        <v>6000000</v>
      </c>
      <c r="L1729" t="str">
        <f t="shared" si="37"/>
        <v>傑克金蛋卡</v>
      </c>
    </row>
    <row r="1730" spans="2:12" x14ac:dyDescent="0.25">
      <c r="B1730" s="82" t="s">
        <v>441</v>
      </c>
      <c r="C1730" s="174" t="s">
        <v>3247</v>
      </c>
      <c r="D1730" s="175" t="s">
        <v>3248</v>
      </c>
      <c r="E1730" s="82">
        <v>12</v>
      </c>
      <c r="F1730" s="79"/>
      <c r="G1730" s="82"/>
      <c r="H1730" s="82"/>
      <c r="I1730" s="118">
        <f>VLOOKUP(道具表!L1730,虛寶卡代碼清單!D:H,4,FALSE)*K1730</f>
        <v>387000000</v>
      </c>
      <c r="J1730" s="147"/>
      <c r="K1730" s="71">
        <v>9000000</v>
      </c>
      <c r="L1730" t="str">
        <f t="shared" si="37"/>
        <v>傑克金蛋卡</v>
      </c>
    </row>
    <row r="1731" spans="2:12" x14ac:dyDescent="0.25">
      <c r="B1731" s="82" t="s">
        <v>441</v>
      </c>
      <c r="C1731" s="174" t="s">
        <v>3249</v>
      </c>
      <c r="D1731" s="175" t="s">
        <v>3250</v>
      </c>
      <c r="E1731" s="82">
        <v>12</v>
      </c>
      <c r="F1731" s="79"/>
      <c r="G1731" s="82"/>
      <c r="H1731" s="82"/>
      <c r="I1731" s="118">
        <f>VLOOKUP(道具表!L1731,虛寶卡代碼清單!D:H,4,FALSE)*K1731</f>
        <v>430000000</v>
      </c>
      <c r="J1731" s="147"/>
      <c r="K1731" s="71">
        <v>10000000</v>
      </c>
      <c r="L1731" t="str">
        <f t="shared" si="37"/>
        <v>傑克金蛋卡</v>
      </c>
    </row>
    <row r="1732" spans="2:12" x14ac:dyDescent="0.25">
      <c r="B1732" s="82" t="s">
        <v>441</v>
      </c>
      <c r="C1732" s="174" t="s">
        <v>3251</v>
      </c>
      <c r="D1732" s="175" t="s">
        <v>3252</v>
      </c>
      <c r="E1732" s="82">
        <v>12</v>
      </c>
      <c r="F1732" s="79"/>
      <c r="G1732" s="82"/>
      <c r="H1732" s="82"/>
      <c r="I1732" s="118">
        <f>VLOOKUP(道具表!L1732,虛寶卡代碼清單!D:H,4,FALSE)*K1732</f>
        <v>645000000</v>
      </c>
      <c r="J1732" s="147"/>
      <c r="K1732" s="71">
        <v>15000000</v>
      </c>
      <c r="L1732" t="str">
        <f t="shared" ref="L1732:L1797" si="38">MID(C1732,LEN(K1732)+1,FIND("(",C1732)-LEN(K1732)-1)</f>
        <v>傑克金蛋卡</v>
      </c>
    </row>
    <row r="1733" spans="2:12" x14ac:dyDescent="0.25">
      <c r="B1733" s="82" t="s">
        <v>441</v>
      </c>
      <c r="C1733" s="174" t="s">
        <v>3253</v>
      </c>
      <c r="D1733" s="175" t="s">
        <v>3254</v>
      </c>
      <c r="E1733" s="82">
        <v>12</v>
      </c>
      <c r="F1733" s="79"/>
      <c r="G1733" s="82"/>
      <c r="H1733" s="82"/>
      <c r="I1733" s="118">
        <f>VLOOKUP(道具表!L1733,虛寶卡代碼清單!D:H,4,FALSE)*K1733</f>
        <v>1290000000</v>
      </c>
      <c r="J1733" s="147"/>
      <c r="K1733" s="71">
        <v>30000000</v>
      </c>
      <c r="L1733" t="str">
        <f t="shared" si="38"/>
        <v>傑克金蛋卡</v>
      </c>
    </row>
    <row r="1734" spans="2:12" x14ac:dyDescent="0.25">
      <c r="B1734" s="82" t="s">
        <v>441</v>
      </c>
      <c r="C1734" s="174" t="s">
        <v>3255</v>
      </c>
      <c r="D1734" s="175" t="s">
        <v>3256</v>
      </c>
      <c r="E1734" s="82">
        <v>12</v>
      </c>
      <c r="F1734" s="79"/>
      <c r="G1734" s="82"/>
      <c r="H1734" s="82"/>
      <c r="I1734" s="118">
        <f>VLOOKUP(道具表!L1734,虛寶卡代碼清單!D:H,4,FALSE)*K1734</f>
        <v>2150000000</v>
      </c>
      <c r="J1734" s="147"/>
      <c r="K1734" s="71">
        <v>50000000</v>
      </c>
      <c r="L1734" t="str">
        <f t="shared" si="38"/>
        <v>傑克金蛋卡</v>
      </c>
    </row>
    <row r="1735" spans="2:12" x14ac:dyDescent="0.25">
      <c r="B1735" s="82" t="s">
        <v>441</v>
      </c>
      <c r="C1735" s="174" t="s">
        <v>3257</v>
      </c>
      <c r="D1735" s="175" t="s">
        <v>3258</v>
      </c>
      <c r="E1735" s="82">
        <v>12</v>
      </c>
      <c r="F1735" s="79"/>
      <c r="G1735" s="82"/>
      <c r="H1735" s="82"/>
      <c r="I1735" s="118">
        <f>VLOOKUP(道具表!L1735,虛寶卡代碼清單!D:H,4,FALSE)*K1735</f>
        <v>4300000000</v>
      </c>
      <c r="J1735" s="147"/>
      <c r="K1735" s="71">
        <v>100000000</v>
      </c>
      <c r="L1735" t="str">
        <f t="shared" si="38"/>
        <v>傑克金蛋卡</v>
      </c>
    </row>
    <row r="1736" spans="2:12" x14ac:dyDescent="0.25">
      <c r="B1736" s="82" t="s">
        <v>441</v>
      </c>
      <c r="C1736" s="174" t="s">
        <v>3259</v>
      </c>
      <c r="D1736" s="175" t="s">
        <v>3260</v>
      </c>
      <c r="E1736" s="82">
        <v>12</v>
      </c>
      <c r="F1736" s="79"/>
      <c r="G1736" s="82"/>
      <c r="H1736" s="82"/>
      <c r="I1736" s="118">
        <f>VLOOKUP(道具表!L1736,虛寶卡代碼清單!D:H,4,FALSE)*K1736</f>
        <v>8600000000</v>
      </c>
      <c r="J1736" s="147"/>
      <c r="K1736" s="71">
        <v>200000000</v>
      </c>
      <c r="L1736" t="str">
        <f t="shared" si="38"/>
        <v>傑克金蛋卡</v>
      </c>
    </row>
    <row r="1737" spans="2:12" x14ac:dyDescent="0.25">
      <c r="B1737" s="82" t="s">
        <v>441</v>
      </c>
      <c r="C1737" s="174" t="s">
        <v>3261</v>
      </c>
      <c r="D1737" s="175" t="s">
        <v>3262</v>
      </c>
      <c r="E1737" s="82">
        <v>12</v>
      </c>
      <c r="F1737" s="79"/>
      <c r="G1737" s="82"/>
      <c r="H1737" s="82"/>
      <c r="I1737" s="118">
        <f>VLOOKUP(道具表!L1737,虛寶卡代碼清單!D:H,4,FALSE)*K1737</f>
        <v>12900000000</v>
      </c>
      <c r="J1737" s="147"/>
      <c r="K1737" s="71">
        <v>300000000</v>
      </c>
      <c r="L1737" t="str">
        <f t="shared" si="38"/>
        <v>傑克金蛋卡</v>
      </c>
    </row>
    <row r="1738" spans="2:12" x14ac:dyDescent="0.25">
      <c r="B1738" s="82" t="s">
        <v>441</v>
      </c>
      <c r="C1738" s="174" t="s">
        <v>3263</v>
      </c>
      <c r="D1738" s="175" t="s">
        <v>3264</v>
      </c>
      <c r="E1738" s="82">
        <v>12</v>
      </c>
      <c r="F1738" s="79"/>
      <c r="G1738" s="82"/>
      <c r="H1738" s="82"/>
      <c r="I1738" s="118">
        <f>VLOOKUP(道具表!L1738,虛寶卡代碼清單!D:H,4,FALSE)*K1738</f>
        <v>21500000000</v>
      </c>
      <c r="J1738" s="147"/>
      <c r="K1738" s="71">
        <v>500000000</v>
      </c>
      <c r="L1738" t="str">
        <f t="shared" si="38"/>
        <v>傑克金蛋卡</v>
      </c>
    </row>
    <row r="1739" spans="2:12" x14ac:dyDescent="0.25">
      <c r="B1739" s="82" t="s">
        <v>441</v>
      </c>
      <c r="C1739" s="174" t="s">
        <v>3265</v>
      </c>
      <c r="D1739" s="175" t="s">
        <v>3266</v>
      </c>
      <c r="E1739" s="82">
        <v>12</v>
      </c>
      <c r="F1739" s="79"/>
      <c r="G1739" s="82"/>
      <c r="H1739" s="82"/>
      <c r="I1739" s="118">
        <f>VLOOKUP(道具表!L1739,虛寶卡代碼清單!D:H,4,FALSE)*K1739</f>
        <v>43000000000</v>
      </c>
      <c r="J1739" s="147"/>
      <c r="K1739" s="71">
        <v>1000000000</v>
      </c>
      <c r="L1739" t="str">
        <f t="shared" si="38"/>
        <v>傑克金蛋卡</v>
      </c>
    </row>
    <row r="1740" spans="2:12" x14ac:dyDescent="0.25">
      <c r="B1740" s="82" t="s">
        <v>441</v>
      </c>
      <c r="C1740" s="174" t="s">
        <v>3267</v>
      </c>
      <c r="D1740" s="175" t="s">
        <v>3268</v>
      </c>
      <c r="E1740" s="82">
        <v>12</v>
      </c>
      <c r="F1740" s="79"/>
      <c r="G1740" s="82"/>
      <c r="H1740" s="82"/>
      <c r="I1740" s="118">
        <f>VLOOKUP(道具表!L1740,虛寶卡代碼清單!D:H,4,FALSE)*K1740</f>
        <v>1014000</v>
      </c>
      <c r="J1740" s="147"/>
      <c r="K1740" s="71">
        <v>3000</v>
      </c>
      <c r="L1740" t="str">
        <f t="shared" si="38"/>
        <v>傑克金蛋連爆卡</v>
      </c>
    </row>
    <row r="1741" spans="2:12" x14ac:dyDescent="0.25">
      <c r="B1741" s="82" t="s">
        <v>441</v>
      </c>
      <c r="C1741" s="174" t="s">
        <v>3269</v>
      </c>
      <c r="D1741" s="175" t="s">
        <v>3270</v>
      </c>
      <c r="E1741" s="82">
        <v>12</v>
      </c>
      <c r="F1741" s="79"/>
      <c r="G1741" s="82"/>
      <c r="H1741" s="82"/>
      <c r="I1741" s="118">
        <f>VLOOKUP(道具表!L1741,虛寶卡代碼清單!D:H,4,FALSE)*K1741</f>
        <v>3380000</v>
      </c>
      <c r="J1741" s="147"/>
      <c r="K1741" s="71">
        <v>10000</v>
      </c>
      <c r="L1741" t="str">
        <f t="shared" si="38"/>
        <v>傑克金蛋連爆卡</v>
      </c>
    </row>
    <row r="1742" spans="2:12" x14ac:dyDescent="0.25">
      <c r="B1742" s="82" t="s">
        <v>441</v>
      </c>
      <c r="C1742" s="174" t="s">
        <v>3271</v>
      </c>
      <c r="D1742" s="175" t="s">
        <v>3272</v>
      </c>
      <c r="E1742" s="82">
        <v>12</v>
      </c>
      <c r="F1742" s="79"/>
      <c r="G1742" s="82"/>
      <c r="H1742" s="82"/>
      <c r="I1742" s="118">
        <f>VLOOKUP(道具表!L1742,虛寶卡代碼清單!D:H,4,FALSE)*K1742</f>
        <v>10140000</v>
      </c>
      <c r="J1742" s="147"/>
      <c r="K1742" s="71">
        <v>30000</v>
      </c>
      <c r="L1742" t="str">
        <f t="shared" si="38"/>
        <v>傑克金蛋連爆卡</v>
      </c>
    </row>
    <row r="1743" spans="2:12" x14ac:dyDescent="0.25">
      <c r="B1743" s="82" t="s">
        <v>441</v>
      </c>
      <c r="C1743" s="174" t="s">
        <v>3273</v>
      </c>
      <c r="D1743" s="175" t="s">
        <v>3274</v>
      </c>
      <c r="E1743" s="82">
        <v>12</v>
      </c>
      <c r="F1743" s="79"/>
      <c r="G1743" s="82"/>
      <c r="H1743" s="82"/>
      <c r="I1743" s="118">
        <f>VLOOKUP(道具表!L1743,虛寶卡代碼清單!D:H,4,FALSE)*K1743</f>
        <v>33800000</v>
      </c>
      <c r="J1743" s="147"/>
      <c r="K1743" s="71">
        <v>100000</v>
      </c>
      <c r="L1743" t="str">
        <f t="shared" si="38"/>
        <v>傑克金蛋連爆卡</v>
      </c>
    </row>
    <row r="1744" spans="2:12" x14ac:dyDescent="0.25">
      <c r="B1744" s="82" t="s">
        <v>441</v>
      </c>
      <c r="C1744" s="174" t="s">
        <v>3275</v>
      </c>
      <c r="D1744" s="175" t="s">
        <v>3276</v>
      </c>
      <c r="E1744" s="82">
        <v>12</v>
      </c>
      <c r="F1744" s="79"/>
      <c r="G1744" s="82"/>
      <c r="H1744" s="82"/>
      <c r="I1744" s="118">
        <f>VLOOKUP(道具表!L1744,虛寶卡代碼清單!D:H,4,FALSE)*K1744</f>
        <v>101400000</v>
      </c>
      <c r="J1744" s="147"/>
      <c r="K1744" s="71">
        <v>300000</v>
      </c>
      <c r="L1744" t="str">
        <f t="shared" si="38"/>
        <v>傑克金蛋連爆卡</v>
      </c>
    </row>
    <row r="1745" spans="2:12" x14ac:dyDescent="0.25">
      <c r="B1745" s="82" t="s">
        <v>441</v>
      </c>
      <c r="C1745" s="174" t="s">
        <v>3277</v>
      </c>
      <c r="D1745" s="175" t="s">
        <v>3278</v>
      </c>
      <c r="E1745" s="82">
        <v>12</v>
      </c>
      <c r="F1745" s="79"/>
      <c r="G1745" s="82"/>
      <c r="H1745" s="82"/>
      <c r="I1745" s="118">
        <f>VLOOKUP(道具表!L1745,虛寶卡代碼清單!D:H,4,FALSE)*K1745</f>
        <v>338000000</v>
      </c>
      <c r="J1745" s="147"/>
      <c r="K1745" s="71">
        <v>1000000</v>
      </c>
      <c r="L1745" t="str">
        <f t="shared" si="38"/>
        <v>傑克金蛋連爆卡</v>
      </c>
    </row>
    <row r="1746" spans="2:12" x14ac:dyDescent="0.25">
      <c r="B1746" s="82" t="s">
        <v>441</v>
      </c>
      <c r="C1746" s="174" t="s">
        <v>3279</v>
      </c>
      <c r="D1746" s="175" t="s">
        <v>3280</v>
      </c>
      <c r="E1746" s="82">
        <v>12</v>
      </c>
      <c r="F1746" s="79"/>
      <c r="G1746" s="82"/>
      <c r="H1746" s="82"/>
      <c r="I1746" s="118">
        <f>VLOOKUP(道具表!L1746,虛寶卡代碼清單!D:H,4,FALSE)*K1746</f>
        <v>1014000000</v>
      </c>
      <c r="J1746" s="147"/>
      <c r="K1746" s="71">
        <v>3000000</v>
      </c>
      <c r="L1746" t="str">
        <f t="shared" si="38"/>
        <v>傑克金蛋連爆卡</v>
      </c>
    </row>
    <row r="1747" spans="2:12" x14ac:dyDescent="0.25">
      <c r="B1747" s="82" t="s">
        <v>441</v>
      </c>
      <c r="C1747" s="174" t="s">
        <v>3281</v>
      </c>
      <c r="D1747" s="175" t="s">
        <v>3282</v>
      </c>
      <c r="E1747" s="82">
        <v>12</v>
      </c>
      <c r="F1747" s="79"/>
      <c r="G1747" s="82"/>
      <c r="H1747" s="82"/>
      <c r="I1747" s="118">
        <f>VLOOKUP(道具表!L1747,虛寶卡代碼清單!D:H,4,FALSE)*K1747</f>
        <v>2028000000</v>
      </c>
      <c r="J1747" s="147"/>
      <c r="K1747" s="71">
        <v>6000000</v>
      </c>
      <c r="L1747" t="str">
        <f t="shared" si="38"/>
        <v>傑克金蛋連爆卡</v>
      </c>
    </row>
    <row r="1748" spans="2:12" x14ac:dyDescent="0.25">
      <c r="B1748" s="82" t="s">
        <v>441</v>
      </c>
      <c r="C1748" s="174" t="s">
        <v>3283</v>
      </c>
      <c r="D1748" s="175" t="s">
        <v>3284</v>
      </c>
      <c r="E1748" s="82">
        <v>12</v>
      </c>
      <c r="F1748" s="79"/>
      <c r="G1748" s="82"/>
      <c r="H1748" s="82"/>
      <c r="I1748" s="118">
        <f>VLOOKUP(道具表!L1748,虛寶卡代碼清單!D:H,4,FALSE)*K1748</f>
        <v>3042000000</v>
      </c>
      <c r="J1748" s="147"/>
      <c r="K1748" s="71">
        <v>9000000</v>
      </c>
      <c r="L1748" t="str">
        <f t="shared" si="38"/>
        <v>傑克金蛋連爆卡</v>
      </c>
    </row>
    <row r="1749" spans="2:12" x14ac:dyDescent="0.25">
      <c r="B1749" s="82" t="s">
        <v>441</v>
      </c>
      <c r="C1749" s="174" t="s">
        <v>3285</v>
      </c>
      <c r="D1749" s="175" t="s">
        <v>3286</v>
      </c>
      <c r="E1749" s="82">
        <v>12</v>
      </c>
      <c r="F1749" s="79"/>
      <c r="G1749" s="82"/>
      <c r="H1749" s="82"/>
      <c r="I1749" s="118">
        <f>VLOOKUP(道具表!L1749,虛寶卡代碼清單!D:H,4,FALSE)*K1749</f>
        <v>3380000000</v>
      </c>
      <c r="J1749" s="147"/>
      <c r="K1749" s="71">
        <v>10000000</v>
      </c>
      <c r="L1749" t="str">
        <f t="shared" si="38"/>
        <v>傑克金蛋連爆卡</v>
      </c>
    </row>
    <row r="1750" spans="2:12" x14ac:dyDescent="0.25">
      <c r="B1750" s="82" t="s">
        <v>441</v>
      </c>
      <c r="C1750" s="174" t="s">
        <v>3287</v>
      </c>
      <c r="D1750" s="175" t="s">
        <v>3288</v>
      </c>
      <c r="E1750" s="82">
        <v>12</v>
      </c>
      <c r="F1750" s="79"/>
      <c r="G1750" s="82"/>
      <c r="H1750" s="82"/>
      <c r="I1750" s="118">
        <f>VLOOKUP(道具表!L1750,虛寶卡代碼清單!D:H,4,FALSE)*K1750</f>
        <v>5070000000</v>
      </c>
      <c r="J1750" s="147"/>
      <c r="K1750" s="71">
        <v>15000000</v>
      </c>
      <c r="L1750" t="str">
        <f t="shared" si="38"/>
        <v>傑克金蛋連爆卡</v>
      </c>
    </row>
    <row r="1751" spans="2:12" x14ac:dyDescent="0.25">
      <c r="B1751" s="82" t="s">
        <v>441</v>
      </c>
      <c r="C1751" s="174" t="s">
        <v>3289</v>
      </c>
      <c r="D1751" s="175" t="s">
        <v>3290</v>
      </c>
      <c r="E1751" s="82">
        <v>12</v>
      </c>
      <c r="F1751" s="79"/>
      <c r="G1751" s="82"/>
      <c r="H1751" s="82"/>
      <c r="I1751" s="118">
        <f>VLOOKUP(道具表!L1751,虛寶卡代碼清單!D:H,4,FALSE)*K1751</f>
        <v>10140000000</v>
      </c>
      <c r="J1751" s="147"/>
      <c r="K1751" s="71">
        <v>30000000</v>
      </c>
      <c r="L1751" t="str">
        <f t="shared" si="38"/>
        <v>傑克金蛋連爆卡</v>
      </c>
    </row>
    <row r="1752" spans="2:12" x14ac:dyDescent="0.25">
      <c r="B1752" s="82" t="s">
        <v>441</v>
      </c>
      <c r="C1752" s="174" t="s">
        <v>3291</v>
      </c>
      <c r="D1752" s="175" t="s">
        <v>3292</v>
      </c>
      <c r="E1752" s="82">
        <v>12</v>
      </c>
      <c r="F1752" s="79"/>
      <c r="G1752" s="82"/>
      <c r="H1752" s="82"/>
      <c r="I1752" s="118">
        <f>VLOOKUP(道具表!L1752,虛寶卡代碼清單!D:H,4,FALSE)*K1752</f>
        <v>16900000000</v>
      </c>
      <c r="J1752" s="147"/>
      <c r="K1752" s="71">
        <v>50000000</v>
      </c>
      <c r="L1752" t="str">
        <f t="shared" si="38"/>
        <v>傑克金蛋連爆卡</v>
      </c>
    </row>
    <row r="1753" spans="2:12" x14ac:dyDescent="0.25">
      <c r="B1753" s="82" t="s">
        <v>441</v>
      </c>
      <c r="C1753" s="174" t="s">
        <v>3293</v>
      </c>
      <c r="D1753" s="175" t="s">
        <v>3294</v>
      </c>
      <c r="E1753" s="82">
        <v>12</v>
      </c>
      <c r="F1753" s="79"/>
      <c r="G1753" s="82"/>
      <c r="H1753" s="82"/>
      <c r="I1753" s="118">
        <f>VLOOKUP(道具表!L1753,虛寶卡代碼清單!D:H,4,FALSE)*K1753</f>
        <v>33800000000</v>
      </c>
      <c r="J1753" s="147"/>
      <c r="K1753" s="71">
        <v>100000000</v>
      </c>
      <c r="L1753" t="str">
        <f t="shared" si="38"/>
        <v>傑克金蛋連爆卡</v>
      </c>
    </row>
    <row r="1754" spans="2:12" x14ac:dyDescent="0.25">
      <c r="B1754" s="82" t="s">
        <v>441</v>
      </c>
      <c r="C1754" s="174" t="s">
        <v>3295</v>
      </c>
      <c r="D1754" s="175" t="s">
        <v>3296</v>
      </c>
      <c r="E1754" s="82">
        <v>12</v>
      </c>
      <c r="F1754" s="79"/>
      <c r="G1754" s="82"/>
      <c r="H1754" s="82"/>
      <c r="I1754" s="118">
        <f>VLOOKUP(道具表!L1754,虛寶卡代碼清單!D:H,4,FALSE)*K1754</f>
        <v>67600000000</v>
      </c>
      <c r="J1754" s="147"/>
      <c r="K1754" s="71">
        <v>200000000</v>
      </c>
      <c r="L1754" t="str">
        <f t="shared" si="38"/>
        <v>傑克金蛋連爆卡</v>
      </c>
    </row>
    <row r="1755" spans="2:12" x14ac:dyDescent="0.25">
      <c r="B1755" s="82" t="s">
        <v>441</v>
      </c>
      <c r="C1755" s="174" t="s">
        <v>3297</v>
      </c>
      <c r="D1755" s="175" t="s">
        <v>3298</v>
      </c>
      <c r="E1755" s="82">
        <v>12</v>
      </c>
      <c r="F1755" s="79"/>
      <c r="G1755" s="82"/>
      <c r="H1755" s="82"/>
      <c r="I1755" s="118">
        <f>VLOOKUP(道具表!L1755,虛寶卡代碼清單!D:H,4,FALSE)*K1755</f>
        <v>101400000000</v>
      </c>
      <c r="J1755" s="147"/>
      <c r="K1755" s="71">
        <v>300000000</v>
      </c>
      <c r="L1755" t="str">
        <f t="shared" si="38"/>
        <v>傑克金蛋連爆卡</v>
      </c>
    </row>
    <row r="1756" spans="2:12" x14ac:dyDescent="0.25">
      <c r="B1756" s="82" t="s">
        <v>441</v>
      </c>
      <c r="C1756" s="174" t="s">
        <v>3299</v>
      </c>
      <c r="D1756" s="175" t="s">
        <v>3300</v>
      </c>
      <c r="E1756" s="82">
        <v>12</v>
      </c>
      <c r="F1756" s="79"/>
      <c r="G1756" s="82"/>
      <c r="H1756" s="82"/>
      <c r="I1756" s="118">
        <f>VLOOKUP(道具表!L1756,虛寶卡代碼清單!D:H,4,FALSE)*K1756</f>
        <v>169000000000</v>
      </c>
      <c r="J1756" s="147"/>
      <c r="K1756" s="71">
        <v>500000000</v>
      </c>
      <c r="L1756" t="str">
        <f t="shared" si="38"/>
        <v>傑克金蛋連爆卡</v>
      </c>
    </row>
    <row r="1757" spans="2:12" x14ac:dyDescent="0.25">
      <c r="B1757" s="82" t="s">
        <v>441</v>
      </c>
      <c r="C1757" s="174" t="s">
        <v>3301</v>
      </c>
      <c r="D1757" s="175" t="s">
        <v>3302</v>
      </c>
      <c r="E1757" s="82">
        <v>12</v>
      </c>
      <c r="F1757" s="79"/>
      <c r="G1757" s="82"/>
      <c r="H1757" s="82"/>
      <c r="I1757" s="118">
        <f>VLOOKUP(道具表!L1757,虛寶卡代碼清單!D:H,4,FALSE)*K1757</f>
        <v>338000000000</v>
      </c>
      <c r="J1757" s="147"/>
      <c r="K1757" s="71">
        <v>1000000000</v>
      </c>
      <c r="L1757" t="str">
        <f t="shared" si="38"/>
        <v>傑克金蛋連爆卡</v>
      </c>
    </row>
    <row r="1758" spans="2:12" x14ac:dyDescent="0.25">
      <c r="B1758" s="82" t="s">
        <v>441</v>
      </c>
      <c r="C1758" s="174" t="s">
        <v>3303</v>
      </c>
      <c r="D1758" s="175" t="s">
        <v>3304</v>
      </c>
      <c r="E1758" s="82">
        <v>12</v>
      </c>
      <c r="F1758" s="79"/>
      <c r="G1758" s="82"/>
      <c r="H1758" s="82"/>
      <c r="I1758" s="118">
        <f>VLOOKUP(道具表!L1758,虛寶卡代碼清單!D:H,4,FALSE)*K1758</f>
        <v>1014000</v>
      </c>
      <c r="J1758" s="147"/>
      <c r="K1758" s="71">
        <v>3000</v>
      </c>
      <c r="L1758" t="str">
        <f t="shared" si="38"/>
        <v>傑克金蛋連爆卡</v>
      </c>
    </row>
    <row r="1759" spans="2:12" x14ac:dyDescent="0.25">
      <c r="B1759" s="82" t="s">
        <v>441</v>
      </c>
      <c r="C1759" s="174" t="s">
        <v>3305</v>
      </c>
      <c r="D1759" s="175" t="s">
        <v>3306</v>
      </c>
      <c r="E1759" s="82">
        <v>12</v>
      </c>
      <c r="F1759" s="79"/>
      <c r="G1759" s="82"/>
      <c r="H1759" s="82"/>
      <c r="I1759" s="118">
        <f>VLOOKUP(道具表!L1759,虛寶卡代碼清單!D:H,4,FALSE)*K1759</f>
        <v>3380000</v>
      </c>
      <c r="J1759" s="147"/>
      <c r="K1759" s="71">
        <v>10000</v>
      </c>
      <c r="L1759" t="str">
        <f t="shared" si="38"/>
        <v>傑克金蛋連爆卡</v>
      </c>
    </row>
    <row r="1760" spans="2:12" x14ac:dyDescent="0.25">
      <c r="B1760" s="82" t="s">
        <v>441</v>
      </c>
      <c r="C1760" s="174" t="s">
        <v>3307</v>
      </c>
      <c r="D1760" s="175" t="s">
        <v>3308</v>
      </c>
      <c r="E1760" s="82">
        <v>12</v>
      </c>
      <c r="F1760" s="79"/>
      <c r="G1760" s="82"/>
      <c r="H1760" s="82"/>
      <c r="I1760" s="118">
        <f>VLOOKUP(道具表!L1760,虛寶卡代碼清單!D:H,4,FALSE)*K1760</f>
        <v>10140000</v>
      </c>
      <c r="J1760" s="147"/>
      <c r="K1760" s="71">
        <v>30000</v>
      </c>
      <c r="L1760" t="str">
        <f t="shared" si="38"/>
        <v>傑克金蛋連爆卡</v>
      </c>
    </row>
    <row r="1761" spans="2:12" x14ac:dyDescent="0.25">
      <c r="B1761" s="82" t="s">
        <v>441</v>
      </c>
      <c r="C1761" s="174" t="s">
        <v>3309</v>
      </c>
      <c r="D1761" s="175" t="s">
        <v>3310</v>
      </c>
      <c r="E1761" s="82">
        <v>12</v>
      </c>
      <c r="F1761" s="79"/>
      <c r="G1761" s="82"/>
      <c r="H1761" s="82"/>
      <c r="I1761" s="118">
        <f>VLOOKUP(道具表!L1761,虛寶卡代碼清單!D:H,4,FALSE)*K1761</f>
        <v>33800000</v>
      </c>
      <c r="J1761" s="147"/>
      <c r="K1761" s="71">
        <v>100000</v>
      </c>
      <c r="L1761" t="str">
        <f t="shared" si="38"/>
        <v>傑克金蛋連爆卡</v>
      </c>
    </row>
    <row r="1762" spans="2:12" x14ac:dyDescent="0.25">
      <c r="B1762" s="82" t="s">
        <v>441</v>
      </c>
      <c r="C1762" s="174" t="s">
        <v>3311</v>
      </c>
      <c r="D1762" s="175" t="s">
        <v>3312</v>
      </c>
      <c r="E1762" s="82">
        <v>12</v>
      </c>
      <c r="F1762" s="79"/>
      <c r="G1762" s="82"/>
      <c r="H1762" s="82"/>
      <c r="I1762" s="118">
        <f>VLOOKUP(道具表!L1762,虛寶卡代碼清單!D:H,4,FALSE)*K1762</f>
        <v>101400000</v>
      </c>
      <c r="J1762" s="147"/>
      <c r="K1762" s="71">
        <v>300000</v>
      </c>
      <c r="L1762" t="str">
        <f t="shared" si="38"/>
        <v>傑克金蛋連爆卡</v>
      </c>
    </row>
    <row r="1763" spans="2:12" x14ac:dyDescent="0.25">
      <c r="B1763" s="82" t="s">
        <v>441</v>
      </c>
      <c r="C1763" s="174" t="s">
        <v>3313</v>
      </c>
      <c r="D1763" s="175" t="s">
        <v>3314</v>
      </c>
      <c r="E1763" s="82">
        <v>12</v>
      </c>
      <c r="F1763" s="79"/>
      <c r="G1763" s="82"/>
      <c r="H1763" s="82"/>
      <c r="I1763" s="118">
        <f>VLOOKUP(道具表!L1763,虛寶卡代碼清單!D:H,4,FALSE)*K1763</f>
        <v>338000000</v>
      </c>
      <c r="J1763" s="147"/>
      <c r="K1763" s="71">
        <v>1000000</v>
      </c>
      <c r="L1763" t="str">
        <f t="shared" si="38"/>
        <v>傑克金蛋連爆卡</v>
      </c>
    </row>
    <row r="1764" spans="2:12" x14ac:dyDescent="0.25">
      <c r="B1764" s="82" t="s">
        <v>441</v>
      </c>
      <c r="C1764" s="174" t="s">
        <v>3315</v>
      </c>
      <c r="D1764" s="175" t="s">
        <v>3316</v>
      </c>
      <c r="E1764" s="82">
        <v>12</v>
      </c>
      <c r="F1764" s="79"/>
      <c r="G1764" s="82"/>
      <c r="H1764" s="82"/>
      <c r="I1764" s="118">
        <f>VLOOKUP(道具表!L1764,虛寶卡代碼清單!D:H,4,FALSE)*K1764</f>
        <v>1014000000</v>
      </c>
      <c r="J1764" s="147"/>
      <c r="K1764" s="71">
        <v>3000000</v>
      </c>
      <c r="L1764" t="str">
        <f t="shared" si="38"/>
        <v>傑克金蛋連爆卡</v>
      </c>
    </row>
    <row r="1765" spans="2:12" x14ac:dyDescent="0.25">
      <c r="B1765" s="82" t="s">
        <v>441</v>
      </c>
      <c r="C1765" s="174" t="s">
        <v>3317</v>
      </c>
      <c r="D1765" s="175" t="s">
        <v>3318</v>
      </c>
      <c r="E1765" s="82">
        <v>12</v>
      </c>
      <c r="F1765" s="79"/>
      <c r="G1765" s="82"/>
      <c r="H1765" s="82"/>
      <c r="I1765" s="118">
        <f>VLOOKUP(道具表!L1765,虛寶卡代碼清單!D:H,4,FALSE)*K1765</f>
        <v>2028000000</v>
      </c>
      <c r="J1765" s="147"/>
      <c r="K1765" s="71">
        <v>6000000</v>
      </c>
      <c r="L1765" t="str">
        <f t="shared" si="38"/>
        <v>傑克金蛋連爆卡</v>
      </c>
    </row>
    <row r="1766" spans="2:12" x14ac:dyDescent="0.25">
      <c r="B1766" s="82" t="s">
        <v>441</v>
      </c>
      <c r="C1766" s="174" t="s">
        <v>3319</v>
      </c>
      <c r="D1766" s="175" t="s">
        <v>3320</v>
      </c>
      <c r="E1766" s="82">
        <v>12</v>
      </c>
      <c r="F1766" s="79"/>
      <c r="G1766" s="82"/>
      <c r="H1766" s="82"/>
      <c r="I1766" s="118">
        <f>VLOOKUP(道具表!L1766,虛寶卡代碼清單!D:H,4,FALSE)*K1766</f>
        <v>3042000000</v>
      </c>
      <c r="J1766" s="147"/>
      <c r="K1766" s="71">
        <v>9000000</v>
      </c>
      <c r="L1766" t="str">
        <f t="shared" si="38"/>
        <v>傑克金蛋連爆卡</v>
      </c>
    </row>
    <row r="1767" spans="2:12" x14ac:dyDescent="0.25">
      <c r="B1767" s="82" t="s">
        <v>441</v>
      </c>
      <c r="C1767" s="174" t="s">
        <v>3321</v>
      </c>
      <c r="D1767" s="175" t="s">
        <v>3322</v>
      </c>
      <c r="E1767" s="82">
        <v>12</v>
      </c>
      <c r="F1767" s="79"/>
      <c r="G1767" s="82"/>
      <c r="H1767" s="82"/>
      <c r="I1767" s="118">
        <f>VLOOKUP(道具表!L1767,虛寶卡代碼清單!D:H,4,FALSE)*K1767</f>
        <v>3380000000</v>
      </c>
      <c r="J1767" s="147"/>
      <c r="K1767" s="71">
        <v>10000000</v>
      </c>
      <c r="L1767" t="str">
        <f t="shared" si="38"/>
        <v>傑克金蛋連爆卡</v>
      </c>
    </row>
    <row r="1768" spans="2:12" x14ac:dyDescent="0.25">
      <c r="B1768" s="82" t="s">
        <v>441</v>
      </c>
      <c r="C1768" s="174" t="s">
        <v>3323</v>
      </c>
      <c r="D1768" s="175" t="s">
        <v>3324</v>
      </c>
      <c r="E1768" s="82">
        <v>12</v>
      </c>
      <c r="F1768" s="79"/>
      <c r="G1768" s="82"/>
      <c r="H1768" s="82"/>
      <c r="I1768" s="118">
        <f>VLOOKUP(道具表!L1768,虛寶卡代碼清單!D:H,4,FALSE)*K1768</f>
        <v>5070000000</v>
      </c>
      <c r="J1768" s="147"/>
      <c r="K1768" s="71">
        <v>15000000</v>
      </c>
      <c r="L1768" t="str">
        <f t="shared" si="38"/>
        <v>傑克金蛋連爆卡</v>
      </c>
    </row>
    <row r="1769" spans="2:12" x14ac:dyDescent="0.25">
      <c r="B1769" s="82" t="s">
        <v>441</v>
      </c>
      <c r="C1769" s="174" t="s">
        <v>3325</v>
      </c>
      <c r="D1769" s="175" t="s">
        <v>3326</v>
      </c>
      <c r="E1769" s="82">
        <v>12</v>
      </c>
      <c r="F1769" s="79"/>
      <c r="G1769" s="82"/>
      <c r="H1769" s="82"/>
      <c r="I1769" s="118">
        <f>VLOOKUP(道具表!L1769,虛寶卡代碼清單!D:H,4,FALSE)*K1769</f>
        <v>10140000000</v>
      </c>
      <c r="J1769" s="147"/>
      <c r="K1769" s="71">
        <v>30000000</v>
      </c>
      <c r="L1769" t="str">
        <f t="shared" si="38"/>
        <v>傑克金蛋連爆卡</v>
      </c>
    </row>
    <row r="1770" spans="2:12" x14ac:dyDescent="0.25">
      <c r="B1770" s="82" t="s">
        <v>441</v>
      </c>
      <c r="C1770" s="174" t="s">
        <v>3327</v>
      </c>
      <c r="D1770" s="175" t="s">
        <v>3328</v>
      </c>
      <c r="E1770" s="82">
        <v>12</v>
      </c>
      <c r="F1770" s="79"/>
      <c r="G1770" s="82"/>
      <c r="H1770" s="82"/>
      <c r="I1770" s="118">
        <f>VLOOKUP(道具表!L1770,虛寶卡代碼清單!D:H,4,FALSE)*K1770</f>
        <v>16900000000</v>
      </c>
      <c r="J1770" s="147"/>
      <c r="K1770" s="71">
        <v>50000000</v>
      </c>
      <c r="L1770" t="str">
        <f t="shared" si="38"/>
        <v>傑克金蛋連爆卡</v>
      </c>
    </row>
    <row r="1771" spans="2:12" x14ac:dyDescent="0.25">
      <c r="B1771" s="82" t="s">
        <v>441</v>
      </c>
      <c r="C1771" s="174" t="s">
        <v>3329</v>
      </c>
      <c r="D1771" s="175" t="s">
        <v>3330</v>
      </c>
      <c r="E1771" s="82">
        <v>12</v>
      </c>
      <c r="F1771" s="79"/>
      <c r="G1771" s="82"/>
      <c r="H1771" s="82"/>
      <c r="I1771" s="118">
        <f>VLOOKUP(道具表!L1771,虛寶卡代碼清單!D:H,4,FALSE)*K1771</f>
        <v>33800000000</v>
      </c>
      <c r="J1771" s="147"/>
      <c r="K1771" s="71">
        <v>100000000</v>
      </c>
      <c r="L1771" t="str">
        <f t="shared" si="38"/>
        <v>傑克金蛋連爆卡</v>
      </c>
    </row>
    <row r="1772" spans="2:12" x14ac:dyDescent="0.25">
      <c r="B1772" s="82" t="s">
        <v>441</v>
      </c>
      <c r="C1772" s="174" t="s">
        <v>3331</v>
      </c>
      <c r="D1772" s="175" t="s">
        <v>3332</v>
      </c>
      <c r="E1772" s="82">
        <v>12</v>
      </c>
      <c r="F1772" s="79"/>
      <c r="G1772" s="82"/>
      <c r="H1772" s="82"/>
      <c r="I1772" s="118">
        <f>VLOOKUP(道具表!L1772,虛寶卡代碼清單!D:H,4,FALSE)*K1772</f>
        <v>67600000000</v>
      </c>
      <c r="J1772" s="147"/>
      <c r="K1772" s="71">
        <v>200000000</v>
      </c>
      <c r="L1772" t="str">
        <f t="shared" si="38"/>
        <v>傑克金蛋連爆卡</v>
      </c>
    </row>
    <row r="1773" spans="2:12" x14ac:dyDescent="0.25">
      <c r="B1773" s="82" t="s">
        <v>441</v>
      </c>
      <c r="C1773" s="174" t="s">
        <v>3333</v>
      </c>
      <c r="D1773" s="175" t="s">
        <v>3334</v>
      </c>
      <c r="E1773" s="82">
        <v>12</v>
      </c>
      <c r="F1773" s="79"/>
      <c r="G1773" s="82"/>
      <c r="H1773" s="82"/>
      <c r="I1773" s="118">
        <f>VLOOKUP(道具表!L1773,虛寶卡代碼清單!D:H,4,FALSE)*K1773</f>
        <v>101400000000</v>
      </c>
      <c r="J1773" s="147"/>
      <c r="K1773" s="71">
        <v>300000000</v>
      </c>
      <c r="L1773" t="str">
        <f t="shared" si="38"/>
        <v>傑克金蛋連爆卡</v>
      </c>
    </row>
    <row r="1774" spans="2:12" x14ac:dyDescent="0.25">
      <c r="B1774" s="82" t="s">
        <v>441</v>
      </c>
      <c r="C1774" s="174" t="s">
        <v>3335</v>
      </c>
      <c r="D1774" s="175" t="s">
        <v>3336</v>
      </c>
      <c r="E1774" s="82">
        <v>12</v>
      </c>
      <c r="F1774" s="79"/>
      <c r="G1774" s="82"/>
      <c r="H1774" s="82"/>
      <c r="I1774" s="118">
        <f>VLOOKUP(道具表!L1774,虛寶卡代碼清單!D:H,4,FALSE)*K1774</f>
        <v>169000000000</v>
      </c>
      <c r="J1774" s="147"/>
      <c r="K1774" s="71">
        <v>500000000</v>
      </c>
      <c r="L1774" t="str">
        <f t="shared" si="38"/>
        <v>傑克金蛋連爆卡</v>
      </c>
    </row>
    <row r="1775" spans="2:12" x14ac:dyDescent="0.25">
      <c r="B1775" s="82" t="s">
        <v>441</v>
      </c>
      <c r="C1775" s="174" t="s">
        <v>3337</v>
      </c>
      <c r="D1775" s="175" t="s">
        <v>3338</v>
      </c>
      <c r="E1775" s="82">
        <v>12</v>
      </c>
      <c r="F1775" s="79"/>
      <c r="G1775" s="82"/>
      <c r="H1775" s="82"/>
      <c r="I1775" s="118">
        <f>VLOOKUP(道具表!L1775,虛寶卡代碼清單!D:H,4,FALSE)*K1775</f>
        <v>338000000000</v>
      </c>
      <c r="J1775" s="147"/>
      <c r="K1775" s="71">
        <v>1000000000</v>
      </c>
      <c r="L1775" t="str">
        <f t="shared" si="38"/>
        <v>傑克金蛋連爆卡</v>
      </c>
    </row>
    <row r="1776" spans="2:12" x14ac:dyDescent="0.25">
      <c r="B1776" s="82" t="s">
        <v>441</v>
      </c>
      <c r="C1776" s="174" t="s">
        <v>3339</v>
      </c>
      <c r="D1776" s="175" t="s">
        <v>3340</v>
      </c>
      <c r="E1776" s="82">
        <v>12</v>
      </c>
      <c r="F1776" s="79"/>
      <c r="G1776" s="82"/>
      <c r="H1776" s="82"/>
      <c r="I1776" s="118">
        <f>VLOOKUP(道具表!L1776,虛寶卡代碼清單!D:H,4,FALSE)*K1776</f>
        <v>5400000000</v>
      </c>
      <c r="J1776" s="147"/>
      <c r="K1776" s="71">
        <v>100000000</v>
      </c>
      <c r="L1776" t="str">
        <f t="shared" si="38"/>
        <v>金獅爺免費卡</v>
      </c>
    </row>
    <row r="1777" spans="2:12" x14ac:dyDescent="0.25">
      <c r="B1777" s="82" t="s">
        <v>441</v>
      </c>
      <c r="C1777" s="174" t="s">
        <v>3341</v>
      </c>
      <c r="D1777" s="175" t="s">
        <v>3342</v>
      </c>
      <c r="E1777" s="82">
        <v>12</v>
      </c>
      <c r="F1777" s="79"/>
      <c r="G1777" s="82"/>
      <c r="H1777" s="82"/>
      <c r="I1777" s="118">
        <f>VLOOKUP(道具表!L1777,虛寶卡代碼清單!D:H,4,FALSE)*K1777</f>
        <v>10800000000</v>
      </c>
      <c r="J1777" s="147"/>
      <c r="K1777" s="71">
        <v>200000000</v>
      </c>
      <c r="L1777" t="str">
        <f t="shared" si="38"/>
        <v>金獅爺免費卡</v>
      </c>
    </row>
    <row r="1778" spans="2:12" x14ac:dyDescent="0.25">
      <c r="B1778" s="82" t="s">
        <v>441</v>
      </c>
      <c r="C1778" s="174" t="s">
        <v>3343</v>
      </c>
      <c r="D1778" s="175" t="s">
        <v>3344</v>
      </c>
      <c r="E1778" s="82">
        <v>12</v>
      </c>
      <c r="F1778" s="79"/>
      <c r="G1778" s="82"/>
      <c r="H1778" s="82"/>
      <c r="I1778" s="118">
        <f>VLOOKUP(道具表!L1778,虛寶卡代碼清單!D:H,4,FALSE)*K1778</f>
        <v>16200000000</v>
      </c>
      <c r="J1778" s="147"/>
      <c r="K1778" s="71">
        <v>300000000</v>
      </c>
      <c r="L1778" t="str">
        <f t="shared" si="38"/>
        <v>金獅爺免費卡</v>
      </c>
    </row>
    <row r="1779" spans="2:12" x14ac:dyDescent="0.25">
      <c r="B1779" s="82" t="s">
        <v>441</v>
      </c>
      <c r="C1779" s="174" t="s">
        <v>3345</v>
      </c>
      <c r="D1779" s="175" t="s">
        <v>3346</v>
      </c>
      <c r="E1779" s="82">
        <v>12</v>
      </c>
      <c r="F1779" s="79"/>
      <c r="G1779" s="82"/>
      <c r="H1779" s="82"/>
      <c r="I1779" s="118">
        <f>VLOOKUP(道具表!L1779,虛寶卡代碼清單!D:H,4,FALSE)*K1779</f>
        <v>27000000000</v>
      </c>
      <c r="J1779" s="147"/>
      <c r="K1779" s="71">
        <v>500000000</v>
      </c>
      <c r="L1779" t="str">
        <f t="shared" si="38"/>
        <v>金獅爺免費卡</v>
      </c>
    </row>
    <row r="1780" spans="2:12" x14ac:dyDescent="0.25">
      <c r="B1780" s="82" t="s">
        <v>441</v>
      </c>
      <c r="C1780" s="174" t="s">
        <v>3347</v>
      </c>
      <c r="D1780" s="175" t="s">
        <v>3348</v>
      </c>
      <c r="E1780" s="82">
        <v>12</v>
      </c>
      <c r="F1780" s="79"/>
      <c r="G1780" s="82"/>
      <c r="H1780" s="82"/>
      <c r="I1780" s="118">
        <f>VLOOKUP(道具表!L1780,虛寶卡代碼清單!D:H,4,FALSE)*K1780</f>
        <v>54000000000</v>
      </c>
      <c r="J1780" s="147"/>
      <c r="K1780" s="71">
        <v>1000000000</v>
      </c>
      <c r="L1780" t="str">
        <f t="shared" si="38"/>
        <v>金獅爺免費卡</v>
      </c>
    </row>
    <row r="1781" spans="2:12" x14ac:dyDescent="0.25">
      <c r="B1781" s="82" t="s">
        <v>441</v>
      </c>
      <c r="C1781" s="174" t="s">
        <v>3349</v>
      </c>
      <c r="D1781" s="175" t="s">
        <v>3350</v>
      </c>
      <c r="E1781" s="82">
        <v>12</v>
      </c>
      <c r="F1781" s="79"/>
      <c r="G1781" s="82"/>
      <c r="H1781" s="82"/>
      <c r="I1781" s="118">
        <f>VLOOKUP(道具表!L1781,虛寶卡代碼清單!D:H,4,FALSE)*K1781</f>
        <v>108000000000</v>
      </c>
      <c r="J1781" s="147"/>
      <c r="K1781" s="71">
        <v>2000000000</v>
      </c>
      <c r="L1781" t="str">
        <f t="shared" si="38"/>
        <v>金獅爺免費卡</v>
      </c>
    </row>
    <row r="1782" spans="2:12" x14ac:dyDescent="0.25">
      <c r="B1782" s="82" t="s">
        <v>441</v>
      </c>
      <c r="C1782" s="176" t="s">
        <v>8937</v>
      </c>
      <c r="D1782" s="175" t="s">
        <v>8933</v>
      </c>
      <c r="E1782" s="82">
        <v>12</v>
      </c>
      <c r="F1782" s="79"/>
      <c r="G1782" s="82"/>
      <c r="H1782" s="82"/>
      <c r="I1782" s="118">
        <f>VLOOKUP(道具表!L1782,虛寶卡代碼清單!D:H,4,FALSE)*K1782</f>
        <v>270000000000</v>
      </c>
      <c r="J1782" s="147"/>
      <c r="K1782" s="71">
        <v>5000000000</v>
      </c>
      <c r="L1782" t="str">
        <f t="shared" si="38"/>
        <v>金獅爺免費卡</v>
      </c>
    </row>
    <row r="1783" spans="2:12" x14ac:dyDescent="0.25">
      <c r="B1783" s="82" t="s">
        <v>441</v>
      </c>
      <c r="C1783" s="176" t="s">
        <v>8938</v>
      </c>
      <c r="D1783" s="175" t="s">
        <v>8934</v>
      </c>
      <c r="E1783" s="82">
        <v>12</v>
      </c>
      <c r="F1783" s="79"/>
      <c r="G1783" s="82"/>
      <c r="H1783" s="82"/>
      <c r="I1783" s="118">
        <f>VLOOKUP(道具表!L1783,虛寶卡代碼清單!D:H,4,FALSE)*K1783</f>
        <v>540000000000</v>
      </c>
      <c r="J1783" s="147"/>
      <c r="K1783" s="71">
        <v>10000000000</v>
      </c>
      <c r="L1783" t="str">
        <f t="shared" si="38"/>
        <v>金獅爺免費卡</v>
      </c>
    </row>
    <row r="1784" spans="2:12" x14ac:dyDescent="0.25">
      <c r="B1784" s="82" t="s">
        <v>441</v>
      </c>
      <c r="C1784" s="174" t="s">
        <v>3351</v>
      </c>
      <c r="D1784" s="175" t="s">
        <v>3352</v>
      </c>
      <c r="E1784" s="82">
        <v>12</v>
      </c>
      <c r="F1784" s="79"/>
      <c r="G1784" s="82"/>
      <c r="H1784" s="82"/>
      <c r="I1784" s="118">
        <f>VLOOKUP(道具表!L1784,虛寶卡代碼清單!D:H,4,FALSE)*K1784</f>
        <v>5400000000</v>
      </c>
      <c r="J1784" s="147"/>
      <c r="K1784" s="71">
        <v>100000000</v>
      </c>
      <c r="L1784" t="str">
        <f t="shared" si="38"/>
        <v>金獅爺免費卡</v>
      </c>
    </row>
    <row r="1785" spans="2:12" x14ac:dyDescent="0.25">
      <c r="B1785" s="82" t="s">
        <v>441</v>
      </c>
      <c r="C1785" s="174" t="s">
        <v>3353</v>
      </c>
      <c r="D1785" s="175" t="s">
        <v>3354</v>
      </c>
      <c r="E1785" s="82">
        <v>12</v>
      </c>
      <c r="F1785" s="79"/>
      <c r="G1785" s="82"/>
      <c r="H1785" s="82"/>
      <c r="I1785" s="118">
        <f>VLOOKUP(道具表!L1785,虛寶卡代碼清單!D:H,4,FALSE)*K1785</f>
        <v>10800000000</v>
      </c>
      <c r="J1785" s="147"/>
      <c r="K1785" s="71">
        <v>200000000</v>
      </c>
      <c r="L1785" t="str">
        <f t="shared" si="38"/>
        <v>金獅爺免費卡</v>
      </c>
    </row>
    <row r="1786" spans="2:12" x14ac:dyDescent="0.25">
      <c r="B1786" s="82" t="s">
        <v>441</v>
      </c>
      <c r="C1786" s="174" t="s">
        <v>3355</v>
      </c>
      <c r="D1786" s="175" t="s">
        <v>3356</v>
      </c>
      <c r="E1786" s="82">
        <v>12</v>
      </c>
      <c r="F1786" s="79"/>
      <c r="G1786" s="82"/>
      <c r="H1786" s="82"/>
      <c r="I1786" s="118">
        <f>VLOOKUP(道具表!L1786,虛寶卡代碼清單!D:H,4,FALSE)*K1786</f>
        <v>16200000000</v>
      </c>
      <c r="J1786" s="147"/>
      <c r="K1786" s="71">
        <v>300000000</v>
      </c>
      <c r="L1786" t="str">
        <f t="shared" si="38"/>
        <v>金獅爺免費卡</v>
      </c>
    </row>
    <row r="1787" spans="2:12" x14ac:dyDescent="0.25">
      <c r="B1787" s="82" t="s">
        <v>441</v>
      </c>
      <c r="C1787" s="174" t="s">
        <v>3357</v>
      </c>
      <c r="D1787" s="175" t="s">
        <v>3358</v>
      </c>
      <c r="E1787" s="82">
        <v>12</v>
      </c>
      <c r="F1787" s="79"/>
      <c r="G1787" s="82"/>
      <c r="H1787" s="82"/>
      <c r="I1787" s="118">
        <f>VLOOKUP(道具表!L1787,虛寶卡代碼清單!D:H,4,FALSE)*K1787</f>
        <v>27000000000</v>
      </c>
      <c r="J1787" s="147"/>
      <c r="K1787" s="71">
        <v>500000000</v>
      </c>
      <c r="L1787" t="str">
        <f t="shared" si="38"/>
        <v>金獅爺免費卡</v>
      </c>
    </row>
    <row r="1788" spans="2:12" x14ac:dyDescent="0.25">
      <c r="B1788" s="82" t="s">
        <v>441</v>
      </c>
      <c r="C1788" s="174" t="s">
        <v>3359</v>
      </c>
      <c r="D1788" s="175" t="s">
        <v>3360</v>
      </c>
      <c r="E1788" s="82">
        <v>12</v>
      </c>
      <c r="F1788" s="79"/>
      <c r="G1788" s="82"/>
      <c r="H1788" s="82"/>
      <c r="I1788" s="118">
        <f>VLOOKUP(道具表!L1788,虛寶卡代碼清單!D:H,4,FALSE)*K1788</f>
        <v>54000000000</v>
      </c>
      <c r="J1788" s="147"/>
      <c r="K1788" s="71">
        <v>1000000000</v>
      </c>
      <c r="L1788" t="str">
        <f t="shared" si="38"/>
        <v>金獅爺免費卡</v>
      </c>
    </row>
    <row r="1789" spans="2:12" x14ac:dyDescent="0.25">
      <c r="B1789" s="82" t="s">
        <v>441</v>
      </c>
      <c r="C1789" s="174" t="s">
        <v>3361</v>
      </c>
      <c r="D1789" s="175" t="s">
        <v>3362</v>
      </c>
      <c r="E1789" s="82">
        <v>12</v>
      </c>
      <c r="F1789" s="79"/>
      <c r="G1789" s="82"/>
      <c r="H1789" s="82"/>
      <c r="I1789" s="118">
        <f>VLOOKUP(道具表!L1789,虛寶卡代碼清單!D:H,4,FALSE)*K1789</f>
        <v>108000000000</v>
      </c>
      <c r="J1789" s="147"/>
      <c r="K1789" s="71">
        <v>2000000000</v>
      </c>
      <c r="L1789" t="str">
        <f t="shared" si="38"/>
        <v>金獅爺免費卡</v>
      </c>
    </row>
    <row r="1790" spans="2:12" x14ac:dyDescent="0.25">
      <c r="B1790" s="82" t="s">
        <v>441</v>
      </c>
      <c r="C1790" s="176" t="s">
        <v>8939</v>
      </c>
      <c r="D1790" s="175" t="s">
        <v>8935</v>
      </c>
      <c r="E1790" s="82"/>
      <c r="F1790" s="79"/>
      <c r="G1790" s="82"/>
      <c r="H1790" s="82"/>
      <c r="I1790" s="118">
        <f>VLOOKUP(道具表!L1790,虛寶卡代碼清單!D:H,4,FALSE)*K1790</f>
        <v>270000000000</v>
      </c>
      <c r="J1790" s="147"/>
      <c r="K1790" s="71">
        <v>5000000000</v>
      </c>
      <c r="L1790" t="str">
        <f t="shared" si="38"/>
        <v>金獅爺免費卡</v>
      </c>
    </row>
    <row r="1791" spans="2:12" x14ac:dyDescent="0.25">
      <c r="B1791" s="82" t="s">
        <v>441</v>
      </c>
      <c r="C1791" s="176" t="s">
        <v>8940</v>
      </c>
      <c r="D1791" s="175" t="s">
        <v>8936</v>
      </c>
      <c r="E1791" s="82"/>
      <c r="F1791" s="79"/>
      <c r="G1791" s="82"/>
      <c r="H1791" s="82"/>
      <c r="I1791" s="118">
        <f>VLOOKUP(道具表!L1791,虛寶卡代碼清單!D:H,4,FALSE)*K1791</f>
        <v>540000000000</v>
      </c>
      <c r="J1791" s="147"/>
      <c r="K1791" s="71">
        <v>10000000000</v>
      </c>
      <c r="L1791" t="str">
        <f t="shared" si="38"/>
        <v>金獅爺免費卡</v>
      </c>
    </row>
    <row r="1792" spans="2:12" x14ac:dyDescent="0.25">
      <c r="B1792" s="82" t="s">
        <v>441</v>
      </c>
      <c r="C1792" s="174" t="s">
        <v>3363</v>
      </c>
      <c r="D1792" s="175" t="s">
        <v>3364</v>
      </c>
      <c r="E1792" s="82">
        <v>12</v>
      </c>
      <c r="F1792" s="79"/>
      <c r="G1792" s="82"/>
      <c r="H1792" s="82"/>
      <c r="I1792" s="118">
        <f>VLOOKUP(道具表!L1792,虛寶卡代碼清單!D:H,4,FALSE)*K1792</f>
        <v>6700000000</v>
      </c>
      <c r="J1792" s="147"/>
      <c r="K1792" s="71">
        <v>100000000</v>
      </c>
      <c r="L1792" t="str">
        <f t="shared" si="38"/>
        <v>極限猛虎免費卡</v>
      </c>
    </row>
    <row r="1793" spans="2:12" x14ac:dyDescent="0.25">
      <c r="B1793" s="82" t="s">
        <v>441</v>
      </c>
      <c r="C1793" s="174" t="s">
        <v>3365</v>
      </c>
      <c r="D1793" s="175" t="s">
        <v>3366</v>
      </c>
      <c r="E1793" s="82">
        <v>12</v>
      </c>
      <c r="F1793" s="79"/>
      <c r="G1793" s="82"/>
      <c r="H1793" s="82"/>
      <c r="I1793" s="118">
        <f>VLOOKUP(道具表!L1793,虛寶卡代碼清單!D:H,4,FALSE)*K1793</f>
        <v>13400000000</v>
      </c>
      <c r="J1793" s="147"/>
      <c r="K1793" s="71">
        <v>200000000</v>
      </c>
      <c r="L1793" t="str">
        <f t="shared" si="38"/>
        <v>極限猛虎免費卡</v>
      </c>
    </row>
    <row r="1794" spans="2:12" x14ac:dyDescent="0.25">
      <c r="B1794" s="82" t="s">
        <v>441</v>
      </c>
      <c r="C1794" s="174" t="s">
        <v>3367</v>
      </c>
      <c r="D1794" s="175" t="s">
        <v>3368</v>
      </c>
      <c r="E1794" s="82">
        <v>12</v>
      </c>
      <c r="F1794" s="79"/>
      <c r="G1794" s="82"/>
      <c r="H1794" s="82"/>
      <c r="I1794" s="118">
        <f>VLOOKUP(道具表!L1794,虛寶卡代碼清單!D:H,4,FALSE)*K1794</f>
        <v>20100000000</v>
      </c>
      <c r="J1794" s="147"/>
      <c r="K1794" s="71">
        <v>300000000</v>
      </c>
      <c r="L1794" t="str">
        <f t="shared" si="38"/>
        <v>極限猛虎免費卡</v>
      </c>
    </row>
    <row r="1795" spans="2:12" x14ac:dyDescent="0.25">
      <c r="B1795" s="82" t="s">
        <v>441</v>
      </c>
      <c r="C1795" s="174" t="s">
        <v>3369</v>
      </c>
      <c r="D1795" s="175" t="s">
        <v>3370</v>
      </c>
      <c r="E1795" s="82">
        <v>12</v>
      </c>
      <c r="F1795" s="79"/>
      <c r="G1795" s="82"/>
      <c r="H1795" s="82"/>
      <c r="I1795" s="118">
        <f>VLOOKUP(道具表!L1795,虛寶卡代碼清單!D:H,4,FALSE)*K1795</f>
        <v>33500000000</v>
      </c>
      <c r="J1795" s="147"/>
      <c r="K1795" s="71">
        <v>500000000</v>
      </c>
      <c r="L1795" t="str">
        <f t="shared" si="38"/>
        <v>極限猛虎免費卡</v>
      </c>
    </row>
    <row r="1796" spans="2:12" x14ac:dyDescent="0.25">
      <c r="B1796" s="82" t="s">
        <v>441</v>
      </c>
      <c r="C1796" s="174" t="s">
        <v>3371</v>
      </c>
      <c r="D1796" s="175" t="s">
        <v>3372</v>
      </c>
      <c r="E1796" s="82">
        <v>12</v>
      </c>
      <c r="F1796" s="79"/>
      <c r="G1796" s="82"/>
      <c r="H1796" s="82"/>
      <c r="I1796" s="118">
        <f>VLOOKUP(道具表!L1796,虛寶卡代碼清單!D:H,4,FALSE)*K1796</f>
        <v>67000000000</v>
      </c>
      <c r="J1796" s="147"/>
      <c r="K1796" s="71">
        <v>1000000000</v>
      </c>
      <c r="L1796" t="str">
        <f t="shared" si="38"/>
        <v>極限猛虎免費卡</v>
      </c>
    </row>
    <row r="1797" spans="2:12" x14ac:dyDescent="0.25">
      <c r="B1797" s="82" t="s">
        <v>441</v>
      </c>
      <c r="C1797" s="174" t="s">
        <v>3373</v>
      </c>
      <c r="D1797" s="175" t="s">
        <v>3374</v>
      </c>
      <c r="E1797" s="82">
        <v>12</v>
      </c>
      <c r="F1797" s="79"/>
      <c r="G1797" s="82"/>
      <c r="H1797" s="82"/>
      <c r="I1797" s="118">
        <f>VLOOKUP(道具表!L1797,虛寶卡代碼清單!D:H,4,FALSE)*K1797</f>
        <v>134000000000</v>
      </c>
      <c r="J1797" s="147"/>
      <c r="K1797" s="71">
        <v>2000000000</v>
      </c>
      <c r="L1797" t="str">
        <f t="shared" si="38"/>
        <v>極限猛虎免費卡</v>
      </c>
    </row>
    <row r="1798" spans="2:12" x14ac:dyDescent="0.25">
      <c r="B1798" s="82" t="s">
        <v>441</v>
      </c>
      <c r="C1798" s="176" t="s">
        <v>8945</v>
      </c>
      <c r="D1798" s="175" t="s">
        <v>8941</v>
      </c>
      <c r="E1798" s="82">
        <v>12</v>
      </c>
      <c r="F1798" s="79"/>
      <c r="G1798" s="82"/>
      <c r="H1798" s="82"/>
      <c r="I1798" s="118">
        <f>VLOOKUP(道具表!L1798,虛寶卡代碼清單!D:H,4,FALSE)*K1798</f>
        <v>335000000000</v>
      </c>
      <c r="J1798" s="147"/>
      <c r="K1798" s="71">
        <v>5000000000</v>
      </c>
      <c r="L1798" t="str">
        <f t="shared" ref="L1798:L1865" si="39">MID(C1798,LEN(K1798)+1,FIND("(",C1798)-LEN(K1798)-1)</f>
        <v>極限猛虎免費卡</v>
      </c>
    </row>
    <row r="1799" spans="2:12" x14ac:dyDescent="0.25">
      <c r="B1799" s="82" t="s">
        <v>441</v>
      </c>
      <c r="C1799" s="176" t="s">
        <v>8946</v>
      </c>
      <c r="D1799" s="175" t="s">
        <v>8942</v>
      </c>
      <c r="E1799" s="82">
        <v>12</v>
      </c>
      <c r="F1799" s="79"/>
      <c r="G1799" s="82"/>
      <c r="H1799" s="82"/>
      <c r="I1799" s="118">
        <f>VLOOKUP(道具表!L1799,虛寶卡代碼清單!D:H,4,FALSE)*K1799</f>
        <v>670000000000</v>
      </c>
      <c r="J1799" s="147"/>
      <c r="K1799" s="71">
        <v>10000000000</v>
      </c>
      <c r="L1799" t="str">
        <f t="shared" si="39"/>
        <v>極限猛虎免費卡</v>
      </c>
    </row>
    <row r="1800" spans="2:12" x14ac:dyDescent="0.25">
      <c r="B1800" s="82" t="s">
        <v>441</v>
      </c>
      <c r="C1800" s="174" t="s">
        <v>3375</v>
      </c>
      <c r="D1800" s="175" t="s">
        <v>3376</v>
      </c>
      <c r="E1800" s="82">
        <v>12</v>
      </c>
      <c r="F1800" s="79"/>
      <c r="G1800" s="82"/>
      <c r="H1800" s="82"/>
      <c r="I1800" s="118">
        <f>VLOOKUP(道具表!L1800,虛寶卡代碼清單!D:H,4,FALSE)*K1800</f>
        <v>6700000000</v>
      </c>
      <c r="J1800" s="147"/>
      <c r="K1800" s="71">
        <v>100000000</v>
      </c>
      <c r="L1800" t="str">
        <f t="shared" si="39"/>
        <v>極限猛虎免費卡</v>
      </c>
    </row>
    <row r="1801" spans="2:12" x14ac:dyDescent="0.25">
      <c r="B1801" s="82" t="s">
        <v>441</v>
      </c>
      <c r="C1801" s="174" t="s">
        <v>3377</v>
      </c>
      <c r="D1801" s="175" t="s">
        <v>3378</v>
      </c>
      <c r="E1801" s="82">
        <v>12</v>
      </c>
      <c r="F1801" s="79"/>
      <c r="G1801" s="82"/>
      <c r="H1801" s="82"/>
      <c r="I1801" s="118">
        <f>VLOOKUP(道具表!L1801,虛寶卡代碼清單!D:H,4,FALSE)*K1801</f>
        <v>13400000000</v>
      </c>
      <c r="J1801" s="147"/>
      <c r="K1801" s="71">
        <v>200000000</v>
      </c>
      <c r="L1801" t="str">
        <f t="shared" si="39"/>
        <v>極限猛虎免費卡</v>
      </c>
    </row>
    <row r="1802" spans="2:12" x14ac:dyDescent="0.25">
      <c r="B1802" s="82" t="s">
        <v>441</v>
      </c>
      <c r="C1802" s="174" t="s">
        <v>3379</v>
      </c>
      <c r="D1802" s="175" t="s">
        <v>3380</v>
      </c>
      <c r="E1802" s="82">
        <v>12</v>
      </c>
      <c r="F1802" s="79"/>
      <c r="G1802" s="82"/>
      <c r="H1802" s="82"/>
      <c r="I1802" s="118">
        <f>VLOOKUP(道具表!L1802,虛寶卡代碼清單!D:H,4,FALSE)*K1802</f>
        <v>20100000000</v>
      </c>
      <c r="J1802" s="147"/>
      <c r="K1802" s="71">
        <v>300000000</v>
      </c>
      <c r="L1802" t="str">
        <f t="shared" si="39"/>
        <v>極限猛虎免費卡</v>
      </c>
    </row>
    <row r="1803" spans="2:12" x14ac:dyDescent="0.25">
      <c r="B1803" s="82" t="s">
        <v>441</v>
      </c>
      <c r="C1803" s="174" t="s">
        <v>3381</v>
      </c>
      <c r="D1803" s="175" t="s">
        <v>3382</v>
      </c>
      <c r="E1803" s="82">
        <v>12</v>
      </c>
      <c r="F1803" s="79"/>
      <c r="G1803" s="82"/>
      <c r="H1803" s="82"/>
      <c r="I1803" s="118">
        <f>VLOOKUP(道具表!L1803,虛寶卡代碼清單!D:H,4,FALSE)*K1803</f>
        <v>33500000000</v>
      </c>
      <c r="J1803" s="147"/>
      <c r="K1803" s="71">
        <v>500000000</v>
      </c>
      <c r="L1803" t="str">
        <f t="shared" si="39"/>
        <v>極限猛虎免費卡</v>
      </c>
    </row>
    <row r="1804" spans="2:12" x14ac:dyDescent="0.25">
      <c r="B1804" s="82" t="s">
        <v>441</v>
      </c>
      <c r="C1804" s="174" t="s">
        <v>3383</v>
      </c>
      <c r="D1804" s="175" t="s">
        <v>3384</v>
      </c>
      <c r="E1804" s="82">
        <v>12</v>
      </c>
      <c r="F1804" s="79"/>
      <c r="G1804" s="82"/>
      <c r="H1804" s="82"/>
      <c r="I1804" s="118">
        <f>VLOOKUP(道具表!L1804,虛寶卡代碼清單!D:H,4,FALSE)*K1804</f>
        <v>67000000000</v>
      </c>
      <c r="J1804" s="147"/>
      <c r="K1804" s="71">
        <v>1000000000</v>
      </c>
      <c r="L1804" t="str">
        <f t="shared" si="39"/>
        <v>極限猛虎免費卡</v>
      </c>
    </row>
    <row r="1805" spans="2:12" x14ac:dyDescent="0.25">
      <c r="B1805" s="82" t="s">
        <v>441</v>
      </c>
      <c r="C1805" s="174" t="s">
        <v>3385</v>
      </c>
      <c r="D1805" s="175" t="s">
        <v>3386</v>
      </c>
      <c r="E1805" s="82">
        <v>12</v>
      </c>
      <c r="F1805" s="79"/>
      <c r="G1805" s="82"/>
      <c r="H1805" s="82"/>
      <c r="I1805" s="118">
        <f>VLOOKUP(道具表!L1805,虛寶卡代碼清單!D:H,4,FALSE)*K1805</f>
        <v>134000000000</v>
      </c>
      <c r="J1805" s="147"/>
      <c r="K1805" s="71">
        <v>2000000000</v>
      </c>
      <c r="L1805" t="str">
        <f t="shared" si="39"/>
        <v>極限猛虎免費卡</v>
      </c>
    </row>
    <row r="1806" spans="2:12" x14ac:dyDescent="0.25">
      <c r="B1806" s="82" t="s">
        <v>441</v>
      </c>
      <c r="C1806" s="176" t="s">
        <v>8947</v>
      </c>
      <c r="D1806" s="175" t="s">
        <v>8943</v>
      </c>
      <c r="E1806" s="82">
        <v>12</v>
      </c>
      <c r="F1806" s="79"/>
      <c r="G1806" s="82"/>
      <c r="H1806" s="82"/>
      <c r="I1806" s="118">
        <f>VLOOKUP(道具表!L1806,虛寶卡代碼清單!D:H,4,FALSE)*K1806</f>
        <v>335000000000</v>
      </c>
      <c r="J1806" s="147"/>
      <c r="K1806" s="71">
        <v>5000000000</v>
      </c>
      <c r="L1806" t="str">
        <f t="shared" si="39"/>
        <v>極限猛虎免費卡</v>
      </c>
    </row>
    <row r="1807" spans="2:12" x14ac:dyDescent="0.25">
      <c r="B1807" s="82" t="s">
        <v>441</v>
      </c>
      <c r="C1807" s="176" t="s">
        <v>8948</v>
      </c>
      <c r="D1807" s="175" t="s">
        <v>8944</v>
      </c>
      <c r="E1807" s="82">
        <v>12</v>
      </c>
      <c r="F1807" s="79"/>
      <c r="G1807" s="82"/>
      <c r="H1807" s="82"/>
      <c r="I1807" s="118">
        <f>VLOOKUP(道具表!L1807,虛寶卡代碼清單!D:H,4,FALSE)*K1807</f>
        <v>670000000000</v>
      </c>
      <c r="J1807" s="147"/>
      <c r="K1807" s="71">
        <v>10000000000</v>
      </c>
      <c r="L1807" t="str">
        <f t="shared" si="39"/>
        <v>極限猛虎免費卡</v>
      </c>
    </row>
    <row r="1808" spans="2:12" x14ac:dyDescent="0.25">
      <c r="B1808" s="82" t="s">
        <v>441</v>
      </c>
      <c r="C1808" s="174" t="s">
        <v>3387</v>
      </c>
      <c r="D1808" s="175" t="s">
        <v>3388</v>
      </c>
      <c r="E1808" s="82">
        <v>12</v>
      </c>
      <c r="F1808" s="79"/>
      <c r="G1808" s="82"/>
      <c r="H1808" s="82"/>
      <c r="I1808" s="118">
        <f>VLOOKUP(道具表!L1808,虛寶卡代碼清單!D:H,4,FALSE)*K1808</f>
        <v>5400000</v>
      </c>
      <c r="J1808" s="147"/>
      <c r="K1808" s="71">
        <v>100000</v>
      </c>
      <c r="L1808" t="str">
        <f t="shared" si="39"/>
        <v>皇家野馬免費卡</v>
      </c>
    </row>
    <row r="1809" spans="2:12" x14ac:dyDescent="0.25">
      <c r="B1809" s="82" t="s">
        <v>441</v>
      </c>
      <c r="C1809" s="174" t="s">
        <v>3389</v>
      </c>
      <c r="D1809" s="175" t="s">
        <v>3390</v>
      </c>
      <c r="E1809" s="82">
        <v>12</v>
      </c>
      <c r="F1809" s="79"/>
      <c r="G1809" s="82"/>
      <c r="H1809" s="82"/>
      <c r="I1809" s="118">
        <f>VLOOKUP(道具表!L1809,虛寶卡代碼清單!D:H,4,FALSE)*K1809</f>
        <v>16200000</v>
      </c>
      <c r="J1809" s="147"/>
      <c r="K1809" s="71">
        <v>300000</v>
      </c>
      <c r="L1809" t="str">
        <f t="shared" si="39"/>
        <v>皇家野馬免費卡</v>
      </c>
    </row>
    <row r="1810" spans="2:12" x14ac:dyDescent="0.25">
      <c r="B1810" s="82" t="s">
        <v>441</v>
      </c>
      <c r="C1810" s="174" t="s">
        <v>3391</v>
      </c>
      <c r="D1810" s="175" t="s">
        <v>3392</v>
      </c>
      <c r="E1810" s="82">
        <v>12</v>
      </c>
      <c r="F1810" s="79"/>
      <c r="G1810" s="82"/>
      <c r="H1810" s="82"/>
      <c r="I1810" s="118">
        <f>VLOOKUP(道具表!L1810,虛寶卡代碼清單!D:H,4,FALSE)*K1810</f>
        <v>54000000</v>
      </c>
      <c r="J1810" s="147"/>
      <c r="K1810" s="71">
        <v>1000000</v>
      </c>
      <c r="L1810" t="str">
        <f t="shared" si="39"/>
        <v>皇家野馬免費卡</v>
      </c>
    </row>
    <row r="1811" spans="2:12" x14ac:dyDescent="0.25">
      <c r="B1811" s="82" t="s">
        <v>441</v>
      </c>
      <c r="C1811" s="174" t="s">
        <v>3393</v>
      </c>
      <c r="D1811" s="175" t="s">
        <v>3394</v>
      </c>
      <c r="E1811" s="82">
        <v>12</v>
      </c>
      <c r="F1811" s="79"/>
      <c r="G1811" s="82"/>
      <c r="H1811" s="82"/>
      <c r="I1811" s="118">
        <f>VLOOKUP(道具表!L1811,虛寶卡代碼清單!D:H,4,FALSE)*K1811</f>
        <v>162000000</v>
      </c>
      <c r="J1811" s="147"/>
      <c r="K1811" s="71">
        <v>3000000</v>
      </c>
      <c r="L1811" t="str">
        <f t="shared" si="39"/>
        <v>皇家野馬免費卡</v>
      </c>
    </row>
    <row r="1812" spans="2:12" x14ac:dyDescent="0.25">
      <c r="B1812" s="82" t="s">
        <v>441</v>
      </c>
      <c r="C1812" s="174" t="s">
        <v>3395</v>
      </c>
      <c r="D1812" s="175" t="s">
        <v>3396</v>
      </c>
      <c r="E1812" s="82">
        <v>12</v>
      </c>
      <c r="F1812" s="79"/>
      <c r="G1812" s="82"/>
      <c r="H1812" s="82"/>
      <c r="I1812" s="118">
        <f>VLOOKUP(道具表!L1812,虛寶卡代碼清單!D:H,4,FALSE)*K1812</f>
        <v>324000000</v>
      </c>
      <c r="J1812" s="147"/>
      <c r="K1812" s="71">
        <v>6000000</v>
      </c>
      <c r="L1812" t="str">
        <f t="shared" si="39"/>
        <v>皇家野馬免費卡</v>
      </c>
    </row>
    <row r="1813" spans="2:12" x14ac:dyDescent="0.25">
      <c r="B1813" s="82" t="s">
        <v>441</v>
      </c>
      <c r="C1813" s="174" t="s">
        <v>3397</v>
      </c>
      <c r="D1813" s="175" t="s">
        <v>3398</v>
      </c>
      <c r="E1813" s="82">
        <v>12</v>
      </c>
      <c r="F1813" s="79"/>
      <c r="G1813" s="82"/>
      <c r="H1813" s="82"/>
      <c r="I1813" s="118">
        <f>VLOOKUP(道具表!L1813,虛寶卡代碼清單!D:H,4,FALSE)*K1813</f>
        <v>486000000</v>
      </c>
      <c r="J1813" s="147"/>
      <c r="K1813" s="71">
        <v>9000000</v>
      </c>
      <c r="L1813" t="str">
        <f t="shared" si="39"/>
        <v>皇家野馬免費卡</v>
      </c>
    </row>
    <row r="1814" spans="2:12" x14ac:dyDescent="0.25">
      <c r="B1814" s="82" t="s">
        <v>441</v>
      </c>
      <c r="C1814" s="174" t="s">
        <v>3399</v>
      </c>
      <c r="D1814" s="175" t="s">
        <v>3400</v>
      </c>
      <c r="E1814" s="82">
        <v>12</v>
      </c>
      <c r="F1814" s="79"/>
      <c r="G1814" s="82"/>
      <c r="H1814" s="82"/>
      <c r="I1814" s="118">
        <f>VLOOKUP(道具表!L1814,虛寶卡代碼清單!D:H,4,FALSE)*K1814</f>
        <v>540000000</v>
      </c>
      <c r="J1814" s="147"/>
      <c r="K1814" s="71">
        <v>10000000</v>
      </c>
      <c r="L1814" t="str">
        <f t="shared" si="39"/>
        <v>皇家野馬免費卡</v>
      </c>
    </row>
    <row r="1815" spans="2:12" x14ac:dyDescent="0.25">
      <c r="B1815" s="82" t="s">
        <v>441</v>
      </c>
      <c r="C1815" s="174" t="s">
        <v>3401</v>
      </c>
      <c r="D1815" s="175" t="s">
        <v>3402</v>
      </c>
      <c r="E1815" s="82">
        <v>12</v>
      </c>
      <c r="F1815" s="79"/>
      <c r="G1815" s="82"/>
      <c r="H1815" s="82"/>
      <c r="I1815" s="118">
        <f>VLOOKUP(道具表!L1815,虛寶卡代碼清單!D:H,4,FALSE)*K1815</f>
        <v>810000000</v>
      </c>
      <c r="J1815" s="147"/>
      <c r="K1815" s="71">
        <v>15000000</v>
      </c>
      <c r="L1815" t="str">
        <f t="shared" si="39"/>
        <v>皇家野馬免費卡</v>
      </c>
    </row>
    <row r="1816" spans="2:12" x14ac:dyDescent="0.25">
      <c r="B1816" s="82" t="s">
        <v>441</v>
      </c>
      <c r="C1816" s="174" t="s">
        <v>3403</v>
      </c>
      <c r="D1816" s="175" t="s">
        <v>3404</v>
      </c>
      <c r="E1816" s="82">
        <v>12</v>
      </c>
      <c r="F1816" s="79"/>
      <c r="G1816" s="82"/>
      <c r="H1816" s="82"/>
      <c r="I1816" s="118">
        <f>VLOOKUP(道具表!L1816,虛寶卡代碼清單!D:H,4,FALSE)*K1816</f>
        <v>1620000000</v>
      </c>
      <c r="J1816" s="147"/>
      <c r="K1816" s="71">
        <v>30000000</v>
      </c>
      <c r="L1816" t="str">
        <f t="shared" si="39"/>
        <v>皇家野馬免費卡</v>
      </c>
    </row>
    <row r="1817" spans="2:12" x14ac:dyDescent="0.25">
      <c r="B1817" s="82" t="s">
        <v>441</v>
      </c>
      <c r="C1817" s="174" t="s">
        <v>3405</v>
      </c>
      <c r="D1817" s="175" t="s">
        <v>3406</v>
      </c>
      <c r="E1817" s="82">
        <v>12</v>
      </c>
      <c r="F1817" s="79"/>
      <c r="G1817" s="82"/>
      <c r="H1817" s="82"/>
      <c r="I1817" s="118">
        <f>VLOOKUP(道具表!L1817,虛寶卡代碼清單!D:H,4,FALSE)*K1817</f>
        <v>2700000000</v>
      </c>
      <c r="J1817" s="147"/>
      <c r="K1817" s="71">
        <v>50000000</v>
      </c>
      <c r="L1817" t="str">
        <f t="shared" si="39"/>
        <v>皇家野馬免費卡</v>
      </c>
    </row>
    <row r="1818" spans="2:12" x14ac:dyDescent="0.25">
      <c r="B1818" s="82" t="s">
        <v>441</v>
      </c>
      <c r="C1818" s="174" t="s">
        <v>3407</v>
      </c>
      <c r="D1818" s="175" t="s">
        <v>3408</v>
      </c>
      <c r="E1818" s="82">
        <v>12</v>
      </c>
      <c r="F1818" s="79"/>
      <c r="G1818" s="82"/>
      <c r="H1818" s="82"/>
      <c r="I1818" s="118">
        <f>VLOOKUP(道具表!L1818,虛寶卡代碼清單!D:H,4,FALSE)*K1818</f>
        <v>5400000000</v>
      </c>
      <c r="J1818" s="147"/>
      <c r="K1818" s="71">
        <v>100000000</v>
      </c>
      <c r="L1818" t="str">
        <f t="shared" si="39"/>
        <v>皇家野馬免費卡</v>
      </c>
    </row>
    <row r="1819" spans="2:12" x14ac:dyDescent="0.25">
      <c r="B1819" s="82" t="s">
        <v>441</v>
      </c>
      <c r="C1819" s="174" t="s">
        <v>3409</v>
      </c>
      <c r="D1819" s="175" t="s">
        <v>3410</v>
      </c>
      <c r="E1819" s="82">
        <v>12</v>
      </c>
      <c r="F1819" s="79"/>
      <c r="G1819" s="82"/>
      <c r="H1819" s="82"/>
      <c r="I1819" s="118">
        <f>VLOOKUP(道具表!L1819,虛寶卡代碼清單!D:H,4,FALSE)*K1819</f>
        <v>10800000000</v>
      </c>
      <c r="J1819" s="147"/>
      <c r="K1819" s="71">
        <v>200000000</v>
      </c>
      <c r="L1819" t="str">
        <f t="shared" si="39"/>
        <v>皇家野馬免費卡</v>
      </c>
    </row>
    <row r="1820" spans="2:12" x14ac:dyDescent="0.25">
      <c r="B1820" s="82" t="s">
        <v>441</v>
      </c>
      <c r="C1820" s="174" t="s">
        <v>3411</v>
      </c>
      <c r="D1820" s="175" t="s">
        <v>3412</v>
      </c>
      <c r="E1820" s="82">
        <v>12</v>
      </c>
      <c r="F1820" s="79"/>
      <c r="G1820" s="82"/>
      <c r="H1820" s="82"/>
      <c r="I1820" s="118">
        <f>VLOOKUP(道具表!L1820,虛寶卡代碼清單!D:H,4,FALSE)*K1820</f>
        <v>16200000000</v>
      </c>
      <c r="J1820" s="147"/>
      <c r="K1820" s="71">
        <v>300000000</v>
      </c>
      <c r="L1820" t="str">
        <f t="shared" si="39"/>
        <v>皇家野馬免費卡</v>
      </c>
    </row>
    <row r="1821" spans="2:12" x14ac:dyDescent="0.25">
      <c r="B1821" s="82" t="s">
        <v>441</v>
      </c>
      <c r="C1821" s="174" t="s">
        <v>3413</v>
      </c>
      <c r="D1821" s="175" t="s">
        <v>3414</v>
      </c>
      <c r="E1821" s="82">
        <v>12</v>
      </c>
      <c r="F1821" s="79"/>
      <c r="G1821" s="82"/>
      <c r="H1821" s="82"/>
      <c r="I1821" s="118">
        <f>VLOOKUP(道具表!L1821,虛寶卡代碼清單!D:H,4,FALSE)*K1821</f>
        <v>27000000000</v>
      </c>
      <c r="J1821" s="147"/>
      <c r="K1821" s="71">
        <v>500000000</v>
      </c>
      <c r="L1821" t="str">
        <f t="shared" si="39"/>
        <v>皇家野馬免費卡</v>
      </c>
    </row>
    <row r="1822" spans="2:12" x14ac:dyDescent="0.25">
      <c r="B1822" s="82" t="s">
        <v>441</v>
      </c>
      <c r="C1822" s="174" t="s">
        <v>3415</v>
      </c>
      <c r="D1822" s="175" t="s">
        <v>3416</v>
      </c>
      <c r="E1822" s="82">
        <v>12</v>
      </c>
      <c r="F1822" s="79"/>
      <c r="G1822" s="82"/>
      <c r="H1822" s="82"/>
      <c r="I1822" s="118">
        <f>VLOOKUP(道具表!L1822,虛寶卡代碼清單!D:H,4,FALSE)*K1822</f>
        <v>54000000000</v>
      </c>
      <c r="J1822" s="147"/>
      <c r="K1822" s="71">
        <v>1000000000</v>
      </c>
      <c r="L1822" t="str">
        <f t="shared" si="39"/>
        <v>皇家野馬免費卡</v>
      </c>
    </row>
    <row r="1823" spans="2:12" x14ac:dyDescent="0.25">
      <c r="B1823" s="82" t="s">
        <v>441</v>
      </c>
      <c r="C1823" s="174" t="s">
        <v>3417</v>
      </c>
      <c r="D1823" s="175" t="s">
        <v>3418</v>
      </c>
      <c r="E1823" s="82">
        <v>12</v>
      </c>
      <c r="F1823" s="79"/>
      <c r="G1823" s="82"/>
      <c r="H1823" s="82"/>
      <c r="I1823" s="118">
        <f>VLOOKUP(道具表!L1823,虛寶卡代碼清單!D:H,4,FALSE)*K1823</f>
        <v>108000000000</v>
      </c>
      <c r="J1823" s="147"/>
      <c r="K1823" s="71">
        <v>2000000000</v>
      </c>
      <c r="L1823" t="str">
        <f t="shared" si="39"/>
        <v>皇家野馬免費卡</v>
      </c>
    </row>
    <row r="1824" spans="2:12" x14ac:dyDescent="0.25">
      <c r="B1824" s="82" t="s">
        <v>441</v>
      </c>
      <c r="C1824" s="176" t="s">
        <v>8949</v>
      </c>
      <c r="D1824" s="175" t="s">
        <v>8950</v>
      </c>
      <c r="E1824" s="82">
        <v>12</v>
      </c>
      <c r="F1824" s="79"/>
      <c r="G1824" s="82"/>
      <c r="H1824" s="82"/>
      <c r="I1824" s="118">
        <f>VLOOKUP(道具表!L1824,虛寶卡代碼清單!D:H,4,FALSE)*K1824</f>
        <v>270000000000</v>
      </c>
      <c r="J1824" s="147"/>
      <c r="K1824" s="71">
        <v>5000000000</v>
      </c>
      <c r="L1824" t="str">
        <f t="shared" si="39"/>
        <v>皇家野馬免費卡</v>
      </c>
    </row>
    <row r="1825" spans="2:12" x14ac:dyDescent="0.25">
      <c r="B1825" s="82" t="s">
        <v>441</v>
      </c>
      <c r="C1825" s="176" t="s">
        <v>8951</v>
      </c>
      <c r="D1825" s="175" t="s">
        <v>8952</v>
      </c>
      <c r="E1825" s="82">
        <v>12</v>
      </c>
      <c r="F1825" s="79"/>
      <c r="G1825" s="82"/>
      <c r="H1825" s="82"/>
      <c r="I1825" s="118">
        <f>VLOOKUP(道具表!L1825,虛寶卡代碼清單!D:H,4,FALSE)*K1825</f>
        <v>540000000000</v>
      </c>
      <c r="J1825" s="147"/>
      <c r="K1825" s="71">
        <v>10000000000</v>
      </c>
      <c r="L1825" t="str">
        <f t="shared" si="39"/>
        <v>皇家野馬免費卡</v>
      </c>
    </row>
    <row r="1826" spans="2:12" x14ac:dyDescent="0.25">
      <c r="B1826" s="82" t="s">
        <v>441</v>
      </c>
      <c r="C1826" s="174" t="s">
        <v>3419</v>
      </c>
      <c r="D1826" s="175" t="s">
        <v>3420</v>
      </c>
      <c r="E1826" s="82">
        <v>12</v>
      </c>
      <c r="F1826" s="79"/>
      <c r="G1826" s="82"/>
      <c r="H1826" s="82"/>
      <c r="I1826" s="118">
        <f>VLOOKUP(道具表!L1826,虛寶卡代碼清單!D:H,4,FALSE)*K1826</f>
        <v>5400000</v>
      </c>
      <c r="J1826" s="147"/>
      <c r="K1826" s="71">
        <v>100000</v>
      </c>
      <c r="L1826" t="str">
        <f t="shared" si="39"/>
        <v>皇家野馬免費卡</v>
      </c>
    </row>
    <row r="1827" spans="2:12" x14ac:dyDescent="0.25">
      <c r="B1827" s="82" t="s">
        <v>441</v>
      </c>
      <c r="C1827" s="174" t="s">
        <v>3421</v>
      </c>
      <c r="D1827" s="175" t="s">
        <v>3422</v>
      </c>
      <c r="E1827" s="82">
        <v>12</v>
      </c>
      <c r="F1827" s="79"/>
      <c r="G1827" s="82"/>
      <c r="H1827" s="82"/>
      <c r="I1827" s="118">
        <f>VLOOKUP(道具表!L1827,虛寶卡代碼清單!D:H,4,FALSE)*K1827</f>
        <v>16200000</v>
      </c>
      <c r="J1827" s="147"/>
      <c r="K1827" s="71">
        <v>300000</v>
      </c>
      <c r="L1827" t="str">
        <f t="shared" si="39"/>
        <v>皇家野馬免費卡</v>
      </c>
    </row>
    <row r="1828" spans="2:12" x14ac:dyDescent="0.25">
      <c r="B1828" s="82" t="s">
        <v>441</v>
      </c>
      <c r="C1828" s="174" t="s">
        <v>3423</v>
      </c>
      <c r="D1828" s="175" t="s">
        <v>3424</v>
      </c>
      <c r="E1828" s="82">
        <v>12</v>
      </c>
      <c r="F1828" s="79"/>
      <c r="G1828" s="82"/>
      <c r="H1828" s="82"/>
      <c r="I1828" s="118">
        <f>VLOOKUP(道具表!L1828,虛寶卡代碼清單!D:H,4,FALSE)*K1828</f>
        <v>54000000</v>
      </c>
      <c r="J1828" s="147"/>
      <c r="K1828" s="71">
        <v>1000000</v>
      </c>
      <c r="L1828" t="str">
        <f t="shared" si="39"/>
        <v>皇家野馬免費卡</v>
      </c>
    </row>
    <row r="1829" spans="2:12" x14ac:dyDescent="0.25">
      <c r="B1829" s="82" t="s">
        <v>441</v>
      </c>
      <c r="C1829" s="174" t="s">
        <v>3425</v>
      </c>
      <c r="D1829" s="175" t="s">
        <v>3426</v>
      </c>
      <c r="E1829" s="82">
        <v>12</v>
      </c>
      <c r="F1829" s="79"/>
      <c r="G1829" s="82"/>
      <c r="H1829" s="82"/>
      <c r="I1829" s="118">
        <f>VLOOKUP(道具表!L1829,虛寶卡代碼清單!D:H,4,FALSE)*K1829</f>
        <v>162000000</v>
      </c>
      <c r="J1829" s="147"/>
      <c r="K1829" s="71">
        <v>3000000</v>
      </c>
      <c r="L1829" t="str">
        <f t="shared" si="39"/>
        <v>皇家野馬免費卡</v>
      </c>
    </row>
    <row r="1830" spans="2:12" x14ac:dyDescent="0.25">
      <c r="B1830" s="82" t="s">
        <v>441</v>
      </c>
      <c r="C1830" s="174" t="s">
        <v>3427</v>
      </c>
      <c r="D1830" s="175" t="s">
        <v>3428</v>
      </c>
      <c r="E1830" s="82">
        <v>12</v>
      </c>
      <c r="F1830" s="79"/>
      <c r="G1830" s="82"/>
      <c r="H1830" s="82"/>
      <c r="I1830" s="118">
        <f>VLOOKUP(道具表!L1830,虛寶卡代碼清單!D:H,4,FALSE)*K1830</f>
        <v>324000000</v>
      </c>
      <c r="J1830" s="147"/>
      <c r="K1830" s="71">
        <v>6000000</v>
      </c>
      <c r="L1830" t="str">
        <f t="shared" si="39"/>
        <v>皇家野馬免費卡</v>
      </c>
    </row>
    <row r="1831" spans="2:12" x14ac:dyDescent="0.25">
      <c r="B1831" s="82" t="s">
        <v>441</v>
      </c>
      <c r="C1831" s="174" t="s">
        <v>3429</v>
      </c>
      <c r="D1831" s="175" t="s">
        <v>3430</v>
      </c>
      <c r="E1831" s="82">
        <v>12</v>
      </c>
      <c r="F1831" s="79"/>
      <c r="G1831" s="82"/>
      <c r="H1831" s="82"/>
      <c r="I1831" s="118">
        <f>VLOOKUP(道具表!L1831,虛寶卡代碼清單!D:H,4,FALSE)*K1831</f>
        <v>486000000</v>
      </c>
      <c r="J1831" s="147"/>
      <c r="K1831" s="71">
        <v>9000000</v>
      </c>
      <c r="L1831" t="str">
        <f t="shared" si="39"/>
        <v>皇家野馬免費卡</v>
      </c>
    </row>
    <row r="1832" spans="2:12" x14ac:dyDescent="0.25">
      <c r="B1832" s="82" t="s">
        <v>441</v>
      </c>
      <c r="C1832" s="174" t="s">
        <v>3431</v>
      </c>
      <c r="D1832" s="175" t="s">
        <v>3432</v>
      </c>
      <c r="E1832" s="82">
        <v>12</v>
      </c>
      <c r="F1832" s="79"/>
      <c r="G1832" s="82"/>
      <c r="H1832" s="82"/>
      <c r="I1832" s="118">
        <f>VLOOKUP(道具表!L1832,虛寶卡代碼清單!D:H,4,FALSE)*K1832</f>
        <v>540000000</v>
      </c>
      <c r="J1832" s="147"/>
      <c r="K1832" s="71">
        <v>10000000</v>
      </c>
      <c r="L1832" t="str">
        <f t="shared" si="39"/>
        <v>皇家野馬免費卡</v>
      </c>
    </row>
    <row r="1833" spans="2:12" x14ac:dyDescent="0.25">
      <c r="B1833" s="82" t="s">
        <v>441</v>
      </c>
      <c r="C1833" s="174" t="s">
        <v>3433</v>
      </c>
      <c r="D1833" s="175" t="s">
        <v>3434</v>
      </c>
      <c r="E1833" s="82">
        <v>12</v>
      </c>
      <c r="F1833" s="79"/>
      <c r="G1833" s="82"/>
      <c r="H1833" s="82"/>
      <c r="I1833" s="118">
        <f>VLOOKUP(道具表!L1833,虛寶卡代碼清單!D:H,4,FALSE)*K1833</f>
        <v>810000000</v>
      </c>
      <c r="J1833" s="147"/>
      <c r="K1833" s="71">
        <v>15000000</v>
      </c>
      <c r="L1833" t="str">
        <f t="shared" si="39"/>
        <v>皇家野馬免費卡</v>
      </c>
    </row>
    <row r="1834" spans="2:12" x14ac:dyDescent="0.25">
      <c r="B1834" s="82" t="s">
        <v>441</v>
      </c>
      <c r="C1834" s="174" t="s">
        <v>3435</v>
      </c>
      <c r="D1834" s="175" t="s">
        <v>3436</v>
      </c>
      <c r="E1834" s="82">
        <v>12</v>
      </c>
      <c r="F1834" s="79"/>
      <c r="G1834" s="82"/>
      <c r="H1834" s="82"/>
      <c r="I1834" s="118">
        <f>VLOOKUP(道具表!L1834,虛寶卡代碼清單!D:H,4,FALSE)*K1834</f>
        <v>1620000000</v>
      </c>
      <c r="J1834" s="147"/>
      <c r="K1834" s="71">
        <v>30000000</v>
      </c>
      <c r="L1834" t="str">
        <f t="shared" si="39"/>
        <v>皇家野馬免費卡</v>
      </c>
    </row>
    <row r="1835" spans="2:12" x14ac:dyDescent="0.25">
      <c r="B1835" s="82" t="s">
        <v>441</v>
      </c>
      <c r="C1835" s="174" t="s">
        <v>3437</v>
      </c>
      <c r="D1835" s="175" t="s">
        <v>3438</v>
      </c>
      <c r="E1835" s="82">
        <v>12</v>
      </c>
      <c r="F1835" s="79"/>
      <c r="G1835" s="82"/>
      <c r="H1835" s="82"/>
      <c r="I1835" s="118">
        <f>VLOOKUP(道具表!L1835,虛寶卡代碼清單!D:H,4,FALSE)*K1835</f>
        <v>2700000000</v>
      </c>
      <c r="J1835" s="147"/>
      <c r="K1835" s="71">
        <v>50000000</v>
      </c>
      <c r="L1835" t="str">
        <f t="shared" si="39"/>
        <v>皇家野馬免費卡</v>
      </c>
    </row>
    <row r="1836" spans="2:12" x14ac:dyDescent="0.25">
      <c r="B1836" s="82" t="s">
        <v>441</v>
      </c>
      <c r="C1836" s="174" t="s">
        <v>3439</v>
      </c>
      <c r="D1836" s="175" t="s">
        <v>3440</v>
      </c>
      <c r="E1836" s="82">
        <v>12</v>
      </c>
      <c r="F1836" s="79"/>
      <c r="G1836" s="82"/>
      <c r="H1836" s="82"/>
      <c r="I1836" s="118">
        <f>VLOOKUP(道具表!L1836,虛寶卡代碼清單!D:H,4,FALSE)*K1836</f>
        <v>5400000000</v>
      </c>
      <c r="J1836" s="147"/>
      <c r="K1836" s="71">
        <v>100000000</v>
      </c>
      <c r="L1836" t="str">
        <f t="shared" si="39"/>
        <v>皇家野馬免費卡</v>
      </c>
    </row>
    <row r="1837" spans="2:12" x14ac:dyDescent="0.25">
      <c r="B1837" s="82" t="s">
        <v>441</v>
      </c>
      <c r="C1837" s="174" t="s">
        <v>3441</v>
      </c>
      <c r="D1837" s="175" t="s">
        <v>3442</v>
      </c>
      <c r="E1837" s="82">
        <v>12</v>
      </c>
      <c r="F1837" s="79"/>
      <c r="G1837" s="82"/>
      <c r="H1837" s="82"/>
      <c r="I1837" s="118">
        <f>VLOOKUP(道具表!L1837,虛寶卡代碼清單!D:H,4,FALSE)*K1837</f>
        <v>10800000000</v>
      </c>
      <c r="J1837" s="147"/>
      <c r="K1837" s="71">
        <v>200000000</v>
      </c>
      <c r="L1837" t="str">
        <f t="shared" si="39"/>
        <v>皇家野馬免費卡</v>
      </c>
    </row>
    <row r="1838" spans="2:12" x14ac:dyDescent="0.25">
      <c r="B1838" s="82" t="s">
        <v>441</v>
      </c>
      <c r="C1838" s="174" t="s">
        <v>3443</v>
      </c>
      <c r="D1838" s="175" t="s">
        <v>3444</v>
      </c>
      <c r="E1838" s="82">
        <v>12</v>
      </c>
      <c r="F1838" s="79"/>
      <c r="G1838" s="82"/>
      <c r="H1838" s="82"/>
      <c r="I1838" s="118">
        <f>VLOOKUP(道具表!L1838,虛寶卡代碼清單!D:H,4,FALSE)*K1838</f>
        <v>16200000000</v>
      </c>
      <c r="J1838" s="147"/>
      <c r="K1838" s="71">
        <v>300000000</v>
      </c>
      <c r="L1838" t="str">
        <f t="shared" si="39"/>
        <v>皇家野馬免費卡</v>
      </c>
    </row>
    <row r="1839" spans="2:12" x14ac:dyDescent="0.25">
      <c r="B1839" s="82" t="s">
        <v>441</v>
      </c>
      <c r="C1839" s="174" t="s">
        <v>3445</v>
      </c>
      <c r="D1839" s="175" t="s">
        <v>3446</v>
      </c>
      <c r="E1839" s="82">
        <v>12</v>
      </c>
      <c r="F1839" s="79"/>
      <c r="G1839" s="82"/>
      <c r="H1839" s="82"/>
      <c r="I1839" s="118">
        <f>VLOOKUP(道具表!L1839,虛寶卡代碼清單!D:H,4,FALSE)*K1839</f>
        <v>27000000000</v>
      </c>
      <c r="J1839" s="147"/>
      <c r="K1839" s="71">
        <v>500000000</v>
      </c>
      <c r="L1839" t="str">
        <f t="shared" si="39"/>
        <v>皇家野馬免費卡</v>
      </c>
    </row>
    <row r="1840" spans="2:12" x14ac:dyDescent="0.25">
      <c r="B1840" s="82" t="s">
        <v>441</v>
      </c>
      <c r="C1840" s="174" t="s">
        <v>3447</v>
      </c>
      <c r="D1840" s="175" t="s">
        <v>3448</v>
      </c>
      <c r="E1840" s="82">
        <v>12</v>
      </c>
      <c r="F1840" s="79"/>
      <c r="G1840" s="82"/>
      <c r="H1840" s="82"/>
      <c r="I1840" s="118">
        <f>VLOOKUP(道具表!L1840,虛寶卡代碼清單!D:H,4,FALSE)*K1840</f>
        <v>54000000000</v>
      </c>
      <c r="J1840" s="147"/>
      <c r="K1840" s="71">
        <v>1000000000</v>
      </c>
      <c r="L1840" t="str">
        <f t="shared" si="39"/>
        <v>皇家野馬免費卡</v>
      </c>
    </row>
    <row r="1841" spans="2:12" x14ac:dyDescent="0.25">
      <c r="B1841" s="82" t="s">
        <v>441</v>
      </c>
      <c r="C1841" s="174" t="s">
        <v>3449</v>
      </c>
      <c r="D1841" s="175" t="s">
        <v>3450</v>
      </c>
      <c r="E1841" s="82">
        <v>12</v>
      </c>
      <c r="F1841" s="79"/>
      <c r="G1841" s="82"/>
      <c r="H1841" s="82"/>
      <c r="I1841" s="118">
        <f>VLOOKUP(道具表!L1841,虛寶卡代碼清單!D:H,4,FALSE)*K1841</f>
        <v>108000000000</v>
      </c>
      <c r="J1841" s="147"/>
      <c r="K1841" s="71">
        <v>2000000000</v>
      </c>
      <c r="L1841" t="str">
        <f t="shared" si="39"/>
        <v>皇家野馬免費卡</v>
      </c>
    </row>
    <row r="1842" spans="2:12" x14ac:dyDescent="0.25">
      <c r="B1842" s="82" t="s">
        <v>441</v>
      </c>
      <c r="C1842" s="176" t="s">
        <v>8953</v>
      </c>
      <c r="D1842" s="175" t="s">
        <v>8954</v>
      </c>
      <c r="E1842" s="82">
        <v>12</v>
      </c>
      <c r="F1842" s="79"/>
      <c r="G1842" s="82"/>
      <c r="H1842" s="82"/>
      <c r="I1842" s="118">
        <f>VLOOKUP(道具表!L1842,虛寶卡代碼清單!D:H,4,FALSE)*K1842</f>
        <v>270000000000</v>
      </c>
      <c r="J1842" s="147"/>
      <c r="K1842" s="71">
        <v>5000000000</v>
      </c>
      <c r="L1842" t="str">
        <f t="shared" si="39"/>
        <v>皇家野馬免費卡</v>
      </c>
    </row>
    <row r="1843" spans="2:12" x14ac:dyDescent="0.25">
      <c r="B1843" s="82" t="s">
        <v>441</v>
      </c>
      <c r="C1843" s="176" t="s">
        <v>8955</v>
      </c>
      <c r="D1843" s="175" t="s">
        <v>8956</v>
      </c>
      <c r="E1843" s="82">
        <v>12</v>
      </c>
      <c r="F1843" s="79"/>
      <c r="G1843" s="82"/>
      <c r="H1843" s="82"/>
      <c r="I1843" s="118">
        <f>VLOOKUP(道具表!L1843,虛寶卡代碼清單!D:H,4,FALSE)*K1843</f>
        <v>540000000000</v>
      </c>
      <c r="J1843" s="147"/>
      <c r="K1843" s="71">
        <v>10000000000</v>
      </c>
      <c r="L1843" t="str">
        <f t="shared" si="39"/>
        <v>皇家野馬免費卡</v>
      </c>
    </row>
    <row r="1844" spans="2:12" x14ac:dyDescent="0.25">
      <c r="B1844" s="82" t="s">
        <v>441</v>
      </c>
      <c r="C1844" s="174" t="s">
        <v>3451</v>
      </c>
      <c r="D1844" s="175" t="s">
        <v>3452</v>
      </c>
      <c r="E1844" s="82">
        <v>12</v>
      </c>
      <c r="F1844" s="79"/>
      <c r="G1844" s="82"/>
      <c r="H1844" s="82"/>
      <c r="I1844" s="118">
        <f>VLOOKUP(道具表!L1844,虛寶卡代碼清單!D:H,4,FALSE)*K1844</f>
        <v>4500000</v>
      </c>
      <c r="J1844" s="147"/>
      <c r="K1844" s="71">
        <v>100000</v>
      </c>
      <c r="L1844" t="str">
        <f t="shared" si="39"/>
        <v>德古拉免費卡</v>
      </c>
    </row>
    <row r="1845" spans="2:12" x14ac:dyDescent="0.25">
      <c r="B1845" s="82" t="s">
        <v>441</v>
      </c>
      <c r="C1845" s="174" t="s">
        <v>3453</v>
      </c>
      <c r="D1845" s="175" t="s">
        <v>3454</v>
      </c>
      <c r="E1845" s="82">
        <v>12</v>
      </c>
      <c r="F1845" s="79"/>
      <c r="G1845" s="82"/>
      <c r="H1845" s="82"/>
      <c r="I1845" s="118">
        <f>VLOOKUP(道具表!L1845,虛寶卡代碼清單!D:H,4,FALSE)*K1845</f>
        <v>13500000</v>
      </c>
      <c r="J1845" s="147"/>
      <c r="K1845" s="71">
        <v>300000</v>
      </c>
      <c r="L1845" t="str">
        <f t="shared" si="39"/>
        <v>德古拉免費卡</v>
      </c>
    </row>
    <row r="1846" spans="2:12" x14ac:dyDescent="0.25">
      <c r="B1846" s="82" t="s">
        <v>441</v>
      </c>
      <c r="C1846" s="174" t="s">
        <v>3455</v>
      </c>
      <c r="D1846" s="175" t="s">
        <v>3456</v>
      </c>
      <c r="E1846" s="82">
        <v>12</v>
      </c>
      <c r="F1846" s="79"/>
      <c r="G1846" s="82"/>
      <c r="H1846" s="82"/>
      <c r="I1846" s="118">
        <f>VLOOKUP(道具表!L1846,虛寶卡代碼清單!D:H,4,FALSE)*K1846</f>
        <v>45000000</v>
      </c>
      <c r="J1846" s="147"/>
      <c r="K1846" s="71">
        <v>1000000</v>
      </c>
      <c r="L1846" t="str">
        <f t="shared" si="39"/>
        <v>德古拉免費卡</v>
      </c>
    </row>
    <row r="1847" spans="2:12" x14ac:dyDescent="0.25">
      <c r="B1847" s="82" t="s">
        <v>441</v>
      </c>
      <c r="C1847" s="174" t="s">
        <v>3457</v>
      </c>
      <c r="D1847" s="175" t="s">
        <v>3458</v>
      </c>
      <c r="E1847" s="82">
        <v>12</v>
      </c>
      <c r="F1847" s="79"/>
      <c r="G1847" s="82"/>
      <c r="H1847" s="82"/>
      <c r="I1847" s="118">
        <f>VLOOKUP(道具表!L1847,虛寶卡代碼清單!D:H,4,FALSE)*K1847</f>
        <v>135000000</v>
      </c>
      <c r="J1847" s="147"/>
      <c r="K1847" s="71">
        <v>3000000</v>
      </c>
      <c r="L1847" t="str">
        <f t="shared" si="39"/>
        <v>德古拉免費卡</v>
      </c>
    </row>
    <row r="1848" spans="2:12" x14ac:dyDescent="0.25">
      <c r="B1848" s="82" t="s">
        <v>441</v>
      </c>
      <c r="C1848" s="174" t="s">
        <v>3459</v>
      </c>
      <c r="D1848" s="175" t="s">
        <v>3460</v>
      </c>
      <c r="E1848" s="82">
        <v>12</v>
      </c>
      <c r="F1848" s="79"/>
      <c r="G1848" s="82"/>
      <c r="H1848" s="82"/>
      <c r="I1848" s="118">
        <f>VLOOKUP(道具表!L1848,虛寶卡代碼清單!D:H,4,FALSE)*K1848</f>
        <v>270000000</v>
      </c>
      <c r="J1848" s="147"/>
      <c r="K1848" s="71">
        <v>6000000</v>
      </c>
      <c r="L1848" t="str">
        <f t="shared" si="39"/>
        <v>德古拉免費卡</v>
      </c>
    </row>
    <row r="1849" spans="2:12" x14ac:dyDescent="0.25">
      <c r="B1849" s="82" t="s">
        <v>441</v>
      </c>
      <c r="C1849" s="174" t="s">
        <v>3461</v>
      </c>
      <c r="D1849" s="175" t="s">
        <v>3462</v>
      </c>
      <c r="E1849" s="82">
        <v>12</v>
      </c>
      <c r="F1849" s="79"/>
      <c r="G1849" s="82"/>
      <c r="H1849" s="82"/>
      <c r="I1849" s="118">
        <f>VLOOKUP(道具表!L1849,虛寶卡代碼清單!D:H,4,FALSE)*K1849</f>
        <v>405000000</v>
      </c>
      <c r="J1849" s="147"/>
      <c r="K1849" s="71">
        <v>9000000</v>
      </c>
      <c r="L1849" t="str">
        <f t="shared" si="39"/>
        <v>德古拉免費卡</v>
      </c>
    </row>
    <row r="1850" spans="2:12" x14ac:dyDescent="0.25">
      <c r="B1850" s="82" t="s">
        <v>441</v>
      </c>
      <c r="C1850" s="174" t="s">
        <v>3463</v>
      </c>
      <c r="D1850" s="175" t="s">
        <v>3464</v>
      </c>
      <c r="E1850" s="82">
        <v>12</v>
      </c>
      <c r="F1850" s="79"/>
      <c r="G1850" s="82"/>
      <c r="H1850" s="82"/>
      <c r="I1850" s="118">
        <f>VLOOKUP(道具表!L1850,虛寶卡代碼清單!D:H,4,FALSE)*K1850</f>
        <v>450000000</v>
      </c>
      <c r="J1850" s="147"/>
      <c r="K1850" s="71">
        <v>10000000</v>
      </c>
      <c r="L1850" t="str">
        <f t="shared" si="39"/>
        <v>德古拉免費卡</v>
      </c>
    </row>
    <row r="1851" spans="2:12" x14ac:dyDescent="0.25">
      <c r="B1851" s="82" t="s">
        <v>441</v>
      </c>
      <c r="C1851" s="174" t="s">
        <v>3465</v>
      </c>
      <c r="D1851" s="175" t="s">
        <v>3466</v>
      </c>
      <c r="E1851" s="82">
        <v>12</v>
      </c>
      <c r="F1851" s="79"/>
      <c r="G1851" s="82"/>
      <c r="H1851" s="82"/>
      <c r="I1851" s="118">
        <f>VLOOKUP(道具表!L1851,虛寶卡代碼清單!D:H,4,FALSE)*K1851</f>
        <v>675000000</v>
      </c>
      <c r="J1851" s="147"/>
      <c r="K1851" s="71">
        <v>15000000</v>
      </c>
      <c r="L1851" t="str">
        <f t="shared" si="39"/>
        <v>德古拉免費卡</v>
      </c>
    </row>
    <row r="1852" spans="2:12" x14ac:dyDescent="0.25">
      <c r="B1852" s="82" t="s">
        <v>441</v>
      </c>
      <c r="C1852" s="174" t="s">
        <v>3467</v>
      </c>
      <c r="D1852" s="175" t="s">
        <v>3468</v>
      </c>
      <c r="E1852" s="82">
        <v>12</v>
      </c>
      <c r="F1852" s="79"/>
      <c r="G1852" s="82"/>
      <c r="H1852" s="82"/>
      <c r="I1852" s="118">
        <f>VLOOKUP(道具表!L1852,虛寶卡代碼清單!D:H,4,FALSE)*K1852</f>
        <v>1350000000</v>
      </c>
      <c r="J1852" s="147"/>
      <c r="K1852" s="71">
        <v>30000000</v>
      </c>
      <c r="L1852" t="str">
        <f t="shared" si="39"/>
        <v>德古拉免費卡</v>
      </c>
    </row>
    <row r="1853" spans="2:12" x14ac:dyDescent="0.25">
      <c r="B1853" s="82" t="s">
        <v>441</v>
      </c>
      <c r="C1853" s="174" t="s">
        <v>3469</v>
      </c>
      <c r="D1853" s="175" t="s">
        <v>3470</v>
      </c>
      <c r="E1853" s="82">
        <v>12</v>
      </c>
      <c r="F1853" s="79"/>
      <c r="G1853" s="82"/>
      <c r="H1853" s="82"/>
      <c r="I1853" s="118">
        <f>VLOOKUP(道具表!L1853,虛寶卡代碼清單!D:H,4,FALSE)*K1853</f>
        <v>2250000000</v>
      </c>
      <c r="J1853" s="147"/>
      <c r="K1853" s="71">
        <v>50000000</v>
      </c>
      <c r="L1853" t="str">
        <f t="shared" si="39"/>
        <v>德古拉免費卡</v>
      </c>
    </row>
    <row r="1854" spans="2:12" x14ac:dyDescent="0.25">
      <c r="B1854" s="82" t="s">
        <v>441</v>
      </c>
      <c r="C1854" s="174" t="s">
        <v>3471</v>
      </c>
      <c r="D1854" s="175" t="s">
        <v>3472</v>
      </c>
      <c r="E1854" s="82">
        <v>12</v>
      </c>
      <c r="F1854" s="79"/>
      <c r="G1854" s="82"/>
      <c r="H1854" s="82"/>
      <c r="I1854" s="118">
        <f>VLOOKUP(道具表!L1854,虛寶卡代碼清單!D:H,4,FALSE)*K1854</f>
        <v>4500000000</v>
      </c>
      <c r="J1854" s="147"/>
      <c r="K1854" s="71">
        <v>100000000</v>
      </c>
      <c r="L1854" t="str">
        <f t="shared" si="39"/>
        <v>德古拉免費卡</v>
      </c>
    </row>
    <row r="1855" spans="2:12" x14ac:dyDescent="0.25">
      <c r="B1855" s="82" t="s">
        <v>441</v>
      </c>
      <c r="C1855" s="174" t="s">
        <v>3473</v>
      </c>
      <c r="D1855" s="175" t="s">
        <v>3474</v>
      </c>
      <c r="E1855" s="82">
        <v>12</v>
      </c>
      <c r="F1855" s="79"/>
      <c r="G1855" s="82"/>
      <c r="H1855" s="82"/>
      <c r="I1855" s="118">
        <f>VLOOKUP(道具表!L1855,虛寶卡代碼清單!D:H,4,FALSE)*K1855</f>
        <v>9000000000</v>
      </c>
      <c r="J1855" s="147"/>
      <c r="K1855" s="71">
        <v>200000000</v>
      </c>
      <c r="L1855" t="str">
        <f t="shared" si="39"/>
        <v>德古拉免費卡</v>
      </c>
    </row>
    <row r="1856" spans="2:12" x14ac:dyDescent="0.25">
      <c r="B1856" s="82" t="s">
        <v>441</v>
      </c>
      <c r="C1856" s="174" t="s">
        <v>3475</v>
      </c>
      <c r="D1856" s="175" t="s">
        <v>3476</v>
      </c>
      <c r="E1856" s="82">
        <v>12</v>
      </c>
      <c r="F1856" s="79"/>
      <c r="G1856" s="82"/>
      <c r="H1856" s="82"/>
      <c r="I1856" s="118">
        <f>VLOOKUP(道具表!L1856,虛寶卡代碼清單!D:H,4,FALSE)*K1856</f>
        <v>13500000000</v>
      </c>
      <c r="J1856" s="147"/>
      <c r="K1856" s="71">
        <v>300000000</v>
      </c>
      <c r="L1856" t="str">
        <f t="shared" si="39"/>
        <v>德古拉免費卡</v>
      </c>
    </row>
    <row r="1857" spans="2:12" x14ac:dyDescent="0.25">
      <c r="B1857" s="82" t="s">
        <v>441</v>
      </c>
      <c r="C1857" s="174" t="s">
        <v>3477</v>
      </c>
      <c r="D1857" s="175" t="s">
        <v>3478</v>
      </c>
      <c r="E1857" s="82">
        <v>12</v>
      </c>
      <c r="F1857" s="79"/>
      <c r="G1857" s="82"/>
      <c r="H1857" s="82"/>
      <c r="I1857" s="118">
        <f>VLOOKUP(道具表!L1857,虛寶卡代碼清單!D:H,4,FALSE)*K1857</f>
        <v>22500000000</v>
      </c>
      <c r="J1857" s="147"/>
      <c r="K1857" s="71">
        <v>500000000</v>
      </c>
      <c r="L1857" t="str">
        <f t="shared" si="39"/>
        <v>德古拉免費卡</v>
      </c>
    </row>
    <row r="1858" spans="2:12" x14ac:dyDescent="0.25">
      <c r="B1858" s="82" t="s">
        <v>441</v>
      </c>
      <c r="C1858" s="174" t="s">
        <v>3479</v>
      </c>
      <c r="D1858" s="175" t="s">
        <v>3480</v>
      </c>
      <c r="E1858" s="82">
        <v>12</v>
      </c>
      <c r="F1858" s="79"/>
      <c r="G1858" s="82"/>
      <c r="H1858" s="82"/>
      <c r="I1858" s="118">
        <f>VLOOKUP(道具表!L1858,虛寶卡代碼清單!D:H,4,FALSE)*K1858</f>
        <v>45000000000</v>
      </c>
      <c r="J1858" s="147"/>
      <c r="K1858" s="71">
        <v>1000000000</v>
      </c>
      <c r="L1858" t="str">
        <f t="shared" si="39"/>
        <v>德古拉免費卡</v>
      </c>
    </row>
    <row r="1859" spans="2:12" x14ac:dyDescent="0.25">
      <c r="B1859" s="82" t="s">
        <v>441</v>
      </c>
      <c r="C1859" s="174" t="s">
        <v>3481</v>
      </c>
      <c r="D1859" s="175" t="s">
        <v>3482</v>
      </c>
      <c r="E1859" s="82">
        <v>12</v>
      </c>
      <c r="F1859" s="79"/>
      <c r="G1859" s="82"/>
      <c r="H1859" s="82"/>
      <c r="I1859" s="118">
        <f>VLOOKUP(道具表!L1859,虛寶卡代碼清單!D:H,4,FALSE)*K1859</f>
        <v>90000000000</v>
      </c>
      <c r="J1859" s="147"/>
      <c r="K1859" s="71">
        <v>2000000000</v>
      </c>
      <c r="L1859" t="str">
        <f t="shared" si="39"/>
        <v>德古拉免費卡</v>
      </c>
    </row>
    <row r="1860" spans="2:12" x14ac:dyDescent="0.25">
      <c r="B1860" s="82" t="s">
        <v>441</v>
      </c>
      <c r="C1860" s="176" t="s">
        <v>8965</v>
      </c>
      <c r="D1860" s="175" t="s">
        <v>8957</v>
      </c>
      <c r="E1860" s="82">
        <v>12</v>
      </c>
      <c r="F1860" s="79"/>
      <c r="G1860" s="82"/>
      <c r="H1860" s="82"/>
      <c r="I1860" s="118">
        <f>VLOOKUP(道具表!L1860,虛寶卡代碼清單!D:H,4,FALSE)*K1860</f>
        <v>225000000000</v>
      </c>
      <c r="J1860" s="147"/>
      <c r="K1860" s="71">
        <v>5000000000</v>
      </c>
      <c r="L1860" t="str">
        <f t="shared" si="39"/>
        <v>德古拉免費卡</v>
      </c>
    </row>
    <row r="1861" spans="2:12" x14ac:dyDescent="0.25">
      <c r="B1861" s="82" t="s">
        <v>441</v>
      </c>
      <c r="C1861" s="176" t="s">
        <v>8966</v>
      </c>
      <c r="D1861" s="175" t="s">
        <v>8958</v>
      </c>
      <c r="E1861" s="82">
        <v>12</v>
      </c>
      <c r="F1861" s="79"/>
      <c r="G1861" s="82"/>
      <c r="H1861" s="82"/>
      <c r="I1861" s="118">
        <f>VLOOKUP(道具表!L1861,虛寶卡代碼清單!D:H,4,FALSE)*K1861</f>
        <v>450000000000</v>
      </c>
      <c r="J1861" s="147"/>
      <c r="K1861" s="71">
        <v>10000000000</v>
      </c>
      <c r="L1861" t="str">
        <f t="shared" si="39"/>
        <v>德古拉免費卡</v>
      </c>
    </row>
    <row r="1862" spans="2:12" x14ac:dyDescent="0.25">
      <c r="B1862" s="82" t="s">
        <v>441</v>
      </c>
      <c r="C1862" s="174" t="s">
        <v>3483</v>
      </c>
      <c r="D1862" s="175" t="s">
        <v>3484</v>
      </c>
      <c r="E1862" s="82">
        <v>12</v>
      </c>
      <c r="F1862" s="79"/>
      <c r="G1862" s="82"/>
      <c r="H1862" s="82"/>
      <c r="I1862" s="118">
        <f>VLOOKUP(道具表!L1862,虛寶卡代碼清單!D:H,4,FALSE)*K1862</f>
        <v>4500000</v>
      </c>
      <c r="J1862" s="147"/>
      <c r="K1862" s="71">
        <v>100000</v>
      </c>
      <c r="L1862" t="str">
        <f t="shared" si="39"/>
        <v>德古拉免費卡</v>
      </c>
    </row>
    <row r="1863" spans="2:12" x14ac:dyDescent="0.25">
      <c r="B1863" s="82" t="s">
        <v>441</v>
      </c>
      <c r="C1863" s="174" t="s">
        <v>3485</v>
      </c>
      <c r="D1863" s="175" t="s">
        <v>3486</v>
      </c>
      <c r="E1863" s="82">
        <v>12</v>
      </c>
      <c r="F1863" s="79"/>
      <c r="G1863" s="82"/>
      <c r="H1863" s="82"/>
      <c r="I1863" s="118">
        <f>VLOOKUP(道具表!L1863,虛寶卡代碼清單!D:H,4,FALSE)*K1863</f>
        <v>13500000</v>
      </c>
      <c r="J1863" s="147"/>
      <c r="K1863" s="71">
        <v>300000</v>
      </c>
      <c r="L1863" t="str">
        <f t="shared" si="39"/>
        <v>德古拉免費卡</v>
      </c>
    </row>
    <row r="1864" spans="2:12" x14ac:dyDescent="0.25">
      <c r="B1864" s="82" t="s">
        <v>441</v>
      </c>
      <c r="C1864" s="174" t="s">
        <v>3487</v>
      </c>
      <c r="D1864" s="175" t="s">
        <v>3488</v>
      </c>
      <c r="E1864" s="82">
        <v>12</v>
      </c>
      <c r="F1864" s="79"/>
      <c r="G1864" s="82"/>
      <c r="H1864" s="82"/>
      <c r="I1864" s="118">
        <f>VLOOKUP(道具表!L1864,虛寶卡代碼清單!D:H,4,FALSE)*K1864</f>
        <v>45000000</v>
      </c>
      <c r="J1864" s="147"/>
      <c r="K1864" s="71">
        <v>1000000</v>
      </c>
      <c r="L1864" t="str">
        <f t="shared" si="39"/>
        <v>德古拉免費卡</v>
      </c>
    </row>
    <row r="1865" spans="2:12" x14ac:dyDescent="0.25">
      <c r="B1865" s="82" t="s">
        <v>441</v>
      </c>
      <c r="C1865" s="174" t="s">
        <v>3489</v>
      </c>
      <c r="D1865" s="175" t="s">
        <v>3490</v>
      </c>
      <c r="E1865" s="82">
        <v>12</v>
      </c>
      <c r="F1865" s="79"/>
      <c r="G1865" s="82"/>
      <c r="H1865" s="82"/>
      <c r="I1865" s="118">
        <f>VLOOKUP(道具表!L1865,虛寶卡代碼清單!D:H,4,FALSE)*K1865</f>
        <v>135000000</v>
      </c>
      <c r="J1865" s="147"/>
      <c r="K1865" s="71">
        <v>3000000</v>
      </c>
      <c r="L1865" t="str">
        <f t="shared" si="39"/>
        <v>德古拉免費卡</v>
      </c>
    </row>
    <row r="1866" spans="2:12" x14ac:dyDescent="0.25">
      <c r="B1866" s="82" t="s">
        <v>441</v>
      </c>
      <c r="C1866" s="174" t="s">
        <v>3491</v>
      </c>
      <c r="D1866" s="175" t="s">
        <v>3492</v>
      </c>
      <c r="E1866" s="82">
        <v>12</v>
      </c>
      <c r="F1866" s="79"/>
      <c r="G1866" s="82"/>
      <c r="H1866" s="82"/>
      <c r="I1866" s="118">
        <f>VLOOKUP(道具表!L1866,虛寶卡代碼清單!D:H,4,FALSE)*K1866</f>
        <v>270000000</v>
      </c>
      <c r="J1866" s="147"/>
      <c r="K1866" s="71">
        <v>6000000</v>
      </c>
      <c r="L1866" t="str">
        <f t="shared" ref="L1866:L1933" si="40">MID(C1866,LEN(K1866)+1,FIND("(",C1866)-LEN(K1866)-1)</f>
        <v>德古拉免費卡</v>
      </c>
    </row>
    <row r="1867" spans="2:12" x14ac:dyDescent="0.25">
      <c r="B1867" s="82" t="s">
        <v>441</v>
      </c>
      <c r="C1867" s="174" t="s">
        <v>3493</v>
      </c>
      <c r="D1867" s="175" t="s">
        <v>3494</v>
      </c>
      <c r="E1867" s="82">
        <v>12</v>
      </c>
      <c r="F1867" s="79"/>
      <c r="G1867" s="82"/>
      <c r="H1867" s="82"/>
      <c r="I1867" s="118">
        <f>VLOOKUP(道具表!L1867,虛寶卡代碼清單!D:H,4,FALSE)*K1867</f>
        <v>405000000</v>
      </c>
      <c r="J1867" s="147"/>
      <c r="K1867" s="71">
        <v>9000000</v>
      </c>
      <c r="L1867" t="str">
        <f t="shared" si="40"/>
        <v>德古拉免費卡</v>
      </c>
    </row>
    <row r="1868" spans="2:12" x14ac:dyDescent="0.25">
      <c r="B1868" s="82" t="s">
        <v>441</v>
      </c>
      <c r="C1868" s="174" t="s">
        <v>3495</v>
      </c>
      <c r="D1868" s="175" t="s">
        <v>3496</v>
      </c>
      <c r="E1868" s="82">
        <v>12</v>
      </c>
      <c r="F1868" s="79"/>
      <c r="G1868" s="82"/>
      <c r="H1868" s="82"/>
      <c r="I1868" s="118">
        <f>VLOOKUP(道具表!L1868,虛寶卡代碼清單!D:H,4,FALSE)*K1868</f>
        <v>450000000</v>
      </c>
      <c r="J1868" s="147"/>
      <c r="K1868" s="71">
        <v>10000000</v>
      </c>
      <c r="L1868" t="str">
        <f t="shared" si="40"/>
        <v>德古拉免費卡</v>
      </c>
    </row>
    <row r="1869" spans="2:12" x14ac:dyDescent="0.25">
      <c r="B1869" s="82" t="s">
        <v>441</v>
      </c>
      <c r="C1869" s="174" t="s">
        <v>3497</v>
      </c>
      <c r="D1869" s="175" t="s">
        <v>3498</v>
      </c>
      <c r="E1869" s="82">
        <v>12</v>
      </c>
      <c r="F1869" s="79"/>
      <c r="G1869" s="82"/>
      <c r="H1869" s="82"/>
      <c r="I1869" s="118">
        <f>VLOOKUP(道具表!L1869,虛寶卡代碼清單!D:H,4,FALSE)*K1869</f>
        <v>675000000</v>
      </c>
      <c r="J1869" s="147"/>
      <c r="K1869" s="71">
        <v>15000000</v>
      </c>
      <c r="L1869" t="str">
        <f t="shared" si="40"/>
        <v>德古拉免費卡</v>
      </c>
    </row>
    <row r="1870" spans="2:12" x14ac:dyDescent="0.25">
      <c r="B1870" s="82" t="s">
        <v>441</v>
      </c>
      <c r="C1870" s="174" t="s">
        <v>3499</v>
      </c>
      <c r="D1870" s="175" t="s">
        <v>3500</v>
      </c>
      <c r="E1870" s="82">
        <v>12</v>
      </c>
      <c r="F1870" s="79"/>
      <c r="G1870" s="82"/>
      <c r="H1870" s="82"/>
      <c r="I1870" s="118">
        <f>VLOOKUP(道具表!L1870,虛寶卡代碼清單!D:H,4,FALSE)*K1870</f>
        <v>1350000000</v>
      </c>
      <c r="J1870" s="147"/>
      <c r="K1870" s="71">
        <v>30000000</v>
      </c>
      <c r="L1870" t="str">
        <f t="shared" si="40"/>
        <v>德古拉免費卡</v>
      </c>
    </row>
    <row r="1871" spans="2:12" x14ac:dyDescent="0.25">
      <c r="B1871" s="82" t="s">
        <v>441</v>
      </c>
      <c r="C1871" s="174" t="s">
        <v>3501</v>
      </c>
      <c r="D1871" s="175" t="s">
        <v>3502</v>
      </c>
      <c r="E1871" s="82">
        <v>12</v>
      </c>
      <c r="F1871" s="79"/>
      <c r="G1871" s="82"/>
      <c r="H1871" s="82"/>
      <c r="I1871" s="118">
        <f>VLOOKUP(道具表!L1871,虛寶卡代碼清單!D:H,4,FALSE)*K1871</f>
        <v>2250000000</v>
      </c>
      <c r="J1871" s="147"/>
      <c r="K1871" s="71">
        <v>50000000</v>
      </c>
      <c r="L1871" t="str">
        <f t="shared" si="40"/>
        <v>德古拉免費卡</v>
      </c>
    </row>
    <row r="1872" spans="2:12" x14ac:dyDescent="0.25">
      <c r="B1872" s="82" t="s">
        <v>441</v>
      </c>
      <c r="C1872" s="174" t="s">
        <v>3503</v>
      </c>
      <c r="D1872" s="175" t="s">
        <v>3504</v>
      </c>
      <c r="E1872" s="82">
        <v>12</v>
      </c>
      <c r="F1872" s="79"/>
      <c r="G1872" s="82"/>
      <c r="H1872" s="82"/>
      <c r="I1872" s="118">
        <f>VLOOKUP(道具表!L1872,虛寶卡代碼清單!D:H,4,FALSE)*K1872</f>
        <v>4500000000</v>
      </c>
      <c r="J1872" s="147"/>
      <c r="K1872" s="71">
        <v>100000000</v>
      </c>
      <c r="L1872" t="str">
        <f t="shared" si="40"/>
        <v>德古拉免費卡</v>
      </c>
    </row>
    <row r="1873" spans="2:12" x14ac:dyDescent="0.25">
      <c r="B1873" s="82" t="s">
        <v>441</v>
      </c>
      <c r="C1873" s="174" t="s">
        <v>3505</v>
      </c>
      <c r="D1873" s="175" t="s">
        <v>3506</v>
      </c>
      <c r="E1873" s="82">
        <v>12</v>
      </c>
      <c r="F1873" s="79"/>
      <c r="G1873" s="82"/>
      <c r="H1873" s="82"/>
      <c r="I1873" s="118">
        <f>VLOOKUP(道具表!L1873,虛寶卡代碼清單!D:H,4,FALSE)*K1873</f>
        <v>9000000000</v>
      </c>
      <c r="J1873" s="147"/>
      <c r="K1873" s="71">
        <v>200000000</v>
      </c>
      <c r="L1873" t="str">
        <f t="shared" si="40"/>
        <v>德古拉免費卡</v>
      </c>
    </row>
    <row r="1874" spans="2:12" x14ac:dyDescent="0.25">
      <c r="B1874" s="82" t="s">
        <v>441</v>
      </c>
      <c r="C1874" s="174" t="s">
        <v>3507</v>
      </c>
      <c r="D1874" s="175" t="s">
        <v>3508</v>
      </c>
      <c r="E1874" s="82">
        <v>12</v>
      </c>
      <c r="F1874" s="79"/>
      <c r="G1874" s="82"/>
      <c r="H1874" s="82"/>
      <c r="I1874" s="118">
        <f>VLOOKUP(道具表!L1874,虛寶卡代碼清單!D:H,4,FALSE)*K1874</f>
        <v>13500000000</v>
      </c>
      <c r="J1874" s="147"/>
      <c r="K1874" s="71">
        <v>300000000</v>
      </c>
      <c r="L1874" t="str">
        <f t="shared" si="40"/>
        <v>德古拉免費卡</v>
      </c>
    </row>
    <row r="1875" spans="2:12" x14ac:dyDescent="0.25">
      <c r="B1875" s="82" t="s">
        <v>441</v>
      </c>
      <c r="C1875" s="174" t="s">
        <v>3509</v>
      </c>
      <c r="D1875" s="175" t="s">
        <v>3510</v>
      </c>
      <c r="E1875" s="82">
        <v>12</v>
      </c>
      <c r="F1875" s="79"/>
      <c r="G1875" s="82"/>
      <c r="H1875" s="82"/>
      <c r="I1875" s="118">
        <f>VLOOKUP(道具表!L1875,虛寶卡代碼清單!D:H,4,FALSE)*K1875</f>
        <v>22500000000</v>
      </c>
      <c r="J1875" s="147"/>
      <c r="K1875" s="71">
        <v>500000000</v>
      </c>
      <c r="L1875" t="str">
        <f t="shared" si="40"/>
        <v>德古拉免費卡</v>
      </c>
    </row>
    <row r="1876" spans="2:12" x14ac:dyDescent="0.25">
      <c r="B1876" s="82" t="s">
        <v>441</v>
      </c>
      <c r="C1876" s="174" t="s">
        <v>3511</v>
      </c>
      <c r="D1876" s="175" t="s">
        <v>3512</v>
      </c>
      <c r="E1876" s="82">
        <v>12</v>
      </c>
      <c r="F1876" s="79"/>
      <c r="G1876" s="82"/>
      <c r="H1876" s="82"/>
      <c r="I1876" s="118">
        <f>VLOOKUP(道具表!L1876,虛寶卡代碼清單!D:H,4,FALSE)*K1876</f>
        <v>45000000000</v>
      </c>
      <c r="J1876" s="147"/>
      <c r="K1876" s="71">
        <v>1000000000</v>
      </c>
      <c r="L1876" t="str">
        <f t="shared" si="40"/>
        <v>德古拉免費卡</v>
      </c>
    </row>
    <row r="1877" spans="2:12" x14ac:dyDescent="0.25">
      <c r="B1877" s="82" t="s">
        <v>441</v>
      </c>
      <c r="C1877" s="174" t="s">
        <v>3513</v>
      </c>
      <c r="D1877" s="175" t="s">
        <v>3514</v>
      </c>
      <c r="E1877" s="82">
        <v>12</v>
      </c>
      <c r="F1877" s="79"/>
      <c r="G1877" s="82"/>
      <c r="H1877" s="82"/>
      <c r="I1877" s="118">
        <f>VLOOKUP(道具表!L1877,虛寶卡代碼清單!D:H,4,FALSE)*K1877</f>
        <v>90000000000</v>
      </c>
      <c r="J1877" s="147"/>
      <c r="K1877" s="71">
        <v>2000000000</v>
      </c>
      <c r="L1877" t="str">
        <f t="shared" si="40"/>
        <v>德古拉免費卡</v>
      </c>
    </row>
    <row r="1878" spans="2:12" x14ac:dyDescent="0.25">
      <c r="B1878" s="82" t="s">
        <v>441</v>
      </c>
      <c r="C1878" s="176" t="s">
        <v>8967</v>
      </c>
      <c r="D1878" s="175" t="s">
        <v>8959</v>
      </c>
      <c r="E1878" s="82">
        <v>12</v>
      </c>
      <c r="F1878" s="79"/>
      <c r="G1878" s="82"/>
      <c r="H1878" s="82"/>
      <c r="I1878" s="118">
        <f>VLOOKUP(道具表!L1878,虛寶卡代碼清單!D:H,4,FALSE)*K1878</f>
        <v>225000000000</v>
      </c>
      <c r="J1878" s="147"/>
      <c r="K1878" s="71">
        <v>5000000000</v>
      </c>
      <c r="L1878" t="str">
        <f t="shared" si="40"/>
        <v>德古拉免費卡</v>
      </c>
    </row>
    <row r="1879" spans="2:12" x14ac:dyDescent="0.25">
      <c r="B1879" s="82" t="s">
        <v>441</v>
      </c>
      <c r="C1879" s="176" t="s">
        <v>8968</v>
      </c>
      <c r="D1879" s="175" t="s">
        <v>8960</v>
      </c>
      <c r="E1879" s="82">
        <v>12</v>
      </c>
      <c r="F1879" s="79"/>
      <c r="G1879" s="82"/>
      <c r="H1879" s="82"/>
      <c r="I1879" s="118">
        <f>VLOOKUP(道具表!L1879,虛寶卡代碼清單!D:H,4,FALSE)*K1879</f>
        <v>450000000000</v>
      </c>
      <c r="J1879" s="147"/>
      <c r="K1879" s="71">
        <v>10000000000</v>
      </c>
      <c r="L1879" t="str">
        <f t="shared" si="40"/>
        <v>德古拉免費卡</v>
      </c>
    </row>
    <row r="1880" spans="2:12" x14ac:dyDescent="0.25">
      <c r="B1880" s="82" t="s">
        <v>441</v>
      </c>
      <c r="C1880" s="174" t="s">
        <v>3515</v>
      </c>
      <c r="D1880" s="175" t="s">
        <v>3516</v>
      </c>
      <c r="E1880" s="82">
        <v>12</v>
      </c>
      <c r="F1880" s="79"/>
      <c r="G1880" s="82"/>
      <c r="H1880" s="82"/>
      <c r="I1880" s="118">
        <f>VLOOKUP(道具表!L1880,虛寶卡代碼清單!D:H,4,FALSE)*K1880</f>
        <v>30100000</v>
      </c>
      <c r="J1880" s="147"/>
      <c r="K1880" s="71">
        <v>100000</v>
      </c>
      <c r="L1880" t="str">
        <f t="shared" si="40"/>
        <v>德古拉全爆卡</v>
      </c>
    </row>
    <row r="1881" spans="2:12" x14ac:dyDescent="0.25">
      <c r="B1881" s="82" t="s">
        <v>441</v>
      </c>
      <c r="C1881" s="174" t="s">
        <v>3517</v>
      </c>
      <c r="D1881" s="175" t="s">
        <v>3518</v>
      </c>
      <c r="E1881" s="82">
        <v>12</v>
      </c>
      <c r="F1881" s="79"/>
      <c r="G1881" s="82"/>
      <c r="H1881" s="82"/>
      <c r="I1881" s="118">
        <f>VLOOKUP(道具表!L1881,虛寶卡代碼清單!D:H,4,FALSE)*K1881</f>
        <v>90300000</v>
      </c>
      <c r="J1881" s="147"/>
      <c r="K1881" s="71">
        <v>300000</v>
      </c>
      <c r="L1881" t="str">
        <f t="shared" si="40"/>
        <v>德古拉全爆卡</v>
      </c>
    </row>
    <row r="1882" spans="2:12" x14ac:dyDescent="0.25">
      <c r="B1882" s="82" t="s">
        <v>441</v>
      </c>
      <c r="C1882" s="174" t="s">
        <v>3519</v>
      </c>
      <c r="D1882" s="175" t="s">
        <v>3520</v>
      </c>
      <c r="E1882" s="82">
        <v>12</v>
      </c>
      <c r="F1882" s="79"/>
      <c r="G1882" s="82"/>
      <c r="H1882" s="82"/>
      <c r="I1882" s="118">
        <f>VLOOKUP(道具表!L1882,虛寶卡代碼清單!D:H,4,FALSE)*K1882</f>
        <v>301000000</v>
      </c>
      <c r="J1882" s="147"/>
      <c r="K1882" s="71">
        <v>1000000</v>
      </c>
      <c r="L1882" t="str">
        <f t="shared" si="40"/>
        <v>德古拉全爆卡</v>
      </c>
    </row>
    <row r="1883" spans="2:12" x14ac:dyDescent="0.25">
      <c r="B1883" s="82" t="s">
        <v>441</v>
      </c>
      <c r="C1883" s="174" t="s">
        <v>3521</v>
      </c>
      <c r="D1883" s="175" t="s">
        <v>3522</v>
      </c>
      <c r="E1883" s="82">
        <v>12</v>
      </c>
      <c r="F1883" s="79"/>
      <c r="G1883" s="82"/>
      <c r="H1883" s="82"/>
      <c r="I1883" s="118">
        <f>VLOOKUP(道具表!L1883,虛寶卡代碼清單!D:H,4,FALSE)*K1883</f>
        <v>903000000</v>
      </c>
      <c r="J1883" s="147"/>
      <c r="K1883" s="71">
        <v>3000000</v>
      </c>
      <c r="L1883" t="str">
        <f t="shared" si="40"/>
        <v>德古拉全爆卡</v>
      </c>
    </row>
    <row r="1884" spans="2:12" x14ac:dyDescent="0.25">
      <c r="B1884" s="82" t="s">
        <v>441</v>
      </c>
      <c r="C1884" s="174" t="s">
        <v>3523</v>
      </c>
      <c r="D1884" s="175" t="s">
        <v>3524</v>
      </c>
      <c r="E1884" s="82">
        <v>12</v>
      </c>
      <c r="F1884" s="79"/>
      <c r="G1884" s="82"/>
      <c r="H1884" s="82"/>
      <c r="I1884" s="118">
        <f>VLOOKUP(道具表!L1884,虛寶卡代碼清單!D:H,4,FALSE)*K1884</f>
        <v>1806000000</v>
      </c>
      <c r="J1884" s="147"/>
      <c r="K1884" s="71">
        <v>6000000</v>
      </c>
      <c r="L1884" t="str">
        <f t="shared" si="40"/>
        <v>德古拉全爆卡</v>
      </c>
    </row>
    <row r="1885" spans="2:12" x14ac:dyDescent="0.25">
      <c r="B1885" s="82" t="s">
        <v>441</v>
      </c>
      <c r="C1885" s="174" t="s">
        <v>3525</v>
      </c>
      <c r="D1885" s="175" t="s">
        <v>3526</v>
      </c>
      <c r="E1885" s="82">
        <v>12</v>
      </c>
      <c r="F1885" s="79"/>
      <c r="G1885" s="82"/>
      <c r="H1885" s="82"/>
      <c r="I1885" s="118">
        <f>VLOOKUP(道具表!L1885,虛寶卡代碼清單!D:H,4,FALSE)*K1885</f>
        <v>2709000000</v>
      </c>
      <c r="J1885" s="147"/>
      <c r="K1885" s="71">
        <v>9000000</v>
      </c>
      <c r="L1885" t="str">
        <f t="shared" si="40"/>
        <v>德古拉全爆卡</v>
      </c>
    </row>
    <row r="1886" spans="2:12" x14ac:dyDescent="0.25">
      <c r="B1886" s="82" t="s">
        <v>441</v>
      </c>
      <c r="C1886" s="174" t="s">
        <v>3527</v>
      </c>
      <c r="D1886" s="175" t="s">
        <v>3528</v>
      </c>
      <c r="E1886" s="82">
        <v>12</v>
      </c>
      <c r="F1886" s="79"/>
      <c r="G1886" s="82"/>
      <c r="H1886" s="82"/>
      <c r="I1886" s="118">
        <f>VLOOKUP(道具表!L1886,虛寶卡代碼清單!D:H,4,FALSE)*K1886</f>
        <v>3010000000</v>
      </c>
      <c r="J1886" s="147"/>
      <c r="K1886" s="71">
        <v>10000000</v>
      </c>
      <c r="L1886" t="str">
        <f t="shared" si="40"/>
        <v>德古拉全爆卡</v>
      </c>
    </row>
    <row r="1887" spans="2:12" x14ac:dyDescent="0.25">
      <c r="B1887" s="82" t="s">
        <v>441</v>
      </c>
      <c r="C1887" s="174" t="s">
        <v>3529</v>
      </c>
      <c r="D1887" s="175" t="s">
        <v>3530</v>
      </c>
      <c r="E1887" s="82">
        <v>12</v>
      </c>
      <c r="F1887" s="79"/>
      <c r="G1887" s="82"/>
      <c r="H1887" s="82"/>
      <c r="I1887" s="118">
        <f>VLOOKUP(道具表!L1887,虛寶卡代碼清單!D:H,4,FALSE)*K1887</f>
        <v>4515000000</v>
      </c>
      <c r="J1887" s="147"/>
      <c r="K1887" s="71">
        <v>15000000</v>
      </c>
      <c r="L1887" t="str">
        <f t="shared" si="40"/>
        <v>德古拉全爆卡</v>
      </c>
    </row>
    <row r="1888" spans="2:12" x14ac:dyDescent="0.25">
      <c r="B1888" s="82" t="s">
        <v>441</v>
      </c>
      <c r="C1888" s="174" t="s">
        <v>3531</v>
      </c>
      <c r="D1888" s="175" t="s">
        <v>3532</v>
      </c>
      <c r="E1888" s="82">
        <v>12</v>
      </c>
      <c r="F1888" s="79"/>
      <c r="G1888" s="82"/>
      <c r="H1888" s="82"/>
      <c r="I1888" s="118">
        <f>VLOOKUP(道具表!L1888,虛寶卡代碼清單!D:H,4,FALSE)*K1888</f>
        <v>9030000000</v>
      </c>
      <c r="J1888" s="147"/>
      <c r="K1888" s="71">
        <v>30000000</v>
      </c>
      <c r="L1888" t="str">
        <f t="shared" si="40"/>
        <v>德古拉全爆卡</v>
      </c>
    </row>
    <row r="1889" spans="2:12" x14ac:dyDescent="0.25">
      <c r="B1889" s="82" t="s">
        <v>441</v>
      </c>
      <c r="C1889" s="174" t="s">
        <v>3533</v>
      </c>
      <c r="D1889" s="175" t="s">
        <v>3534</v>
      </c>
      <c r="E1889" s="82">
        <v>12</v>
      </c>
      <c r="F1889" s="79"/>
      <c r="G1889" s="82"/>
      <c r="H1889" s="82"/>
      <c r="I1889" s="118">
        <f>VLOOKUP(道具表!L1889,虛寶卡代碼清單!D:H,4,FALSE)*K1889</f>
        <v>15050000000</v>
      </c>
      <c r="J1889" s="147"/>
      <c r="K1889" s="71">
        <v>50000000</v>
      </c>
      <c r="L1889" t="str">
        <f t="shared" si="40"/>
        <v>德古拉全爆卡</v>
      </c>
    </row>
    <row r="1890" spans="2:12" x14ac:dyDescent="0.25">
      <c r="B1890" s="82" t="s">
        <v>441</v>
      </c>
      <c r="C1890" s="174" t="s">
        <v>3535</v>
      </c>
      <c r="D1890" s="175" t="s">
        <v>3536</v>
      </c>
      <c r="E1890" s="82">
        <v>12</v>
      </c>
      <c r="F1890" s="79"/>
      <c r="G1890" s="82"/>
      <c r="H1890" s="82"/>
      <c r="I1890" s="118">
        <f>VLOOKUP(道具表!L1890,虛寶卡代碼清單!D:H,4,FALSE)*K1890</f>
        <v>30100000000</v>
      </c>
      <c r="J1890" s="147"/>
      <c r="K1890" s="71">
        <v>100000000</v>
      </c>
      <c r="L1890" t="str">
        <f t="shared" si="40"/>
        <v>德古拉全爆卡</v>
      </c>
    </row>
    <row r="1891" spans="2:12" x14ac:dyDescent="0.25">
      <c r="B1891" s="82" t="s">
        <v>441</v>
      </c>
      <c r="C1891" s="174" t="s">
        <v>3537</v>
      </c>
      <c r="D1891" s="175" t="s">
        <v>3538</v>
      </c>
      <c r="E1891" s="82">
        <v>12</v>
      </c>
      <c r="F1891" s="79"/>
      <c r="G1891" s="82"/>
      <c r="H1891" s="82"/>
      <c r="I1891" s="118">
        <f>VLOOKUP(道具表!L1891,虛寶卡代碼清單!D:H,4,FALSE)*K1891</f>
        <v>60200000000</v>
      </c>
      <c r="J1891" s="147"/>
      <c r="K1891" s="71">
        <v>200000000</v>
      </c>
      <c r="L1891" t="str">
        <f t="shared" si="40"/>
        <v>德古拉全爆卡</v>
      </c>
    </row>
    <row r="1892" spans="2:12" x14ac:dyDescent="0.25">
      <c r="B1892" s="82" t="s">
        <v>441</v>
      </c>
      <c r="C1892" s="174" t="s">
        <v>3539</v>
      </c>
      <c r="D1892" s="175" t="s">
        <v>3540</v>
      </c>
      <c r="E1892" s="82">
        <v>12</v>
      </c>
      <c r="F1892" s="79"/>
      <c r="G1892" s="82"/>
      <c r="H1892" s="82"/>
      <c r="I1892" s="118">
        <f>VLOOKUP(道具表!L1892,虛寶卡代碼清單!D:H,4,FALSE)*K1892</f>
        <v>90300000000</v>
      </c>
      <c r="J1892" s="147"/>
      <c r="K1892" s="71">
        <v>300000000</v>
      </c>
      <c r="L1892" t="str">
        <f t="shared" si="40"/>
        <v>德古拉全爆卡</v>
      </c>
    </row>
    <row r="1893" spans="2:12" x14ac:dyDescent="0.25">
      <c r="B1893" s="82" t="s">
        <v>441</v>
      </c>
      <c r="C1893" s="174" t="s">
        <v>3541</v>
      </c>
      <c r="D1893" s="175" t="s">
        <v>3542</v>
      </c>
      <c r="E1893" s="82">
        <v>12</v>
      </c>
      <c r="F1893" s="79"/>
      <c r="G1893" s="82"/>
      <c r="H1893" s="82"/>
      <c r="I1893" s="118">
        <f>VLOOKUP(道具表!L1893,虛寶卡代碼清單!D:H,4,FALSE)*K1893</f>
        <v>150500000000</v>
      </c>
      <c r="J1893" s="147"/>
      <c r="K1893" s="71">
        <v>500000000</v>
      </c>
      <c r="L1893" t="str">
        <f t="shared" si="40"/>
        <v>德古拉全爆卡</v>
      </c>
    </row>
    <row r="1894" spans="2:12" x14ac:dyDescent="0.25">
      <c r="B1894" s="82" t="s">
        <v>441</v>
      </c>
      <c r="C1894" s="174" t="s">
        <v>3543</v>
      </c>
      <c r="D1894" s="175" t="s">
        <v>3544</v>
      </c>
      <c r="E1894" s="82">
        <v>12</v>
      </c>
      <c r="F1894" s="79"/>
      <c r="G1894" s="82"/>
      <c r="H1894" s="82"/>
      <c r="I1894" s="118">
        <f>VLOOKUP(道具表!L1894,虛寶卡代碼清單!D:H,4,FALSE)*K1894</f>
        <v>301000000000</v>
      </c>
      <c r="J1894" s="147"/>
      <c r="K1894" s="71">
        <v>1000000000</v>
      </c>
      <c r="L1894" t="str">
        <f t="shared" si="40"/>
        <v>德古拉全爆卡</v>
      </c>
    </row>
    <row r="1895" spans="2:12" x14ac:dyDescent="0.25">
      <c r="B1895" s="82" t="s">
        <v>441</v>
      </c>
      <c r="C1895" s="174" t="s">
        <v>3545</v>
      </c>
      <c r="D1895" s="175" t="s">
        <v>3546</v>
      </c>
      <c r="E1895" s="82">
        <v>12</v>
      </c>
      <c r="F1895" s="79"/>
      <c r="G1895" s="82"/>
      <c r="H1895" s="82"/>
      <c r="I1895" s="118">
        <f>VLOOKUP(道具表!L1895,虛寶卡代碼清單!D:H,4,FALSE)*K1895</f>
        <v>602000000000</v>
      </c>
      <c r="J1895" s="147"/>
      <c r="K1895" s="71">
        <v>2000000000</v>
      </c>
      <c r="L1895" t="str">
        <f t="shared" si="40"/>
        <v>德古拉全爆卡</v>
      </c>
    </row>
    <row r="1896" spans="2:12" x14ac:dyDescent="0.25">
      <c r="B1896" s="82" t="s">
        <v>441</v>
      </c>
      <c r="C1896" s="176" t="s">
        <v>8969</v>
      </c>
      <c r="D1896" s="175" t="s">
        <v>8961</v>
      </c>
      <c r="E1896" s="82">
        <v>12</v>
      </c>
      <c r="F1896" s="79"/>
      <c r="G1896" s="82"/>
      <c r="H1896" s="82"/>
      <c r="I1896" s="118">
        <f>VLOOKUP(道具表!L1896,虛寶卡代碼清單!D:H,4,FALSE)*K1896</f>
        <v>1505000000000</v>
      </c>
      <c r="J1896" s="147"/>
      <c r="K1896" s="71">
        <v>5000000000</v>
      </c>
      <c r="L1896" t="str">
        <f t="shared" si="40"/>
        <v>德古拉全爆卡</v>
      </c>
    </row>
    <row r="1897" spans="2:12" x14ac:dyDescent="0.25">
      <c r="B1897" s="82" t="s">
        <v>441</v>
      </c>
      <c r="C1897" s="176" t="s">
        <v>8970</v>
      </c>
      <c r="D1897" s="175" t="s">
        <v>8962</v>
      </c>
      <c r="E1897" s="82">
        <v>12</v>
      </c>
      <c r="F1897" s="79"/>
      <c r="G1897" s="82"/>
      <c r="H1897" s="82"/>
      <c r="I1897" s="118">
        <f>VLOOKUP(道具表!L1897,虛寶卡代碼清單!D:H,4,FALSE)*K1897</f>
        <v>3010000000000</v>
      </c>
      <c r="J1897" s="147"/>
      <c r="K1897" s="71">
        <v>10000000000</v>
      </c>
      <c r="L1897" t="str">
        <f t="shared" si="40"/>
        <v>德古拉全爆卡</v>
      </c>
    </row>
    <row r="1898" spans="2:12" x14ac:dyDescent="0.25">
      <c r="B1898" s="82" t="s">
        <v>441</v>
      </c>
      <c r="C1898" s="174" t="s">
        <v>3547</v>
      </c>
      <c r="D1898" s="175" t="s">
        <v>3548</v>
      </c>
      <c r="E1898" s="82">
        <v>12</v>
      </c>
      <c r="F1898" s="79"/>
      <c r="G1898" s="82"/>
      <c r="H1898" s="82"/>
      <c r="I1898" s="118">
        <f>VLOOKUP(道具表!L1898,虛寶卡代碼清單!D:H,4,FALSE)*K1898</f>
        <v>30100000</v>
      </c>
      <c r="J1898" s="147"/>
      <c r="K1898" s="71">
        <v>100000</v>
      </c>
      <c r="L1898" t="str">
        <f t="shared" si="40"/>
        <v>德古拉全爆卡</v>
      </c>
    </row>
    <row r="1899" spans="2:12" x14ac:dyDescent="0.25">
      <c r="B1899" s="82" t="s">
        <v>441</v>
      </c>
      <c r="C1899" s="174" t="s">
        <v>3549</v>
      </c>
      <c r="D1899" s="175" t="s">
        <v>3550</v>
      </c>
      <c r="E1899" s="82">
        <v>12</v>
      </c>
      <c r="F1899" s="79"/>
      <c r="G1899" s="82"/>
      <c r="H1899" s="82"/>
      <c r="I1899" s="118">
        <f>VLOOKUP(道具表!L1899,虛寶卡代碼清單!D:H,4,FALSE)*K1899</f>
        <v>90300000</v>
      </c>
      <c r="J1899" s="147"/>
      <c r="K1899" s="71">
        <v>300000</v>
      </c>
      <c r="L1899" t="str">
        <f t="shared" si="40"/>
        <v>德古拉全爆卡</v>
      </c>
    </row>
    <row r="1900" spans="2:12" x14ac:dyDescent="0.25">
      <c r="B1900" s="82" t="s">
        <v>441</v>
      </c>
      <c r="C1900" s="174" t="s">
        <v>3551</v>
      </c>
      <c r="D1900" s="175" t="s">
        <v>3552</v>
      </c>
      <c r="E1900" s="82">
        <v>12</v>
      </c>
      <c r="F1900" s="79"/>
      <c r="G1900" s="82"/>
      <c r="H1900" s="82"/>
      <c r="I1900" s="118">
        <f>VLOOKUP(道具表!L1900,虛寶卡代碼清單!D:H,4,FALSE)*K1900</f>
        <v>301000000</v>
      </c>
      <c r="J1900" s="147"/>
      <c r="K1900" s="71">
        <v>1000000</v>
      </c>
      <c r="L1900" t="str">
        <f t="shared" si="40"/>
        <v>德古拉全爆卡</v>
      </c>
    </row>
    <row r="1901" spans="2:12" x14ac:dyDescent="0.25">
      <c r="B1901" s="82" t="s">
        <v>441</v>
      </c>
      <c r="C1901" s="174" t="s">
        <v>3553</v>
      </c>
      <c r="D1901" s="175" t="s">
        <v>3554</v>
      </c>
      <c r="E1901" s="82">
        <v>12</v>
      </c>
      <c r="F1901" s="79"/>
      <c r="G1901" s="82"/>
      <c r="H1901" s="82"/>
      <c r="I1901" s="118">
        <f>VLOOKUP(道具表!L1901,虛寶卡代碼清單!D:H,4,FALSE)*K1901</f>
        <v>903000000</v>
      </c>
      <c r="J1901" s="147"/>
      <c r="K1901" s="71">
        <v>3000000</v>
      </c>
      <c r="L1901" t="str">
        <f t="shared" si="40"/>
        <v>德古拉全爆卡</v>
      </c>
    </row>
    <row r="1902" spans="2:12" x14ac:dyDescent="0.25">
      <c r="B1902" s="82" t="s">
        <v>441</v>
      </c>
      <c r="C1902" s="174" t="s">
        <v>3555</v>
      </c>
      <c r="D1902" s="175" t="s">
        <v>3556</v>
      </c>
      <c r="E1902" s="82">
        <v>12</v>
      </c>
      <c r="F1902" s="79"/>
      <c r="G1902" s="82"/>
      <c r="H1902" s="82"/>
      <c r="I1902" s="118">
        <f>VLOOKUP(道具表!L1902,虛寶卡代碼清單!D:H,4,FALSE)*K1902</f>
        <v>1806000000</v>
      </c>
      <c r="J1902" s="147"/>
      <c r="K1902" s="71">
        <v>6000000</v>
      </c>
      <c r="L1902" t="str">
        <f t="shared" si="40"/>
        <v>德古拉全爆卡</v>
      </c>
    </row>
    <row r="1903" spans="2:12" x14ac:dyDescent="0.25">
      <c r="B1903" s="82" t="s">
        <v>441</v>
      </c>
      <c r="C1903" s="174" t="s">
        <v>3557</v>
      </c>
      <c r="D1903" s="175" t="s">
        <v>3558</v>
      </c>
      <c r="E1903" s="82">
        <v>12</v>
      </c>
      <c r="F1903" s="79"/>
      <c r="G1903" s="82"/>
      <c r="H1903" s="82"/>
      <c r="I1903" s="118">
        <f>VLOOKUP(道具表!L1903,虛寶卡代碼清單!D:H,4,FALSE)*K1903</f>
        <v>2709000000</v>
      </c>
      <c r="J1903" s="147"/>
      <c r="K1903" s="71">
        <v>9000000</v>
      </c>
      <c r="L1903" t="str">
        <f t="shared" si="40"/>
        <v>德古拉全爆卡</v>
      </c>
    </row>
    <row r="1904" spans="2:12" x14ac:dyDescent="0.25">
      <c r="B1904" s="82" t="s">
        <v>441</v>
      </c>
      <c r="C1904" s="174" t="s">
        <v>3559</v>
      </c>
      <c r="D1904" s="175" t="s">
        <v>3560</v>
      </c>
      <c r="E1904" s="82">
        <v>12</v>
      </c>
      <c r="F1904" s="79"/>
      <c r="G1904" s="82"/>
      <c r="H1904" s="82"/>
      <c r="I1904" s="118">
        <f>VLOOKUP(道具表!L1904,虛寶卡代碼清單!D:H,4,FALSE)*K1904</f>
        <v>3010000000</v>
      </c>
      <c r="J1904" s="147"/>
      <c r="K1904" s="71">
        <v>10000000</v>
      </c>
      <c r="L1904" t="str">
        <f t="shared" si="40"/>
        <v>德古拉全爆卡</v>
      </c>
    </row>
    <row r="1905" spans="2:12" x14ac:dyDescent="0.25">
      <c r="B1905" s="82" t="s">
        <v>441</v>
      </c>
      <c r="C1905" s="174" t="s">
        <v>3561</v>
      </c>
      <c r="D1905" s="175" t="s">
        <v>3562</v>
      </c>
      <c r="E1905" s="82">
        <v>12</v>
      </c>
      <c r="F1905" s="79"/>
      <c r="G1905" s="82"/>
      <c r="H1905" s="82"/>
      <c r="I1905" s="118">
        <f>VLOOKUP(道具表!L1905,虛寶卡代碼清單!D:H,4,FALSE)*K1905</f>
        <v>4515000000</v>
      </c>
      <c r="J1905" s="147"/>
      <c r="K1905" s="71">
        <v>15000000</v>
      </c>
      <c r="L1905" t="str">
        <f t="shared" si="40"/>
        <v>德古拉全爆卡</v>
      </c>
    </row>
    <row r="1906" spans="2:12" x14ac:dyDescent="0.25">
      <c r="B1906" s="82" t="s">
        <v>441</v>
      </c>
      <c r="C1906" s="174" t="s">
        <v>3563</v>
      </c>
      <c r="D1906" s="175" t="s">
        <v>3564</v>
      </c>
      <c r="E1906" s="82">
        <v>12</v>
      </c>
      <c r="F1906" s="79"/>
      <c r="G1906" s="82"/>
      <c r="H1906" s="82"/>
      <c r="I1906" s="118">
        <f>VLOOKUP(道具表!L1906,虛寶卡代碼清單!D:H,4,FALSE)*K1906</f>
        <v>9030000000</v>
      </c>
      <c r="J1906" s="147"/>
      <c r="K1906" s="71">
        <v>30000000</v>
      </c>
      <c r="L1906" t="str">
        <f t="shared" si="40"/>
        <v>德古拉全爆卡</v>
      </c>
    </row>
    <row r="1907" spans="2:12" x14ac:dyDescent="0.25">
      <c r="B1907" s="82" t="s">
        <v>441</v>
      </c>
      <c r="C1907" s="174" t="s">
        <v>3565</v>
      </c>
      <c r="D1907" s="175" t="s">
        <v>3566</v>
      </c>
      <c r="E1907" s="82">
        <v>12</v>
      </c>
      <c r="F1907" s="79"/>
      <c r="G1907" s="82"/>
      <c r="H1907" s="82"/>
      <c r="I1907" s="118">
        <f>VLOOKUP(道具表!L1907,虛寶卡代碼清單!D:H,4,FALSE)*K1907</f>
        <v>15050000000</v>
      </c>
      <c r="J1907" s="147"/>
      <c r="K1907" s="71">
        <v>50000000</v>
      </c>
      <c r="L1907" t="str">
        <f t="shared" si="40"/>
        <v>德古拉全爆卡</v>
      </c>
    </row>
    <row r="1908" spans="2:12" x14ac:dyDescent="0.25">
      <c r="B1908" s="82" t="s">
        <v>441</v>
      </c>
      <c r="C1908" s="174" t="s">
        <v>3567</v>
      </c>
      <c r="D1908" s="175" t="s">
        <v>3568</v>
      </c>
      <c r="E1908" s="82">
        <v>12</v>
      </c>
      <c r="F1908" s="79"/>
      <c r="G1908" s="82"/>
      <c r="H1908" s="82"/>
      <c r="I1908" s="118">
        <f>VLOOKUP(道具表!L1908,虛寶卡代碼清單!D:H,4,FALSE)*K1908</f>
        <v>30100000000</v>
      </c>
      <c r="J1908" s="147"/>
      <c r="K1908" s="71">
        <v>100000000</v>
      </c>
      <c r="L1908" t="str">
        <f t="shared" si="40"/>
        <v>德古拉全爆卡</v>
      </c>
    </row>
    <row r="1909" spans="2:12" x14ac:dyDescent="0.25">
      <c r="B1909" s="82" t="s">
        <v>441</v>
      </c>
      <c r="C1909" s="174" t="s">
        <v>3569</v>
      </c>
      <c r="D1909" s="175" t="s">
        <v>3570</v>
      </c>
      <c r="E1909" s="82">
        <v>12</v>
      </c>
      <c r="F1909" s="79"/>
      <c r="G1909" s="82"/>
      <c r="H1909" s="82"/>
      <c r="I1909" s="118">
        <f>VLOOKUP(道具表!L1909,虛寶卡代碼清單!D:H,4,FALSE)*K1909</f>
        <v>60200000000</v>
      </c>
      <c r="J1909" s="147"/>
      <c r="K1909" s="71">
        <v>200000000</v>
      </c>
      <c r="L1909" t="str">
        <f t="shared" si="40"/>
        <v>德古拉全爆卡</v>
      </c>
    </row>
    <row r="1910" spans="2:12" x14ac:dyDescent="0.25">
      <c r="B1910" s="82" t="s">
        <v>441</v>
      </c>
      <c r="C1910" s="174" t="s">
        <v>3571</v>
      </c>
      <c r="D1910" s="175" t="s">
        <v>3572</v>
      </c>
      <c r="E1910" s="82">
        <v>12</v>
      </c>
      <c r="F1910" s="79"/>
      <c r="G1910" s="82"/>
      <c r="H1910" s="82"/>
      <c r="I1910" s="118">
        <f>VLOOKUP(道具表!L1910,虛寶卡代碼清單!D:H,4,FALSE)*K1910</f>
        <v>90300000000</v>
      </c>
      <c r="J1910" s="147"/>
      <c r="K1910" s="71">
        <v>300000000</v>
      </c>
      <c r="L1910" t="str">
        <f t="shared" si="40"/>
        <v>德古拉全爆卡</v>
      </c>
    </row>
    <row r="1911" spans="2:12" x14ac:dyDescent="0.25">
      <c r="B1911" s="82" t="s">
        <v>441</v>
      </c>
      <c r="C1911" s="174" t="s">
        <v>3573</v>
      </c>
      <c r="D1911" s="175" t="s">
        <v>3574</v>
      </c>
      <c r="E1911" s="82">
        <v>12</v>
      </c>
      <c r="F1911" s="79"/>
      <c r="G1911" s="82"/>
      <c r="H1911" s="82"/>
      <c r="I1911" s="118">
        <f>VLOOKUP(道具表!L1911,虛寶卡代碼清單!D:H,4,FALSE)*K1911</f>
        <v>150500000000</v>
      </c>
      <c r="J1911" s="147"/>
      <c r="K1911" s="71">
        <v>500000000</v>
      </c>
      <c r="L1911" t="str">
        <f t="shared" si="40"/>
        <v>德古拉全爆卡</v>
      </c>
    </row>
    <row r="1912" spans="2:12" x14ac:dyDescent="0.25">
      <c r="B1912" s="82" t="s">
        <v>441</v>
      </c>
      <c r="C1912" s="174" t="s">
        <v>3575</v>
      </c>
      <c r="D1912" s="175" t="s">
        <v>3576</v>
      </c>
      <c r="E1912" s="82">
        <v>12</v>
      </c>
      <c r="F1912" s="79"/>
      <c r="G1912" s="82"/>
      <c r="H1912" s="82"/>
      <c r="I1912" s="118">
        <f>VLOOKUP(道具表!L1912,虛寶卡代碼清單!D:H,4,FALSE)*K1912</f>
        <v>301000000000</v>
      </c>
      <c r="J1912" s="147"/>
      <c r="K1912" s="71">
        <v>1000000000</v>
      </c>
      <c r="L1912" t="str">
        <f t="shared" si="40"/>
        <v>德古拉全爆卡</v>
      </c>
    </row>
    <row r="1913" spans="2:12" x14ac:dyDescent="0.25">
      <c r="B1913" s="82" t="s">
        <v>441</v>
      </c>
      <c r="C1913" s="174" t="s">
        <v>3577</v>
      </c>
      <c r="D1913" s="175" t="s">
        <v>3578</v>
      </c>
      <c r="E1913" s="82">
        <v>12</v>
      </c>
      <c r="F1913" s="79"/>
      <c r="G1913" s="82"/>
      <c r="H1913" s="82"/>
      <c r="I1913" s="118">
        <f>VLOOKUP(道具表!L1913,虛寶卡代碼清單!D:H,4,FALSE)*K1913</f>
        <v>602000000000</v>
      </c>
      <c r="J1913" s="147"/>
      <c r="K1913" s="71">
        <v>2000000000</v>
      </c>
      <c r="L1913" t="str">
        <f t="shared" si="40"/>
        <v>德古拉全爆卡</v>
      </c>
    </row>
    <row r="1914" spans="2:12" x14ac:dyDescent="0.25">
      <c r="B1914" s="82" t="s">
        <v>441</v>
      </c>
      <c r="C1914" s="176" t="s">
        <v>8971</v>
      </c>
      <c r="D1914" s="175" t="s">
        <v>8963</v>
      </c>
      <c r="E1914" s="82">
        <v>12</v>
      </c>
      <c r="F1914" s="79"/>
      <c r="G1914" s="82"/>
      <c r="H1914" s="82"/>
      <c r="I1914" s="118">
        <f>VLOOKUP(道具表!L1914,虛寶卡代碼清單!D:H,4,FALSE)*K1914</f>
        <v>1505000000000</v>
      </c>
      <c r="J1914" s="147"/>
      <c r="K1914" s="71">
        <v>5000000000</v>
      </c>
      <c r="L1914" t="str">
        <f t="shared" si="40"/>
        <v>德古拉全爆卡</v>
      </c>
    </row>
    <row r="1915" spans="2:12" x14ac:dyDescent="0.25">
      <c r="B1915" s="82" t="s">
        <v>441</v>
      </c>
      <c r="C1915" s="176" t="s">
        <v>8972</v>
      </c>
      <c r="D1915" s="175" t="s">
        <v>8964</v>
      </c>
      <c r="E1915" s="82">
        <v>12</v>
      </c>
      <c r="F1915" s="79"/>
      <c r="G1915" s="82"/>
      <c r="H1915" s="82"/>
      <c r="I1915" s="118">
        <f>VLOOKUP(道具表!L1915,虛寶卡代碼清單!D:H,4,FALSE)*K1915</f>
        <v>3010000000000</v>
      </c>
      <c r="J1915" s="147"/>
      <c r="K1915" s="71">
        <v>10000000000</v>
      </c>
      <c r="L1915" t="str">
        <f t="shared" si="40"/>
        <v>德古拉全爆卡</v>
      </c>
    </row>
    <row r="1916" spans="2:12" x14ac:dyDescent="0.25">
      <c r="B1916" s="82" t="s">
        <v>441</v>
      </c>
      <c r="C1916" s="174" t="s">
        <v>3579</v>
      </c>
      <c r="D1916" s="175" t="s">
        <v>3580</v>
      </c>
      <c r="E1916" s="82">
        <v>12</v>
      </c>
      <c r="F1916" s="79"/>
      <c r="G1916" s="82"/>
      <c r="H1916" s="82"/>
      <c r="I1916" s="118">
        <f>VLOOKUP(道具表!L1916,虛寶卡代碼清單!D:H,4,FALSE)*K1916</f>
        <v>336000</v>
      </c>
      <c r="J1916" s="147"/>
      <c r="K1916" s="71">
        <v>3000</v>
      </c>
      <c r="L1916" t="str">
        <f t="shared" si="40"/>
        <v>彩光馬戲團超級紅利卡</v>
      </c>
    </row>
    <row r="1917" spans="2:12" x14ac:dyDescent="0.25">
      <c r="B1917" s="82" t="s">
        <v>441</v>
      </c>
      <c r="C1917" s="174" t="s">
        <v>3581</v>
      </c>
      <c r="D1917" s="175" t="s">
        <v>3582</v>
      </c>
      <c r="E1917" s="82">
        <v>12</v>
      </c>
      <c r="F1917" s="79"/>
      <c r="G1917" s="82"/>
      <c r="H1917" s="82"/>
      <c r="I1917" s="118">
        <f>VLOOKUP(道具表!L1917,虛寶卡代碼清單!D:H,4,FALSE)*K1917</f>
        <v>1008000</v>
      </c>
      <c r="J1917" s="147"/>
      <c r="K1917" s="71">
        <v>9000</v>
      </c>
      <c r="L1917" t="str">
        <f t="shared" si="40"/>
        <v>彩光馬戲團超級紅利卡</v>
      </c>
    </row>
    <row r="1918" spans="2:12" x14ac:dyDescent="0.25">
      <c r="B1918" s="82" t="s">
        <v>441</v>
      </c>
      <c r="C1918" s="174" t="s">
        <v>3583</v>
      </c>
      <c r="D1918" s="175" t="s">
        <v>3584</v>
      </c>
      <c r="E1918" s="82">
        <v>12</v>
      </c>
      <c r="F1918" s="79"/>
      <c r="G1918" s="82"/>
      <c r="H1918" s="82"/>
      <c r="I1918" s="118">
        <f>VLOOKUP(道具表!L1918,虛寶卡代碼清單!D:H,4,FALSE)*K1918</f>
        <v>3360000</v>
      </c>
      <c r="J1918" s="147"/>
      <c r="K1918" s="71">
        <v>30000</v>
      </c>
      <c r="L1918" t="str">
        <f t="shared" si="40"/>
        <v>彩光馬戲團超級紅利卡</v>
      </c>
    </row>
    <row r="1919" spans="2:12" x14ac:dyDescent="0.25">
      <c r="B1919" s="82" t="s">
        <v>441</v>
      </c>
      <c r="C1919" s="174" t="s">
        <v>3585</v>
      </c>
      <c r="D1919" s="175" t="s">
        <v>3586</v>
      </c>
      <c r="E1919" s="82">
        <v>12</v>
      </c>
      <c r="F1919" s="79"/>
      <c r="G1919" s="82"/>
      <c r="H1919" s="82"/>
      <c r="I1919" s="118">
        <f>VLOOKUP(道具表!L1919,虛寶卡代碼清單!D:H,4,FALSE)*K1919</f>
        <v>10080000</v>
      </c>
      <c r="J1919" s="147"/>
      <c r="K1919" s="71">
        <v>90000</v>
      </c>
      <c r="L1919" t="str">
        <f t="shared" si="40"/>
        <v>彩光馬戲團超級紅利卡</v>
      </c>
    </row>
    <row r="1920" spans="2:12" x14ac:dyDescent="0.25">
      <c r="B1920" s="82" t="s">
        <v>441</v>
      </c>
      <c r="C1920" s="174" t="s">
        <v>3587</v>
      </c>
      <c r="D1920" s="175" t="s">
        <v>3588</v>
      </c>
      <c r="E1920" s="82">
        <v>12</v>
      </c>
      <c r="F1920" s="79"/>
      <c r="G1920" s="82"/>
      <c r="H1920" s="82"/>
      <c r="I1920" s="118">
        <f>VLOOKUP(道具表!L1920,虛寶卡代碼清單!D:H,4,FALSE)*K1920</f>
        <v>33600000</v>
      </c>
      <c r="J1920" s="147"/>
      <c r="K1920" s="71">
        <v>300000</v>
      </c>
      <c r="L1920" t="str">
        <f t="shared" si="40"/>
        <v>彩光馬戲團超級紅利卡</v>
      </c>
    </row>
    <row r="1921" spans="2:12" x14ac:dyDescent="0.25">
      <c r="B1921" s="82" t="s">
        <v>441</v>
      </c>
      <c r="C1921" s="174" t="s">
        <v>3589</v>
      </c>
      <c r="D1921" s="175" t="s">
        <v>3590</v>
      </c>
      <c r="E1921" s="82">
        <v>12</v>
      </c>
      <c r="F1921" s="79"/>
      <c r="G1921" s="82"/>
      <c r="H1921" s="82"/>
      <c r="I1921" s="118">
        <f>VLOOKUP(道具表!L1921,虛寶卡代碼清單!D:H,4,FALSE)*K1921</f>
        <v>100800000</v>
      </c>
      <c r="J1921" s="147"/>
      <c r="K1921" s="71">
        <v>900000</v>
      </c>
      <c r="L1921" t="str">
        <f t="shared" si="40"/>
        <v>彩光馬戲團超級紅利卡</v>
      </c>
    </row>
    <row r="1922" spans="2:12" x14ac:dyDescent="0.25">
      <c r="B1922" s="82" t="s">
        <v>441</v>
      </c>
      <c r="C1922" s="174" t="s">
        <v>3591</v>
      </c>
      <c r="D1922" s="175" t="s">
        <v>3592</v>
      </c>
      <c r="E1922" s="82">
        <v>12</v>
      </c>
      <c r="F1922" s="79"/>
      <c r="G1922" s="82"/>
      <c r="H1922" s="82"/>
      <c r="I1922" s="118">
        <f>VLOOKUP(道具表!L1922,虛寶卡代碼清單!D:H,4,FALSE)*K1922</f>
        <v>336000000</v>
      </c>
      <c r="J1922" s="147"/>
      <c r="K1922" s="71">
        <v>3000000</v>
      </c>
      <c r="L1922" t="str">
        <f t="shared" si="40"/>
        <v>彩光馬戲團超級紅利卡</v>
      </c>
    </row>
    <row r="1923" spans="2:12" x14ac:dyDescent="0.25">
      <c r="B1923" s="82" t="s">
        <v>441</v>
      </c>
      <c r="C1923" s="174" t="s">
        <v>3593</v>
      </c>
      <c r="D1923" s="175" t="s">
        <v>3594</v>
      </c>
      <c r="E1923" s="82">
        <v>12</v>
      </c>
      <c r="F1923" s="79"/>
      <c r="G1923" s="82"/>
      <c r="H1923" s="82"/>
      <c r="I1923" s="118">
        <f>VLOOKUP(道具表!L1923,虛寶卡代碼清單!D:H,4,FALSE)*K1923</f>
        <v>672000000</v>
      </c>
      <c r="J1923" s="147"/>
      <c r="K1923" s="71">
        <v>6000000</v>
      </c>
      <c r="L1923" t="str">
        <f t="shared" si="40"/>
        <v>彩光馬戲團超級紅利卡</v>
      </c>
    </row>
    <row r="1924" spans="2:12" x14ac:dyDescent="0.25">
      <c r="B1924" s="82" t="s">
        <v>441</v>
      </c>
      <c r="C1924" s="174" t="s">
        <v>3595</v>
      </c>
      <c r="D1924" s="175" t="s">
        <v>3596</v>
      </c>
      <c r="E1924" s="82">
        <v>12</v>
      </c>
      <c r="F1924" s="79"/>
      <c r="G1924" s="82"/>
      <c r="H1924" s="82"/>
      <c r="I1924" s="118">
        <f>VLOOKUP(道具表!L1924,虛寶卡代碼清單!D:H,4,FALSE)*K1924</f>
        <v>1008000000</v>
      </c>
      <c r="J1924" s="147"/>
      <c r="K1924" s="71">
        <v>9000000</v>
      </c>
      <c r="L1924" t="str">
        <f t="shared" si="40"/>
        <v>彩光馬戲團超級紅利卡</v>
      </c>
    </row>
    <row r="1925" spans="2:12" x14ac:dyDescent="0.25">
      <c r="B1925" s="82" t="s">
        <v>441</v>
      </c>
      <c r="C1925" s="174" t="s">
        <v>3597</v>
      </c>
      <c r="D1925" s="175" t="s">
        <v>3598</v>
      </c>
      <c r="E1925" s="82">
        <v>12</v>
      </c>
      <c r="F1925" s="79"/>
      <c r="G1925" s="82"/>
      <c r="H1925" s="82"/>
      <c r="I1925" s="118">
        <f>VLOOKUP(道具表!L1925,虛寶卡代碼清單!D:H,4,FALSE)*K1925</f>
        <v>1680000000</v>
      </c>
      <c r="J1925" s="147"/>
      <c r="K1925" s="71">
        <v>15000000</v>
      </c>
      <c r="L1925" t="str">
        <f t="shared" si="40"/>
        <v>彩光馬戲團超級紅利卡</v>
      </c>
    </row>
    <row r="1926" spans="2:12" x14ac:dyDescent="0.25">
      <c r="B1926" s="82" t="s">
        <v>441</v>
      </c>
      <c r="C1926" s="174" t="s">
        <v>3599</v>
      </c>
      <c r="D1926" s="175" t="s">
        <v>3600</v>
      </c>
      <c r="E1926" s="82">
        <v>12</v>
      </c>
      <c r="F1926" s="79"/>
      <c r="G1926" s="82"/>
      <c r="H1926" s="82"/>
      <c r="I1926" s="118">
        <f>VLOOKUP(道具表!L1926,虛寶卡代碼清單!D:H,4,FALSE)*K1926</f>
        <v>3360000000</v>
      </c>
      <c r="J1926" s="147"/>
      <c r="K1926" s="71">
        <v>30000000</v>
      </c>
      <c r="L1926" t="str">
        <f t="shared" si="40"/>
        <v>彩光馬戲團超級紅利卡</v>
      </c>
    </row>
    <row r="1927" spans="2:12" x14ac:dyDescent="0.25">
      <c r="B1927" s="82" t="s">
        <v>441</v>
      </c>
      <c r="C1927" s="174" t="s">
        <v>3601</v>
      </c>
      <c r="D1927" s="175" t="s">
        <v>3602</v>
      </c>
      <c r="E1927" s="82">
        <v>12</v>
      </c>
      <c r="F1927" s="79"/>
      <c r="G1927" s="82"/>
      <c r="H1927" s="82"/>
      <c r="I1927" s="118">
        <f>VLOOKUP(道具表!L1927,虛寶卡代碼清單!D:H,4,FALSE)*K1927</f>
        <v>5040000000</v>
      </c>
      <c r="J1927" s="147"/>
      <c r="K1927" s="71">
        <v>45000000</v>
      </c>
      <c r="L1927" t="str">
        <f t="shared" si="40"/>
        <v>彩光馬戲團超級紅利卡</v>
      </c>
    </row>
    <row r="1928" spans="2:12" x14ac:dyDescent="0.25">
      <c r="B1928" s="82" t="s">
        <v>441</v>
      </c>
      <c r="C1928" s="174" t="s">
        <v>3603</v>
      </c>
      <c r="D1928" s="175" t="s">
        <v>3604</v>
      </c>
      <c r="E1928" s="82">
        <v>12</v>
      </c>
      <c r="F1928" s="79"/>
      <c r="G1928" s="82"/>
      <c r="H1928" s="82"/>
      <c r="I1928" s="118">
        <f>VLOOKUP(道具表!L1928,虛寶卡代碼清單!D:H,4,FALSE)*K1928</f>
        <v>10080000000</v>
      </c>
      <c r="J1928" s="147"/>
      <c r="K1928" s="71">
        <v>90000000</v>
      </c>
      <c r="L1928" t="str">
        <f t="shared" si="40"/>
        <v>彩光馬戲團超級紅利卡</v>
      </c>
    </row>
    <row r="1929" spans="2:12" x14ac:dyDescent="0.25">
      <c r="B1929" s="82" t="s">
        <v>441</v>
      </c>
      <c r="C1929" s="174" t="s">
        <v>3605</v>
      </c>
      <c r="D1929" s="175" t="s">
        <v>3606</v>
      </c>
      <c r="E1929" s="82">
        <v>12</v>
      </c>
      <c r="F1929" s="79"/>
      <c r="G1929" s="82"/>
      <c r="H1929" s="82"/>
      <c r="I1929" s="118">
        <f>VLOOKUP(道具表!L1929,虛寶卡代碼清單!D:H,4,FALSE)*K1929</f>
        <v>16800000000</v>
      </c>
      <c r="J1929" s="147"/>
      <c r="K1929" s="71">
        <v>150000000</v>
      </c>
      <c r="L1929" t="str">
        <f t="shared" si="40"/>
        <v>彩光馬戲團超級紅利卡</v>
      </c>
    </row>
    <row r="1930" spans="2:12" x14ac:dyDescent="0.25">
      <c r="B1930" s="82" t="s">
        <v>441</v>
      </c>
      <c r="C1930" s="174" t="s">
        <v>3607</v>
      </c>
      <c r="D1930" s="175" t="s">
        <v>3608</v>
      </c>
      <c r="E1930" s="82">
        <v>12</v>
      </c>
      <c r="F1930" s="79"/>
      <c r="G1930" s="82"/>
      <c r="H1930" s="82"/>
      <c r="I1930" s="118">
        <f>VLOOKUP(道具表!L1930,虛寶卡代碼清單!D:H,4,FALSE)*K1930</f>
        <v>33600000000</v>
      </c>
      <c r="J1930" s="147"/>
      <c r="K1930" s="71">
        <v>300000000</v>
      </c>
      <c r="L1930" t="str">
        <f t="shared" si="40"/>
        <v>彩光馬戲團超級紅利卡</v>
      </c>
    </row>
    <row r="1931" spans="2:12" x14ac:dyDescent="0.25">
      <c r="B1931" s="82" t="s">
        <v>441</v>
      </c>
      <c r="C1931" s="174" t="s">
        <v>3609</v>
      </c>
      <c r="D1931" s="175" t="s">
        <v>3610</v>
      </c>
      <c r="E1931" s="82">
        <v>12</v>
      </c>
      <c r="F1931" s="79"/>
      <c r="G1931" s="82"/>
      <c r="H1931" s="82"/>
      <c r="I1931" s="118">
        <f>VLOOKUP(道具表!L1931,虛寶卡代碼清單!D:H,4,FALSE)*K1931</f>
        <v>67200000000</v>
      </c>
      <c r="J1931" s="147"/>
      <c r="K1931" s="71">
        <v>600000000</v>
      </c>
      <c r="L1931" t="str">
        <f t="shared" si="40"/>
        <v>彩光馬戲團超級紅利卡</v>
      </c>
    </row>
    <row r="1932" spans="2:12" x14ac:dyDescent="0.25">
      <c r="B1932" s="82" t="s">
        <v>441</v>
      </c>
      <c r="C1932" s="174" t="s">
        <v>3611</v>
      </c>
      <c r="D1932" s="175" t="s">
        <v>3612</v>
      </c>
      <c r="E1932" s="82">
        <v>12</v>
      </c>
      <c r="F1932" s="79"/>
      <c r="G1932" s="82"/>
      <c r="H1932" s="82"/>
      <c r="I1932" s="118">
        <f>VLOOKUP(道具表!L1932,虛寶卡代碼清單!D:H,4,FALSE)*K1932</f>
        <v>134400000000</v>
      </c>
      <c r="J1932" s="147"/>
      <c r="K1932" s="71">
        <v>1200000000</v>
      </c>
      <c r="L1932" t="str">
        <f t="shared" si="40"/>
        <v>彩光馬戲團超級紅利卡</v>
      </c>
    </row>
    <row r="1933" spans="2:12" x14ac:dyDescent="0.25">
      <c r="B1933" s="82" t="s">
        <v>441</v>
      </c>
      <c r="C1933" s="174" t="s">
        <v>3613</v>
      </c>
      <c r="D1933" s="175" t="s">
        <v>3614</v>
      </c>
      <c r="E1933" s="82">
        <v>12</v>
      </c>
      <c r="F1933" s="79"/>
      <c r="G1933" s="82"/>
      <c r="H1933" s="82"/>
      <c r="I1933" s="118">
        <f>VLOOKUP(道具表!L1933,虛寶卡代碼清單!D:H,4,FALSE)*K1933</f>
        <v>336000000000</v>
      </c>
      <c r="J1933" s="147"/>
      <c r="K1933" s="71">
        <v>3000000000</v>
      </c>
      <c r="L1933" t="str">
        <f t="shared" si="40"/>
        <v>彩光馬戲團超級紅利卡</v>
      </c>
    </row>
    <row r="1934" spans="2:12" x14ac:dyDescent="0.25">
      <c r="B1934" s="82" t="s">
        <v>441</v>
      </c>
      <c r="C1934" s="176" t="s">
        <v>8979</v>
      </c>
      <c r="D1934" s="175" t="s">
        <v>8980</v>
      </c>
      <c r="E1934" s="82">
        <v>12</v>
      </c>
      <c r="F1934" s="79"/>
      <c r="G1934" s="82"/>
      <c r="H1934" s="82"/>
      <c r="I1934" s="118">
        <f>VLOOKUP(道具表!L1934,虛寶卡代碼清單!D:H,4,FALSE)*K1934</f>
        <v>672000000000</v>
      </c>
      <c r="J1934" s="147"/>
      <c r="K1934" s="71">
        <v>6000000000</v>
      </c>
      <c r="L1934" t="str">
        <f t="shared" ref="L1934:L1997" si="41">MID(C1934,LEN(K1934)+1,FIND("(",C1934)-LEN(K1934)-1)</f>
        <v>彩光馬戲團超級紅利卡</v>
      </c>
    </row>
    <row r="1935" spans="2:12" x14ac:dyDescent="0.25">
      <c r="B1935" s="82" t="s">
        <v>441</v>
      </c>
      <c r="C1935" s="176" t="s">
        <v>8981</v>
      </c>
      <c r="D1935" s="175" t="s">
        <v>8982</v>
      </c>
      <c r="E1935" s="82">
        <v>12</v>
      </c>
      <c r="F1935" s="79"/>
      <c r="G1935" s="82"/>
      <c r="H1935" s="82"/>
      <c r="I1935" s="118">
        <f>VLOOKUP(道具表!L1935,虛寶卡代碼清單!D:H,4,FALSE)*K1935</f>
        <v>1344000000000</v>
      </c>
      <c r="J1935" s="147"/>
      <c r="K1935" s="71">
        <v>12000000000</v>
      </c>
      <c r="L1935" t="str">
        <f t="shared" si="41"/>
        <v>彩光馬戲團超級紅利卡</v>
      </c>
    </row>
    <row r="1936" spans="2:12" x14ac:dyDescent="0.25">
      <c r="B1936" s="82" t="s">
        <v>441</v>
      </c>
      <c r="C1936" s="174" t="s">
        <v>3615</v>
      </c>
      <c r="D1936" s="175" t="s">
        <v>3616</v>
      </c>
      <c r="E1936" s="82">
        <v>12</v>
      </c>
      <c r="F1936" s="79"/>
      <c r="G1936" s="82"/>
      <c r="H1936" s="82"/>
      <c r="I1936" s="118">
        <f>VLOOKUP(道具表!L1936,虛寶卡代碼清單!D:H,4,FALSE)*K1936</f>
        <v>336000</v>
      </c>
      <c r="J1936" s="147"/>
      <c r="K1936" s="71">
        <v>3000</v>
      </c>
      <c r="L1936" t="str">
        <f t="shared" si="41"/>
        <v>彩光馬戲團超級紅利卡</v>
      </c>
    </row>
    <row r="1937" spans="2:12" x14ac:dyDescent="0.25">
      <c r="B1937" s="82" t="s">
        <v>441</v>
      </c>
      <c r="C1937" s="174" t="s">
        <v>3617</v>
      </c>
      <c r="D1937" s="175" t="s">
        <v>3618</v>
      </c>
      <c r="E1937" s="82">
        <v>12</v>
      </c>
      <c r="F1937" s="79"/>
      <c r="G1937" s="82"/>
      <c r="H1937" s="82"/>
      <c r="I1937" s="118">
        <f>VLOOKUP(道具表!L1937,虛寶卡代碼清單!D:H,4,FALSE)*K1937</f>
        <v>1008000</v>
      </c>
      <c r="J1937" s="147"/>
      <c r="K1937" s="71">
        <v>9000</v>
      </c>
      <c r="L1937" t="str">
        <f t="shared" si="41"/>
        <v>彩光馬戲團超級紅利卡</v>
      </c>
    </row>
    <row r="1938" spans="2:12" x14ac:dyDescent="0.25">
      <c r="B1938" s="82" t="s">
        <v>441</v>
      </c>
      <c r="C1938" s="174" t="s">
        <v>3619</v>
      </c>
      <c r="D1938" s="175" t="s">
        <v>3620</v>
      </c>
      <c r="E1938" s="82">
        <v>12</v>
      </c>
      <c r="F1938" s="79"/>
      <c r="G1938" s="82"/>
      <c r="H1938" s="82"/>
      <c r="I1938" s="118">
        <f>VLOOKUP(道具表!L1938,虛寶卡代碼清單!D:H,4,FALSE)*K1938</f>
        <v>3360000</v>
      </c>
      <c r="J1938" s="147"/>
      <c r="K1938" s="71">
        <v>30000</v>
      </c>
      <c r="L1938" t="str">
        <f t="shared" si="41"/>
        <v>彩光馬戲團超級紅利卡</v>
      </c>
    </row>
    <row r="1939" spans="2:12" x14ac:dyDescent="0.25">
      <c r="B1939" s="82" t="s">
        <v>441</v>
      </c>
      <c r="C1939" s="174" t="s">
        <v>3621</v>
      </c>
      <c r="D1939" s="175" t="s">
        <v>3622</v>
      </c>
      <c r="E1939" s="82">
        <v>12</v>
      </c>
      <c r="F1939" s="79"/>
      <c r="G1939" s="82"/>
      <c r="H1939" s="82"/>
      <c r="I1939" s="118">
        <f>VLOOKUP(道具表!L1939,虛寶卡代碼清單!D:H,4,FALSE)*K1939</f>
        <v>10080000</v>
      </c>
      <c r="J1939" s="147"/>
      <c r="K1939" s="71">
        <v>90000</v>
      </c>
      <c r="L1939" t="str">
        <f t="shared" si="41"/>
        <v>彩光馬戲團超級紅利卡</v>
      </c>
    </row>
    <row r="1940" spans="2:12" x14ac:dyDescent="0.25">
      <c r="B1940" s="82" t="s">
        <v>441</v>
      </c>
      <c r="C1940" s="174" t="s">
        <v>3623</v>
      </c>
      <c r="D1940" s="175" t="s">
        <v>3624</v>
      </c>
      <c r="E1940" s="82">
        <v>12</v>
      </c>
      <c r="F1940" s="79"/>
      <c r="G1940" s="82"/>
      <c r="H1940" s="82"/>
      <c r="I1940" s="118">
        <f>VLOOKUP(道具表!L1940,虛寶卡代碼清單!D:H,4,FALSE)*K1940</f>
        <v>33600000</v>
      </c>
      <c r="J1940" s="147"/>
      <c r="K1940" s="71">
        <v>300000</v>
      </c>
      <c r="L1940" t="str">
        <f t="shared" si="41"/>
        <v>彩光馬戲團超級紅利卡</v>
      </c>
    </row>
    <row r="1941" spans="2:12" x14ac:dyDescent="0.25">
      <c r="B1941" s="82" t="s">
        <v>441</v>
      </c>
      <c r="C1941" s="174" t="s">
        <v>3625</v>
      </c>
      <c r="D1941" s="175" t="s">
        <v>3626</v>
      </c>
      <c r="E1941" s="82">
        <v>12</v>
      </c>
      <c r="F1941" s="79"/>
      <c r="G1941" s="82"/>
      <c r="H1941" s="82"/>
      <c r="I1941" s="118">
        <f>VLOOKUP(道具表!L1941,虛寶卡代碼清單!D:H,4,FALSE)*K1941</f>
        <v>100800000</v>
      </c>
      <c r="J1941" s="147"/>
      <c r="K1941" s="71">
        <v>900000</v>
      </c>
      <c r="L1941" t="str">
        <f t="shared" si="41"/>
        <v>彩光馬戲團超級紅利卡</v>
      </c>
    </row>
    <row r="1942" spans="2:12" x14ac:dyDescent="0.25">
      <c r="B1942" s="82" t="s">
        <v>441</v>
      </c>
      <c r="C1942" s="174" t="s">
        <v>3627</v>
      </c>
      <c r="D1942" s="175" t="s">
        <v>3628</v>
      </c>
      <c r="E1942" s="82">
        <v>12</v>
      </c>
      <c r="F1942" s="79"/>
      <c r="G1942" s="82"/>
      <c r="H1942" s="82"/>
      <c r="I1942" s="118">
        <f>VLOOKUP(道具表!L1942,虛寶卡代碼清單!D:H,4,FALSE)*K1942</f>
        <v>336000000</v>
      </c>
      <c r="J1942" s="147"/>
      <c r="K1942" s="71">
        <v>3000000</v>
      </c>
      <c r="L1942" t="str">
        <f t="shared" si="41"/>
        <v>彩光馬戲團超級紅利卡</v>
      </c>
    </row>
    <row r="1943" spans="2:12" x14ac:dyDescent="0.25">
      <c r="B1943" s="82" t="s">
        <v>441</v>
      </c>
      <c r="C1943" s="174" t="s">
        <v>3629</v>
      </c>
      <c r="D1943" s="175" t="s">
        <v>3630</v>
      </c>
      <c r="E1943" s="82">
        <v>12</v>
      </c>
      <c r="F1943" s="79"/>
      <c r="G1943" s="82"/>
      <c r="H1943" s="82"/>
      <c r="I1943" s="118">
        <f>VLOOKUP(道具表!L1943,虛寶卡代碼清單!D:H,4,FALSE)*K1943</f>
        <v>672000000</v>
      </c>
      <c r="J1943" s="147"/>
      <c r="K1943" s="71">
        <v>6000000</v>
      </c>
      <c r="L1943" t="str">
        <f t="shared" si="41"/>
        <v>彩光馬戲團超級紅利卡</v>
      </c>
    </row>
    <row r="1944" spans="2:12" x14ac:dyDescent="0.25">
      <c r="B1944" s="82" t="s">
        <v>441</v>
      </c>
      <c r="C1944" s="174" t="s">
        <v>3631</v>
      </c>
      <c r="D1944" s="175" t="s">
        <v>3632</v>
      </c>
      <c r="E1944" s="82">
        <v>12</v>
      </c>
      <c r="F1944" s="79"/>
      <c r="G1944" s="82"/>
      <c r="H1944" s="82"/>
      <c r="I1944" s="118">
        <f>VLOOKUP(道具表!L1944,虛寶卡代碼清單!D:H,4,FALSE)*K1944</f>
        <v>1008000000</v>
      </c>
      <c r="J1944" s="147"/>
      <c r="K1944" s="71">
        <v>9000000</v>
      </c>
      <c r="L1944" t="str">
        <f t="shared" si="41"/>
        <v>彩光馬戲團超級紅利卡</v>
      </c>
    </row>
    <row r="1945" spans="2:12" x14ac:dyDescent="0.25">
      <c r="B1945" s="82" t="s">
        <v>441</v>
      </c>
      <c r="C1945" s="174" t="s">
        <v>3633</v>
      </c>
      <c r="D1945" s="175" t="s">
        <v>3634</v>
      </c>
      <c r="E1945" s="82">
        <v>12</v>
      </c>
      <c r="F1945" s="79"/>
      <c r="G1945" s="82"/>
      <c r="H1945" s="82"/>
      <c r="I1945" s="118">
        <f>VLOOKUP(道具表!L1945,虛寶卡代碼清單!D:H,4,FALSE)*K1945</f>
        <v>1680000000</v>
      </c>
      <c r="J1945" s="147"/>
      <c r="K1945" s="71">
        <v>15000000</v>
      </c>
      <c r="L1945" t="str">
        <f t="shared" si="41"/>
        <v>彩光馬戲團超級紅利卡</v>
      </c>
    </row>
    <row r="1946" spans="2:12" x14ac:dyDescent="0.25">
      <c r="B1946" s="82" t="s">
        <v>441</v>
      </c>
      <c r="C1946" s="174" t="s">
        <v>3635</v>
      </c>
      <c r="D1946" s="175" t="s">
        <v>3636</v>
      </c>
      <c r="E1946" s="82">
        <v>12</v>
      </c>
      <c r="F1946" s="79"/>
      <c r="G1946" s="82"/>
      <c r="H1946" s="82"/>
      <c r="I1946" s="118">
        <f>VLOOKUP(道具表!L1946,虛寶卡代碼清單!D:H,4,FALSE)*K1946</f>
        <v>3360000000</v>
      </c>
      <c r="J1946" s="147"/>
      <c r="K1946" s="71">
        <v>30000000</v>
      </c>
      <c r="L1946" t="str">
        <f t="shared" si="41"/>
        <v>彩光馬戲團超級紅利卡</v>
      </c>
    </row>
    <row r="1947" spans="2:12" x14ac:dyDescent="0.25">
      <c r="B1947" s="82" t="s">
        <v>441</v>
      </c>
      <c r="C1947" s="174" t="s">
        <v>3637</v>
      </c>
      <c r="D1947" s="175" t="s">
        <v>3638</v>
      </c>
      <c r="E1947" s="82">
        <v>12</v>
      </c>
      <c r="F1947" s="79"/>
      <c r="G1947" s="82"/>
      <c r="H1947" s="82"/>
      <c r="I1947" s="118">
        <f>VLOOKUP(道具表!L1947,虛寶卡代碼清單!D:H,4,FALSE)*K1947</f>
        <v>5040000000</v>
      </c>
      <c r="J1947" s="147"/>
      <c r="K1947" s="71">
        <v>45000000</v>
      </c>
      <c r="L1947" t="str">
        <f t="shared" si="41"/>
        <v>彩光馬戲團超級紅利卡</v>
      </c>
    </row>
    <row r="1948" spans="2:12" x14ac:dyDescent="0.25">
      <c r="B1948" s="82" t="s">
        <v>441</v>
      </c>
      <c r="C1948" s="174" t="s">
        <v>3639</v>
      </c>
      <c r="D1948" s="175" t="s">
        <v>3640</v>
      </c>
      <c r="E1948" s="82">
        <v>12</v>
      </c>
      <c r="F1948" s="79"/>
      <c r="G1948" s="82"/>
      <c r="H1948" s="82"/>
      <c r="I1948" s="118">
        <f>VLOOKUP(道具表!L1948,虛寶卡代碼清單!D:H,4,FALSE)*K1948</f>
        <v>10080000000</v>
      </c>
      <c r="J1948" s="147"/>
      <c r="K1948" s="71">
        <v>90000000</v>
      </c>
      <c r="L1948" t="str">
        <f t="shared" si="41"/>
        <v>彩光馬戲團超級紅利卡</v>
      </c>
    </row>
    <row r="1949" spans="2:12" x14ac:dyDescent="0.25">
      <c r="B1949" s="82" t="s">
        <v>441</v>
      </c>
      <c r="C1949" s="174" t="s">
        <v>3641</v>
      </c>
      <c r="D1949" s="175" t="s">
        <v>3642</v>
      </c>
      <c r="E1949" s="82">
        <v>12</v>
      </c>
      <c r="F1949" s="79"/>
      <c r="G1949" s="82"/>
      <c r="H1949" s="82"/>
      <c r="I1949" s="118">
        <f>VLOOKUP(道具表!L1949,虛寶卡代碼清單!D:H,4,FALSE)*K1949</f>
        <v>16800000000</v>
      </c>
      <c r="J1949" s="147"/>
      <c r="K1949" s="71">
        <v>150000000</v>
      </c>
      <c r="L1949" t="str">
        <f t="shared" si="41"/>
        <v>彩光馬戲團超級紅利卡</v>
      </c>
    </row>
    <row r="1950" spans="2:12" x14ac:dyDescent="0.25">
      <c r="B1950" s="82" t="s">
        <v>441</v>
      </c>
      <c r="C1950" s="174" t="s">
        <v>3643</v>
      </c>
      <c r="D1950" s="175" t="s">
        <v>3644</v>
      </c>
      <c r="E1950" s="82">
        <v>12</v>
      </c>
      <c r="F1950" s="79"/>
      <c r="G1950" s="82"/>
      <c r="H1950" s="82"/>
      <c r="I1950" s="118">
        <f>VLOOKUP(道具表!L1950,虛寶卡代碼清單!D:H,4,FALSE)*K1950</f>
        <v>33600000000</v>
      </c>
      <c r="J1950" s="147"/>
      <c r="K1950" s="71">
        <v>300000000</v>
      </c>
      <c r="L1950" t="str">
        <f t="shared" si="41"/>
        <v>彩光馬戲團超級紅利卡</v>
      </c>
    </row>
    <row r="1951" spans="2:12" x14ac:dyDescent="0.25">
      <c r="B1951" s="82" t="s">
        <v>441</v>
      </c>
      <c r="C1951" s="174" t="s">
        <v>3645</v>
      </c>
      <c r="D1951" s="175" t="s">
        <v>3646</v>
      </c>
      <c r="E1951" s="82">
        <v>12</v>
      </c>
      <c r="F1951" s="79"/>
      <c r="G1951" s="82"/>
      <c r="H1951" s="82"/>
      <c r="I1951" s="118">
        <f>VLOOKUP(道具表!L1951,虛寶卡代碼清單!D:H,4,FALSE)*K1951</f>
        <v>67200000000</v>
      </c>
      <c r="J1951" s="147"/>
      <c r="K1951" s="71">
        <v>600000000</v>
      </c>
      <c r="L1951" t="str">
        <f t="shared" si="41"/>
        <v>彩光馬戲團超級紅利卡</v>
      </c>
    </row>
    <row r="1952" spans="2:12" x14ac:dyDescent="0.25">
      <c r="B1952" s="82" t="s">
        <v>441</v>
      </c>
      <c r="C1952" s="174" t="s">
        <v>3647</v>
      </c>
      <c r="D1952" s="175" t="s">
        <v>3648</v>
      </c>
      <c r="E1952" s="82">
        <v>12</v>
      </c>
      <c r="F1952" s="79"/>
      <c r="G1952" s="82"/>
      <c r="H1952" s="82"/>
      <c r="I1952" s="118">
        <f>VLOOKUP(道具表!L1952,虛寶卡代碼清單!D:H,4,FALSE)*K1952</f>
        <v>134400000000</v>
      </c>
      <c r="J1952" s="147"/>
      <c r="K1952" s="71">
        <v>1200000000</v>
      </c>
      <c r="L1952" t="str">
        <f t="shared" si="41"/>
        <v>彩光馬戲團超級紅利卡</v>
      </c>
    </row>
    <row r="1953" spans="2:12" x14ac:dyDescent="0.25">
      <c r="B1953" s="82" t="s">
        <v>441</v>
      </c>
      <c r="C1953" s="174" t="s">
        <v>3649</v>
      </c>
      <c r="D1953" s="175" t="s">
        <v>3650</v>
      </c>
      <c r="E1953" s="82">
        <v>12</v>
      </c>
      <c r="F1953" s="79"/>
      <c r="G1953" s="82"/>
      <c r="H1953" s="82"/>
      <c r="I1953" s="118">
        <f>VLOOKUP(道具表!L1953,虛寶卡代碼清單!D:H,4,FALSE)*K1953</f>
        <v>336000000000</v>
      </c>
      <c r="J1953" s="147"/>
      <c r="K1953" s="71">
        <v>3000000000</v>
      </c>
      <c r="L1953" t="str">
        <f t="shared" si="41"/>
        <v>彩光馬戲團超級紅利卡</v>
      </c>
    </row>
    <row r="1954" spans="2:12" x14ac:dyDescent="0.25">
      <c r="B1954" s="82" t="s">
        <v>441</v>
      </c>
      <c r="C1954" s="176" t="s">
        <v>8983</v>
      </c>
      <c r="D1954" s="175" t="s">
        <v>8984</v>
      </c>
      <c r="E1954" s="82">
        <v>12</v>
      </c>
      <c r="F1954" s="79"/>
      <c r="G1954" s="82"/>
      <c r="H1954" s="82"/>
      <c r="I1954" s="118">
        <f>VLOOKUP(道具表!L1954,虛寶卡代碼清單!D:H,4,FALSE)*K1954</f>
        <v>672000000000</v>
      </c>
      <c r="J1954" s="147"/>
      <c r="K1954" s="71">
        <v>6000000000</v>
      </c>
      <c r="L1954" t="str">
        <f t="shared" si="41"/>
        <v>彩光馬戲團超級紅利卡</v>
      </c>
    </row>
    <row r="1955" spans="2:12" x14ac:dyDescent="0.25">
      <c r="B1955" s="82" t="s">
        <v>441</v>
      </c>
      <c r="C1955" s="176" t="s">
        <v>8985</v>
      </c>
      <c r="D1955" s="175" t="s">
        <v>8986</v>
      </c>
      <c r="E1955" s="82">
        <v>12</v>
      </c>
      <c r="F1955" s="79"/>
      <c r="G1955" s="82"/>
      <c r="H1955" s="82"/>
      <c r="I1955" s="118">
        <f>VLOOKUP(道具表!L1955,虛寶卡代碼清單!D:H,4,FALSE)*K1955</f>
        <v>1344000000000</v>
      </c>
      <c r="J1955" s="147"/>
      <c r="K1955" s="71">
        <v>12000000000</v>
      </c>
      <c r="L1955" t="str">
        <f t="shared" si="41"/>
        <v>彩光馬戲團超級紅利卡</v>
      </c>
    </row>
    <row r="1956" spans="2:12" x14ac:dyDescent="0.25">
      <c r="B1956" s="82" t="s">
        <v>441</v>
      </c>
      <c r="C1956" s="174" t="s">
        <v>3651</v>
      </c>
      <c r="D1956" s="175" t="s">
        <v>3652</v>
      </c>
      <c r="E1956" s="82">
        <v>12</v>
      </c>
      <c r="F1956" s="79"/>
      <c r="G1956" s="82"/>
      <c r="H1956" s="82"/>
      <c r="I1956" s="118">
        <f>VLOOKUP(道具表!L1956,虛寶卡代碼清單!D:H,4,FALSE)*K1956</f>
        <v>126000</v>
      </c>
      <c r="J1956" s="147"/>
      <c r="K1956" s="71">
        <v>3000</v>
      </c>
      <c r="L1956" t="str">
        <f t="shared" si="41"/>
        <v>彩光馬戲團紅利卡</v>
      </c>
    </row>
    <row r="1957" spans="2:12" x14ac:dyDescent="0.25">
      <c r="B1957" s="82" t="s">
        <v>441</v>
      </c>
      <c r="C1957" s="174" t="s">
        <v>3653</v>
      </c>
      <c r="D1957" s="175" t="s">
        <v>3654</v>
      </c>
      <c r="E1957" s="82">
        <v>12</v>
      </c>
      <c r="F1957" s="79"/>
      <c r="G1957" s="82"/>
      <c r="H1957" s="82"/>
      <c r="I1957" s="118">
        <f>VLOOKUP(道具表!L1957,虛寶卡代碼清單!D:H,4,FALSE)*K1957</f>
        <v>378000</v>
      </c>
      <c r="J1957" s="147"/>
      <c r="K1957" s="71">
        <v>9000</v>
      </c>
      <c r="L1957" t="str">
        <f t="shared" si="41"/>
        <v>彩光馬戲團紅利卡</v>
      </c>
    </row>
    <row r="1958" spans="2:12" x14ac:dyDescent="0.25">
      <c r="B1958" s="82" t="s">
        <v>441</v>
      </c>
      <c r="C1958" s="174" t="s">
        <v>3655</v>
      </c>
      <c r="D1958" s="175" t="s">
        <v>3656</v>
      </c>
      <c r="E1958" s="82">
        <v>12</v>
      </c>
      <c r="F1958" s="79"/>
      <c r="G1958" s="82"/>
      <c r="H1958" s="82"/>
      <c r="I1958" s="118">
        <f>VLOOKUP(道具表!L1958,虛寶卡代碼清單!D:H,4,FALSE)*K1958</f>
        <v>1260000</v>
      </c>
      <c r="J1958" s="147"/>
      <c r="K1958" s="71">
        <v>30000</v>
      </c>
      <c r="L1958" t="str">
        <f t="shared" si="41"/>
        <v>彩光馬戲團紅利卡</v>
      </c>
    </row>
    <row r="1959" spans="2:12" x14ac:dyDescent="0.25">
      <c r="B1959" s="82" t="s">
        <v>441</v>
      </c>
      <c r="C1959" s="174" t="s">
        <v>3657</v>
      </c>
      <c r="D1959" s="175" t="s">
        <v>3658</v>
      </c>
      <c r="E1959" s="82">
        <v>12</v>
      </c>
      <c r="F1959" s="79"/>
      <c r="G1959" s="82"/>
      <c r="H1959" s="82"/>
      <c r="I1959" s="118">
        <f>VLOOKUP(道具表!L1959,虛寶卡代碼清單!D:H,4,FALSE)*K1959</f>
        <v>3780000</v>
      </c>
      <c r="J1959" s="147"/>
      <c r="K1959" s="71">
        <v>90000</v>
      </c>
      <c r="L1959" t="str">
        <f t="shared" si="41"/>
        <v>彩光馬戲團紅利卡</v>
      </c>
    </row>
    <row r="1960" spans="2:12" x14ac:dyDescent="0.25">
      <c r="B1960" s="82" t="s">
        <v>441</v>
      </c>
      <c r="C1960" s="174" t="s">
        <v>3659</v>
      </c>
      <c r="D1960" s="175" t="s">
        <v>3660</v>
      </c>
      <c r="E1960" s="82">
        <v>12</v>
      </c>
      <c r="F1960" s="79"/>
      <c r="G1960" s="82"/>
      <c r="H1960" s="82"/>
      <c r="I1960" s="118">
        <f>VLOOKUP(道具表!L1960,虛寶卡代碼清單!D:H,4,FALSE)*K1960</f>
        <v>12600000</v>
      </c>
      <c r="J1960" s="147"/>
      <c r="K1960" s="71">
        <v>300000</v>
      </c>
      <c r="L1960" t="str">
        <f t="shared" si="41"/>
        <v>彩光馬戲團紅利卡</v>
      </c>
    </row>
    <row r="1961" spans="2:12" x14ac:dyDescent="0.25">
      <c r="B1961" s="82" t="s">
        <v>441</v>
      </c>
      <c r="C1961" s="174" t="s">
        <v>3661</v>
      </c>
      <c r="D1961" s="175" t="s">
        <v>3662</v>
      </c>
      <c r="E1961" s="82">
        <v>12</v>
      </c>
      <c r="F1961" s="79"/>
      <c r="G1961" s="82"/>
      <c r="H1961" s="82"/>
      <c r="I1961" s="118">
        <f>VLOOKUP(道具表!L1961,虛寶卡代碼清單!D:H,4,FALSE)*K1961</f>
        <v>37800000</v>
      </c>
      <c r="J1961" s="147"/>
      <c r="K1961" s="71">
        <v>900000</v>
      </c>
      <c r="L1961" t="str">
        <f t="shared" si="41"/>
        <v>彩光馬戲團紅利卡</v>
      </c>
    </row>
    <row r="1962" spans="2:12" x14ac:dyDescent="0.25">
      <c r="B1962" s="82" t="s">
        <v>441</v>
      </c>
      <c r="C1962" s="174" t="s">
        <v>3663</v>
      </c>
      <c r="D1962" s="175" t="s">
        <v>3664</v>
      </c>
      <c r="E1962" s="82">
        <v>12</v>
      </c>
      <c r="F1962" s="79"/>
      <c r="G1962" s="82"/>
      <c r="H1962" s="82"/>
      <c r="I1962" s="118">
        <f>VLOOKUP(道具表!L1962,虛寶卡代碼清單!D:H,4,FALSE)*K1962</f>
        <v>126000000</v>
      </c>
      <c r="J1962" s="147"/>
      <c r="K1962" s="71">
        <v>3000000</v>
      </c>
      <c r="L1962" t="str">
        <f t="shared" si="41"/>
        <v>彩光馬戲團紅利卡</v>
      </c>
    </row>
    <row r="1963" spans="2:12" x14ac:dyDescent="0.25">
      <c r="B1963" s="82" t="s">
        <v>441</v>
      </c>
      <c r="C1963" s="174" t="s">
        <v>3665</v>
      </c>
      <c r="D1963" s="175" t="s">
        <v>3666</v>
      </c>
      <c r="E1963" s="82">
        <v>12</v>
      </c>
      <c r="F1963" s="79"/>
      <c r="G1963" s="82"/>
      <c r="H1963" s="82"/>
      <c r="I1963" s="118">
        <f>VLOOKUP(道具表!L1963,虛寶卡代碼清單!D:H,4,FALSE)*K1963</f>
        <v>252000000</v>
      </c>
      <c r="J1963" s="147"/>
      <c r="K1963" s="71">
        <v>6000000</v>
      </c>
      <c r="L1963" t="str">
        <f t="shared" si="41"/>
        <v>彩光馬戲團紅利卡</v>
      </c>
    </row>
    <row r="1964" spans="2:12" x14ac:dyDescent="0.25">
      <c r="B1964" s="82" t="s">
        <v>441</v>
      </c>
      <c r="C1964" s="174" t="s">
        <v>3667</v>
      </c>
      <c r="D1964" s="175" t="s">
        <v>3668</v>
      </c>
      <c r="E1964" s="82">
        <v>12</v>
      </c>
      <c r="F1964" s="79"/>
      <c r="G1964" s="82"/>
      <c r="H1964" s="82"/>
      <c r="I1964" s="118">
        <f>VLOOKUP(道具表!L1964,虛寶卡代碼清單!D:H,4,FALSE)*K1964</f>
        <v>378000000</v>
      </c>
      <c r="J1964" s="147"/>
      <c r="K1964" s="71">
        <v>9000000</v>
      </c>
      <c r="L1964" t="str">
        <f t="shared" si="41"/>
        <v>彩光馬戲團紅利卡</v>
      </c>
    </row>
    <row r="1965" spans="2:12" x14ac:dyDescent="0.25">
      <c r="B1965" s="82" t="s">
        <v>441</v>
      </c>
      <c r="C1965" s="174" t="s">
        <v>3669</v>
      </c>
      <c r="D1965" s="175" t="s">
        <v>3670</v>
      </c>
      <c r="E1965" s="82">
        <v>12</v>
      </c>
      <c r="F1965" s="79"/>
      <c r="G1965" s="82"/>
      <c r="H1965" s="82"/>
      <c r="I1965" s="118">
        <f>VLOOKUP(道具表!L1965,虛寶卡代碼清單!D:H,4,FALSE)*K1965</f>
        <v>630000000</v>
      </c>
      <c r="J1965" s="147"/>
      <c r="K1965" s="71">
        <v>15000000</v>
      </c>
      <c r="L1965" t="str">
        <f t="shared" si="41"/>
        <v>彩光馬戲團紅利卡</v>
      </c>
    </row>
    <row r="1966" spans="2:12" x14ac:dyDescent="0.25">
      <c r="B1966" s="82" t="s">
        <v>441</v>
      </c>
      <c r="C1966" s="174" t="s">
        <v>3671</v>
      </c>
      <c r="D1966" s="175" t="s">
        <v>3672</v>
      </c>
      <c r="E1966" s="82">
        <v>12</v>
      </c>
      <c r="F1966" s="79"/>
      <c r="G1966" s="82"/>
      <c r="H1966" s="82"/>
      <c r="I1966" s="118">
        <f>VLOOKUP(道具表!L1966,虛寶卡代碼清單!D:H,4,FALSE)*K1966</f>
        <v>1260000000</v>
      </c>
      <c r="J1966" s="147"/>
      <c r="K1966" s="71">
        <v>30000000</v>
      </c>
      <c r="L1966" t="str">
        <f t="shared" si="41"/>
        <v>彩光馬戲團紅利卡</v>
      </c>
    </row>
    <row r="1967" spans="2:12" x14ac:dyDescent="0.25">
      <c r="B1967" s="82" t="s">
        <v>441</v>
      </c>
      <c r="C1967" s="174" t="s">
        <v>3673</v>
      </c>
      <c r="D1967" s="175" t="s">
        <v>3674</v>
      </c>
      <c r="E1967" s="82">
        <v>12</v>
      </c>
      <c r="F1967" s="79"/>
      <c r="G1967" s="82"/>
      <c r="H1967" s="82"/>
      <c r="I1967" s="118">
        <f>VLOOKUP(道具表!L1967,虛寶卡代碼清單!D:H,4,FALSE)*K1967</f>
        <v>1890000000</v>
      </c>
      <c r="J1967" s="147"/>
      <c r="K1967" s="71">
        <v>45000000</v>
      </c>
      <c r="L1967" t="str">
        <f t="shared" si="41"/>
        <v>彩光馬戲團紅利卡</v>
      </c>
    </row>
    <row r="1968" spans="2:12" x14ac:dyDescent="0.25">
      <c r="B1968" s="82" t="s">
        <v>441</v>
      </c>
      <c r="C1968" s="174" t="s">
        <v>3675</v>
      </c>
      <c r="D1968" s="175" t="s">
        <v>3676</v>
      </c>
      <c r="E1968" s="82">
        <v>12</v>
      </c>
      <c r="F1968" s="79"/>
      <c r="G1968" s="82"/>
      <c r="H1968" s="82"/>
      <c r="I1968" s="118">
        <f>VLOOKUP(道具表!L1968,虛寶卡代碼清單!D:H,4,FALSE)*K1968</f>
        <v>3780000000</v>
      </c>
      <c r="J1968" s="147"/>
      <c r="K1968" s="71">
        <v>90000000</v>
      </c>
      <c r="L1968" t="str">
        <f t="shared" si="41"/>
        <v>彩光馬戲團紅利卡</v>
      </c>
    </row>
    <row r="1969" spans="2:12" x14ac:dyDescent="0.25">
      <c r="B1969" s="82" t="s">
        <v>441</v>
      </c>
      <c r="C1969" s="174" t="s">
        <v>3677</v>
      </c>
      <c r="D1969" s="175" t="s">
        <v>3678</v>
      </c>
      <c r="E1969" s="82">
        <v>12</v>
      </c>
      <c r="F1969" s="79"/>
      <c r="G1969" s="82"/>
      <c r="H1969" s="82"/>
      <c r="I1969" s="118">
        <f>VLOOKUP(道具表!L1969,虛寶卡代碼清單!D:H,4,FALSE)*K1969</f>
        <v>6300000000</v>
      </c>
      <c r="J1969" s="147"/>
      <c r="K1969" s="71">
        <v>150000000</v>
      </c>
      <c r="L1969" t="str">
        <f t="shared" si="41"/>
        <v>彩光馬戲團紅利卡</v>
      </c>
    </row>
    <row r="1970" spans="2:12" x14ac:dyDescent="0.25">
      <c r="B1970" s="82" t="s">
        <v>441</v>
      </c>
      <c r="C1970" s="174" t="s">
        <v>3679</v>
      </c>
      <c r="D1970" s="175" t="s">
        <v>3680</v>
      </c>
      <c r="E1970" s="82">
        <v>12</v>
      </c>
      <c r="F1970" s="79"/>
      <c r="G1970" s="82"/>
      <c r="H1970" s="82"/>
      <c r="I1970" s="118">
        <f>VLOOKUP(道具表!L1970,虛寶卡代碼清單!D:H,4,FALSE)*K1970</f>
        <v>12600000000</v>
      </c>
      <c r="J1970" s="147"/>
      <c r="K1970" s="71">
        <v>300000000</v>
      </c>
      <c r="L1970" t="str">
        <f t="shared" si="41"/>
        <v>彩光馬戲團紅利卡</v>
      </c>
    </row>
    <row r="1971" spans="2:12" x14ac:dyDescent="0.25">
      <c r="B1971" s="82" t="s">
        <v>441</v>
      </c>
      <c r="C1971" s="174" t="s">
        <v>3681</v>
      </c>
      <c r="D1971" s="175" t="s">
        <v>3682</v>
      </c>
      <c r="E1971" s="82">
        <v>12</v>
      </c>
      <c r="F1971" s="79"/>
      <c r="G1971" s="82"/>
      <c r="H1971" s="82"/>
      <c r="I1971" s="118">
        <f>VLOOKUP(道具表!L1971,虛寶卡代碼清單!D:H,4,FALSE)*K1971</f>
        <v>25200000000</v>
      </c>
      <c r="J1971" s="147"/>
      <c r="K1971" s="71">
        <v>600000000</v>
      </c>
      <c r="L1971" t="str">
        <f t="shared" si="41"/>
        <v>彩光馬戲團紅利卡</v>
      </c>
    </row>
    <row r="1972" spans="2:12" x14ac:dyDescent="0.25">
      <c r="B1972" s="82" t="s">
        <v>441</v>
      </c>
      <c r="C1972" s="174" t="s">
        <v>3683</v>
      </c>
      <c r="D1972" s="175" t="s">
        <v>3684</v>
      </c>
      <c r="E1972" s="82">
        <v>12</v>
      </c>
      <c r="F1972" s="79"/>
      <c r="G1972" s="82"/>
      <c r="H1972" s="82"/>
      <c r="I1972" s="118">
        <f>VLOOKUP(道具表!L1972,虛寶卡代碼清單!D:H,4,FALSE)*K1972</f>
        <v>50400000000</v>
      </c>
      <c r="J1972" s="147"/>
      <c r="K1972" s="71">
        <v>1200000000</v>
      </c>
      <c r="L1972" t="str">
        <f t="shared" si="41"/>
        <v>彩光馬戲團紅利卡</v>
      </c>
    </row>
    <row r="1973" spans="2:12" x14ac:dyDescent="0.25">
      <c r="B1973" s="82" t="s">
        <v>441</v>
      </c>
      <c r="C1973" s="174" t="s">
        <v>3685</v>
      </c>
      <c r="D1973" s="175" t="s">
        <v>3686</v>
      </c>
      <c r="E1973" s="82">
        <v>12</v>
      </c>
      <c r="F1973" s="79"/>
      <c r="G1973" s="82"/>
      <c r="H1973" s="82"/>
      <c r="I1973" s="118">
        <f>VLOOKUP(道具表!L1973,虛寶卡代碼清單!D:H,4,FALSE)*K1973</f>
        <v>126000000000</v>
      </c>
      <c r="J1973" s="147"/>
      <c r="K1973" s="71">
        <v>3000000000</v>
      </c>
      <c r="L1973" t="str">
        <f t="shared" si="41"/>
        <v>彩光馬戲團紅利卡</v>
      </c>
    </row>
    <row r="1974" spans="2:12" x14ac:dyDescent="0.25">
      <c r="B1974" s="82" t="s">
        <v>441</v>
      </c>
      <c r="C1974" s="176" t="s">
        <v>8987</v>
      </c>
      <c r="D1974" s="175" t="s">
        <v>8988</v>
      </c>
      <c r="E1974" s="82">
        <v>12</v>
      </c>
      <c r="F1974" s="79"/>
      <c r="G1974" s="82"/>
      <c r="H1974" s="82"/>
      <c r="I1974" s="118">
        <f>VLOOKUP(道具表!L1974,虛寶卡代碼清單!D:H,4,FALSE)*K1974</f>
        <v>252000000000</v>
      </c>
      <c r="J1974" s="147"/>
      <c r="K1974" s="71">
        <v>6000000000</v>
      </c>
      <c r="L1974" t="str">
        <f t="shared" si="41"/>
        <v>彩光馬戲團紅利卡</v>
      </c>
    </row>
    <row r="1975" spans="2:12" x14ac:dyDescent="0.25">
      <c r="B1975" s="82" t="s">
        <v>441</v>
      </c>
      <c r="C1975" s="176" t="s">
        <v>8989</v>
      </c>
      <c r="D1975" s="175" t="s">
        <v>8990</v>
      </c>
      <c r="E1975" s="82">
        <v>12</v>
      </c>
      <c r="F1975" s="79"/>
      <c r="G1975" s="82"/>
      <c r="H1975" s="82"/>
      <c r="I1975" s="118">
        <f>VLOOKUP(道具表!L1975,虛寶卡代碼清單!D:H,4,FALSE)*K1975</f>
        <v>504000000000</v>
      </c>
      <c r="J1975" s="147"/>
      <c r="K1975" s="71">
        <v>12000000000</v>
      </c>
      <c r="L1975" t="str">
        <f t="shared" si="41"/>
        <v>彩光馬戲團紅利卡</v>
      </c>
    </row>
    <row r="1976" spans="2:12" x14ac:dyDescent="0.25">
      <c r="B1976" s="82" t="s">
        <v>441</v>
      </c>
      <c r="C1976" s="174" t="s">
        <v>3687</v>
      </c>
      <c r="D1976" s="175" t="s">
        <v>3688</v>
      </c>
      <c r="E1976" s="82">
        <v>12</v>
      </c>
      <c r="F1976" s="79"/>
      <c r="G1976" s="82"/>
      <c r="H1976" s="82"/>
      <c r="I1976" s="118">
        <f>VLOOKUP(道具表!L1976,虛寶卡代碼清單!D:H,4,FALSE)*K1976</f>
        <v>126000</v>
      </c>
      <c r="J1976" s="147"/>
      <c r="K1976" s="71">
        <v>3000</v>
      </c>
      <c r="L1976" t="str">
        <f t="shared" si="41"/>
        <v>彩光馬戲團紅利卡</v>
      </c>
    </row>
    <row r="1977" spans="2:12" x14ac:dyDescent="0.25">
      <c r="B1977" s="82" t="s">
        <v>441</v>
      </c>
      <c r="C1977" s="174" t="s">
        <v>3689</v>
      </c>
      <c r="D1977" s="175" t="s">
        <v>3690</v>
      </c>
      <c r="E1977" s="82">
        <v>12</v>
      </c>
      <c r="F1977" s="79"/>
      <c r="G1977" s="82"/>
      <c r="H1977" s="82"/>
      <c r="I1977" s="118">
        <f>VLOOKUP(道具表!L1977,虛寶卡代碼清單!D:H,4,FALSE)*K1977</f>
        <v>378000</v>
      </c>
      <c r="J1977" s="147"/>
      <c r="K1977" s="71">
        <v>9000</v>
      </c>
      <c r="L1977" t="str">
        <f t="shared" si="41"/>
        <v>彩光馬戲團紅利卡</v>
      </c>
    </row>
    <row r="1978" spans="2:12" x14ac:dyDescent="0.25">
      <c r="B1978" s="82" t="s">
        <v>441</v>
      </c>
      <c r="C1978" s="174" t="s">
        <v>3691</v>
      </c>
      <c r="D1978" s="175" t="s">
        <v>3692</v>
      </c>
      <c r="E1978" s="82">
        <v>12</v>
      </c>
      <c r="F1978" s="79"/>
      <c r="G1978" s="82"/>
      <c r="H1978" s="82"/>
      <c r="I1978" s="118">
        <f>VLOOKUP(道具表!L1978,虛寶卡代碼清單!D:H,4,FALSE)*K1978</f>
        <v>1260000</v>
      </c>
      <c r="J1978" s="147"/>
      <c r="K1978" s="71">
        <v>30000</v>
      </c>
      <c r="L1978" t="str">
        <f t="shared" si="41"/>
        <v>彩光馬戲團紅利卡</v>
      </c>
    </row>
    <row r="1979" spans="2:12" x14ac:dyDescent="0.25">
      <c r="B1979" s="82" t="s">
        <v>441</v>
      </c>
      <c r="C1979" s="174" t="s">
        <v>3693</v>
      </c>
      <c r="D1979" s="175" t="s">
        <v>3694</v>
      </c>
      <c r="E1979" s="82">
        <v>12</v>
      </c>
      <c r="F1979" s="79"/>
      <c r="G1979" s="82"/>
      <c r="H1979" s="82"/>
      <c r="I1979" s="118">
        <f>VLOOKUP(道具表!L1979,虛寶卡代碼清單!D:H,4,FALSE)*K1979</f>
        <v>3780000</v>
      </c>
      <c r="J1979" s="147"/>
      <c r="K1979" s="71">
        <v>90000</v>
      </c>
      <c r="L1979" t="str">
        <f t="shared" si="41"/>
        <v>彩光馬戲團紅利卡</v>
      </c>
    </row>
    <row r="1980" spans="2:12" x14ac:dyDescent="0.25">
      <c r="B1980" s="82" t="s">
        <v>441</v>
      </c>
      <c r="C1980" s="174" t="s">
        <v>3695</v>
      </c>
      <c r="D1980" s="175" t="s">
        <v>3696</v>
      </c>
      <c r="E1980" s="82">
        <v>12</v>
      </c>
      <c r="F1980" s="79"/>
      <c r="G1980" s="82"/>
      <c r="H1980" s="82"/>
      <c r="I1980" s="118">
        <f>VLOOKUP(道具表!L1980,虛寶卡代碼清單!D:H,4,FALSE)*K1980</f>
        <v>12600000</v>
      </c>
      <c r="J1980" s="147"/>
      <c r="K1980" s="71">
        <v>300000</v>
      </c>
      <c r="L1980" t="str">
        <f t="shared" si="41"/>
        <v>彩光馬戲團紅利卡</v>
      </c>
    </row>
    <row r="1981" spans="2:12" x14ac:dyDescent="0.25">
      <c r="B1981" s="82" t="s">
        <v>441</v>
      </c>
      <c r="C1981" s="174" t="s">
        <v>3697</v>
      </c>
      <c r="D1981" s="175" t="s">
        <v>3698</v>
      </c>
      <c r="E1981" s="82">
        <v>12</v>
      </c>
      <c r="F1981" s="79"/>
      <c r="G1981" s="82"/>
      <c r="H1981" s="82"/>
      <c r="I1981" s="118">
        <f>VLOOKUP(道具表!L1981,虛寶卡代碼清單!D:H,4,FALSE)*K1981</f>
        <v>37800000</v>
      </c>
      <c r="J1981" s="147"/>
      <c r="K1981" s="71">
        <v>900000</v>
      </c>
      <c r="L1981" t="str">
        <f t="shared" si="41"/>
        <v>彩光馬戲團紅利卡</v>
      </c>
    </row>
    <row r="1982" spans="2:12" x14ac:dyDescent="0.25">
      <c r="B1982" s="82" t="s">
        <v>441</v>
      </c>
      <c r="C1982" s="174" t="s">
        <v>3699</v>
      </c>
      <c r="D1982" s="175" t="s">
        <v>3700</v>
      </c>
      <c r="E1982" s="82">
        <v>12</v>
      </c>
      <c r="F1982" s="79"/>
      <c r="G1982" s="82"/>
      <c r="H1982" s="82"/>
      <c r="I1982" s="118">
        <f>VLOOKUP(道具表!L1982,虛寶卡代碼清單!D:H,4,FALSE)*K1982</f>
        <v>126000000</v>
      </c>
      <c r="J1982" s="147"/>
      <c r="K1982" s="71">
        <v>3000000</v>
      </c>
      <c r="L1982" t="str">
        <f t="shared" si="41"/>
        <v>彩光馬戲團紅利卡</v>
      </c>
    </row>
    <row r="1983" spans="2:12" x14ac:dyDescent="0.25">
      <c r="B1983" s="82" t="s">
        <v>441</v>
      </c>
      <c r="C1983" s="174" t="s">
        <v>3701</v>
      </c>
      <c r="D1983" s="175" t="s">
        <v>3702</v>
      </c>
      <c r="E1983" s="82">
        <v>12</v>
      </c>
      <c r="F1983" s="79"/>
      <c r="G1983" s="82"/>
      <c r="H1983" s="82"/>
      <c r="I1983" s="118">
        <f>VLOOKUP(道具表!L1983,虛寶卡代碼清單!D:H,4,FALSE)*K1983</f>
        <v>252000000</v>
      </c>
      <c r="J1983" s="147"/>
      <c r="K1983" s="71">
        <v>6000000</v>
      </c>
      <c r="L1983" t="str">
        <f t="shared" si="41"/>
        <v>彩光馬戲團紅利卡</v>
      </c>
    </row>
    <row r="1984" spans="2:12" x14ac:dyDescent="0.25">
      <c r="B1984" s="82" t="s">
        <v>441</v>
      </c>
      <c r="C1984" s="174" t="s">
        <v>3703</v>
      </c>
      <c r="D1984" s="175" t="s">
        <v>3704</v>
      </c>
      <c r="E1984" s="82">
        <v>12</v>
      </c>
      <c r="F1984" s="79"/>
      <c r="G1984" s="82"/>
      <c r="H1984" s="82"/>
      <c r="I1984" s="118">
        <f>VLOOKUP(道具表!L1984,虛寶卡代碼清單!D:H,4,FALSE)*K1984</f>
        <v>378000000</v>
      </c>
      <c r="J1984" s="147"/>
      <c r="K1984" s="71">
        <v>9000000</v>
      </c>
      <c r="L1984" t="str">
        <f t="shared" si="41"/>
        <v>彩光馬戲團紅利卡</v>
      </c>
    </row>
    <row r="1985" spans="2:12" x14ac:dyDescent="0.25">
      <c r="B1985" s="82" t="s">
        <v>441</v>
      </c>
      <c r="C1985" s="174" t="s">
        <v>3705</v>
      </c>
      <c r="D1985" s="175" t="s">
        <v>3706</v>
      </c>
      <c r="E1985" s="82">
        <v>12</v>
      </c>
      <c r="F1985" s="79"/>
      <c r="G1985" s="82"/>
      <c r="H1985" s="82"/>
      <c r="I1985" s="118">
        <f>VLOOKUP(道具表!L1985,虛寶卡代碼清單!D:H,4,FALSE)*K1985</f>
        <v>630000000</v>
      </c>
      <c r="J1985" s="147"/>
      <c r="K1985" s="71">
        <v>15000000</v>
      </c>
      <c r="L1985" t="str">
        <f t="shared" si="41"/>
        <v>彩光馬戲團紅利卡</v>
      </c>
    </row>
    <row r="1986" spans="2:12" x14ac:dyDescent="0.25">
      <c r="B1986" s="82" t="s">
        <v>441</v>
      </c>
      <c r="C1986" s="174" t="s">
        <v>3707</v>
      </c>
      <c r="D1986" s="175" t="s">
        <v>3708</v>
      </c>
      <c r="E1986" s="82">
        <v>12</v>
      </c>
      <c r="F1986" s="79"/>
      <c r="G1986" s="82"/>
      <c r="H1986" s="82"/>
      <c r="I1986" s="118">
        <f>VLOOKUP(道具表!L1986,虛寶卡代碼清單!D:H,4,FALSE)*K1986</f>
        <v>1260000000</v>
      </c>
      <c r="J1986" s="147"/>
      <c r="K1986" s="71">
        <v>30000000</v>
      </c>
      <c r="L1986" t="str">
        <f t="shared" si="41"/>
        <v>彩光馬戲團紅利卡</v>
      </c>
    </row>
    <row r="1987" spans="2:12" x14ac:dyDescent="0.25">
      <c r="B1987" s="82" t="s">
        <v>441</v>
      </c>
      <c r="C1987" s="174" t="s">
        <v>3709</v>
      </c>
      <c r="D1987" s="175" t="s">
        <v>3710</v>
      </c>
      <c r="E1987" s="82">
        <v>12</v>
      </c>
      <c r="F1987" s="79"/>
      <c r="G1987" s="82"/>
      <c r="H1987" s="82"/>
      <c r="I1987" s="118">
        <f>VLOOKUP(道具表!L1987,虛寶卡代碼清單!D:H,4,FALSE)*K1987</f>
        <v>1890000000</v>
      </c>
      <c r="J1987" s="147"/>
      <c r="K1987" s="71">
        <v>45000000</v>
      </c>
      <c r="L1987" t="str">
        <f t="shared" si="41"/>
        <v>彩光馬戲團紅利卡</v>
      </c>
    </row>
    <row r="1988" spans="2:12" x14ac:dyDescent="0.25">
      <c r="B1988" s="82" t="s">
        <v>441</v>
      </c>
      <c r="C1988" s="174" t="s">
        <v>3711</v>
      </c>
      <c r="D1988" s="175" t="s">
        <v>3712</v>
      </c>
      <c r="E1988" s="82">
        <v>12</v>
      </c>
      <c r="F1988" s="79"/>
      <c r="G1988" s="82"/>
      <c r="H1988" s="82"/>
      <c r="I1988" s="118">
        <f>VLOOKUP(道具表!L1988,虛寶卡代碼清單!D:H,4,FALSE)*K1988</f>
        <v>3780000000</v>
      </c>
      <c r="J1988" s="147"/>
      <c r="K1988" s="71">
        <v>90000000</v>
      </c>
      <c r="L1988" t="str">
        <f t="shared" si="41"/>
        <v>彩光馬戲團紅利卡</v>
      </c>
    </row>
    <row r="1989" spans="2:12" x14ac:dyDescent="0.25">
      <c r="B1989" s="82" t="s">
        <v>441</v>
      </c>
      <c r="C1989" s="174" t="s">
        <v>3713</v>
      </c>
      <c r="D1989" s="175" t="s">
        <v>3714</v>
      </c>
      <c r="E1989" s="82">
        <v>12</v>
      </c>
      <c r="F1989" s="79"/>
      <c r="G1989" s="82"/>
      <c r="H1989" s="82"/>
      <c r="I1989" s="118">
        <f>VLOOKUP(道具表!L1989,虛寶卡代碼清單!D:H,4,FALSE)*K1989</f>
        <v>6300000000</v>
      </c>
      <c r="J1989" s="147"/>
      <c r="K1989" s="71">
        <v>150000000</v>
      </c>
      <c r="L1989" t="str">
        <f t="shared" si="41"/>
        <v>彩光馬戲團紅利卡</v>
      </c>
    </row>
    <row r="1990" spans="2:12" x14ac:dyDescent="0.25">
      <c r="B1990" s="82" t="s">
        <v>441</v>
      </c>
      <c r="C1990" s="174" t="s">
        <v>3715</v>
      </c>
      <c r="D1990" s="175" t="s">
        <v>3716</v>
      </c>
      <c r="E1990" s="82">
        <v>12</v>
      </c>
      <c r="F1990" s="79"/>
      <c r="G1990" s="82"/>
      <c r="H1990" s="82"/>
      <c r="I1990" s="118">
        <f>VLOOKUP(道具表!L1990,虛寶卡代碼清單!D:H,4,FALSE)*K1990</f>
        <v>12600000000</v>
      </c>
      <c r="J1990" s="147"/>
      <c r="K1990" s="71">
        <v>300000000</v>
      </c>
      <c r="L1990" t="str">
        <f t="shared" si="41"/>
        <v>彩光馬戲團紅利卡</v>
      </c>
    </row>
    <row r="1991" spans="2:12" x14ac:dyDescent="0.25">
      <c r="B1991" s="82" t="s">
        <v>441</v>
      </c>
      <c r="C1991" s="174" t="s">
        <v>3717</v>
      </c>
      <c r="D1991" s="175" t="s">
        <v>3718</v>
      </c>
      <c r="E1991" s="82">
        <v>12</v>
      </c>
      <c r="F1991" s="79"/>
      <c r="G1991" s="82"/>
      <c r="H1991" s="82"/>
      <c r="I1991" s="118">
        <f>VLOOKUP(道具表!L1991,虛寶卡代碼清單!D:H,4,FALSE)*K1991</f>
        <v>25200000000</v>
      </c>
      <c r="J1991" s="147"/>
      <c r="K1991" s="71">
        <v>600000000</v>
      </c>
      <c r="L1991" t="str">
        <f t="shared" si="41"/>
        <v>彩光馬戲團紅利卡</v>
      </c>
    </row>
    <row r="1992" spans="2:12" x14ac:dyDescent="0.25">
      <c r="B1992" s="82" t="s">
        <v>441</v>
      </c>
      <c r="C1992" s="174" t="s">
        <v>3719</v>
      </c>
      <c r="D1992" s="175" t="s">
        <v>3720</v>
      </c>
      <c r="E1992" s="82">
        <v>12</v>
      </c>
      <c r="F1992" s="79"/>
      <c r="G1992" s="82"/>
      <c r="H1992" s="82"/>
      <c r="I1992" s="118">
        <f>VLOOKUP(道具表!L1992,虛寶卡代碼清單!D:H,4,FALSE)*K1992</f>
        <v>50400000000</v>
      </c>
      <c r="J1992" s="147"/>
      <c r="K1992" s="71">
        <v>1200000000</v>
      </c>
      <c r="L1992" t="str">
        <f t="shared" si="41"/>
        <v>彩光馬戲團紅利卡</v>
      </c>
    </row>
    <row r="1993" spans="2:12" x14ac:dyDescent="0.25">
      <c r="B1993" s="82" t="s">
        <v>441</v>
      </c>
      <c r="C1993" s="174" t="s">
        <v>3721</v>
      </c>
      <c r="D1993" s="175" t="s">
        <v>3722</v>
      </c>
      <c r="E1993" s="82">
        <v>12</v>
      </c>
      <c r="F1993" s="79"/>
      <c r="G1993" s="82"/>
      <c r="H1993" s="82"/>
      <c r="I1993" s="118">
        <f>VLOOKUP(道具表!L1993,虛寶卡代碼清單!D:H,4,FALSE)*K1993</f>
        <v>126000000000</v>
      </c>
      <c r="J1993" s="147"/>
      <c r="K1993" s="71">
        <v>3000000000</v>
      </c>
      <c r="L1993" t="str">
        <f t="shared" si="41"/>
        <v>彩光馬戲團紅利卡</v>
      </c>
    </row>
    <row r="1994" spans="2:12" x14ac:dyDescent="0.25">
      <c r="B1994" s="82" t="s">
        <v>441</v>
      </c>
      <c r="C1994" s="176" t="s">
        <v>8991</v>
      </c>
      <c r="D1994" s="175" t="s">
        <v>8992</v>
      </c>
      <c r="E1994" s="82">
        <v>12</v>
      </c>
      <c r="F1994" s="79"/>
      <c r="G1994" s="82"/>
      <c r="H1994" s="82"/>
      <c r="I1994" s="118">
        <f>VLOOKUP(道具表!L1994,虛寶卡代碼清單!D:H,4,FALSE)*K1994</f>
        <v>252000000000</v>
      </c>
      <c r="J1994" s="147"/>
      <c r="K1994" s="71">
        <v>6000000000</v>
      </c>
      <c r="L1994" t="str">
        <f t="shared" si="41"/>
        <v>彩光馬戲團紅利卡</v>
      </c>
    </row>
    <row r="1995" spans="2:12" x14ac:dyDescent="0.25">
      <c r="B1995" s="82" t="s">
        <v>441</v>
      </c>
      <c r="C1995" s="176" t="s">
        <v>8993</v>
      </c>
      <c r="D1995" s="175" t="s">
        <v>8994</v>
      </c>
      <c r="E1995" s="82">
        <v>12</v>
      </c>
      <c r="F1995" s="79"/>
      <c r="G1995" s="82"/>
      <c r="H1995" s="82"/>
      <c r="I1995" s="118">
        <f>VLOOKUP(道具表!L1995,虛寶卡代碼清單!D:H,4,FALSE)*K1995</f>
        <v>504000000000</v>
      </c>
      <c r="J1995" s="147"/>
      <c r="K1995" s="71">
        <v>12000000000</v>
      </c>
      <c r="L1995" t="str">
        <f t="shared" si="41"/>
        <v>彩光馬戲團紅利卡</v>
      </c>
    </row>
    <row r="1996" spans="2:12" x14ac:dyDescent="0.25">
      <c r="B1996" s="82" t="s">
        <v>441</v>
      </c>
      <c r="C1996" s="174" t="s">
        <v>3723</v>
      </c>
      <c r="D1996" s="175" t="s">
        <v>3724</v>
      </c>
      <c r="E1996" s="82">
        <v>12</v>
      </c>
      <c r="F1996" s="79"/>
      <c r="G1996" s="82"/>
      <c r="H1996" s="82"/>
      <c r="I1996" s="118">
        <f>VLOOKUP(道具表!L1996,虛寶卡代碼清單!D:H,4,FALSE)*K1996</f>
        <v>12285000</v>
      </c>
      <c r="J1996" s="147"/>
      <c r="K1996" s="71">
        <v>3000</v>
      </c>
      <c r="L1996" t="str">
        <f t="shared" si="41"/>
        <v>彩光馬戲團白光卡</v>
      </c>
    </row>
    <row r="1997" spans="2:12" x14ac:dyDescent="0.25">
      <c r="B1997" s="82" t="s">
        <v>441</v>
      </c>
      <c r="C1997" s="174" t="s">
        <v>3725</v>
      </c>
      <c r="D1997" s="175" t="s">
        <v>3726</v>
      </c>
      <c r="E1997" s="82">
        <v>12</v>
      </c>
      <c r="F1997" s="79"/>
      <c r="G1997" s="82"/>
      <c r="H1997" s="82"/>
      <c r="I1997" s="118">
        <f>VLOOKUP(道具表!L1997,虛寶卡代碼清單!D:H,4,FALSE)*K1997</f>
        <v>36855000</v>
      </c>
      <c r="J1997" s="147"/>
      <c r="K1997" s="71">
        <v>9000</v>
      </c>
      <c r="L1997" t="str">
        <f t="shared" si="41"/>
        <v>彩光馬戲團白光卡</v>
      </c>
    </row>
    <row r="1998" spans="2:12" x14ac:dyDescent="0.25">
      <c r="B1998" s="82" t="s">
        <v>441</v>
      </c>
      <c r="C1998" s="174" t="s">
        <v>3727</v>
      </c>
      <c r="D1998" s="175" t="s">
        <v>3728</v>
      </c>
      <c r="E1998" s="82">
        <v>12</v>
      </c>
      <c r="F1998" s="79"/>
      <c r="G1998" s="82"/>
      <c r="H1998" s="82"/>
      <c r="I1998" s="118">
        <f>VLOOKUP(道具表!L1998,虛寶卡代碼清單!D:H,4,FALSE)*K1998</f>
        <v>122850000</v>
      </c>
      <c r="J1998" s="147"/>
      <c r="K1998" s="71">
        <v>30000</v>
      </c>
      <c r="L1998" t="str">
        <f t="shared" ref="L1998:L2073" si="42">MID(C1998,LEN(K1998)+1,FIND("(",C1998)-LEN(K1998)-1)</f>
        <v>彩光馬戲團白光卡</v>
      </c>
    </row>
    <row r="1999" spans="2:12" x14ac:dyDescent="0.25">
      <c r="B1999" s="82" t="s">
        <v>441</v>
      </c>
      <c r="C1999" s="174" t="s">
        <v>3729</v>
      </c>
      <c r="D1999" s="175" t="s">
        <v>3730</v>
      </c>
      <c r="E1999" s="82">
        <v>12</v>
      </c>
      <c r="F1999" s="79"/>
      <c r="G1999" s="82"/>
      <c r="H1999" s="82"/>
      <c r="I1999" s="118">
        <f>VLOOKUP(道具表!L1999,虛寶卡代碼清單!D:H,4,FALSE)*K1999</f>
        <v>368550000</v>
      </c>
      <c r="J1999" s="147"/>
      <c r="K1999" s="71">
        <v>90000</v>
      </c>
      <c r="L1999" t="str">
        <f t="shared" si="42"/>
        <v>彩光馬戲團白光卡</v>
      </c>
    </row>
    <row r="2000" spans="2:12" x14ac:dyDescent="0.25">
      <c r="B2000" s="82" t="s">
        <v>441</v>
      </c>
      <c r="C2000" s="174" t="s">
        <v>3731</v>
      </c>
      <c r="D2000" s="175" t="s">
        <v>3732</v>
      </c>
      <c r="E2000" s="82">
        <v>12</v>
      </c>
      <c r="F2000" s="79"/>
      <c r="G2000" s="82"/>
      <c r="H2000" s="82"/>
      <c r="I2000" s="118">
        <f>VLOOKUP(道具表!L2000,虛寶卡代碼清單!D:H,4,FALSE)*K2000</f>
        <v>1228500000</v>
      </c>
      <c r="J2000" s="147"/>
      <c r="K2000" s="71">
        <v>300000</v>
      </c>
      <c r="L2000" t="str">
        <f t="shared" si="42"/>
        <v>彩光馬戲團白光卡</v>
      </c>
    </row>
    <row r="2001" spans="2:12" x14ac:dyDescent="0.25">
      <c r="B2001" s="82" t="s">
        <v>441</v>
      </c>
      <c r="C2001" s="174" t="s">
        <v>3733</v>
      </c>
      <c r="D2001" s="175" t="s">
        <v>3734</v>
      </c>
      <c r="E2001" s="82">
        <v>12</v>
      </c>
      <c r="F2001" s="79"/>
      <c r="G2001" s="82"/>
      <c r="H2001" s="82"/>
      <c r="I2001" s="118">
        <f>VLOOKUP(道具表!L2001,虛寶卡代碼清單!D:H,4,FALSE)*K2001</f>
        <v>3685500000</v>
      </c>
      <c r="J2001" s="147"/>
      <c r="K2001" s="71">
        <v>900000</v>
      </c>
      <c r="L2001" t="str">
        <f t="shared" si="42"/>
        <v>彩光馬戲團白光卡</v>
      </c>
    </row>
    <row r="2002" spans="2:12" x14ac:dyDescent="0.25">
      <c r="B2002" s="82" t="s">
        <v>441</v>
      </c>
      <c r="C2002" s="174" t="s">
        <v>3735</v>
      </c>
      <c r="D2002" s="175" t="s">
        <v>3736</v>
      </c>
      <c r="E2002" s="82">
        <v>12</v>
      </c>
      <c r="F2002" s="79"/>
      <c r="G2002" s="82"/>
      <c r="H2002" s="82"/>
      <c r="I2002" s="118">
        <f>VLOOKUP(道具表!L2002,虛寶卡代碼清單!D:H,4,FALSE)*K2002</f>
        <v>12285000000</v>
      </c>
      <c r="J2002" s="147"/>
      <c r="K2002" s="71">
        <v>3000000</v>
      </c>
      <c r="L2002" t="str">
        <f t="shared" si="42"/>
        <v>彩光馬戲團白光卡</v>
      </c>
    </row>
    <row r="2003" spans="2:12" x14ac:dyDescent="0.25">
      <c r="B2003" s="82" t="s">
        <v>441</v>
      </c>
      <c r="C2003" s="174" t="s">
        <v>3737</v>
      </c>
      <c r="D2003" s="175" t="s">
        <v>3738</v>
      </c>
      <c r="E2003" s="82">
        <v>12</v>
      </c>
      <c r="F2003" s="79"/>
      <c r="G2003" s="82"/>
      <c r="H2003" s="82"/>
      <c r="I2003" s="118">
        <f>VLOOKUP(道具表!L2003,虛寶卡代碼清單!D:H,4,FALSE)*K2003</f>
        <v>24570000000</v>
      </c>
      <c r="J2003" s="147"/>
      <c r="K2003" s="71">
        <v>6000000</v>
      </c>
      <c r="L2003" t="str">
        <f t="shared" si="42"/>
        <v>彩光馬戲團白光卡</v>
      </c>
    </row>
    <row r="2004" spans="2:12" x14ac:dyDescent="0.25">
      <c r="B2004" s="82" t="s">
        <v>441</v>
      </c>
      <c r="C2004" s="174" t="s">
        <v>3739</v>
      </c>
      <c r="D2004" s="175" t="s">
        <v>3740</v>
      </c>
      <c r="E2004" s="82">
        <v>12</v>
      </c>
      <c r="F2004" s="79"/>
      <c r="G2004" s="82"/>
      <c r="H2004" s="82"/>
      <c r="I2004" s="118">
        <f>VLOOKUP(道具表!L2004,虛寶卡代碼清單!D:H,4,FALSE)*K2004</f>
        <v>36855000000</v>
      </c>
      <c r="J2004" s="147"/>
      <c r="K2004" s="71">
        <v>9000000</v>
      </c>
      <c r="L2004" t="str">
        <f t="shared" si="42"/>
        <v>彩光馬戲團白光卡</v>
      </c>
    </row>
    <row r="2005" spans="2:12" x14ac:dyDescent="0.25">
      <c r="B2005" s="82" t="s">
        <v>441</v>
      </c>
      <c r="C2005" s="174" t="s">
        <v>3741</v>
      </c>
      <c r="D2005" s="175" t="s">
        <v>3742</v>
      </c>
      <c r="E2005" s="82">
        <v>12</v>
      </c>
      <c r="F2005" s="79"/>
      <c r="G2005" s="82"/>
      <c r="H2005" s="82"/>
      <c r="I2005" s="118">
        <f>VLOOKUP(道具表!L2005,虛寶卡代碼清單!D:H,4,FALSE)*K2005</f>
        <v>61425000000</v>
      </c>
      <c r="J2005" s="147"/>
      <c r="K2005" s="71">
        <v>15000000</v>
      </c>
      <c r="L2005" t="str">
        <f t="shared" si="42"/>
        <v>彩光馬戲團白光卡</v>
      </c>
    </row>
    <row r="2006" spans="2:12" x14ac:dyDescent="0.25">
      <c r="B2006" s="82" t="s">
        <v>441</v>
      </c>
      <c r="C2006" s="174" t="s">
        <v>3743</v>
      </c>
      <c r="D2006" s="175" t="s">
        <v>3744</v>
      </c>
      <c r="E2006" s="82">
        <v>12</v>
      </c>
      <c r="F2006" s="79"/>
      <c r="G2006" s="82"/>
      <c r="H2006" s="82"/>
      <c r="I2006" s="118">
        <f>VLOOKUP(道具表!L2006,虛寶卡代碼清單!D:H,4,FALSE)*K2006</f>
        <v>122850000000</v>
      </c>
      <c r="J2006" s="147"/>
      <c r="K2006" s="71">
        <v>30000000</v>
      </c>
      <c r="L2006" t="str">
        <f t="shared" si="42"/>
        <v>彩光馬戲團白光卡</v>
      </c>
    </row>
    <row r="2007" spans="2:12" x14ac:dyDescent="0.25">
      <c r="B2007" s="82" t="s">
        <v>441</v>
      </c>
      <c r="C2007" s="174" t="s">
        <v>3745</v>
      </c>
      <c r="D2007" s="175" t="s">
        <v>3746</v>
      </c>
      <c r="E2007" s="82">
        <v>12</v>
      </c>
      <c r="F2007" s="79"/>
      <c r="G2007" s="82"/>
      <c r="H2007" s="82"/>
      <c r="I2007" s="118">
        <f>VLOOKUP(道具表!L2007,虛寶卡代碼清單!D:H,4,FALSE)*K2007</f>
        <v>184275000000</v>
      </c>
      <c r="J2007" s="147"/>
      <c r="K2007" s="71">
        <v>45000000</v>
      </c>
      <c r="L2007" t="str">
        <f t="shared" si="42"/>
        <v>彩光馬戲團白光卡</v>
      </c>
    </row>
    <row r="2008" spans="2:12" x14ac:dyDescent="0.25">
      <c r="B2008" s="82" t="s">
        <v>441</v>
      </c>
      <c r="C2008" s="174" t="s">
        <v>3747</v>
      </c>
      <c r="D2008" s="175" t="s">
        <v>3748</v>
      </c>
      <c r="E2008" s="82">
        <v>12</v>
      </c>
      <c r="F2008" s="79"/>
      <c r="G2008" s="82"/>
      <c r="H2008" s="82"/>
      <c r="I2008" s="118">
        <f>VLOOKUP(道具表!L2008,虛寶卡代碼清單!D:H,4,FALSE)*K2008</f>
        <v>368550000000</v>
      </c>
      <c r="J2008" s="147"/>
      <c r="K2008" s="71">
        <v>90000000</v>
      </c>
      <c r="L2008" t="str">
        <f t="shared" si="42"/>
        <v>彩光馬戲團白光卡</v>
      </c>
    </row>
    <row r="2009" spans="2:12" x14ac:dyDescent="0.25">
      <c r="B2009" s="82" t="s">
        <v>441</v>
      </c>
      <c r="C2009" s="174" t="s">
        <v>3749</v>
      </c>
      <c r="D2009" s="175" t="s">
        <v>3750</v>
      </c>
      <c r="E2009" s="82">
        <v>12</v>
      </c>
      <c r="F2009" s="79"/>
      <c r="G2009" s="82"/>
      <c r="H2009" s="82"/>
      <c r="I2009" s="118">
        <f>VLOOKUP(道具表!L2009,虛寶卡代碼清單!D:H,4,FALSE)*K2009</f>
        <v>614250000000</v>
      </c>
      <c r="J2009" s="147"/>
      <c r="K2009" s="71">
        <v>150000000</v>
      </c>
      <c r="L2009" t="str">
        <f t="shared" si="42"/>
        <v>彩光馬戲團白光卡</v>
      </c>
    </row>
    <row r="2010" spans="2:12" x14ac:dyDescent="0.25">
      <c r="B2010" s="82" t="s">
        <v>441</v>
      </c>
      <c r="C2010" s="174" t="s">
        <v>3751</v>
      </c>
      <c r="D2010" s="175" t="s">
        <v>3752</v>
      </c>
      <c r="E2010" s="82">
        <v>12</v>
      </c>
      <c r="F2010" s="79"/>
      <c r="G2010" s="82"/>
      <c r="H2010" s="82"/>
      <c r="I2010" s="118">
        <f>VLOOKUP(道具表!L2010,虛寶卡代碼清單!D:H,4,FALSE)*K2010</f>
        <v>1228500000000</v>
      </c>
      <c r="J2010" s="147"/>
      <c r="K2010" s="71">
        <v>300000000</v>
      </c>
      <c r="L2010" t="str">
        <f t="shared" si="42"/>
        <v>彩光馬戲團白光卡</v>
      </c>
    </row>
    <row r="2011" spans="2:12" x14ac:dyDescent="0.25">
      <c r="B2011" s="82" t="s">
        <v>441</v>
      </c>
      <c r="C2011" s="174" t="s">
        <v>3753</v>
      </c>
      <c r="D2011" s="175" t="s">
        <v>3754</v>
      </c>
      <c r="E2011" s="82">
        <v>12</v>
      </c>
      <c r="F2011" s="79"/>
      <c r="G2011" s="82"/>
      <c r="H2011" s="82"/>
      <c r="I2011" s="118">
        <f>VLOOKUP(道具表!L2011,虛寶卡代碼清單!D:H,4,FALSE)*K2011</f>
        <v>2457000000000</v>
      </c>
      <c r="J2011" s="147"/>
      <c r="K2011" s="71">
        <v>600000000</v>
      </c>
      <c r="L2011" t="str">
        <f t="shared" si="42"/>
        <v>彩光馬戲團白光卡</v>
      </c>
    </row>
    <row r="2012" spans="2:12" x14ac:dyDescent="0.25">
      <c r="B2012" s="82" t="s">
        <v>441</v>
      </c>
      <c r="C2012" s="174" t="s">
        <v>3755</v>
      </c>
      <c r="D2012" s="175" t="s">
        <v>3756</v>
      </c>
      <c r="E2012" s="82">
        <v>12</v>
      </c>
      <c r="F2012" s="79"/>
      <c r="G2012" s="82"/>
      <c r="H2012" s="82"/>
      <c r="I2012" s="118">
        <f>VLOOKUP(道具表!L2012,虛寶卡代碼清單!D:H,4,FALSE)*K2012</f>
        <v>4914000000000</v>
      </c>
      <c r="J2012" s="147"/>
      <c r="K2012" s="71">
        <v>1200000000</v>
      </c>
      <c r="L2012" t="str">
        <f t="shared" si="42"/>
        <v>彩光馬戲團白光卡</v>
      </c>
    </row>
    <row r="2013" spans="2:12" x14ac:dyDescent="0.25">
      <c r="B2013" s="82" t="s">
        <v>441</v>
      </c>
      <c r="C2013" s="174" t="s">
        <v>3757</v>
      </c>
      <c r="D2013" s="175" t="s">
        <v>3758</v>
      </c>
      <c r="E2013" s="82">
        <v>12</v>
      </c>
      <c r="F2013" s="79"/>
      <c r="G2013" s="82"/>
      <c r="H2013" s="82"/>
      <c r="I2013" s="118">
        <f>VLOOKUP(道具表!L2013,虛寶卡代碼清單!D:H,4,FALSE)*K2013</f>
        <v>12285000000000</v>
      </c>
      <c r="J2013" s="147"/>
      <c r="K2013" s="71">
        <v>3000000000</v>
      </c>
      <c r="L2013" t="str">
        <f t="shared" si="42"/>
        <v>彩光馬戲團白光卡</v>
      </c>
    </row>
    <row r="2014" spans="2:12" x14ac:dyDescent="0.25">
      <c r="B2014" s="82" t="s">
        <v>441</v>
      </c>
      <c r="C2014" s="176" t="s">
        <v>8995</v>
      </c>
      <c r="D2014" s="175" t="s">
        <v>8996</v>
      </c>
      <c r="E2014" s="82">
        <v>12</v>
      </c>
      <c r="F2014" s="79"/>
      <c r="G2014" s="82"/>
      <c r="H2014" s="82"/>
      <c r="I2014" s="118">
        <f>VLOOKUP(道具表!L2014,虛寶卡代碼清單!D:H,4,FALSE)*K2014</f>
        <v>24570000000000</v>
      </c>
      <c r="J2014" s="147"/>
      <c r="K2014" s="71">
        <v>6000000000</v>
      </c>
      <c r="L2014" t="str">
        <f t="shared" si="42"/>
        <v>彩光馬戲團白光卡</v>
      </c>
    </row>
    <row r="2015" spans="2:12" x14ac:dyDescent="0.25">
      <c r="B2015" s="82" t="s">
        <v>441</v>
      </c>
      <c r="C2015" s="176" t="s">
        <v>8997</v>
      </c>
      <c r="D2015" s="175" t="s">
        <v>8998</v>
      </c>
      <c r="E2015" s="82">
        <v>12</v>
      </c>
      <c r="F2015" s="79"/>
      <c r="G2015" s="82"/>
      <c r="H2015" s="82"/>
      <c r="I2015" s="118">
        <f>VLOOKUP(道具表!L2015,虛寶卡代碼清單!D:H,4,FALSE)*K2015</f>
        <v>49140000000000</v>
      </c>
      <c r="J2015" s="147"/>
      <c r="K2015" s="71">
        <v>12000000000</v>
      </c>
      <c r="L2015" t="str">
        <f t="shared" si="42"/>
        <v>彩光馬戲團白光卡</v>
      </c>
    </row>
    <row r="2016" spans="2:12" x14ac:dyDescent="0.25">
      <c r="B2016" s="82" t="s">
        <v>441</v>
      </c>
      <c r="C2016" s="174" t="s">
        <v>3759</v>
      </c>
      <c r="D2016" s="175" t="s">
        <v>3760</v>
      </c>
      <c r="E2016" s="82">
        <v>12</v>
      </c>
      <c r="F2016" s="79"/>
      <c r="G2016" s="82"/>
      <c r="H2016" s="82"/>
      <c r="I2016" s="118">
        <f>VLOOKUP(道具表!L2016,虛寶卡代碼清單!D:H,4,FALSE)*K2016</f>
        <v>12285000</v>
      </c>
      <c r="J2016" s="147"/>
      <c r="K2016" s="71">
        <v>3000</v>
      </c>
      <c r="L2016" t="str">
        <f t="shared" si="42"/>
        <v>彩光馬戲團白光卡</v>
      </c>
    </row>
    <row r="2017" spans="2:12" x14ac:dyDescent="0.25">
      <c r="B2017" s="82" t="s">
        <v>441</v>
      </c>
      <c r="C2017" s="174" t="s">
        <v>3761</v>
      </c>
      <c r="D2017" s="175" t="s">
        <v>3762</v>
      </c>
      <c r="E2017" s="82">
        <v>12</v>
      </c>
      <c r="F2017" s="79"/>
      <c r="G2017" s="82"/>
      <c r="H2017" s="82"/>
      <c r="I2017" s="118">
        <f>VLOOKUP(道具表!L2017,虛寶卡代碼清單!D:H,4,FALSE)*K2017</f>
        <v>36855000</v>
      </c>
      <c r="J2017" s="147"/>
      <c r="K2017" s="71">
        <v>9000</v>
      </c>
      <c r="L2017" t="str">
        <f t="shared" si="42"/>
        <v>彩光馬戲團白光卡</v>
      </c>
    </row>
    <row r="2018" spans="2:12" x14ac:dyDescent="0.25">
      <c r="B2018" s="82" t="s">
        <v>441</v>
      </c>
      <c r="C2018" s="174" t="s">
        <v>3763</v>
      </c>
      <c r="D2018" s="175" t="s">
        <v>3764</v>
      </c>
      <c r="E2018" s="82">
        <v>12</v>
      </c>
      <c r="F2018" s="79"/>
      <c r="G2018" s="82"/>
      <c r="H2018" s="82"/>
      <c r="I2018" s="118">
        <f>VLOOKUP(道具表!L2018,虛寶卡代碼清單!D:H,4,FALSE)*K2018</f>
        <v>122850000</v>
      </c>
      <c r="J2018" s="147"/>
      <c r="K2018" s="71">
        <v>30000</v>
      </c>
      <c r="L2018" t="str">
        <f t="shared" si="42"/>
        <v>彩光馬戲團白光卡</v>
      </c>
    </row>
    <row r="2019" spans="2:12" x14ac:dyDescent="0.25">
      <c r="B2019" s="82" t="s">
        <v>441</v>
      </c>
      <c r="C2019" s="174" t="s">
        <v>3765</v>
      </c>
      <c r="D2019" s="175" t="s">
        <v>3766</v>
      </c>
      <c r="E2019" s="82">
        <v>12</v>
      </c>
      <c r="F2019" s="79"/>
      <c r="G2019" s="82"/>
      <c r="H2019" s="82"/>
      <c r="I2019" s="118">
        <f>VLOOKUP(道具表!L2019,虛寶卡代碼清單!D:H,4,FALSE)*K2019</f>
        <v>368550000</v>
      </c>
      <c r="J2019" s="147"/>
      <c r="K2019" s="71">
        <v>90000</v>
      </c>
      <c r="L2019" t="str">
        <f t="shared" si="42"/>
        <v>彩光馬戲團白光卡</v>
      </c>
    </row>
    <row r="2020" spans="2:12" x14ac:dyDescent="0.25">
      <c r="B2020" s="82" t="s">
        <v>441</v>
      </c>
      <c r="C2020" s="174" t="s">
        <v>3767</v>
      </c>
      <c r="D2020" s="175" t="s">
        <v>3768</v>
      </c>
      <c r="E2020" s="82">
        <v>12</v>
      </c>
      <c r="F2020" s="79"/>
      <c r="G2020" s="82"/>
      <c r="H2020" s="82"/>
      <c r="I2020" s="118">
        <f>VLOOKUP(道具表!L2020,虛寶卡代碼清單!D:H,4,FALSE)*K2020</f>
        <v>1228500000</v>
      </c>
      <c r="J2020" s="147"/>
      <c r="K2020" s="71">
        <v>300000</v>
      </c>
      <c r="L2020" t="str">
        <f t="shared" si="42"/>
        <v>彩光馬戲團白光卡</v>
      </c>
    </row>
    <row r="2021" spans="2:12" x14ac:dyDescent="0.25">
      <c r="B2021" s="82" t="s">
        <v>441</v>
      </c>
      <c r="C2021" s="174" t="s">
        <v>3769</v>
      </c>
      <c r="D2021" s="175" t="s">
        <v>3770</v>
      </c>
      <c r="E2021" s="82">
        <v>12</v>
      </c>
      <c r="F2021" s="79"/>
      <c r="G2021" s="82"/>
      <c r="H2021" s="82"/>
      <c r="I2021" s="118">
        <f>VLOOKUP(道具表!L2021,虛寶卡代碼清單!D:H,4,FALSE)*K2021</f>
        <v>3685500000</v>
      </c>
      <c r="J2021" s="147"/>
      <c r="K2021" s="71">
        <v>900000</v>
      </c>
      <c r="L2021" t="str">
        <f t="shared" si="42"/>
        <v>彩光馬戲團白光卡</v>
      </c>
    </row>
    <row r="2022" spans="2:12" x14ac:dyDescent="0.25">
      <c r="B2022" s="82" t="s">
        <v>441</v>
      </c>
      <c r="C2022" s="174" t="s">
        <v>3771</v>
      </c>
      <c r="D2022" s="175" t="s">
        <v>3772</v>
      </c>
      <c r="E2022" s="82">
        <v>12</v>
      </c>
      <c r="F2022" s="79"/>
      <c r="G2022" s="82"/>
      <c r="H2022" s="82"/>
      <c r="I2022" s="118">
        <f>VLOOKUP(道具表!L2022,虛寶卡代碼清單!D:H,4,FALSE)*K2022</f>
        <v>12285000000</v>
      </c>
      <c r="J2022" s="147"/>
      <c r="K2022" s="71">
        <v>3000000</v>
      </c>
      <c r="L2022" t="str">
        <f t="shared" si="42"/>
        <v>彩光馬戲團白光卡</v>
      </c>
    </row>
    <row r="2023" spans="2:12" x14ac:dyDescent="0.25">
      <c r="B2023" s="82" t="s">
        <v>441</v>
      </c>
      <c r="C2023" s="174" t="s">
        <v>3773</v>
      </c>
      <c r="D2023" s="175" t="s">
        <v>3774</v>
      </c>
      <c r="E2023" s="82">
        <v>12</v>
      </c>
      <c r="F2023" s="79"/>
      <c r="G2023" s="82"/>
      <c r="H2023" s="82"/>
      <c r="I2023" s="118">
        <f>VLOOKUP(道具表!L2023,虛寶卡代碼清單!D:H,4,FALSE)*K2023</f>
        <v>24570000000</v>
      </c>
      <c r="J2023" s="147"/>
      <c r="K2023" s="71">
        <v>6000000</v>
      </c>
      <c r="L2023" t="str">
        <f t="shared" si="42"/>
        <v>彩光馬戲團白光卡</v>
      </c>
    </row>
    <row r="2024" spans="2:12" x14ac:dyDescent="0.25">
      <c r="B2024" s="82" t="s">
        <v>441</v>
      </c>
      <c r="C2024" s="174" t="s">
        <v>3775</v>
      </c>
      <c r="D2024" s="175" t="s">
        <v>3776</v>
      </c>
      <c r="E2024" s="82">
        <v>12</v>
      </c>
      <c r="F2024" s="79"/>
      <c r="G2024" s="82"/>
      <c r="H2024" s="82"/>
      <c r="I2024" s="118">
        <f>VLOOKUP(道具表!L2024,虛寶卡代碼清單!D:H,4,FALSE)*K2024</f>
        <v>36855000000</v>
      </c>
      <c r="J2024" s="147"/>
      <c r="K2024" s="71">
        <v>9000000</v>
      </c>
      <c r="L2024" t="str">
        <f t="shared" si="42"/>
        <v>彩光馬戲團白光卡</v>
      </c>
    </row>
    <row r="2025" spans="2:12" x14ac:dyDescent="0.25">
      <c r="B2025" s="82" t="s">
        <v>441</v>
      </c>
      <c r="C2025" s="174" t="s">
        <v>3777</v>
      </c>
      <c r="D2025" s="175" t="s">
        <v>3778</v>
      </c>
      <c r="E2025" s="82">
        <v>12</v>
      </c>
      <c r="F2025" s="79"/>
      <c r="G2025" s="82"/>
      <c r="H2025" s="82"/>
      <c r="I2025" s="118">
        <f>VLOOKUP(道具表!L2025,虛寶卡代碼清單!D:H,4,FALSE)*K2025</f>
        <v>61425000000</v>
      </c>
      <c r="J2025" s="147"/>
      <c r="K2025" s="71">
        <v>15000000</v>
      </c>
      <c r="L2025" t="str">
        <f t="shared" si="42"/>
        <v>彩光馬戲團白光卡</v>
      </c>
    </row>
    <row r="2026" spans="2:12" x14ac:dyDescent="0.25">
      <c r="B2026" s="82" t="s">
        <v>441</v>
      </c>
      <c r="C2026" s="174" t="s">
        <v>3779</v>
      </c>
      <c r="D2026" s="175" t="s">
        <v>3780</v>
      </c>
      <c r="E2026" s="82">
        <v>12</v>
      </c>
      <c r="F2026" s="79"/>
      <c r="G2026" s="82"/>
      <c r="H2026" s="82"/>
      <c r="I2026" s="118">
        <f>VLOOKUP(道具表!L2026,虛寶卡代碼清單!D:H,4,FALSE)*K2026</f>
        <v>122850000000</v>
      </c>
      <c r="J2026" s="147"/>
      <c r="K2026" s="71">
        <v>30000000</v>
      </c>
      <c r="L2026" t="str">
        <f t="shared" si="42"/>
        <v>彩光馬戲團白光卡</v>
      </c>
    </row>
    <row r="2027" spans="2:12" x14ac:dyDescent="0.25">
      <c r="B2027" s="82" t="s">
        <v>441</v>
      </c>
      <c r="C2027" s="174" t="s">
        <v>3781</v>
      </c>
      <c r="D2027" s="175" t="s">
        <v>3782</v>
      </c>
      <c r="E2027" s="82">
        <v>12</v>
      </c>
      <c r="F2027" s="79"/>
      <c r="G2027" s="82"/>
      <c r="H2027" s="82"/>
      <c r="I2027" s="118">
        <f>VLOOKUP(道具表!L2027,虛寶卡代碼清單!D:H,4,FALSE)*K2027</f>
        <v>184275000000</v>
      </c>
      <c r="J2027" s="147"/>
      <c r="K2027" s="71">
        <v>45000000</v>
      </c>
      <c r="L2027" t="str">
        <f t="shared" si="42"/>
        <v>彩光馬戲團白光卡</v>
      </c>
    </row>
    <row r="2028" spans="2:12" x14ac:dyDescent="0.25">
      <c r="B2028" s="82" t="s">
        <v>441</v>
      </c>
      <c r="C2028" s="174" t="s">
        <v>3783</v>
      </c>
      <c r="D2028" s="175" t="s">
        <v>3784</v>
      </c>
      <c r="E2028" s="82">
        <v>12</v>
      </c>
      <c r="F2028" s="79"/>
      <c r="G2028" s="82"/>
      <c r="H2028" s="82"/>
      <c r="I2028" s="118">
        <f>VLOOKUP(道具表!L2028,虛寶卡代碼清單!D:H,4,FALSE)*K2028</f>
        <v>368550000000</v>
      </c>
      <c r="J2028" s="147"/>
      <c r="K2028" s="71">
        <v>90000000</v>
      </c>
      <c r="L2028" t="str">
        <f t="shared" si="42"/>
        <v>彩光馬戲團白光卡</v>
      </c>
    </row>
    <row r="2029" spans="2:12" x14ac:dyDescent="0.25">
      <c r="B2029" s="82" t="s">
        <v>441</v>
      </c>
      <c r="C2029" s="174" t="s">
        <v>3785</v>
      </c>
      <c r="D2029" s="175" t="s">
        <v>3786</v>
      </c>
      <c r="E2029" s="82">
        <v>12</v>
      </c>
      <c r="F2029" s="79"/>
      <c r="G2029" s="82"/>
      <c r="H2029" s="82"/>
      <c r="I2029" s="118">
        <f>VLOOKUP(道具表!L2029,虛寶卡代碼清單!D:H,4,FALSE)*K2029</f>
        <v>614250000000</v>
      </c>
      <c r="J2029" s="147"/>
      <c r="K2029" s="71">
        <v>150000000</v>
      </c>
      <c r="L2029" t="str">
        <f t="shared" si="42"/>
        <v>彩光馬戲團白光卡</v>
      </c>
    </row>
    <row r="2030" spans="2:12" x14ac:dyDescent="0.25">
      <c r="B2030" s="82" t="s">
        <v>441</v>
      </c>
      <c r="C2030" s="174" t="s">
        <v>3787</v>
      </c>
      <c r="D2030" s="175" t="s">
        <v>3788</v>
      </c>
      <c r="E2030" s="82">
        <v>12</v>
      </c>
      <c r="F2030" s="79"/>
      <c r="G2030" s="82"/>
      <c r="H2030" s="82"/>
      <c r="I2030" s="118">
        <f>VLOOKUP(道具表!L2030,虛寶卡代碼清單!D:H,4,FALSE)*K2030</f>
        <v>1228500000000</v>
      </c>
      <c r="J2030" s="147"/>
      <c r="K2030" s="71">
        <v>300000000</v>
      </c>
      <c r="L2030" t="str">
        <f t="shared" si="42"/>
        <v>彩光馬戲團白光卡</v>
      </c>
    </row>
    <row r="2031" spans="2:12" x14ac:dyDescent="0.25">
      <c r="B2031" s="82" t="s">
        <v>441</v>
      </c>
      <c r="C2031" s="174" t="s">
        <v>3789</v>
      </c>
      <c r="D2031" s="175" t="s">
        <v>3790</v>
      </c>
      <c r="E2031" s="82">
        <v>12</v>
      </c>
      <c r="F2031" s="79"/>
      <c r="G2031" s="82"/>
      <c r="H2031" s="82"/>
      <c r="I2031" s="118">
        <f>VLOOKUP(道具表!L2031,虛寶卡代碼清單!D:H,4,FALSE)*K2031</f>
        <v>2457000000000</v>
      </c>
      <c r="J2031" s="147"/>
      <c r="K2031" s="71">
        <v>600000000</v>
      </c>
      <c r="L2031" t="str">
        <f t="shared" si="42"/>
        <v>彩光馬戲團白光卡</v>
      </c>
    </row>
    <row r="2032" spans="2:12" x14ac:dyDescent="0.25">
      <c r="B2032" s="82" t="s">
        <v>441</v>
      </c>
      <c r="C2032" s="174" t="s">
        <v>3791</v>
      </c>
      <c r="D2032" s="175" t="s">
        <v>3792</v>
      </c>
      <c r="E2032" s="82">
        <v>12</v>
      </c>
      <c r="F2032" s="79"/>
      <c r="G2032" s="82"/>
      <c r="H2032" s="82"/>
      <c r="I2032" s="118">
        <f>VLOOKUP(道具表!L2032,虛寶卡代碼清單!D:H,4,FALSE)*K2032</f>
        <v>4914000000000</v>
      </c>
      <c r="J2032" s="147"/>
      <c r="K2032" s="71">
        <v>1200000000</v>
      </c>
      <c r="L2032" t="str">
        <f t="shared" si="42"/>
        <v>彩光馬戲團白光卡</v>
      </c>
    </row>
    <row r="2033" spans="2:12" x14ac:dyDescent="0.25">
      <c r="B2033" s="82" t="s">
        <v>441</v>
      </c>
      <c r="C2033" s="174" t="s">
        <v>3793</v>
      </c>
      <c r="D2033" s="175" t="s">
        <v>3794</v>
      </c>
      <c r="E2033" s="82">
        <v>12</v>
      </c>
      <c r="F2033" s="79"/>
      <c r="G2033" s="82"/>
      <c r="H2033" s="82"/>
      <c r="I2033" s="118">
        <f>VLOOKUP(道具表!L2033,虛寶卡代碼清單!D:H,4,FALSE)*K2033</f>
        <v>12285000000000</v>
      </c>
      <c r="J2033" s="147"/>
      <c r="K2033" s="71">
        <v>3000000000</v>
      </c>
      <c r="L2033" t="str">
        <f t="shared" si="42"/>
        <v>彩光馬戲團白光卡</v>
      </c>
    </row>
    <row r="2034" spans="2:12" x14ac:dyDescent="0.25">
      <c r="B2034" s="82" t="s">
        <v>441</v>
      </c>
      <c r="C2034" s="176" t="s">
        <v>8999</v>
      </c>
      <c r="D2034" s="175" t="s">
        <v>9000</v>
      </c>
      <c r="E2034" s="82">
        <v>12</v>
      </c>
      <c r="F2034" s="79"/>
      <c r="G2034" s="82"/>
      <c r="H2034" s="82"/>
      <c r="I2034" s="118">
        <f>VLOOKUP(道具表!L2034,虛寶卡代碼清單!D:H,4,FALSE)*K2034</f>
        <v>24570000000000</v>
      </c>
      <c r="J2034" s="147"/>
      <c r="K2034" s="71">
        <v>6000000000</v>
      </c>
      <c r="L2034" t="str">
        <f t="shared" si="42"/>
        <v>彩光馬戲團白光卡</v>
      </c>
    </row>
    <row r="2035" spans="2:12" x14ac:dyDescent="0.25">
      <c r="B2035" s="82" t="s">
        <v>441</v>
      </c>
      <c r="C2035" s="176" t="s">
        <v>9001</v>
      </c>
      <c r="D2035" s="175" t="s">
        <v>9002</v>
      </c>
      <c r="E2035" s="82">
        <v>12</v>
      </c>
      <c r="F2035" s="79"/>
      <c r="G2035" s="82"/>
      <c r="H2035" s="82"/>
      <c r="I2035" s="118">
        <f>VLOOKUP(道具表!L2035,虛寶卡代碼清單!D:H,4,FALSE)*K2035</f>
        <v>49140000000000</v>
      </c>
      <c r="J2035" s="147"/>
      <c r="K2035" s="71">
        <v>12000000000</v>
      </c>
      <c r="L2035" t="str">
        <f t="shared" si="42"/>
        <v>彩光馬戲團白光卡</v>
      </c>
    </row>
    <row r="2036" spans="2:12" x14ac:dyDescent="0.25">
      <c r="B2036" s="82" t="s">
        <v>441</v>
      </c>
      <c r="C2036" s="174" t="s">
        <v>3795</v>
      </c>
      <c r="D2036" s="175" t="s">
        <v>3796</v>
      </c>
      <c r="E2036" s="82">
        <v>12</v>
      </c>
      <c r="F2036" s="79"/>
      <c r="G2036" s="82"/>
      <c r="H2036" s="82"/>
      <c r="I2036" s="118">
        <f>VLOOKUP(道具表!L2036,虛寶卡代碼清單!D:H,4,FALSE)*K2036</f>
        <v>210000</v>
      </c>
      <c r="J2036" s="147"/>
      <c r="K2036" s="71">
        <v>3000</v>
      </c>
      <c r="L2036" t="str">
        <f t="shared" si="42"/>
        <v>邱比特免費卡</v>
      </c>
    </row>
    <row r="2037" spans="2:12" x14ac:dyDescent="0.25">
      <c r="B2037" s="82" t="s">
        <v>441</v>
      </c>
      <c r="C2037" s="174" t="s">
        <v>3797</v>
      </c>
      <c r="D2037" s="175" t="s">
        <v>3798</v>
      </c>
      <c r="E2037" s="82">
        <v>12</v>
      </c>
      <c r="F2037" s="79"/>
      <c r="G2037" s="82"/>
      <c r="H2037" s="82"/>
      <c r="I2037" s="118">
        <f>VLOOKUP(道具表!L2037,虛寶卡代碼清單!D:H,4,FALSE)*K2037</f>
        <v>700000</v>
      </c>
      <c r="J2037" s="147"/>
      <c r="K2037" s="71">
        <v>10000</v>
      </c>
      <c r="L2037" t="str">
        <f t="shared" si="42"/>
        <v>邱比特免費卡</v>
      </c>
    </row>
    <row r="2038" spans="2:12" x14ac:dyDescent="0.25">
      <c r="B2038" s="82" t="s">
        <v>441</v>
      </c>
      <c r="C2038" s="174" t="s">
        <v>3799</v>
      </c>
      <c r="D2038" s="175" t="s">
        <v>3800</v>
      </c>
      <c r="E2038" s="82">
        <v>12</v>
      </c>
      <c r="F2038" s="79"/>
      <c r="G2038" s="82"/>
      <c r="H2038" s="82"/>
      <c r="I2038" s="118">
        <f>VLOOKUP(道具表!L2038,虛寶卡代碼清單!D:H,4,FALSE)*K2038</f>
        <v>2100000</v>
      </c>
      <c r="J2038" s="147"/>
      <c r="K2038" s="71">
        <v>30000</v>
      </c>
      <c r="L2038" t="str">
        <f t="shared" si="42"/>
        <v>邱比特免費卡</v>
      </c>
    </row>
    <row r="2039" spans="2:12" x14ac:dyDescent="0.25">
      <c r="B2039" s="82" t="s">
        <v>441</v>
      </c>
      <c r="C2039" s="174" t="s">
        <v>3801</v>
      </c>
      <c r="D2039" s="175" t="s">
        <v>3802</v>
      </c>
      <c r="E2039" s="82">
        <v>12</v>
      </c>
      <c r="F2039" s="79"/>
      <c r="G2039" s="82"/>
      <c r="H2039" s="82"/>
      <c r="I2039" s="118">
        <f>VLOOKUP(道具表!L2039,虛寶卡代碼清單!D:H,4,FALSE)*K2039</f>
        <v>7000000</v>
      </c>
      <c r="J2039" s="147"/>
      <c r="K2039" s="71">
        <v>100000</v>
      </c>
      <c r="L2039" t="str">
        <f t="shared" si="42"/>
        <v>邱比特免費卡</v>
      </c>
    </row>
    <row r="2040" spans="2:12" x14ac:dyDescent="0.25">
      <c r="B2040" s="82" t="s">
        <v>441</v>
      </c>
      <c r="C2040" s="174" t="s">
        <v>3803</v>
      </c>
      <c r="D2040" s="175" t="s">
        <v>3804</v>
      </c>
      <c r="E2040" s="82">
        <v>12</v>
      </c>
      <c r="F2040" s="79"/>
      <c r="G2040" s="82"/>
      <c r="H2040" s="82"/>
      <c r="I2040" s="118">
        <f>VLOOKUP(道具表!L2040,虛寶卡代碼清單!D:H,4,FALSE)*K2040</f>
        <v>21000000</v>
      </c>
      <c r="J2040" s="147"/>
      <c r="K2040" s="71">
        <v>300000</v>
      </c>
      <c r="L2040" t="str">
        <f t="shared" si="42"/>
        <v>邱比特免費卡</v>
      </c>
    </row>
    <row r="2041" spans="2:12" x14ac:dyDescent="0.25">
      <c r="B2041" s="82" t="s">
        <v>441</v>
      </c>
      <c r="C2041" s="174" t="s">
        <v>3805</v>
      </c>
      <c r="D2041" s="175" t="s">
        <v>3806</v>
      </c>
      <c r="E2041" s="82">
        <v>12</v>
      </c>
      <c r="F2041" s="79"/>
      <c r="G2041" s="82"/>
      <c r="H2041" s="82"/>
      <c r="I2041" s="118">
        <f>VLOOKUP(道具表!L2041,虛寶卡代碼清單!D:H,4,FALSE)*K2041</f>
        <v>70000000</v>
      </c>
      <c r="J2041" s="147"/>
      <c r="K2041" s="71">
        <v>1000000</v>
      </c>
      <c r="L2041" t="str">
        <f t="shared" si="42"/>
        <v>邱比特免費卡</v>
      </c>
    </row>
    <row r="2042" spans="2:12" x14ac:dyDescent="0.25">
      <c r="B2042" s="82" t="s">
        <v>441</v>
      </c>
      <c r="C2042" s="174" t="s">
        <v>3807</v>
      </c>
      <c r="D2042" s="175" t="s">
        <v>3808</v>
      </c>
      <c r="E2042" s="82">
        <v>12</v>
      </c>
      <c r="F2042" s="79"/>
      <c r="G2042" s="82"/>
      <c r="H2042" s="82"/>
      <c r="I2042" s="118">
        <f>VLOOKUP(道具表!L2042,虛寶卡代碼清單!D:H,4,FALSE)*K2042</f>
        <v>210000000</v>
      </c>
      <c r="J2042" s="147"/>
      <c r="K2042" s="71">
        <v>3000000</v>
      </c>
      <c r="L2042" t="str">
        <f t="shared" si="42"/>
        <v>邱比特免費卡</v>
      </c>
    </row>
    <row r="2043" spans="2:12" x14ac:dyDescent="0.25">
      <c r="B2043" s="82" t="s">
        <v>441</v>
      </c>
      <c r="C2043" s="174" t="s">
        <v>3809</v>
      </c>
      <c r="D2043" s="175" t="s">
        <v>3810</v>
      </c>
      <c r="E2043" s="82">
        <v>12</v>
      </c>
      <c r="F2043" s="79"/>
      <c r="G2043" s="82"/>
      <c r="H2043" s="82"/>
      <c r="I2043" s="118">
        <f>VLOOKUP(道具表!L2043,虛寶卡代碼清單!D:H,4,FALSE)*K2043</f>
        <v>420000000</v>
      </c>
      <c r="J2043" s="147"/>
      <c r="K2043" s="71">
        <v>6000000</v>
      </c>
      <c r="L2043" t="str">
        <f t="shared" si="42"/>
        <v>邱比特免費卡</v>
      </c>
    </row>
    <row r="2044" spans="2:12" x14ac:dyDescent="0.25">
      <c r="B2044" s="82" t="s">
        <v>441</v>
      </c>
      <c r="C2044" s="174" t="s">
        <v>3811</v>
      </c>
      <c r="D2044" s="175" t="s">
        <v>3812</v>
      </c>
      <c r="E2044" s="82">
        <v>12</v>
      </c>
      <c r="F2044" s="79"/>
      <c r="G2044" s="82"/>
      <c r="H2044" s="82"/>
      <c r="I2044" s="118">
        <f>VLOOKUP(道具表!L2044,虛寶卡代碼清單!D:H,4,FALSE)*K2044</f>
        <v>630000000</v>
      </c>
      <c r="J2044" s="147"/>
      <c r="K2044" s="71">
        <v>9000000</v>
      </c>
      <c r="L2044" t="str">
        <f t="shared" si="42"/>
        <v>邱比特免費卡</v>
      </c>
    </row>
    <row r="2045" spans="2:12" x14ac:dyDescent="0.25">
      <c r="B2045" s="82" t="s">
        <v>441</v>
      </c>
      <c r="C2045" s="174" t="s">
        <v>3813</v>
      </c>
      <c r="D2045" s="175" t="s">
        <v>3814</v>
      </c>
      <c r="E2045" s="82">
        <v>12</v>
      </c>
      <c r="F2045" s="79"/>
      <c r="G2045" s="82"/>
      <c r="H2045" s="82"/>
      <c r="I2045" s="118">
        <f>VLOOKUP(道具表!L2045,虛寶卡代碼清單!D:H,4,FALSE)*K2045</f>
        <v>700000000</v>
      </c>
      <c r="J2045" s="147"/>
      <c r="K2045" s="71">
        <v>10000000</v>
      </c>
      <c r="L2045" t="str">
        <f t="shared" si="42"/>
        <v>邱比特免費卡</v>
      </c>
    </row>
    <row r="2046" spans="2:12" x14ac:dyDescent="0.25">
      <c r="B2046" s="82" t="s">
        <v>441</v>
      </c>
      <c r="C2046" s="174" t="s">
        <v>3815</v>
      </c>
      <c r="D2046" s="175" t="s">
        <v>3816</v>
      </c>
      <c r="E2046" s="82">
        <v>12</v>
      </c>
      <c r="F2046" s="79"/>
      <c r="G2046" s="82"/>
      <c r="H2046" s="82"/>
      <c r="I2046" s="118">
        <f>VLOOKUP(道具表!L2046,虛寶卡代碼清單!D:H,4,FALSE)*K2046</f>
        <v>1050000000</v>
      </c>
      <c r="J2046" s="147"/>
      <c r="K2046" s="71">
        <v>15000000</v>
      </c>
      <c r="L2046" t="str">
        <f t="shared" si="42"/>
        <v>邱比特免費卡</v>
      </c>
    </row>
    <row r="2047" spans="2:12" x14ac:dyDescent="0.25">
      <c r="B2047" s="82" t="s">
        <v>441</v>
      </c>
      <c r="C2047" s="174" t="s">
        <v>3817</v>
      </c>
      <c r="D2047" s="175" t="s">
        <v>3818</v>
      </c>
      <c r="E2047" s="82">
        <v>12</v>
      </c>
      <c r="F2047" s="79"/>
      <c r="G2047" s="82"/>
      <c r="H2047" s="82"/>
      <c r="I2047" s="118">
        <f>VLOOKUP(道具表!L2047,虛寶卡代碼清單!D:H,4,FALSE)*K2047</f>
        <v>2100000000</v>
      </c>
      <c r="J2047" s="147"/>
      <c r="K2047" s="71">
        <v>30000000</v>
      </c>
      <c r="L2047" t="str">
        <f t="shared" si="42"/>
        <v>邱比特免費卡</v>
      </c>
    </row>
    <row r="2048" spans="2:12" x14ac:dyDescent="0.25">
      <c r="B2048" s="82" t="s">
        <v>441</v>
      </c>
      <c r="C2048" s="174" t="s">
        <v>3819</v>
      </c>
      <c r="D2048" s="175" t="s">
        <v>3820</v>
      </c>
      <c r="E2048" s="82">
        <v>12</v>
      </c>
      <c r="F2048" s="79"/>
      <c r="G2048" s="82"/>
      <c r="H2048" s="82"/>
      <c r="I2048" s="118">
        <f>VLOOKUP(道具表!L2048,虛寶卡代碼清單!D:H,4,FALSE)*K2048</f>
        <v>3500000000</v>
      </c>
      <c r="J2048" s="147"/>
      <c r="K2048" s="71">
        <v>50000000</v>
      </c>
      <c r="L2048" t="str">
        <f t="shared" si="42"/>
        <v>邱比特免費卡</v>
      </c>
    </row>
    <row r="2049" spans="2:12" x14ac:dyDescent="0.25">
      <c r="B2049" s="82" t="s">
        <v>441</v>
      </c>
      <c r="C2049" s="174" t="s">
        <v>3821</v>
      </c>
      <c r="D2049" s="175" t="s">
        <v>3822</v>
      </c>
      <c r="E2049" s="82">
        <v>12</v>
      </c>
      <c r="F2049" s="79"/>
      <c r="G2049" s="82"/>
      <c r="H2049" s="82"/>
      <c r="I2049" s="118">
        <f>VLOOKUP(道具表!L2049,虛寶卡代碼清單!D:H,4,FALSE)*K2049</f>
        <v>7000000000</v>
      </c>
      <c r="J2049" s="147"/>
      <c r="K2049" s="71">
        <v>100000000</v>
      </c>
      <c r="L2049" t="str">
        <f t="shared" si="42"/>
        <v>邱比特免費卡</v>
      </c>
    </row>
    <row r="2050" spans="2:12" x14ac:dyDescent="0.25">
      <c r="B2050" s="82" t="s">
        <v>441</v>
      </c>
      <c r="C2050" s="174" t="s">
        <v>3823</v>
      </c>
      <c r="D2050" s="175" t="s">
        <v>3824</v>
      </c>
      <c r="E2050" s="82">
        <v>12</v>
      </c>
      <c r="F2050" s="79"/>
      <c r="G2050" s="82"/>
      <c r="H2050" s="82"/>
      <c r="I2050" s="118">
        <f>VLOOKUP(道具表!L2050,虛寶卡代碼清單!D:H,4,FALSE)*K2050</f>
        <v>14000000000</v>
      </c>
      <c r="J2050" s="147"/>
      <c r="K2050" s="71">
        <v>200000000</v>
      </c>
      <c r="L2050" t="str">
        <f t="shared" si="42"/>
        <v>邱比特免費卡</v>
      </c>
    </row>
    <row r="2051" spans="2:12" x14ac:dyDescent="0.25">
      <c r="B2051" s="82" t="s">
        <v>441</v>
      </c>
      <c r="C2051" s="174" t="s">
        <v>3825</v>
      </c>
      <c r="D2051" s="175" t="s">
        <v>3826</v>
      </c>
      <c r="E2051" s="82">
        <v>12</v>
      </c>
      <c r="F2051" s="79"/>
      <c r="G2051" s="82"/>
      <c r="H2051" s="82"/>
      <c r="I2051" s="118">
        <f>VLOOKUP(道具表!L2051,虛寶卡代碼清單!D:H,4,FALSE)*K2051</f>
        <v>21000000000</v>
      </c>
      <c r="J2051" s="147"/>
      <c r="K2051" s="71">
        <v>300000000</v>
      </c>
      <c r="L2051" t="str">
        <f t="shared" si="42"/>
        <v>邱比特免費卡</v>
      </c>
    </row>
    <row r="2052" spans="2:12" x14ac:dyDescent="0.25">
      <c r="B2052" s="82" t="s">
        <v>441</v>
      </c>
      <c r="C2052" s="174" t="s">
        <v>3827</v>
      </c>
      <c r="D2052" s="175" t="s">
        <v>8973</v>
      </c>
      <c r="E2052" s="82">
        <v>12</v>
      </c>
      <c r="F2052" s="79"/>
      <c r="G2052" s="82"/>
      <c r="H2052" s="82"/>
      <c r="I2052" s="118">
        <f>VLOOKUP(道具表!L2052,虛寶卡代碼清單!D:H,4,FALSE)*K2052</f>
        <v>35000000000</v>
      </c>
      <c r="J2052" s="147"/>
      <c r="K2052" s="71">
        <v>500000000</v>
      </c>
      <c r="L2052" t="str">
        <f t="shared" si="42"/>
        <v>邱比特免費卡</v>
      </c>
    </row>
    <row r="2053" spans="2:12" x14ac:dyDescent="0.25">
      <c r="B2053" s="82" t="s">
        <v>441</v>
      </c>
      <c r="C2053" s="174" t="s">
        <v>3828</v>
      </c>
      <c r="D2053" s="175" t="s">
        <v>3829</v>
      </c>
      <c r="E2053" s="82">
        <v>12</v>
      </c>
      <c r="F2053" s="79"/>
      <c r="G2053" s="82"/>
      <c r="H2053" s="82"/>
      <c r="I2053" s="118">
        <f>VLOOKUP(道具表!L2053,虛寶卡代碼清單!D:H,4,FALSE)*K2053</f>
        <v>70000000000</v>
      </c>
      <c r="J2053" s="147"/>
      <c r="K2053" s="71">
        <v>1000000000</v>
      </c>
      <c r="L2053" t="str">
        <f t="shared" si="42"/>
        <v>邱比特免費卡</v>
      </c>
    </row>
    <row r="2054" spans="2:12" x14ac:dyDescent="0.25">
      <c r="B2054" s="82" t="s">
        <v>441</v>
      </c>
      <c r="C2054" s="174" t="s">
        <v>3830</v>
      </c>
      <c r="D2054" s="175" t="s">
        <v>3831</v>
      </c>
      <c r="E2054" s="82">
        <v>12</v>
      </c>
      <c r="F2054" s="79"/>
      <c r="G2054" s="82"/>
      <c r="H2054" s="82"/>
      <c r="I2054" s="118">
        <f>VLOOKUP(道具表!L2054,虛寶卡代碼清單!D:H,4,FALSE)*K2054</f>
        <v>210000</v>
      </c>
      <c r="J2054" s="147"/>
      <c r="K2054" s="71">
        <v>3000</v>
      </c>
      <c r="L2054" t="str">
        <f t="shared" si="42"/>
        <v>邱比特免費卡</v>
      </c>
    </row>
    <row r="2055" spans="2:12" x14ac:dyDescent="0.25">
      <c r="B2055" s="82" t="s">
        <v>441</v>
      </c>
      <c r="C2055" s="174" t="s">
        <v>3832</v>
      </c>
      <c r="D2055" s="175" t="s">
        <v>3833</v>
      </c>
      <c r="E2055" s="82">
        <v>12</v>
      </c>
      <c r="F2055" s="79"/>
      <c r="G2055" s="82"/>
      <c r="H2055" s="82"/>
      <c r="I2055" s="118">
        <f>VLOOKUP(道具表!L2055,虛寶卡代碼清單!D:H,4,FALSE)*K2055</f>
        <v>700000</v>
      </c>
      <c r="J2055" s="147"/>
      <c r="K2055" s="71">
        <v>10000</v>
      </c>
      <c r="L2055" t="str">
        <f t="shared" si="42"/>
        <v>邱比特免費卡</v>
      </c>
    </row>
    <row r="2056" spans="2:12" x14ac:dyDescent="0.25">
      <c r="B2056" s="82" t="s">
        <v>441</v>
      </c>
      <c r="C2056" s="174" t="s">
        <v>3834</v>
      </c>
      <c r="D2056" s="175" t="s">
        <v>3835</v>
      </c>
      <c r="E2056" s="82">
        <v>12</v>
      </c>
      <c r="F2056" s="79"/>
      <c r="G2056" s="82"/>
      <c r="H2056" s="82"/>
      <c r="I2056" s="118">
        <f>VLOOKUP(道具表!L2056,虛寶卡代碼清單!D:H,4,FALSE)*K2056</f>
        <v>2100000</v>
      </c>
      <c r="J2056" s="147"/>
      <c r="K2056" s="71">
        <v>30000</v>
      </c>
      <c r="L2056" t="str">
        <f t="shared" si="42"/>
        <v>邱比特免費卡</v>
      </c>
    </row>
    <row r="2057" spans="2:12" x14ac:dyDescent="0.25">
      <c r="B2057" s="82" t="s">
        <v>441</v>
      </c>
      <c r="C2057" s="174" t="s">
        <v>3836</v>
      </c>
      <c r="D2057" s="175" t="s">
        <v>3837</v>
      </c>
      <c r="E2057" s="82">
        <v>12</v>
      </c>
      <c r="F2057" s="79"/>
      <c r="G2057" s="82"/>
      <c r="H2057" s="82"/>
      <c r="I2057" s="118">
        <f>VLOOKUP(道具表!L2057,虛寶卡代碼清單!D:H,4,FALSE)*K2057</f>
        <v>7000000</v>
      </c>
      <c r="J2057" s="147"/>
      <c r="K2057" s="71">
        <v>100000</v>
      </c>
      <c r="L2057" t="str">
        <f t="shared" si="42"/>
        <v>邱比特免費卡</v>
      </c>
    </row>
    <row r="2058" spans="2:12" x14ac:dyDescent="0.25">
      <c r="B2058" s="82" t="s">
        <v>441</v>
      </c>
      <c r="C2058" s="174" t="s">
        <v>3838</v>
      </c>
      <c r="D2058" s="175" t="s">
        <v>3839</v>
      </c>
      <c r="E2058" s="82">
        <v>12</v>
      </c>
      <c r="F2058" s="79"/>
      <c r="G2058" s="82"/>
      <c r="H2058" s="82"/>
      <c r="I2058" s="118">
        <f>VLOOKUP(道具表!L2058,虛寶卡代碼清單!D:H,4,FALSE)*K2058</f>
        <v>21000000</v>
      </c>
      <c r="J2058" s="147"/>
      <c r="K2058" s="71">
        <v>300000</v>
      </c>
      <c r="L2058" t="str">
        <f t="shared" si="42"/>
        <v>邱比特免費卡</v>
      </c>
    </row>
    <row r="2059" spans="2:12" x14ac:dyDescent="0.25">
      <c r="B2059" s="82" t="s">
        <v>441</v>
      </c>
      <c r="C2059" s="174" t="s">
        <v>3840</v>
      </c>
      <c r="D2059" s="175" t="s">
        <v>3841</v>
      </c>
      <c r="E2059" s="82">
        <v>12</v>
      </c>
      <c r="F2059" s="79"/>
      <c r="G2059" s="82"/>
      <c r="H2059" s="82"/>
      <c r="I2059" s="118">
        <f>VLOOKUP(道具表!L2059,虛寶卡代碼清單!D:H,4,FALSE)*K2059</f>
        <v>70000000</v>
      </c>
      <c r="J2059" s="147"/>
      <c r="K2059" s="71">
        <v>1000000</v>
      </c>
      <c r="L2059" t="str">
        <f t="shared" si="42"/>
        <v>邱比特免費卡</v>
      </c>
    </row>
    <row r="2060" spans="2:12" x14ac:dyDescent="0.25">
      <c r="B2060" s="82" t="s">
        <v>441</v>
      </c>
      <c r="C2060" s="174" t="s">
        <v>3842</v>
      </c>
      <c r="D2060" s="175" t="s">
        <v>3843</v>
      </c>
      <c r="E2060" s="82">
        <v>12</v>
      </c>
      <c r="F2060" s="79"/>
      <c r="G2060" s="82"/>
      <c r="H2060" s="82"/>
      <c r="I2060" s="118">
        <f>VLOOKUP(道具表!L2060,虛寶卡代碼清單!D:H,4,FALSE)*K2060</f>
        <v>210000000</v>
      </c>
      <c r="J2060" s="147"/>
      <c r="K2060" s="71">
        <v>3000000</v>
      </c>
      <c r="L2060" t="str">
        <f t="shared" si="42"/>
        <v>邱比特免費卡</v>
      </c>
    </row>
    <row r="2061" spans="2:12" x14ac:dyDescent="0.25">
      <c r="B2061" s="82" t="s">
        <v>441</v>
      </c>
      <c r="C2061" s="174" t="s">
        <v>3844</v>
      </c>
      <c r="D2061" s="175" t="s">
        <v>3845</v>
      </c>
      <c r="E2061" s="82">
        <v>12</v>
      </c>
      <c r="F2061" s="79"/>
      <c r="G2061" s="82"/>
      <c r="H2061" s="82"/>
      <c r="I2061" s="118">
        <f>VLOOKUP(道具表!L2061,虛寶卡代碼清單!D:H,4,FALSE)*K2061</f>
        <v>420000000</v>
      </c>
      <c r="J2061" s="147"/>
      <c r="K2061" s="71">
        <v>6000000</v>
      </c>
      <c r="L2061" t="str">
        <f t="shared" si="42"/>
        <v>邱比特免費卡</v>
      </c>
    </row>
    <row r="2062" spans="2:12" x14ac:dyDescent="0.25">
      <c r="B2062" s="82" t="s">
        <v>441</v>
      </c>
      <c r="C2062" s="174" t="s">
        <v>3846</v>
      </c>
      <c r="D2062" s="175" t="s">
        <v>3847</v>
      </c>
      <c r="E2062" s="82">
        <v>12</v>
      </c>
      <c r="F2062" s="79"/>
      <c r="G2062" s="82"/>
      <c r="H2062" s="82"/>
      <c r="I2062" s="118">
        <f>VLOOKUP(道具表!L2062,虛寶卡代碼清單!D:H,4,FALSE)*K2062</f>
        <v>630000000</v>
      </c>
      <c r="J2062" s="147"/>
      <c r="K2062" s="71">
        <v>9000000</v>
      </c>
      <c r="L2062" t="str">
        <f t="shared" si="42"/>
        <v>邱比特免費卡</v>
      </c>
    </row>
    <row r="2063" spans="2:12" x14ac:dyDescent="0.25">
      <c r="B2063" s="82" t="s">
        <v>441</v>
      </c>
      <c r="C2063" s="174" t="s">
        <v>3848</v>
      </c>
      <c r="D2063" s="175" t="s">
        <v>3849</v>
      </c>
      <c r="E2063" s="82">
        <v>12</v>
      </c>
      <c r="F2063" s="79"/>
      <c r="G2063" s="82"/>
      <c r="H2063" s="82"/>
      <c r="I2063" s="118">
        <f>VLOOKUP(道具表!L2063,虛寶卡代碼清單!D:H,4,FALSE)*K2063</f>
        <v>700000000</v>
      </c>
      <c r="J2063" s="147"/>
      <c r="K2063" s="71">
        <v>10000000</v>
      </c>
      <c r="L2063" t="str">
        <f t="shared" si="42"/>
        <v>邱比特免費卡</v>
      </c>
    </row>
    <row r="2064" spans="2:12" x14ac:dyDescent="0.25">
      <c r="B2064" s="82" t="s">
        <v>441</v>
      </c>
      <c r="C2064" s="174" t="s">
        <v>3850</v>
      </c>
      <c r="D2064" s="175" t="s">
        <v>3851</v>
      </c>
      <c r="E2064" s="82">
        <v>12</v>
      </c>
      <c r="F2064" s="79"/>
      <c r="G2064" s="82"/>
      <c r="H2064" s="82"/>
      <c r="I2064" s="118">
        <f>VLOOKUP(道具表!L2064,虛寶卡代碼清單!D:H,4,FALSE)*K2064</f>
        <v>1050000000</v>
      </c>
      <c r="J2064" s="147"/>
      <c r="K2064" s="71">
        <v>15000000</v>
      </c>
      <c r="L2064" t="str">
        <f t="shared" si="42"/>
        <v>邱比特免費卡</v>
      </c>
    </row>
    <row r="2065" spans="2:12" x14ac:dyDescent="0.25">
      <c r="B2065" s="82" t="s">
        <v>441</v>
      </c>
      <c r="C2065" s="174" t="s">
        <v>3852</v>
      </c>
      <c r="D2065" s="175" t="s">
        <v>3853</v>
      </c>
      <c r="E2065" s="82">
        <v>12</v>
      </c>
      <c r="F2065" s="79"/>
      <c r="G2065" s="82"/>
      <c r="H2065" s="82"/>
      <c r="I2065" s="118">
        <f>VLOOKUP(道具表!L2065,虛寶卡代碼清單!D:H,4,FALSE)*K2065</f>
        <v>2100000000</v>
      </c>
      <c r="J2065" s="147"/>
      <c r="K2065" s="71">
        <v>30000000</v>
      </c>
      <c r="L2065" t="str">
        <f t="shared" si="42"/>
        <v>邱比特免費卡</v>
      </c>
    </row>
    <row r="2066" spans="2:12" x14ac:dyDescent="0.25">
      <c r="B2066" s="82" t="s">
        <v>441</v>
      </c>
      <c r="C2066" s="174" t="s">
        <v>3854</v>
      </c>
      <c r="D2066" s="175" t="s">
        <v>3855</v>
      </c>
      <c r="E2066" s="82">
        <v>12</v>
      </c>
      <c r="F2066" s="79"/>
      <c r="G2066" s="82"/>
      <c r="H2066" s="82"/>
      <c r="I2066" s="118">
        <f>VLOOKUP(道具表!L2066,虛寶卡代碼清單!D:H,4,FALSE)*K2066</f>
        <v>3500000000</v>
      </c>
      <c r="J2066" s="147"/>
      <c r="K2066" s="71">
        <v>50000000</v>
      </c>
      <c r="L2066" t="str">
        <f t="shared" si="42"/>
        <v>邱比特免費卡</v>
      </c>
    </row>
    <row r="2067" spans="2:12" x14ac:dyDescent="0.25">
      <c r="B2067" s="82" t="s">
        <v>441</v>
      </c>
      <c r="C2067" s="174" t="s">
        <v>3856</v>
      </c>
      <c r="D2067" s="175" t="s">
        <v>3857</v>
      </c>
      <c r="E2067" s="82">
        <v>12</v>
      </c>
      <c r="F2067" s="79"/>
      <c r="G2067" s="82"/>
      <c r="H2067" s="82"/>
      <c r="I2067" s="118">
        <f>VLOOKUP(道具表!L2067,虛寶卡代碼清單!D:H,4,FALSE)*K2067</f>
        <v>7000000000</v>
      </c>
      <c r="J2067" s="147"/>
      <c r="K2067" s="71">
        <v>100000000</v>
      </c>
      <c r="L2067" t="str">
        <f t="shared" si="42"/>
        <v>邱比特免費卡</v>
      </c>
    </row>
    <row r="2068" spans="2:12" x14ac:dyDescent="0.25">
      <c r="B2068" s="82" t="s">
        <v>441</v>
      </c>
      <c r="C2068" s="174" t="s">
        <v>3858</v>
      </c>
      <c r="D2068" s="175" t="s">
        <v>3859</v>
      </c>
      <c r="E2068" s="82">
        <v>12</v>
      </c>
      <c r="F2068" s="79"/>
      <c r="G2068" s="82"/>
      <c r="H2068" s="82"/>
      <c r="I2068" s="118">
        <f>VLOOKUP(道具表!L2068,虛寶卡代碼清單!D:H,4,FALSE)*K2068</f>
        <v>14000000000</v>
      </c>
      <c r="J2068" s="147"/>
      <c r="K2068" s="71">
        <v>200000000</v>
      </c>
      <c r="L2068" t="str">
        <f t="shared" si="42"/>
        <v>邱比特免費卡</v>
      </c>
    </row>
    <row r="2069" spans="2:12" x14ac:dyDescent="0.25">
      <c r="B2069" s="82" t="s">
        <v>441</v>
      </c>
      <c r="C2069" s="174" t="s">
        <v>3860</v>
      </c>
      <c r="D2069" s="175" t="s">
        <v>3861</v>
      </c>
      <c r="E2069" s="82">
        <v>12</v>
      </c>
      <c r="F2069" s="79"/>
      <c r="G2069" s="82"/>
      <c r="H2069" s="82"/>
      <c r="I2069" s="118">
        <f>VLOOKUP(道具表!L2069,虛寶卡代碼清單!D:H,4,FALSE)*K2069</f>
        <v>21000000000</v>
      </c>
      <c r="J2069" s="147"/>
      <c r="K2069" s="71">
        <v>300000000</v>
      </c>
      <c r="L2069" t="str">
        <f t="shared" si="42"/>
        <v>邱比特免費卡</v>
      </c>
    </row>
    <row r="2070" spans="2:12" x14ac:dyDescent="0.25">
      <c r="B2070" s="82" t="s">
        <v>441</v>
      </c>
      <c r="C2070" s="174" t="s">
        <v>3862</v>
      </c>
      <c r="D2070" s="175" t="s">
        <v>3863</v>
      </c>
      <c r="E2070" s="82">
        <v>12</v>
      </c>
      <c r="F2070" s="79"/>
      <c r="G2070" s="82"/>
      <c r="H2070" s="82"/>
      <c r="I2070" s="118">
        <f>VLOOKUP(道具表!L2070,虛寶卡代碼清單!D:H,4,FALSE)*K2070</f>
        <v>35000000000</v>
      </c>
      <c r="J2070" s="147"/>
      <c r="K2070" s="71">
        <v>500000000</v>
      </c>
      <c r="L2070" t="str">
        <f t="shared" si="42"/>
        <v>邱比特免費卡</v>
      </c>
    </row>
    <row r="2071" spans="2:12" x14ac:dyDescent="0.25">
      <c r="B2071" s="82" t="s">
        <v>441</v>
      </c>
      <c r="C2071" s="174" t="s">
        <v>3864</v>
      </c>
      <c r="D2071" s="175" t="s">
        <v>3865</v>
      </c>
      <c r="E2071" s="82">
        <v>12</v>
      </c>
      <c r="F2071" s="79"/>
      <c r="G2071" s="82"/>
      <c r="H2071" s="82"/>
      <c r="I2071" s="118">
        <f>VLOOKUP(道具表!L2071,虛寶卡代碼清單!D:H,4,FALSE)*K2071</f>
        <v>70000000000</v>
      </c>
      <c r="J2071" s="147"/>
      <c r="K2071" s="71">
        <v>1000000000</v>
      </c>
      <c r="L2071" t="str">
        <f t="shared" si="42"/>
        <v>邱比特免費卡</v>
      </c>
    </row>
    <row r="2072" spans="2:12" x14ac:dyDescent="0.25">
      <c r="B2072" s="82" t="s">
        <v>441</v>
      </c>
      <c r="C2072" s="174" t="s">
        <v>3866</v>
      </c>
      <c r="D2072" s="175" t="s">
        <v>3867</v>
      </c>
      <c r="E2072" s="82">
        <v>12</v>
      </c>
      <c r="F2072" s="79"/>
      <c r="G2072" s="82"/>
      <c r="H2072" s="82"/>
      <c r="I2072" s="118">
        <f>VLOOKUP(道具表!L2072,虛寶卡代碼清單!D:H,4,FALSE)*K2072</f>
        <v>534000</v>
      </c>
      <c r="J2072" s="147"/>
      <c r="K2072" s="71">
        <v>3000</v>
      </c>
      <c r="L2072" t="str">
        <f t="shared" si="42"/>
        <v>邱比特超級免費卡</v>
      </c>
    </row>
    <row r="2073" spans="2:12" x14ac:dyDescent="0.25">
      <c r="B2073" s="82" t="s">
        <v>441</v>
      </c>
      <c r="C2073" s="174" t="s">
        <v>3868</v>
      </c>
      <c r="D2073" s="175" t="s">
        <v>3869</v>
      </c>
      <c r="E2073" s="82">
        <v>12</v>
      </c>
      <c r="F2073" s="79"/>
      <c r="G2073" s="82"/>
      <c r="H2073" s="82"/>
      <c r="I2073" s="118">
        <f>VLOOKUP(道具表!L2073,虛寶卡代碼清單!D:H,4,FALSE)*K2073</f>
        <v>1780000</v>
      </c>
      <c r="J2073" s="147"/>
      <c r="K2073" s="71">
        <v>10000</v>
      </c>
      <c r="L2073" t="str">
        <f t="shared" si="42"/>
        <v>邱比特超級免費卡</v>
      </c>
    </row>
    <row r="2074" spans="2:12" x14ac:dyDescent="0.25">
      <c r="B2074" s="82" t="s">
        <v>441</v>
      </c>
      <c r="C2074" s="174" t="s">
        <v>3870</v>
      </c>
      <c r="D2074" s="175" t="s">
        <v>3871</v>
      </c>
      <c r="E2074" s="82">
        <v>12</v>
      </c>
      <c r="F2074" s="79"/>
      <c r="G2074" s="82"/>
      <c r="H2074" s="82"/>
      <c r="I2074" s="118">
        <f>VLOOKUP(道具表!L2074,虛寶卡代碼清單!D:H,4,FALSE)*K2074</f>
        <v>5340000</v>
      </c>
      <c r="J2074" s="147"/>
      <c r="K2074" s="71">
        <v>30000</v>
      </c>
      <c r="L2074" t="str">
        <f t="shared" ref="L2074:L2137" si="43">MID(C2074,LEN(K2074)+1,FIND("(",C2074)-LEN(K2074)-1)</f>
        <v>邱比特超級免費卡</v>
      </c>
    </row>
    <row r="2075" spans="2:12" x14ac:dyDescent="0.25">
      <c r="B2075" s="82" t="s">
        <v>441</v>
      </c>
      <c r="C2075" s="174" t="s">
        <v>3872</v>
      </c>
      <c r="D2075" s="175" t="s">
        <v>3873</v>
      </c>
      <c r="E2075" s="82">
        <v>12</v>
      </c>
      <c r="F2075" s="79"/>
      <c r="G2075" s="82"/>
      <c r="H2075" s="82"/>
      <c r="I2075" s="118">
        <f>VLOOKUP(道具表!L2075,虛寶卡代碼清單!D:H,4,FALSE)*K2075</f>
        <v>17800000</v>
      </c>
      <c r="J2075" s="147"/>
      <c r="K2075" s="71">
        <v>100000</v>
      </c>
      <c r="L2075" t="str">
        <f t="shared" si="43"/>
        <v>邱比特超級免費卡</v>
      </c>
    </row>
    <row r="2076" spans="2:12" x14ac:dyDescent="0.25">
      <c r="B2076" s="82" t="s">
        <v>441</v>
      </c>
      <c r="C2076" s="174" t="s">
        <v>3874</v>
      </c>
      <c r="D2076" s="175" t="s">
        <v>3875</v>
      </c>
      <c r="E2076" s="82">
        <v>12</v>
      </c>
      <c r="F2076" s="79"/>
      <c r="G2076" s="82"/>
      <c r="H2076" s="82"/>
      <c r="I2076" s="118">
        <f>VLOOKUP(道具表!L2076,虛寶卡代碼清單!D:H,4,FALSE)*K2076</f>
        <v>53400000</v>
      </c>
      <c r="J2076" s="147"/>
      <c r="K2076" s="71">
        <v>300000</v>
      </c>
      <c r="L2076" t="str">
        <f t="shared" si="43"/>
        <v>邱比特超級免費卡</v>
      </c>
    </row>
    <row r="2077" spans="2:12" x14ac:dyDescent="0.25">
      <c r="B2077" s="82" t="s">
        <v>441</v>
      </c>
      <c r="C2077" s="174" t="s">
        <v>3876</v>
      </c>
      <c r="D2077" s="175" t="s">
        <v>3877</v>
      </c>
      <c r="E2077" s="82">
        <v>12</v>
      </c>
      <c r="F2077" s="79"/>
      <c r="G2077" s="82"/>
      <c r="H2077" s="82"/>
      <c r="I2077" s="118">
        <f>VLOOKUP(道具表!L2077,虛寶卡代碼清單!D:H,4,FALSE)*K2077</f>
        <v>178000000</v>
      </c>
      <c r="J2077" s="147"/>
      <c r="K2077" s="71">
        <v>1000000</v>
      </c>
      <c r="L2077" t="str">
        <f t="shared" si="43"/>
        <v>邱比特超級免費卡</v>
      </c>
    </row>
    <row r="2078" spans="2:12" x14ac:dyDescent="0.25">
      <c r="B2078" s="82" t="s">
        <v>441</v>
      </c>
      <c r="C2078" s="174" t="s">
        <v>3878</v>
      </c>
      <c r="D2078" s="175" t="s">
        <v>3879</v>
      </c>
      <c r="E2078" s="82">
        <v>12</v>
      </c>
      <c r="F2078" s="79"/>
      <c r="G2078" s="82"/>
      <c r="H2078" s="82"/>
      <c r="I2078" s="118">
        <f>VLOOKUP(道具表!L2078,虛寶卡代碼清單!D:H,4,FALSE)*K2078</f>
        <v>534000000</v>
      </c>
      <c r="J2078" s="147"/>
      <c r="K2078" s="71">
        <v>3000000</v>
      </c>
      <c r="L2078" t="str">
        <f t="shared" si="43"/>
        <v>邱比特超級免費卡</v>
      </c>
    </row>
    <row r="2079" spans="2:12" x14ac:dyDescent="0.25">
      <c r="B2079" s="82" t="s">
        <v>441</v>
      </c>
      <c r="C2079" s="174" t="s">
        <v>3880</v>
      </c>
      <c r="D2079" s="175" t="s">
        <v>3881</v>
      </c>
      <c r="E2079" s="82">
        <v>12</v>
      </c>
      <c r="F2079" s="79"/>
      <c r="G2079" s="82"/>
      <c r="H2079" s="82"/>
      <c r="I2079" s="118">
        <f>VLOOKUP(道具表!L2079,虛寶卡代碼清單!D:H,4,FALSE)*K2079</f>
        <v>1068000000</v>
      </c>
      <c r="J2079" s="147"/>
      <c r="K2079" s="71">
        <v>6000000</v>
      </c>
      <c r="L2079" t="str">
        <f t="shared" si="43"/>
        <v>邱比特超級免費卡</v>
      </c>
    </row>
    <row r="2080" spans="2:12" x14ac:dyDescent="0.25">
      <c r="B2080" s="82" t="s">
        <v>441</v>
      </c>
      <c r="C2080" s="174" t="s">
        <v>3882</v>
      </c>
      <c r="D2080" s="175" t="s">
        <v>3883</v>
      </c>
      <c r="E2080" s="82">
        <v>12</v>
      </c>
      <c r="F2080" s="79"/>
      <c r="G2080" s="82"/>
      <c r="H2080" s="82"/>
      <c r="I2080" s="118">
        <f>VLOOKUP(道具表!L2080,虛寶卡代碼清單!D:H,4,FALSE)*K2080</f>
        <v>1602000000</v>
      </c>
      <c r="J2080" s="147"/>
      <c r="K2080" s="71">
        <v>9000000</v>
      </c>
      <c r="L2080" t="str">
        <f t="shared" si="43"/>
        <v>邱比特超級免費卡</v>
      </c>
    </row>
    <row r="2081" spans="2:12" x14ac:dyDescent="0.25">
      <c r="B2081" s="82" t="s">
        <v>441</v>
      </c>
      <c r="C2081" s="174" t="s">
        <v>3884</v>
      </c>
      <c r="D2081" s="175" t="s">
        <v>3885</v>
      </c>
      <c r="E2081" s="82">
        <v>12</v>
      </c>
      <c r="F2081" s="79"/>
      <c r="G2081" s="82"/>
      <c r="H2081" s="82"/>
      <c r="I2081" s="118">
        <f>VLOOKUP(道具表!L2081,虛寶卡代碼清單!D:H,4,FALSE)*K2081</f>
        <v>1780000000</v>
      </c>
      <c r="J2081" s="147"/>
      <c r="K2081" s="71">
        <v>10000000</v>
      </c>
      <c r="L2081" t="str">
        <f t="shared" si="43"/>
        <v>邱比特超級免費卡</v>
      </c>
    </row>
    <row r="2082" spans="2:12" x14ac:dyDescent="0.25">
      <c r="B2082" s="82" t="s">
        <v>441</v>
      </c>
      <c r="C2082" s="174" t="s">
        <v>3886</v>
      </c>
      <c r="D2082" s="175" t="s">
        <v>3887</v>
      </c>
      <c r="E2082" s="82">
        <v>12</v>
      </c>
      <c r="F2082" s="79"/>
      <c r="G2082" s="82"/>
      <c r="H2082" s="82"/>
      <c r="I2082" s="118">
        <f>VLOOKUP(道具表!L2082,虛寶卡代碼清單!D:H,4,FALSE)*K2082</f>
        <v>2670000000</v>
      </c>
      <c r="J2082" s="147"/>
      <c r="K2082" s="71">
        <v>15000000</v>
      </c>
      <c r="L2082" t="str">
        <f t="shared" si="43"/>
        <v>邱比特超級免費卡</v>
      </c>
    </row>
    <row r="2083" spans="2:12" x14ac:dyDescent="0.25">
      <c r="B2083" s="82" t="s">
        <v>441</v>
      </c>
      <c r="C2083" s="174" t="s">
        <v>3888</v>
      </c>
      <c r="D2083" s="175" t="s">
        <v>3889</v>
      </c>
      <c r="E2083" s="82">
        <v>12</v>
      </c>
      <c r="F2083" s="79"/>
      <c r="G2083" s="82"/>
      <c r="H2083" s="82"/>
      <c r="I2083" s="118">
        <f>VLOOKUP(道具表!L2083,虛寶卡代碼清單!D:H,4,FALSE)*K2083</f>
        <v>5340000000</v>
      </c>
      <c r="J2083" s="147"/>
      <c r="K2083" s="71">
        <v>30000000</v>
      </c>
      <c r="L2083" t="str">
        <f t="shared" si="43"/>
        <v>邱比特超級免費卡</v>
      </c>
    </row>
    <row r="2084" spans="2:12" x14ac:dyDescent="0.25">
      <c r="B2084" s="82" t="s">
        <v>441</v>
      </c>
      <c r="C2084" s="174" t="s">
        <v>3890</v>
      </c>
      <c r="D2084" s="175" t="s">
        <v>3891</v>
      </c>
      <c r="E2084" s="82">
        <v>12</v>
      </c>
      <c r="F2084" s="79"/>
      <c r="G2084" s="82"/>
      <c r="H2084" s="82"/>
      <c r="I2084" s="118">
        <f>VLOOKUP(道具表!L2084,虛寶卡代碼清單!D:H,4,FALSE)*K2084</f>
        <v>8900000000</v>
      </c>
      <c r="J2084" s="147"/>
      <c r="K2084" s="71">
        <v>50000000</v>
      </c>
      <c r="L2084" t="str">
        <f t="shared" si="43"/>
        <v>邱比特超級免費卡</v>
      </c>
    </row>
    <row r="2085" spans="2:12" x14ac:dyDescent="0.25">
      <c r="B2085" s="82" t="s">
        <v>441</v>
      </c>
      <c r="C2085" s="174" t="s">
        <v>3892</v>
      </c>
      <c r="D2085" s="175" t="s">
        <v>3893</v>
      </c>
      <c r="E2085" s="82">
        <v>12</v>
      </c>
      <c r="F2085" s="79"/>
      <c r="G2085" s="82"/>
      <c r="H2085" s="82"/>
      <c r="I2085" s="118">
        <f>VLOOKUP(道具表!L2085,虛寶卡代碼清單!D:H,4,FALSE)*K2085</f>
        <v>17800000000</v>
      </c>
      <c r="J2085" s="147"/>
      <c r="K2085" s="71">
        <v>100000000</v>
      </c>
      <c r="L2085" t="str">
        <f t="shared" si="43"/>
        <v>邱比特超級免費卡</v>
      </c>
    </row>
    <row r="2086" spans="2:12" x14ac:dyDescent="0.25">
      <c r="B2086" s="82" t="s">
        <v>441</v>
      </c>
      <c r="C2086" s="174" t="s">
        <v>3894</v>
      </c>
      <c r="D2086" s="175" t="s">
        <v>3895</v>
      </c>
      <c r="E2086" s="82">
        <v>12</v>
      </c>
      <c r="F2086" s="79"/>
      <c r="G2086" s="82"/>
      <c r="H2086" s="82"/>
      <c r="I2086" s="118">
        <f>VLOOKUP(道具表!L2086,虛寶卡代碼清單!D:H,4,FALSE)*K2086</f>
        <v>35600000000</v>
      </c>
      <c r="J2086" s="147"/>
      <c r="K2086" s="71">
        <v>200000000</v>
      </c>
      <c r="L2086" t="str">
        <f t="shared" si="43"/>
        <v>邱比特超級免費卡</v>
      </c>
    </row>
    <row r="2087" spans="2:12" x14ac:dyDescent="0.25">
      <c r="B2087" s="82" t="s">
        <v>441</v>
      </c>
      <c r="C2087" s="174" t="s">
        <v>3896</v>
      </c>
      <c r="D2087" s="175" t="s">
        <v>3897</v>
      </c>
      <c r="E2087" s="82">
        <v>12</v>
      </c>
      <c r="F2087" s="79"/>
      <c r="G2087" s="82"/>
      <c r="H2087" s="82"/>
      <c r="I2087" s="118">
        <f>VLOOKUP(道具表!L2087,虛寶卡代碼清單!D:H,4,FALSE)*K2087</f>
        <v>53400000000</v>
      </c>
      <c r="J2087" s="147"/>
      <c r="K2087" s="71">
        <v>300000000</v>
      </c>
      <c r="L2087" t="str">
        <f t="shared" si="43"/>
        <v>邱比特超級免費卡</v>
      </c>
    </row>
    <row r="2088" spans="2:12" x14ac:dyDescent="0.25">
      <c r="B2088" s="82" t="s">
        <v>441</v>
      </c>
      <c r="C2088" s="174" t="s">
        <v>3898</v>
      </c>
      <c r="D2088" s="175" t="s">
        <v>3899</v>
      </c>
      <c r="E2088" s="82">
        <v>12</v>
      </c>
      <c r="F2088" s="79"/>
      <c r="G2088" s="82"/>
      <c r="H2088" s="82"/>
      <c r="I2088" s="118">
        <f>VLOOKUP(道具表!L2088,虛寶卡代碼清單!D:H,4,FALSE)*K2088</f>
        <v>89000000000</v>
      </c>
      <c r="J2088" s="147"/>
      <c r="K2088" s="71">
        <v>500000000</v>
      </c>
      <c r="L2088" t="str">
        <f t="shared" si="43"/>
        <v>邱比特超級免費卡</v>
      </c>
    </row>
    <row r="2089" spans="2:12" x14ac:dyDescent="0.25">
      <c r="B2089" s="82" t="s">
        <v>441</v>
      </c>
      <c r="C2089" s="174" t="s">
        <v>3900</v>
      </c>
      <c r="D2089" s="175" t="s">
        <v>3901</v>
      </c>
      <c r="E2089" s="82">
        <v>12</v>
      </c>
      <c r="F2089" s="79"/>
      <c r="G2089" s="82"/>
      <c r="H2089" s="82"/>
      <c r="I2089" s="118">
        <f>VLOOKUP(道具表!L2089,虛寶卡代碼清單!D:H,4,FALSE)*K2089</f>
        <v>178000000000</v>
      </c>
      <c r="J2089" s="147"/>
      <c r="K2089" s="71">
        <v>1000000000</v>
      </c>
      <c r="L2089" t="str">
        <f t="shared" si="43"/>
        <v>邱比特超級免費卡</v>
      </c>
    </row>
    <row r="2090" spans="2:12" x14ac:dyDescent="0.25">
      <c r="B2090" s="82" t="s">
        <v>441</v>
      </c>
      <c r="C2090" s="174" t="s">
        <v>3902</v>
      </c>
      <c r="D2090" s="175" t="s">
        <v>3903</v>
      </c>
      <c r="E2090" s="82">
        <v>12</v>
      </c>
      <c r="F2090" s="79"/>
      <c r="G2090" s="82"/>
      <c r="H2090" s="82"/>
      <c r="I2090" s="118">
        <f>VLOOKUP(道具表!L2090,虛寶卡代碼清單!D:H,4,FALSE)*K2090</f>
        <v>534000</v>
      </c>
      <c r="J2090" s="147"/>
      <c r="K2090" s="71">
        <v>3000</v>
      </c>
      <c r="L2090" t="str">
        <f t="shared" si="43"/>
        <v>邱比特超級免費卡</v>
      </c>
    </row>
    <row r="2091" spans="2:12" x14ac:dyDescent="0.25">
      <c r="B2091" s="82" t="s">
        <v>441</v>
      </c>
      <c r="C2091" s="174" t="s">
        <v>3904</v>
      </c>
      <c r="D2091" s="175" t="s">
        <v>3905</v>
      </c>
      <c r="E2091" s="82">
        <v>12</v>
      </c>
      <c r="F2091" s="79"/>
      <c r="G2091" s="82"/>
      <c r="H2091" s="82"/>
      <c r="I2091" s="118">
        <f>VLOOKUP(道具表!L2091,虛寶卡代碼清單!D:H,4,FALSE)*K2091</f>
        <v>1780000</v>
      </c>
      <c r="J2091" s="147"/>
      <c r="K2091" s="71">
        <v>10000</v>
      </c>
      <c r="L2091" t="str">
        <f t="shared" si="43"/>
        <v>邱比特超級免費卡</v>
      </c>
    </row>
    <row r="2092" spans="2:12" x14ac:dyDescent="0.25">
      <c r="B2092" s="82" t="s">
        <v>441</v>
      </c>
      <c r="C2092" s="174" t="s">
        <v>3906</v>
      </c>
      <c r="D2092" s="175" t="s">
        <v>3907</v>
      </c>
      <c r="E2092" s="82">
        <v>12</v>
      </c>
      <c r="F2092" s="79"/>
      <c r="G2092" s="82"/>
      <c r="H2092" s="82"/>
      <c r="I2092" s="118">
        <f>VLOOKUP(道具表!L2092,虛寶卡代碼清單!D:H,4,FALSE)*K2092</f>
        <v>5340000</v>
      </c>
      <c r="J2092" s="147"/>
      <c r="K2092" s="71">
        <v>30000</v>
      </c>
      <c r="L2092" t="str">
        <f t="shared" si="43"/>
        <v>邱比特超級免費卡</v>
      </c>
    </row>
    <row r="2093" spans="2:12" x14ac:dyDescent="0.25">
      <c r="B2093" s="82" t="s">
        <v>441</v>
      </c>
      <c r="C2093" s="174" t="s">
        <v>3908</v>
      </c>
      <c r="D2093" s="175" t="s">
        <v>3909</v>
      </c>
      <c r="E2093" s="82">
        <v>12</v>
      </c>
      <c r="F2093" s="79"/>
      <c r="G2093" s="82"/>
      <c r="H2093" s="82"/>
      <c r="I2093" s="118">
        <f>VLOOKUP(道具表!L2093,虛寶卡代碼清單!D:H,4,FALSE)*K2093</f>
        <v>17800000</v>
      </c>
      <c r="J2093" s="147"/>
      <c r="K2093" s="71">
        <v>100000</v>
      </c>
      <c r="L2093" t="str">
        <f t="shared" si="43"/>
        <v>邱比特超級免費卡</v>
      </c>
    </row>
    <row r="2094" spans="2:12" x14ac:dyDescent="0.25">
      <c r="B2094" s="82" t="s">
        <v>441</v>
      </c>
      <c r="C2094" s="174" t="s">
        <v>3910</v>
      </c>
      <c r="D2094" s="175" t="s">
        <v>3911</v>
      </c>
      <c r="E2094" s="82">
        <v>12</v>
      </c>
      <c r="F2094" s="79"/>
      <c r="G2094" s="82"/>
      <c r="H2094" s="82"/>
      <c r="I2094" s="118">
        <f>VLOOKUP(道具表!L2094,虛寶卡代碼清單!D:H,4,FALSE)*K2094</f>
        <v>53400000</v>
      </c>
      <c r="J2094" s="147"/>
      <c r="K2094" s="71">
        <v>300000</v>
      </c>
      <c r="L2094" t="str">
        <f t="shared" si="43"/>
        <v>邱比特超級免費卡</v>
      </c>
    </row>
    <row r="2095" spans="2:12" x14ac:dyDescent="0.25">
      <c r="B2095" s="82" t="s">
        <v>441</v>
      </c>
      <c r="C2095" s="174" t="s">
        <v>3912</v>
      </c>
      <c r="D2095" s="175" t="s">
        <v>3913</v>
      </c>
      <c r="E2095" s="82">
        <v>12</v>
      </c>
      <c r="F2095" s="79"/>
      <c r="G2095" s="82"/>
      <c r="H2095" s="82"/>
      <c r="I2095" s="118">
        <f>VLOOKUP(道具表!L2095,虛寶卡代碼清單!D:H,4,FALSE)*K2095</f>
        <v>178000000</v>
      </c>
      <c r="J2095" s="147"/>
      <c r="K2095" s="71">
        <v>1000000</v>
      </c>
      <c r="L2095" t="str">
        <f t="shared" si="43"/>
        <v>邱比特超級免費卡</v>
      </c>
    </row>
    <row r="2096" spans="2:12" x14ac:dyDescent="0.25">
      <c r="B2096" s="82" t="s">
        <v>441</v>
      </c>
      <c r="C2096" s="174" t="s">
        <v>3914</v>
      </c>
      <c r="D2096" s="175" t="s">
        <v>3915</v>
      </c>
      <c r="E2096" s="82">
        <v>12</v>
      </c>
      <c r="F2096" s="79"/>
      <c r="G2096" s="82"/>
      <c r="H2096" s="82"/>
      <c r="I2096" s="118">
        <f>VLOOKUP(道具表!L2096,虛寶卡代碼清單!D:H,4,FALSE)*K2096</f>
        <v>534000000</v>
      </c>
      <c r="J2096" s="147"/>
      <c r="K2096" s="71">
        <v>3000000</v>
      </c>
      <c r="L2096" t="str">
        <f t="shared" si="43"/>
        <v>邱比特超級免費卡</v>
      </c>
    </row>
    <row r="2097" spans="2:12" x14ac:dyDescent="0.25">
      <c r="B2097" s="82" t="s">
        <v>441</v>
      </c>
      <c r="C2097" s="174" t="s">
        <v>3916</v>
      </c>
      <c r="D2097" s="175" t="s">
        <v>3917</v>
      </c>
      <c r="E2097" s="82">
        <v>12</v>
      </c>
      <c r="F2097" s="79"/>
      <c r="G2097" s="82"/>
      <c r="H2097" s="82"/>
      <c r="I2097" s="118">
        <f>VLOOKUP(道具表!L2097,虛寶卡代碼清單!D:H,4,FALSE)*K2097</f>
        <v>1068000000</v>
      </c>
      <c r="J2097" s="147"/>
      <c r="K2097" s="71">
        <v>6000000</v>
      </c>
      <c r="L2097" t="str">
        <f t="shared" si="43"/>
        <v>邱比特超級免費卡</v>
      </c>
    </row>
    <row r="2098" spans="2:12" x14ac:dyDescent="0.25">
      <c r="B2098" s="82" t="s">
        <v>441</v>
      </c>
      <c r="C2098" s="174" t="s">
        <v>3918</v>
      </c>
      <c r="D2098" s="175" t="s">
        <v>3919</v>
      </c>
      <c r="E2098" s="82">
        <v>12</v>
      </c>
      <c r="F2098" s="79"/>
      <c r="G2098" s="82"/>
      <c r="H2098" s="82"/>
      <c r="I2098" s="118">
        <f>VLOOKUP(道具表!L2098,虛寶卡代碼清單!D:H,4,FALSE)*K2098</f>
        <v>1602000000</v>
      </c>
      <c r="J2098" s="147"/>
      <c r="K2098" s="71">
        <v>9000000</v>
      </c>
      <c r="L2098" t="str">
        <f t="shared" si="43"/>
        <v>邱比特超級免費卡</v>
      </c>
    </row>
    <row r="2099" spans="2:12" x14ac:dyDescent="0.25">
      <c r="B2099" s="82" t="s">
        <v>441</v>
      </c>
      <c r="C2099" s="174" t="s">
        <v>3920</v>
      </c>
      <c r="D2099" s="175" t="s">
        <v>3921</v>
      </c>
      <c r="E2099" s="82">
        <v>12</v>
      </c>
      <c r="F2099" s="79"/>
      <c r="G2099" s="82"/>
      <c r="H2099" s="82"/>
      <c r="I2099" s="118">
        <f>VLOOKUP(道具表!L2099,虛寶卡代碼清單!D:H,4,FALSE)*K2099</f>
        <v>1780000000</v>
      </c>
      <c r="J2099" s="147"/>
      <c r="K2099" s="71">
        <v>10000000</v>
      </c>
      <c r="L2099" t="str">
        <f t="shared" si="43"/>
        <v>邱比特超級免費卡</v>
      </c>
    </row>
    <row r="2100" spans="2:12" x14ac:dyDescent="0.25">
      <c r="B2100" s="82" t="s">
        <v>441</v>
      </c>
      <c r="C2100" s="174" t="s">
        <v>3922</v>
      </c>
      <c r="D2100" s="175" t="s">
        <v>3923</v>
      </c>
      <c r="E2100" s="82">
        <v>12</v>
      </c>
      <c r="F2100" s="79"/>
      <c r="G2100" s="82"/>
      <c r="H2100" s="82"/>
      <c r="I2100" s="118">
        <f>VLOOKUP(道具表!L2100,虛寶卡代碼清單!D:H,4,FALSE)*K2100</f>
        <v>2670000000</v>
      </c>
      <c r="J2100" s="147"/>
      <c r="K2100" s="71">
        <v>15000000</v>
      </c>
      <c r="L2100" t="str">
        <f t="shared" si="43"/>
        <v>邱比特超級免費卡</v>
      </c>
    </row>
    <row r="2101" spans="2:12" x14ac:dyDescent="0.25">
      <c r="B2101" s="82" t="s">
        <v>441</v>
      </c>
      <c r="C2101" s="174" t="s">
        <v>3924</v>
      </c>
      <c r="D2101" s="175" t="s">
        <v>3925</v>
      </c>
      <c r="E2101" s="82">
        <v>12</v>
      </c>
      <c r="F2101" s="79"/>
      <c r="G2101" s="82"/>
      <c r="H2101" s="82"/>
      <c r="I2101" s="118">
        <f>VLOOKUP(道具表!L2101,虛寶卡代碼清單!D:H,4,FALSE)*K2101</f>
        <v>5340000000</v>
      </c>
      <c r="J2101" s="147"/>
      <c r="K2101" s="71">
        <v>30000000</v>
      </c>
      <c r="L2101" t="str">
        <f t="shared" si="43"/>
        <v>邱比特超級免費卡</v>
      </c>
    </row>
    <row r="2102" spans="2:12" x14ac:dyDescent="0.25">
      <c r="B2102" s="82" t="s">
        <v>441</v>
      </c>
      <c r="C2102" s="174" t="s">
        <v>3926</v>
      </c>
      <c r="D2102" s="175" t="s">
        <v>3927</v>
      </c>
      <c r="E2102" s="82">
        <v>12</v>
      </c>
      <c r="F2102" s="79"/>
      <c r="G2102" s="82"/>
      <c r="H2102" s="82"/>
      <c r="I2102" s="118">
        <f>VLOOKUP(道具表!L2102,虛寶卡代碼清單!D:H,4,FALSE)*K2102</f>
        <v>8900000000</v>
      </c>
      <c r="J2102" s="147"/>
      <c r="K2102" s="71">
        <v>50000000</v>
      </c>
      <c r="L2102" t="str">
        <f t="shared" si="43"/>
        <v>邱比特超級免費卡</v>
      </c>
    </row>
    <row r="2103" spans="2:12" x14ac:dyDescent="0.25">
      <c r="B2103" s="82" t="s">
        <v>441</v>
      </c>
      <c r="C2103" s="174" t="s">
        <v>3928</v>
      </c>
      <c r="D2103" s="175" t="s">
        <v>3929</v>
      </c>
      <c r="E2103" s="82">
        <v>12</v>
      </c>
      <c r="F2103" s="79"/>
      <c r="G2103" s="82"/>
      <c r="H2103" s="82"/>
      <c r="I2103" s="118">
        <f>VLOOKUP(道具表!L2103,虛寶卡代碼清單!D:H,4,FALSE)*K2103</f>
        <v>17800000000</v>
      </c>
      <c r="J2103" s="147"/>
      <c r="K2103" s="71">
        <v>100000000</v>
      </c>
      <c r="L2103" t="str">
        <f t="shared" si="43"/>
        <v>邱比特超級免費卡</v>
      </c>
    </row>
    <row r="2104" spans="2:12" x14ac:dyDescent="0.25">
      <c r="B2104" s="82" t="s">
        <v>441</v>
      </c>
      <c r="C2104" s="174" t="s">
        <v>3930</v>
      </c>
      <c r="D2104" s="175" t="s">
        <v>3931</v>
      </c>
      <c r="E2104" s="82">
        <v>12</v>
      </c>
      <c r="F2104" s="79"/>
      <c r="G2104" s="82"/>
      <c r="H2104" s="82"/>
      <c r="I2104" s="118">
        <f>VLOOKUP(道具表!L2104,虛寶卡代碼清單!D:H,4,FALSE)*K2104</f>
        <v>35600000000</v>
      </c>
      <c r="J2104" s="147"/>
      <c r="K2104" s="71">
        <v>200000000</v>
      </c>
      <c r="L2104" t="str">
        <f t="shared" si="43"/>
        <v>邱比特超級免費卡</v>
      </c>
    </row>
    <row r="2105" spans="2:12" x14ac:dyDescent="0.25">
      <c r="B2105" s="82" t="s">
        <v>441</v>
      </c>
      <c r="C2105" s="174" t="s">
        <v>3932</v>
      </c>
      <c r="D2105" s="175" t="s">
        <v>3933</v>
      </c>
      <c r="E2105" s="82">
        <v>12</v>
      </c>
      <c r="F2105" s="79"/>
      <c r="G2105" s="82"/>
      <c r="H2105" s="82"/>
      <c r="I2105" s="118">
        <f>VLOOKUP(道具表!L2105,虛寶卡代碼清單!D:H,4,FALSE)*K2105</f>
        <v>53400000000</v>
      </c>
      <c r="J2105" s="147"/>
      <c r="K2105" s="71">
        <v>300000000</v>
      </c>
      <c r="L2105" t="str">
        <f t="shared" si="43"/>
        <v>邱比特超級免費卡</v>
      </c>
    </row>
    <row r="2106" spans="2:12" x14ac:dyDescent="0.25">
      <c r="B2106" s="82" t="s">
        <v>441</v>
      </c>
      <c r="C2106" s="174" t="s">
        <v>3934</v>
      </c>
      <c r="D2106" s="175" t="s">
        <v>3935</v>
      </c>
      <c r="E2106" s="82">
        <v>12</v>
      </c>
      <c r="F2106" s="79"/>
      <c r="G2106" s="82"/>
      <c r="H2106" s="82"/>
      <c r="I2106" s="118">
        <f>VLOOKUP(道具表!L2106,虛寶卡代碼清單!D:H,4,FALSE)*K2106</f>
        <v>89000000000</v>
      </c>
      <c r="J2106" s="147"/>
      <c r="K2106" s="71">
        <v>500000000</v>
      </c>
      <c r="L2106" t="str">
        <f t="shared" si="43"/>
        <v>邱比特超級免費卡</v>
      </c>
    </row>
    <row r="2107" spans="2:12" x14ac:dyDescent="0.25">
      <c r="B2107" s="82" t="s">
        <v>441</v>
      </c>
      <c r="C2107" s="174" t="s">
        <v>3936</v>
      </c>
      <c r="D2107" s="175" t="s">
        <v>3937</v>
      </c>
      <c r="E2107" s="82">
        <v>12</v>
      </c>
      <c r="F2107" s="79"/>
      <c r="G2107" s="82"/>
      <c r="H2107" s="82"/>
      <c r="I2107" s="118">
        <f>VLOOKUP(道具表!L2107,虛寶卡代碼清單!D:H,4,FALSE)*K2107</f>
        <v>178000000000</v>
      </c>
      <c r="J2107" s="147"/>
      <c r="K2107" s="71">
        <v>1000000000</v>
      </c>
      <c r="L2107" t="str">
        <f t="shared" si="43"/>
        <v>邱比特超級免費卡</v>
      </c>
    </row>
    <row r="2108" spans="2:12" x14ac:dyDescent="0.25">
      <c r="B2108" s="82" t="s">
        <v>441</v>
      </c>
      <c r="C2108" s="174" t="s">
        <v>3938</v>
      </c>
      <c r="D2108" s="175" t="s">
        <v>3939</v>
      </c>
      <c r="E2108" s="82">
        <v>12</v>
      </c>
      <c r="F2108" s="79"/>
      <c r="G2108" s="82"/>
      <c r="H2108" s="82"/>
      <c r="I2108" s="118">
        <f>VLOOKUP(道具表!L2108,虛寶卡代碼清單!D:H,4,FALSE)*K2108</f>
        <v>4953000</v>
      </c>
      <c r="J2108" s="147"/>
      <c r="K2108" s="71">
        <v>3000</v>
      </c>
      <c r="L2108" t="str">
        <f t="shared" si="43"/>
        <v>邱比特全盤卡</v>
      </c>
    </row>
    <row r="2109" spans="2:12" x14ac:dyDescent="0.25">
      <c r="B2109" s="82" t="s">
        <v>441</v>
      </c>
      <c r="C2109" s="174" t="s">
        <v>3940</v>
      </c>
      <c r="D2109" s="175" t="s">
        <v>3941</v>
      </c>
      <c r="E2109" s="82">
        <v>12</v>
      </c>
      <c r="F2109" s="79"/>
      <c r="G2109" s="82"/>
      <c r="H2109" s="82"/>
      <c r="I2109" s="118">
        <f>VLOOKUP(道具表!L2109,虛寶卡代碼清單!D:H,4,FALSE)*K2109</f>
        <v>16510000</v>
      </c>
      <c r="J2109" s="147"/>
      <c r="K2109" s="71">
        <v>10000</v>
      </c>
      <c r="L2109" t="str">
        <f t="shared" si="43"/>
        <v>邱比特全盤卡</v>
      </c>
    </row>
    <row r="2110" spans="2:12" x14ac:dyDescent="0.25">
      <c r="B2110" s="82" t="s">
        <v>441</v>
      </c>
      <c r="C2110" s="174" t="s">
        <v>3942</v>
      </c>
      <c r="D2110" s="175" t="s">
        <v>3943</v>
      </c>
      <c r="E2110" s="82">
        <v>12</v>
      </c>
      <c r="F2110" s="79"/>
      <c r="G2110" s="82"/>
      <c r="H2110" s="82"/>
      <c r="I2110" s="118">
        <f>VLOOKUP(道具表!L2110,虛寶卡代碼清單!D:H,4,FALSE)*K2110</f>
        <v>49530000</v>
      </c>
      <c r="J2110" s="147"/>
      <c r="K2110" s="71">
        <v>30000</v>
      </c>
      <c r="L2110" t="str">
        <f t="shared" si="43"/>
        <v>邱比特全盤卡</v>
      </c>
    </row>
    <row r="2111" spans="2:12" x14ac:dyDescent="0.25">
      <c r="B2111" s="82" t="s">
        <v>441</v>
      </c>
      <c r="C2111" s="174" t="s">
        <v>3944</v>
      </c>
      <c r="D2111" s="175" t="s">
        <v>3945</v>
      </c>
      <c r="E2111" s="82">
        <v>12</v>
      </c>
      <c r="F2111" s="79"/>
      <c r="G2111" s="82"/>
      <c r="H2111" s="82"/>
      <c r="I2111" s="118">
        <f>VLOOKUP(道具表!L2111,虛寶卡代碼清單!D:H,4,FALSE)*K2111</f>
        <v>165100000</v>
      </c>
      <c r="J2111" s="147"/>
      <c r="K2111" s="71">
        <v>100000</v>
      </c>
      <c r="L2111" t="str">
        <f t="shared" si="43"/>
        <v>邱比特全盤卡</v>
      </c>
    </row>
    <row r="2112" spans="2:12" x14ac:dyDescent="0.25">
      <c r="B2112" s="82" t="s">
        <v>441</v>
      </c>
      <c r="C2112" s="174" t="s">
        <v>3946</v>
      </c>
      <c r="D2112" s="175" t="s">
        <v>3947</v>
      </c>
      <c r="E2112" s="82">
        <v>12</v>
      </c>
      <c r="F2112" s="79"/>
      <c r="G2112" s="82"/>
      <c r="H2112" s="82"/>
      <c r="I2112" s="118">
        <f>VLOOKUP(道具表!L2112,虛寶卡代碼清單!D:H,4,FALSE)*K2112</f>
        <v>495300000</v>
      </c>
      <c r="J2112" s="147"/>
      <c r="K2112" s="71">
        <v>300000</v>
      </c>
      <c r="L2112" t="str">
        <f t="shared" si="43"/>
        <v>邱比特全盤卡</v>
      </c>
    </row>
    <row r="2113" spans="2:12" x14ac:dyDescent="0.25">
      <c r="B2113" s="82" t="s">
        <v>441</v>
      </c>
      <c r="C2113" s="174" t="s">
        <v>3948</v>
      </c>
      <c r="D2113" s="175" t="s">
        <v>3949</v>
      </c>
      <c r="E2113" s="82">
        <v>12</v>
      </c>
      <c r="F2113" s="79"/>
      <c r="G2113" s="82"/>
      <c r="H2113" s="82"/>
      <c r="I2113" s="118">
        <f>VLOOKUP(道具表!L2113,虛寶卡代碼清單!D:H,4,FALSE)*K2113</f>
        <v>1651000000</v>
      </c>
      <c r="J2113" s="147"/>
      <c r="K2113" s="71">
        <v>1000000</v>
      </c>
      <c r="L2113" t="str">
        <f t="shared" si="43"/>
        <v>邱比特全盤卡</v>
      </c>
    </row>
    <row r="2114" spans="2:12" x14ac:dyDescent="0.25">
      <c r="B2114" s="82" t="s">
        <v>441</v>
      </c>
      <c r="C2114" s="174" t="s">
        <v>3950</v>
      </c>
      <c r="D2114" s="175" t="s">
        <v>3951</v>
      </c>
      <c r="E2114" s="82">
        <v>12</v>
      </c>
      <c r="F2114" s="79"/>
      <c r="G2114" s="82"/>
      <c r="H2114" s="82"/>
      <c r="I2114" s="118">
        <f>VLOOKUP(道具表!L2114,虛寶卡代碼清單!D:H,4,FALSE)*K2114</f>
        <v>4953000000</v>
      </c>
      <c r="J2114" s="147"/>
      <c r="K2114" s="71">
        <v>3000000</v>
      </c>
      <c r="L2114" t="str">
        <f t="shared" si="43"/>
        <v>邱比特全盤卡</v>
      </c>
    </row>
    <row r="2115" spans="2:12" x14ac:dyDescent="0.25">
      <c r="B2115" s="82" t="s">
        <v>441</v>
      </c>
      <c r="C2115" s="174" t="s">
        <v>3952</v>
      </c>
      <c r="D2115" s="175" t="s">
        <v>3953</v>
      </c>
      <c r="E2115" s="82">
        <v>12</v>
      </c>
      <c r="F2115" s="79"/>
      <c r="G2115" s="82"/>
      <c r="H2115" s="82"/>
      <c r="I2115" s="118">
        <f>VLOOKUP(道具表!L2115,虛寶卡代碼清單!D:H,4,FALSE)*K2115</f>
        <v>9906000000</v>
      </c>
      <c r="J2115" s="147"/>
      <c r="K2115" s="71">
        <v>6000000</v>
      </c>
      <c r="L2115" t="str">
        <f t="shared" si="43"/>
        <v>邱比特全盤卡</v>
      </c>
    </row>
    <row r="2116" spans="2:12" x14ac:dyDescent="0.25">
      <c r="B2116" s="82" t="s">
        <v>441</v>
      </c>
      <c r="C2116" s="174" t="s">
        <v>3954</v>
      </c>
      <c r="D2116" s="175" t="s">
        <v>3955</v>
      </c>
      <c r="E2116" s="82">
        <v>12</v>
      </c>
      <c r="F2116" s="79"/>
      <c r="G2116" s="82"/>
      <c r="H2116" s="82"/>
      <c r="I2116" s="118">
        <f>VLOOKUP(道具表!L2116,虛寶卡代碼清單!D:H,4,FALSE)*K2116</f>
        <v>14859000000</v>
      </c>
      <c r="J2116" s="147"/>
      <c r="K2116" s="71">
        <v>9000000</v>
      </c>
      <c r="L2116" t="str">
        <f t="shared" si="43"/>
        <v>邱比特全盤卡</v>
      </c>
    </row>
    <row r="2117" spans="2:12" x14ac:dyDescent="0.25">
      <c r="B2117" s="82" t="s">
        <v>441</v>
      </c>
      <c r="C2117" s="174" t="s">
        <v>3956</v>
      </c>
      <c r="D2117" s="175" t="s">
        <v>3957</v>
      </c>
      <c r="E2117" s="82">
        <v>12</v>
      </c>
      <c r="F2117" s="79"/>
      <c r="G2117" s="82"/>
      <c r="H2117" s="82"/>
      <c r="I2117" s="118">
        <f>VLOOKUP(道具表!L2117,虛寶卡代碼清單!D:H,4,FALSE)*K2117</f>
        <v>16510000000</v>
      </c>
      <c r="J2117" s="147"/>
      <c r="K2117" s="71">
        <v>10000000</v>
      </c>
      <c r="L2117" t="str">
        <f t="shared" si="43"/>
        <v>邱比特全盤卡</v>
      </c>
    </row>
    <row r="2118" spans="2:12" x14ac:dyDescent="0.25">
      <c r="B2118" s="82" t="s">
        <v>441</v>
      </c>
      <c r="C2118" s="174" t="s">
        <v>3958</v>
      </c>
      <c r="D2118" s="175" t="s">
        <v>3959</v>
      </c>
      <c r="E2118" s="82">
        <v>12</v>
      </c>
      <c r="F2118" s="79"/>
      <c r="G2118" s="82"/>
      <c r="H2118" s="82"/>
      <c r="I2118" s="118">
        <f>VLOOKUP(道具表!L2118,虛寶卡代碼清單!D:H,4,FALSE)*K2118</f>
        <v>24765000000</v>
      </c>
      <c r="J2118" s="147"/>
      <c r="K2118" s="71">
        <v>15000000</v>
      </c>
      <c r="L2118" t="str">
        <f t="shared" si="43"/>
        <v>邱比特全盤卡</v>
      </c>
    </row>
    <row r="2119" spans="2:12" x14ac:dyDescent="0.25">
      <c r="B2119" s="82" t="s">
        <v>441</v>
      </c>
      <c r="C2119" s="174" t="s">
        <v>3960</v>
      </c>
      <c r="D2119" s="175" t="s">
        <v>3961</v>
      </c>
      <c r="E2119" s="82">
        <v>12</v>
      </c>
      <c r="F2119" s="79"/>
      <c r="G2119" s="82"/>
      <c r="H2119" s="82"/>
      <c r="I2119" s="118">
        <f>VLOOKUP(道具表!L2119,虛寶卡代碼清單!D:H,4,FALSE)*K2119</f>
        <v>49530000000</v>
      </c>
      <c r="J2119" s="147"/>
      <c r="K2119" s="71">
        <v>30000000</v>
      </c>
      <c r="L2119" t="str">
        <f t="shared" si="43"/>
        <v>邱比特全盤卡</v>
      </c>
    </row>
    <row r="2120" spans="2:12" x14ac:dyDescent="0.25">
      <c r="B2120" s="82" t="s">
        <v>441</v>
      </c>
      <c r="C2120" s="174" t="s">
        <v>3962</v>
      </c>
      <c r="D2120" s="175" t="s">
        <v>3963</v>
      </c>
      <c r="E2120" s="82">
        <v>12</v>
      </c>
      <c r="F2120" s="79"/>
      <c r="G2120" s="82"/>
      <c r="H2120" s="82"/>
      <c r="I2120" s="118">
        <f>VLOOKUP(道具表!L2120,虛寶卡代碼清單!D:H,4,FALSE)*K2120</f>
        <v>82550000000</v>
      </c>
      <c r="J2120" s="147"/>
      <c r="K2120" s="71">
        <v>50000000</v>
      </c>
      <c r="L2120" t="str">
        <f t="shared" si="43"/>
        <v>邱比特全盤卡</v>
      </c>
    </row>
    <row r="2121" spans="2:12" x14ac:dyDescent="0.25">
      <c r="B2121" s="82" t="s">
        <v>441</v>
      </c>
      <c r="C2121" s="174" t="s">
        <v>3964</v>
      </c>
      <c r="D2121" s="175" t="s">
        <v>3965</v>
      </c>
      <c r="E2121" s="82">
        <v>12</v>
      </c>
      <c r="F2121" s="79"/>
      <c r="G2121" s="82"/>
      <c r="H2121" s="82"/>
      <c r="I2121" s="118">
        <f>VLOOKUP(道具表!L2121,虛寶卡代碼清單!D:H,4,FALSE)*K2121</f>
        <v>165100000000</v>
      </c>
      <c r="J2121" s="147"/>
      <c r="K2121" s="71">
        <v>100000000</v>
      </c>
      <c r="L2121" t="str">
        <f t="shared" si="43"/>
        <v>邱比特全盤卡</v>
      </c>
    </row>
    <row r="2122" spans="2:12" x14ac:dyDescent="0.25">
      <c r="B2122" s="82" t="s">
        <v>441</v>
      </c>
      <c r="C2122" s="174" t="s">
        <v>3966</v>
      </c>
      <c r="D2122" s="175" t="s">
        <v>3967</v>
      </c>
      <c r="E2122" s="82">
        <v>12</v>
      </c>
      <c r="F2122" s="79"/>
      <c r="G2122" s="82"/>
      <c r="H2122" s="82"/>
      <c r="I2122" s="118">
        <f>VLOOKUP(道具表!L2122,虛寶卡代碼清單!D:H,4,FALSE)*K2122</f>
        <v>330200000000</v>
      </c>
      <c r="J2122" s="147"/>
      <c r="K2122" s="71">
        <v>200000000</v>
      </c>
      <c r="L2122" t="str">
        <f t="shared" si="43"/>
        <v>邱比特全盤卡</v>
      </c>
    </row>
    <row r="2123" spans="2:12" x14ac:dyDescent="0.25">
      <c r="B2123" s="82" t="s">
        <v>441</v>
      </c>
      <c r="C2123" s="174" t="s">
        <v>3968</v>
      </c>
      <c r="D2123" s="175" t="s">
        <v>3969</v>
      </c>
      <c r="E2123" s="82">
        <v>12</v>
      </c>
      <c r="F2123" s="79"/>
      <c r="G2123" s="82"/>
      <c r="H2123" s="82"/>
      <c r="I2123" s="118">
        <f>VLOOKUP(道具表!L2123,虛寶卡代碼清單!D:H,4,FALSE)*K2123</f>
        <v>495300000000</v>
      </c>
      <c r="J2123" s="147"/>
      <c r="K2123" s="71">
        <v>300000000</v>
      </c>
      <c r="L2123" t="str">
        <f t="shared" si="43"/>
        <v>邱比特全盤卡</v>
      </c>
    </row>
    <row r="2124" spans="2:12" x14ac:dyDescent="0.25">
      <c r="B2124" s="82" t="s">
        <v>441</v>
      </c>
      <c r="C2124" s="174" t="s">
        <v>3970</v>
      </c>
      <c r="D2124" s="175" t="s">
        <v>3971</v>
      </c>
      <c r="E2124" s="82">
        <v>12</v>
      </c>
      <c r="F2124" s="79"/>
      <c r="G2124" s="82"/>
      <c r="H2124" s="82"/>
      <c r="I2124" s="118">
        <f>VLOOKUP(道具表!L2124,虛寶卡代碼清單!D:H,4,FALSE)*K2124</f>
        <v>825500000000</v>
      </c>
      <c r="J2124" s="147"/>
      <c r="K2124" s="71">
        <v>500000000</v>
      </c>
      <c r="L2124" t="str">
        <f t="shared" si="43"/>
        <v>邱比特全盤卡</v>
      </c>
    </row>
    <row r="2125" spans="2:12" x14ac:dyDescent="0.25">
      <c r="B2125" s="82" t="s">
        <v>441</v>
      </c>
      <c r="C2125" s="174" t="s">
        <v>3972</v>
      </c>
      <c r="D2125" s="175" t="s">
        <v>3973</v>
      </c>
      <c r="E2125" s="82">
        <v>12</v>
      </c>
      <c r="F2125" s="79"/>
      <c r="G2125" s="82"/>
      <c r="H2125" s="82"/>
      <c r="I2125" s="118">
        <f>VLOOKUP(道具表!L2125,虛寶卡代碼清單!D:H,4,FALSE)*K2125</f>
        <v>1651000000000</v>
      </c>
      <c r="J2125" s="147"/>
      <c r="K2125" s="71">
        <v>1000000000</v>
      </c>
      <c r="L2125" t="str">
        <f t="shared" si="43"/>
        <v>邱比特全盤卡</v>
      </c>
    </row>
    <row r="2126" spans="2:12" x14ac:dyDescent="0.25">
      <c r="B2126" s="82" t="s">
        <v>441</v>
      </c>
      <c r="C2126" s="174" t="s">
        <v>3974</v>
      </c>
      <c r="D2126" s="175" t="s">
        <v>3975</v>
      </c>
      <c r="E2126" s="82">
        <v>12</v>
      </c>
      <c r="F2126" s="79"/>
      <c r="G2126" s="82"/>
      <c r="H2126" s="82"/>
      <c r="I2126" s="118">
        <f>VLOOKUP(道具表!L2126,虛寶卡代碼清單!D:H,4,FALSE)*K2126</f>
        <v>4953000</v>
      </c>
      <c r="J2126" s="147"/>
      <c r="K2126" s="71">
        <v>3000</v>
      </c>
      <c r="L2126" t="str">
        <f t="shared" si="43"/>
        <v>邱比特全盤卡</v>
      </c>
    </row>
    <row r="2127" spans="2:12" x14ac:dyDescent="0.25">
      <c r="B2127" s="82" t="s">
        <v>441</v>
      </c>
      <c r="C2127" s="174" t="s">
        <v>3976</v>
      </c>
      <c r="D2127" s="175" t="s">
        <v>3977</v>
      </c>
      <c r="E2127" s="82">
        <v>12</v>
      </c>
      <c r="F2127" s="79"/>
      <c r="G2127" s="82"/>
      <c r="H2127" s="82"/>
      <c r="I2127" s="118">
        <f>VLOOKUP(道具表!L2127,虛寶卡代碼清單!D:H,4,FALSE)*K2127</f>
        <v>16510000</v>
      </c>
      <c r="J2127" s="147"/>
      <c r="K2127" s="71">
        <v>10000</v>
      </c>
      <c r="L2127" t="str">
        <f t="shared" si="43"/>
        <v>邱比特全盤卡</v>
      </c>
    </row>
    <row r="2128" spans="2:12" x14ac:dyDescent="0.25">
      <c r="B2128" s="82" t="s">
        <v>441</v>
      </c>
      <c r="C2128" s="174" t="s">
        <v>3978</v>
      </c>
      <c r="D2128" s="175" t="s">
        <v>3979</v>
      </c>
      <c r="E2128" s="82">
        <v>12</v>
      </c>
      <c r="F2128" s="79"/>
      <c r="G2128" s="82"/>
      <c r="H2128" s="82"/>
      <c r="I2128" s="118">
        <f>VLOOKUP(道具表!L2128,虛寶卡代碼清單!D:H,4,FALSE)*K2128</f>
        <v>49530000</v>
      </c>
      <c r="J2128" s="147"/>
      <c r="K2128" s="71">
        <v>30000</v>
      </c>
      <c r="L2128" t="str">
        <f t="shared" si="43"/>
        <v>邱比特全盤卡</v>
      </c>
    </row>
    <row r="2129" spans="2:12" x14ac:dyDescent="0.25">
      <c r="B2129" s="82" t="s">
        <v>441</v>
      </c>
      <c r="C2129" s="174" t="s">
        <v>3980</v>
      </c>
      <c r="D2129" s="175" t="s">
        <v>3981</v>
      </c>
      <c r="E2129" s="82">
        <v>12</v>
      </c>
      <c r="F2129" s="79"/>
      <c r="G2129" s="82"/>
      <c r="H2129" s="82"/>
      <c r="I2129" s="118">
        <f>VLOOKUP(道具表!L2129,虛寶卡代碼清單!D:H,4,FALSE)*K2129</f>
        <v>165100000</v>
      </c>
      <c r="J2129" s="147"/>
      <c r="K2129" s="71">
        <v>100000</v>
      </c>
      <c r="L2129" t="str">
        <f t="shared" si="43"/>
        <v>邱比特全盤卡</v>
      </c>
    </row>
    <row r="2130" spans="2:12" x14ac:dyDescent="0.25">
      <c r="B2130" s="82" t="s">
        <v>441</v>
      </c>
      <c r="C2130" s="174" t="s">
        <v>3982</v>
      </c>
      <c r="D2130" s="175" t="s">
        <v>3983</v>
      </c>
      <c r="E2130" s="82">
        <v>12</v>
      </c>
      <c r="F2130" s="79"/>
      <c r="G2130" s="82"/>
      <c r="H2130" s="82"/>
      <c r="I2130" s="118">
        <f>VLOOKUP(道具表!L2130,虛寶卡代碼清單!D:H,4,FALSE)*K2130</f>
        <v>495300000</v>
      </c>
      <c r="J2130" s="147"/>
      <c r="K2130" s="71">
        <v>300000</v>
      </c>
      <c r="L2130" t="str">
        <f t="shared" si="43"/>
        <v>邱比特全盤卡</v>
      </c>
    </row>
    <row r="2131" spans="2:12" x14ac:dyDescent="0.25">
      <c r="B2131" s="82" t="s">
        <v>441</v>
      </c>
      <c r="C2131" s="174" t="s">
        <v>3984</v>
      </c>
      <c r="D2131" s="175" t="s">
        <v>3985</v>
      </c>
      <c r="E2131" s="82">
        <v>12</v>
      </c>
      <c r="F2131" s="79"/>
      <c r="G2131" s="82"/>
      <c r="H2131" s="82"/>
      <c r="I2131" s="118">
        <f>VLOOKUP(道具表!L2131,虛寶卡代碼清單!D:H,4,FALSE)*K2131</f>
        <v>1651000000</v>
      </c>
      <c r="J2131" s="147"/>
      <c r="K2131" s="71">
        <v>1000000</v>
      </c>
      <c r="L2131" t="str">
        <f t="shared" si="43"/>
        <v>邱比特全盤卡</v>
      </c>
    </row>
    <row r="2132" spans="2:12" x14ac:dyDescent="0.25">
      <c r="B2132" s="82" t="s">
        <v>441</v>
      </c>
      <c r="C2132" s="174" t="s">
        <v>3986</v>
      </c>
      <c r="D2132" s="175" t="s">
        <v>3987</v>
      </c>
      <c r="E2132" s="82">
        <v>12</v>
      </c>
      <c r="F2132" s="79"/>
      <c r="G2132" s="82"/>
      <c r="H2132" s="82"/>
      <c r="I2132" s="118">
        <f>VLOOKUP(道具表!L2132,虛寶卡代碼清單!D:H,4,FALSE)*K2132</f>
        <v>4953000000</v>
      </c>
      <c r="J2132" s="147"/>
      <c r="K2132" s="71">
        <v>3000000</v>
      </c>
      <c r="L2132" t="str">
        <f t="shared" si="43"/>
        <v>邱比特全盤卡</v>
      </c>
    </row>
    <row r="2133" spans="2:12" x14ac:dyDescent="0.25">
      <c r="B2133" s="82" t="s">
        <v>441</v>
      </c>
      <c r="C2133" s="174" t="s">
        <v>3988</v>
      </c>
      <c r="D2133" s="175" t="s">
        <v>3989</v>
      </c>
      <c r="E2133" s="82">
        <v>12</v>
      </c>
      <c r="F2133" s="79"/>
      <c r="G2133" s="82"/>
      <c r="H2133" s="82"/>
      <c r="I2133" s="118">
        <f>VLOOKUP(道具表!L2133,虛寶卡代碼清單!D:H,4,FALSE)*K2133</f>
        <v>9906000000</v>
      </c>
      <c r="J2133" s="147"/>
      <c r="K2133" s="71">
        <v>6000000</v>
      </c>
      <c r="L2133" t="str">
        <f t="shared" si="43"/>
        <v>邱比特全盤卡</v>
      </c>
    </row>
    <row r="2134" spans="2:12" x14ac:dyDescent="0.25">
      <c r="B2134" s="82" t="s">
        <v>441</v>
      </c>
      <c r="C2134" s="174" t="s">
        <v>3990</v>
      </c>
      <c r="D2134" s="175" t="s">
        <v>3991</v>
      </c>
      <c r="E2134" s="82">
        <v>12</v>
      </c>
      <c r="F2134" s="79"/>
      <c r="G2134" s="82"/>
      <c r="H2134" s="82"/>
      <c r="I2134" s="118">
        <f>VLOOKUP(道具表!L2134,虛寶卡代碼清單!D:H,4,FALSE)*K2134</f>
        <v>14859000000</v>
      </c>
      <c r="J2134" s="147"/>
      <c r="K2134" s="71">
        <v>9000000</v>
      </c>
      <c r="L2134" t="str">
        <f t="shared" si="43"/>
        <v>邱比特全盤卡</v>
      </c>
    </row>
    <row r="2135" spans="2:12" x14ac:dyDescent="0.25">
      <c r="B2135" s="82" t="s">
        <v>441</v>
      </c>
      <c r="C2135" s="174" t="s">
        <v>3992</v>
      </c>
      <c r="D2135" s="175" t="s">
        <v>3993</v>
      </c>
      <c r="E2135" s="82">
        <v>12</v>
      </c>
      <c r="F2135" s="79"/>
      <c r="G2135" s="82"/>
      <c r="H2135" s="82"/>
      <c r="I2135" s="118">
        <f>VLOOKUP(道具表!L2135,虛寶卡代碼清單!D:H,4,FALSE)*K2135</f>
        <v>16510000000</v>
      </c>
      <c r="J2135" s="147"/>
      <c r="K2135" s="71">
        <v>10000000</v>
      </c>
      <c r="L2135" t="str">
        <f t="shared" si="43"/>
        <v>邱比特全盤卡</v>
      </c>
    </row>
    <row r="2136" spans="2:12" x14ac:dyDescent="0.25">
      <c r="B2136" s="82" t="s">
        <v>441</v>
      </c>
      <c r="C2136" s="174" t="s">
        <v>3994</v>
      </c>
      <c r="D2136" s="175" t="s">
        <v>3995</v>
      </c>
      <c r="E2136" s="82">
        <v>12</v>
      </c>
      <c r="F2136" s="79"/>
      <c r="G2136" s="82"/>
      <c r="H2136" s="82"/>
      <c r="I2136" s="118">
        <f>VLOOKUP(道具表!L2136,虛寶卡代碼清單!D:H,4,FALSE)*K2136</f>
        <v>24765000000</v>
      </c>
      <c r="J2136" s="147"/>
      <c r="K2136" s="71">
        <v>15000000</v>
      </c>
      <c r="L2136" t="str">
        <f t="shared" si="43"/>
        <v>邱比特全盤卡</v>
      </c>
    </row>
    <row r="2137" spans="2:12" x14ac:dyDescent="0.25">
      <c r="B2137" s="82" t="s">
        <v>441</v>
      </c>
      <c r="C2137" s="174" t="s">
        <v>3996</v>
      </c>
      <c r="D2137" s="175" t="s">
        <v>3997</v>
      </c>
      <c r="E2137" s="82">
        <v>12</v>
      </c>
      <c r="F2137" s="79"/>
      <c r="G2137" s="82"/>
      <c r="H2137" s="82"/>
      <c r="I2137" s="118">
        <f>VLOOKUP(道具表!L2137,虛寶卡代碼清單!D:H,4,FALSE)*K2137</f>
        <v>49530000000</v>
      </c>
      <c r="J2137" s="147"/>
      <c r="K2137" s="71">
        <v>30000000</v>
      </c>
      <c r="L2137" t="str">
        <f t="shared" si="43"/>
        <v>邱比特全盤卡</v>
      </c>
    </row>
    <row r="2138" spans="2:12" x14ac:dyDescent="0.25">
      <c r="B2138" s="82" t="s">
        <v>441</v>
      </c>
      <c r="C2138" s="174" t="s">
        <v>3998</v>
      </c>
      <c r="D2138" s="175" t="s">
        <v>3999</v>
      </c>
      <c r="E2138" s="82">
        <v>12</v>
      </c>
      <c r="F2138" s="79"/>
      <c r="G2138" s="82"/>
      <c r="H2138" s="82"/>
      <c r="I2138" s="118">
        <f>VLOOKUP(道具表!L2138,虛寶卡代碼清單!D:H,4,FALSE)*K2138</f>
        <v>82550000000</v>
      </c>
      <c r="J2138" s="147"/>
      <c r="K2138" s="71">
        <v>50000000</v>
      </c>
      <c r="L2138" t="str">
        <f t="shared" ref="L2138:L2201" si="44">MID(C2138,LEN(K2138)+1,FIND("(",C2138)-LEN(K2138)-1)</f>
        <v>邱比特全盤卡</v>
      </c>
    </row>
    <row r="2139" spans="2:12" x14ac:dyDescent="0.25">
      <c r="B2139" s="82" t="s">
        <v>441</v>
      </c>
      <c r="C2139" s="174" t="s">
        <v>8889</v>
      </c>
      <c r="D2139" s="175" t="s">
        <v>4000</v>
      </c>
      <c r="E2139" s="82">
        <v>12</v>
      </c>
      <c r="F2139" s="79"/>
      <c r="G2139" s="82"/>
      <c r="H2139" s="82"/>
      <c r="I2139" s="118">
        <f>VLOOKUP(道具表!L2139,虛寶卡代碼清單!D:H,4,FALSE)*K2139</f>
        <v>165100000000</v>
      </c>
      <c r="J2139" s="147"/>
      <c r="K2139" s="71">
        <v>100000000</v>
      </c>
      <c r="L2139" t="str">
        <f t="shared" si="44"/>
        <v>邱比特全盤卡</v>
      </c>
    </row>
    <row r="2140" spans="2:12" x14ac:dyDescent="0.25">
      <c r="B2140" s="82" t="s">
        <v>441</v>
      </c>
      <c r="C2140" s="174" t="s">
        <v>4001</v>
      </c>
      <c r="D2140" s="175" t="s">
        <v>4002</v>
      </c>
      <c r="E2140" s="82">
        <v>12</v>
      </c>
      <c r="F2140" s="79"/>
      <c r="G2140" s="82"/>
      <c r="H2140" s="82"/>
      <c r="I2140" s="118">
        <f>VLOOKUP(道具表!L2140,虛寶卡代碼清單!D:H,4,FALSE)*K2140</f>
        <v>330200000000</v>
      </c>
      <c r="J2140" s="147"/>
      <c r="K2140" s="71">
        <v>200000000</v>
      </c>
      <c r="L2140" t="str">
        <f t="shared" si="44"/>
        <v>邱比特全盤卡</v>
      </c>
    </row>
    <row r="2141" spans="2:12" x14ac:dyDescent="0.25">
      <c r="B2141" s="82" t="s">
        <v>441</v>
      </c>
      <c r="C2141" s="174" t="s">
        <v>4003</v>
      </c>
      <c r="D2141" s="175" t="s">
        <v>4004</v>
      </c>
      <c r="E2141" s="82">
        <v>12</v>
      </c>
      <c r="F2141" s="79"/>
      <c r="G2141" s="82"/>
      <c r="H2141" s="82"/>
      <c r="I2141" s="118">
        <f>VLOOKUP(道具表!L2141,虛寶卡代碼清單!D:H,4,FALSE)*K2141</f>
        <v>495300000000</v>
      </c>
      <c r="J2141" s="147"/>
      <c r="K2141" s="71">
        <v>300000000</v>
      </c>
      <c r="L2141" t="str">
        <f t="shared" si="44"/>
        <v>邱比特全盤卡</v>
      </c>
    </row>
    <row r="2142" spans="2:12" x14ac:dyDescent="0.25">
      <c r="B2142" s="82" t="s">
        <v>441</v>
      </c>
      <c r="C2142" s="174" t="s">
        <v>4005</v>
      </c>
      <c r="D2142" s="175" t="s">
        <v>4006</v>
      </c>
      <c r="E2142" s="82">
        <v>12</v>
      </c>
      <c r="F2142" s="79"/>
      <c r="G2142" s="82"/>
      <c r="H2142" s="82"/>
      <c r="I2142" s="118">
        <f>VLOOKUP(道具表!L2142,虛寶卡代碼清單!D:H,4,FALSE)*K2142</f>
        <v>825500000000</v>
      </c>
      <c r="J2142" s="147"/>
      <c r="K2142" s="71">
        <v>500000000</v>
      </c>
      <c r="L2142" t="str">
        <f t="shared" si="44"/>
        <v>邱比特全盤卡</v>
      </c>
    </row>
    <row r="2143" spans="2:12" x14ac:dyDescent="0.25">
      <c r="B2143" s="82" t="s">
        <v>441</v>
      </c>
      <c r="C2143" s="174" t="s">
        <v>4007</v>
      </c>
      <c r="D2143" s="175" t="s">
        <v>4008</v>
      </c>
      <c r="E2143" s="82">
        <v>12</v>
      </c>
      <c r="F2143" s="79"/>
      <c r="G2143" s="82"/>
      <c r="H2143" s="82"/>
      <c r="I2143" s="118">
        <f>VLOOKUP(道具表!L2143,虛寶卡代碼清單!D:H,4,FALSE)*K2143</f>
        <v>1651000000000</v>
      </c>
      <c r="J2143" s="147"/>
      <c r="K2143" s="71">
        <v>1000000000</v>
      </c>
      <c r="L2143" t="str">
        <f t="shared" si="44"/>
        <v>邱比特全盤卡</v>
      </c>
    </row>
    <row r="2144" spans="2:12" x14ac:dyDescent="0.25">
      <c r="B2144" s="82" t="s">
        <v>441</v>
      </c>
      <c r="C2144" s="174" t="s">
        <v>4009</v>
      </c>
      <c r="D2144" s="175" t="s">
        <v>4010</v>
      </c>
      <c r="E2144" s="82">
        <v>12</v>
      </c>
      <c r="F2144" s="79"/>
      <c r="G2144" s="82"/>
      <c r="H2144" s="82"/>
      <c r="I2144" s="118">
        <f>VLOOKUP(道具表!L2144,虛寶卡代碼清單!D:H,4,FALSE)*K2144</f>
        <v>231000</v>
      </c>
      <c r="J2144" s="147"/>
      <c r="K2144" s="71">
        <v>3000</v>
      </c>
      <c r="L2144" t="str">
        <f t="shared" si="44"/>
        <v>黑帝斯三頭犬卡</v>
      </c>
    </row>
    <row r="2145" spans="2:12" x14ac:dyDescent="0.25">
      <c r="B2145" s="82" t="s">
        <v>441</v>
      </c>
      <c r="C2145" s="174" t="s">
        <v>4011</v>
      </c>
      <c r="D2145" s="175" t="s">
        <v>4012</v>
      </c>
      <c r="E2145" s="82">
        <v>12</v>
      </c>
      <c r="F2145" s="79"/>
      <c r="G2145" s="82"/>
      <c r="H2145" s="82"/>
      <c r="I2145" s="118">
        <f>VLOOKUP(道具表!L2145,虛寶卡代碼清單!D:H,4,FALSE)*K2145</f>
        <v>693000</v>
      </c>
      <c r="J2145" s="147"/>
      <c r="K2145" s="71">
        <v>9000</v>
      </c>
      <c r="L2145" t="str">
        <f t="shared" si="44"/>
        <v>黑帝斯三頭犬卡</v>
      </c>
    </row>
    <row r="2146" spans="2:12" x14ac:dyDescent="0.25">
      <c r="B2146" s="82" t="s">
        <v>441</v>
      </c>
      <c r="C2146" s="174" t="s">
        <v>4013</v>
      </c>
      <c r="D2146" s="175" t="s">
        <v>4014</v>
      </c>
      <c r="E2146" s="82">
        <v>12</v>
      </c>
      <c r="F2146" s="79"/>
      <c r="G2146" s="82"/>
      <c r="H2146" s="82"/>
      <c r="I2146" s="118">
        <f>VLOOKUP(道具表!L2146,虛寶卡代碼清單!D:H,4,FALSE)*K2146</f>
        <v>2310000</v>
      </c>
      <c r="J2146" s="147"/>
      <c r="K2146" s="71">
        <v>30000</v>
      </c>
      <c r="L2146" t="str">
        <f t="shared" si="44"/>
        <v>黑帝斯三頭犬卡</v>
      </c>
    </row>
    <row r="2147" spans="2:12" x14ac:dyDescent="0.25">
      <c r="B2147" s="82" t="s">
        <v>441</v>
      </c>
      <c r="C2147" s="174" t="s">
        <v>4015</v>
      </c>
      <c r="D2147" s="175" t="s">
        <v>4016</v>
      </c>
      <c r="E2147" s="82">
        <v>12</v>
      </c>
      <c r="F2147" s="79"/>
      <c r="G2147" s="82"/>
      <c r="H2147" s="82"/>
      <c r="I2147" s="118">
        <f>VLOOKUP(道具表!L2147,虛寶卡代碼清單!D:H,4,FALSE)*K2147</f>
        <v>6930000</v>
      </c>
      <c r="J2147" s="147"/>
      <c r="K2147" s="71">
        <v>90000</v>
      </c>
      <c r="L2147" t="str">
        <f t="shared" si="44"/>
        <v>黑帝斯三頭犬卡</v>
      </c>
    </row>
    <row r="2148" spans="2:12" x14ac:dyDescent="0.25">
      <c r="B2148" s="82" t="s">
        <v>441</v>
      </c>
      <c r="C2148" s="174" t="s">
        <v>4017</v>
      </c>
      <c r="D2148" s="175" t="s">
        <v>4018</v>
      </c>
      <c r="E2148" s="82">
        <v>12</v>
      </c>
      <c r="F2148" s="79"/>
      <c r="G2148" s="82"/>
      <c r="H2148" s="82"/>
      <c r="I2148" s="118">
        <f>VLOOKUP(道具表!L2148,虛寶卡代碼清單!D:H,4,FALSE)*K2148</f>
        <v>23100000</v>
      </c>
      <c r="J2148" s="147"/>
      <c r="K2148" s="71">
        <v>300000</v>
      </c>
      <c r="L2148" t="str">
        <f t="shared" si="44"/>
        <v>黑帝斯三頭犬卡</v>
      </c>
    </row>
    <row r="2149" spans="2:12" x14ac:dyDescent="0.25">
      <c r="B2149" s="82" t="s">
        <v>441</v>
      </c>
      <c r="C2149" s="174" t="s">
        <v>4019</v>
      </c>
      <c r="D2149" s="175" t="s">
        <v>4020</v>
      </c>
      <c r="E2149" s="82">
        <v>12</v>
      </c>
      <c r="F2149" s="79"/>
      <c r="G2149" s="82"/>
      <c r="H2149" s="82"/>
      <c r="I2149" s="118">
        <f>VLOOKUP(道具表!L2149,虛寶卡代碼清單!D:H,4,FALSE)*K2149</f>
        <v>69300000</v>
      </c>
      <c r="J2149" s="147"/>
      <c r="K2149" s="71">
        <v>900000</v>
      </c>
      <c r="L2149" t="str">
        <f t="shared" si="44"/>
        <v>黑帝斯三頭犬卡</v>
      </c>
    </row>
    <row r="2150" spans="2:12" x14ac:dyDescent="0.25">
      <c r="B2150" s="82" t="s">
        <v>441</v>
      </c>
      <c r="C2150" s="174" t="s">
        <v>4021</v>
      </c>
      <c r="D2150" s="175" t="s">
        <v>4022</v>
      </c>
      <c r="E2150" s="82">
        <v>12</v>
      </c>
      <c r="F2150" s="79"/>
      <c r="G2150" s="82"/>
      <c r="H2150" s="82"/>
      <c r="I2150" s="118">
        <f>VLOOKUP(道具表!L2150,虛寶卡代碼清單!D:H,4,FALSE)*K2150</f>
        <v>231000000</v>
      </c>
      <c r="J2150" s="147"/>
      <c r="K2150" s="71">
        <v>3000000</v>
      </c>
      <c r="L2150" t="str">
        <f t="shared" si="44"/>
        <v>黑帝斯三頭犬卡</v>
      </c>
    </row>
    <row r="2151" spans="2:12" x14ac:dyDescent="0.25">
      <c r="B2151" s="82" t="s">
        <v>441</v>
      </c>
      <c r="C2151" s="174" t="s">
        <v>4023</v>
      </c>
      <c r="D2151" s="175" t="s">
        <v>4024</v>
      </c>
      <c r="E2151" s="82">
        <v>12</v>
      </c>
      <c r="F2151" s="79"/>
      <c r="G2151" s="82"/>
      <c r="H2151" s="82"/>
      <c r="I2151" s="118">
        <f>VLOOKUP(道具表!L2151,虛寶卡代碼清單!D:H,4,FALSE)*K2151</f>
        <v>462000000</v>
      </c>
      <c r="J2151" s="147"/>
      <c r="K2151" s="71">
        <v>6000000</v>
      </c>
      <c r="L2151" t="str">
        <f t="shared" si="44"/>
        <v>黑帝斯三頭犬卡</v>
      </c>
    </row>
    <row r="2152" spans="2:12" x14ac:dyDescent="0.25">
      <c r="B2152" s="82" t="s">
        <v>441</v>
      </c>
      <c r="C2152" s="174" t="s">
        <v>4025</v>
      </c>
      <c r="D2152" s="175" t="s">
        <v>4026</v>
      </c>
      <c r="E2152" s="82">
        <v>12</v>
      </c>
      <c r="F2152" s="79"/>
      <c r="G2152" s="82"/>
      <c r="H2152" s="82"/>
      <c r="I2152" s="118">
        <f>VLOOKUP(道具表!L2152,虛寶卡代碼清單!D:H,4,FALSE)*K2152</f>
        <v>693000000</v>
      </c>
      <c r="J2152" s="147"/>
      <c r="K2152" s="71">
        <v>9000000</v>
      </c>
      <c r="L2152" t="str">
        <f t="shared" si="44"/>
        <v>黑帝斯三頭犬卡</v>
      </c>
    </row>
    <row r="2153" spans="2:12" x14ac:dyDescent="0.25">
      <c r="B2153" s="82" t="s">
        <v>441</v>
      </c>
      <c r="C2153" s="174" t="s">
        <v>4027</v>
      </c>
      <c r="D2153" s="175" t="s">
        <v>4028</v>
      </c>
      <c r="E2153" s="82">
        <v>12</v>
      </c>
      <c r="F2153" s="79"/>
      <c r="G2153" s="82"/>
      <c r="H2153" s="82"/>
      <c r="I2153" s="118">
        <f>VLOOKUP(道具表!L2153,虛寶卡代碼清單!D:H,4,FALSE)*K2153</f>
        <v>1155000000</v>
      </c>
      <c r="J2153" s="147"/>
      <c r="K2153" s="71">
        <v>15000000</v>
      </c>
      <c r="L2153" t="str">
        <f t="shared" si="44"/>
        <v>黑帝斯三頭犬卡</v>
      </c>
    </row>
    <row r="2154" spans="2:12" x14ac:dyDescent="0.25">
      <c r="B2154" s="82" t="s">
        <v>441</v>
      </c>
      <c r="C2154" s="174" t="s">
        <v>4029</v>
      </c>
      <c r="D2154" s="175" t="s">
        <v>4030</v>
      </c>
      <c r="E2154" s="82">
        <v>12</v>
      </c>
      <c r="F2154" s="79"/>
      <c r="G2154" s="82"/>
      <c r="H2154" s="82"/>
      <c r="I2154" s="118">
        <f>VLOOKUP(道具表!L2154,虛寶卡代碼清單!D:H,4,FALSE)*K2154</f>
        <v>2310000000</v>
      </c>
      <c r="J2154" s="147"/>
      <c r="K2154" s="71">
        <v>30000000</v>
      </c>
      <c r="L2154" t="str">
        <f t="shared" si="44"/>
        <v>黑帝斯三頭犬卡</v>
      </c>
    </row>
    <row r="2155" spans="2:12" x14ac:dyDescent="0.25">
      <c r="B2155" s="82" t="s">
        <v>441</v>
      </c>
      <c r="C2155" s="174" t="s">
        <v>4031</v>
      </c>
      <c r="D2155" s="175" t="s">
        <v>4032</v>
      </c>
      <c r="E2155" s="82">
        <v>12</v>
      </c>
      <c r="F2155" s="79"/>
      <c r="G2155" s="82"/>
      <c r="H2155" s="82"/>
      <c r="I2155" s="118">
        <f>VLOOKUP(道具表!L2155,虛寶卡代碼清單!D:H,4,FALSE)*K2155</f>
        <v>3465000000</v>
      </c>
      <c r="J2155" s="147"/>
      <c r="K2155" s="71">
        <v>45000000</v>
      </c>
      <c r="L2155" t="str">
        <f t="shared" si="44"/>
        <v>黑帝斯三頭犬卡</v>
      </c>
    </row>
    <row r="2156" spans="2:12" x14ac:dyDescent="0.25">
      <c r="B2156" s="82" t="s">
        <v>441</v>
      </c>
      <c r="C2156" s="174" t="s">
        <v>4033</v>
      </c>
      <c r="D2156" s="175" t="s">
        <v>4034</v>
      </c>
      <c r="E2156" s="82">
        <v>12</v>
      </c>
      <c r="F2156" s="79"/>
      <c r="G2156" s="82"/>
      <c r="H2156" s="82"/>
      <c r="I2156" s="118">
        <f>VLOOKUP(道具表!L2156,虛寶卡代碼清單!D:H,4,FALSE)*K2156</f>
        <v>6930000000</v>
      </c>
      <c r="J2156" s="147"/>
      <c r="K2156" s="71">
        <v>90000000</v>
      </c>
      <c r="L2156" t="str">
        <f t="shared" si="44"/>
        <v>黑帝斯三頭犬卡</v>
      </c>
    </row>
    <row r="2157" spans="2:12" x14ac:dyDescent="0.25">
      <c r="B2157" s="82" t="s">
        <v>441</v>
      </c>
      <c r="C2157" s="174" t="s">
        <v>4035</v>
      </c>
      <c r="D2157" s="175" t="s">
        <v>4036</v>
      </c>
      <c r="E2157" s="82">
        <v>12</v>
      </c>
      <c r="F2157" s="79"/>
      <c r="G2157" s="82"/>
      <c r="H2157" s="82"/>
      <c r="I2157" s="118">
        <f>VLOOKUP(道具表!L2157,虛寶卡代碼清單!D:H,4,FALSE)*K2157</f>
        <v>11550000000</v>
      </c>
      <c r="J2157" s="147"/>
      <c r="K2157" s="71">
        <v>150000000</v>
      </c>
      <c r="L2157" t="str">
        <f t="shared" si="44"/>
        <v>黑帝斯三頭犬卡</v>
      </c>
    </row>
    <row r="2158" spans="2:12" x14ac:dyDescent="0.25">
      <c r="B2158" s="82" t="s">
        <v>441</v>
      </c>
      <c r="C2158" s="174" t="s">
        <v>4037</v>
      </c>
      <c r="D2158" s="175" t="s">
        <v>4038</v>
      </c>
      <c r="E2158" s="82">
        <v>12</v>
      </c>
      <c r="F2158" s="79"/>
      <c r="G2158" s="82"/>
      <c r="H2158" s="82"/>
      <c r="I2158" s="118">
        <f>VLOOKUP(道具表!L2158,虛寶卡代碼清單!D:H,4,FALSE)*K2158</f>
        <v>23100000000</v>
      </c>
      <c r="J2158" s="147"/>
      <c r="K2158" s="71">
        <v>300000000</v>
      </c>
      <c r="L2158" t="str">
        <f t="shared" si="44"/>
        <v>黑帝斯三頭犬卡</v>
      </c>
    </row>
    <row r="2159" spans="2:12" x14ac:dyDescent="0.25">
      <c r="B2159" s="82" t="s">
        <v>441</v>
      </c>
      <c r="C2159" s="174" t="s">
        <v>4039</v>
      </c>
      <c r="D2159" s="175" t="s">
        <v>4040</v>
      </c>
      <c r="E2159" s="82">
        <v>12</v>
      </c>
      <c r="F2159" s="79"/>
      <c r="G2159" s="82"/>
      <c r="H2159" s="82"/>
      <c r="I2159" s="118">
        <f>VLOOKUP(道具表!L2159,虛寶卡代碼清單!D:H,4,FALSE)*K2159</f>
        <v>46200000000</v>
      </c>
      <c r="J2159" s="147"/>
      <c r="K2159" s="71">
        <v>600000000</v>
      </c>
      <c r="L2159" t="str">
        <f t="shared" si="44"/>
        <v>黑帝斯三頭犬卡</v>
      </c>
    </row>
    <row r="2160" spans="2:12" x14ac:dyDescent="0.25">
      <c r="B2160" s="82" t="s">
        <v>441</v>
      </c>
      <c r="C2160" s="174" t="s">
        <v>4041</v>
      </c>
      <c r="D2160" s="175" t="s">
        <v>4042</v>
      </c>
      <c r="E2160" s="82">
        <v>12</v>
      </c>
      <c r="F2160" s="79"/>
      <c r="G2160" s="82"/>
      <c r="H2160" s="82"/>
      <c r="I2160" s="118">
        <f>VLOOKUP(道具表!L2160,虛寶卡代碼清單!D:H,4,FALSE)*K2160</f>
        <v>92400000000</v>
      </c>
      <c r="J2160" s="147"/>
      <c r="K2160" s="71">
        <v>1200000000</v>
      </c>
      <c r="L2160" t="str">
        <f t="shared" si="44"/>
        <v>黑帝斯三頭犬卡</v>
      </c>
    </row>
    <row r="2161" spans="2:12" x14ac:dyDescent="0.25">
      <c r="B2161" s="82" t="s">
        <v>441</v>
      </c>
      <c r="C2161" s="174" t="s">
        <v>4043</v>
      </c>
      <c r="D2161" s="175" t="s">
        <v>4044</v>
      </c>
      <c r="E2161" s="82">
        <v>12</v>
      </c>
      <c r="F2161" s="79"/>
      <c r="G2161" s="82"/>
      <c r="H2161" s="82"/>
      <c r="I2161" s="118">
        <f>VLOOKUP(道具表!L2161,虛寶卡代碼清單!D:H,4,FALSE)*K2161</f>
        <v>231000</v>
      </c>
      <c r="J2161" s="147"/>
      <c r="K2161" s="71">
        <v>3000</v>
      </c>
      <c r="L2161" t="str">
        <f t="shared" si="44"/>
        <v>黑帝斯三頭犬卡</v>
      </c>
    </row>
    <row r="2162" spans="2:12" x14ac:dyDescent="0.25">
      <c r="B2162" s="82" t="s">
        <v>441</v>
      </c>
      <c r="C2162" s="174" t="s">
        <v>4045</v>
      </c>
      <c r="D2162" s="175" t="s">
        <v>4046</v>
      </c>
      <c r="E2162" s="82">
        <v>12</v>
      </c>
      <c r="F2162" s="79"/>
      <c r="G2162" s="82"/>
      <c r="H2162" s="82"/>
      <c r="I2162" s="118">
        <f>VLOOKUP(道具表!L2162,虛寶卡代碼清單!D:H,4,FALSE)*K2162</f>
        <v>693000</v>
      </c>
      <c r="J2162" s="147"/>
      <c r="K2162" s="71">
        <v>9000</v>
      </c>
      <c r="L2162" t="str">
        <f t="shared" si="44"/>
        <v>黑帝斯三頭犬卡</v>
      </c>
    </row>
    <row r="2163" spans="2:12" x14ac:dyDescent="0.25">
      <c r="B2163" s="82" t="s">
        <v>441</v>
      </c>
      <c r="C2163" s="174" t="s">
        <v>4047</v>
      </c>
      <c r="D2163" s="175" t="s">
        <v>4048</v>
      </c>
      <c r="E2163" s="82">
        <v>12</v>
      </c>
      <c r="F2163" s="79"/>
      <c r="G2163" s="82"/>
      <c r="H2163" s="82"/>
      <c r="I2163" s="118">
        <f>VLOOKUP(道具表!L2163,虛寶卡代碼清單!D:H,4,FALSE)*K2163</f>
        <v>2310000</v>
      </c>
      <c r="J2163" s="147"/>
      <c r="K2163" s="71">
        <v>30000</v>
      </c>
      <c r="L2163" t="str">
        <f t="shared" si="44"/>
        <v>黑帝斯三頭犬卡</v>
      </c>
    </row>
    <row r="2164" spans="2:12" x14ac:dyDescent="0.25">
      <c r="B2164" s="82" t="s">
        <v>441</v>
      </c>
      <c r="C2164" s="174" t="s">
        <v>4049</v>
      </c>
      <c r="D2164" s="175" t="s">
        <v>4050</v>
      </c>
      <c r="E2164" s="82">
        <v>12</v>
      </c>
      <c r="F2164" s="79"/>
      <c r="G2164" s="82"/>
      <c r="H2164" s="82"/>
      <c r="I2164" s="118">
        <f>VLOOKUP(道具表!L2164,虛寶卡代碼清單!D:H,4,FALSE)*K2164</f>
        <v>6930000</v>
      </c>
      <c r="J2164" s="147"/>
      <c r="K2164" s="71">
        <v>90000</v>
      </c>
      <c r="L2164" t="str">
        <f t="shared" si="44"/>
        <v>黑帝斯三頭犬卡</v>
      </c>
    </row>
    <row r="2165" spans="2:12" x14ac:dyDescent="0.25">
      <c r="B2165" s="82" t="s">
        <v>441</v>
      </c>
      <c r="C2165" s="174" t="s">
        <v>4051</v>
      </c>
      <c r="D2165" s="175" t="s">
        <v>4052</v>
      </c>
      <c r="E2165" s="82">
        <v>12</v>
      </c>
      <c r="F2165" s="79"/>
      <c r="G2165" s="82"/>
      <c r="H2165" s="82"/>
      <c r="I2165" s="118">
        <f>VLOOKUP(道具表!L2165,虛寶卡代碼清單!D:H,4,FALSE)*K2165</f>
        <v>23100000</v>
      </c>
      <c r="J2165" s="147"/>
      <c r="K2165" s="71">
        <v>300000</v>
      </c>
      <c r="L2165" t="str">
        <f t="shared" si="44"/>
        <v>黑帝斯三頭犬卡</v>
      </c>
    </row>
    <row r="2166" spans="2:12" x14ac:dyDescent="0.25">
      <c r="B2166" s="82" t="s">
        <v>441</v>
      </c>
      <c r="C2166" s="174" t="s">
        <v>4053</v>
      </c>
      <c r="D2166" s="175" t="s">
        <v>4054</v>
      </c>
      <c r="E2166" s="82">
        <v>12</v>
      </c>
      <c r="F2166" s="79"/>
      <c r="G2166" s="82"/>
      <c r="H2166" s="82"/>
      <c r="I2166" s="118">
        <f>VLOOKUP(道具表!L2166,虛寶卡代碼清單!D:H,4,FALSE)*K2166</f>
        <v>69300000</v>
      </c>
      <c r="J2166" s="147"/>
      <c r="K2166" s="71">
        <v>900000</v>
      </c>
      <c r="L2166" t="str">
        <f t="shared" si="44"/>
        <v>黑帝斯三頭犬卡</v>
      </c>
    </row>
    <row r="2167" spans="2:12" x14ac:dyDescent="0.25">
      <c r="B2167" s="82" t="s">
        <v>441</v>
      </c>
      <c r="C2167" s="174" t="s">
        <v>4055</v>
      </c>
      <c r="D2167" s="175" t="s">
        <v>4056</v>
      </c>
      <c r="E2167" s="82">
        <v>12</v>
      </c>
      <c r="F2167" s="79"/>
      <c r="G2167" s="82"/>
      <c r="H2167" s="82"/>
      <c r="I2167" s="118">
        <f>VLOOKUP(道具表!L2167,虛寶卡代碼清單!D:H,4,FALSE)*K2167</f>
        <v>231000000</v>
      </c>
      <c r="J2167" s="147"/>
      <c r="K2167" s="71">
        <v>3000000</v>
      </c>
      <c r="L2167" t="str">
        <f t="shared" si="44"/>
        <v>黑帝斯三頭犬卡</v>
      </c>
    </row>
    <row r="2168" spans="2:12" x14ac:dyDescent="0.25">
      <c r="B2168" s="82" t="s">
        <v>441</v>
      </c>
      <c r="C2168" s="174" t="s">
        <v>4057</v>
      </c>
      <c r="D2168" s="175" t="s">
        <v>4058</v>
      </c>
      <c r="E2168" s="82">
        <v>12</v>
      </c>
      <c r="F2168" s="79"/>
      <c r="G2168" s="82"/>
      <c r="H2168" s="82"/>
      <c r="I2168" s="118">
        <f>VLOOKUP(道具表!L2168,虛寶卡代碼清單!D:H,4,FALSE)*K2168</f>
        <v>462000000</v>
      </c>
      <c r="J2168" s="147"/>
      <c r="K2168" s="71">
        <v>6000000</v>
      </c>
      <c r="L2168" t="str">
        <f t="shared" si="44"/>
        <v>黑帝斯三頭犬卡</v>
      </c>
    </row>
    <row r="2169" spans="2:12" x14ac:dyDescent="0.25">
      <c r="B2169" s="82" t="s">
        <v>441</v>
      </c>
      <c r="C2169" s="174" t="s">
        <v>4059</v>
      </c>
      <c r="D2169" s="175" t="s">
        <v>4060</v>
      </c>
      <c r="E2169" s="82">
        <v>12</v>
      </c>
      <c r="F2169" s="79"/>
      <c r="G2169" s="82"/>
      <c r="H2169" s="82"/>
      <c r="I2169" s="118">
        <f>VLOOKUP(道具表!L2169,虛寶卡代碼清單!D:H,4,FALSE)*K2169</f>
        <v>693000000</v>
      </c>
      <c r="J2169" s="147"/>
      <c r="K2169" s="71">
        <v>9000000</v>
      </c>
      <c r="L2169" t="str">
        <f t="shared" si="44"/>
        <v>黑帝斯三頭犬卡</v>
      </c>
    </row>
    <row r="2170" spans="2:12" x14ac:dyDescent="0.25">
      <c r="B2170" s="82" t="s">
        <v>441</v>
      </c>
      <c r="C2170" s="174" t="s">
        <v>4061</v>
      </c>
      <c r="D2170" s="175" t="s">
        <v>4062</v>
      </c>
      <c r="E2170" s="82">
        <v>12</v>
      </c>
      <c r="F2170" s="79"/>
      <c r="G2170" s="82"/>
      <c r="H2170" s="82"/>
      <c r="I2170" s="118">
        <f>VLOOKUP(道具表!L2170,虛寶卡代碼清單!D:H,4,FALSE)*K2170</f>
        <v>1155000000</v>
      </c>
      <c r="J2170" s="147"/>
      <c r="K2170" s="71">
        <v>15000000</v>
      </c>
      <c r="L2170" t="str">
        <f t="shared" si="44"/>
        <v>黑帝斯三頭犬卡</v>
      </c>
    </row>
    <row r="2171" spans="2:12" x14ac:dyDescent="0.25">
      <c r="B2171" s="82" t="s">
        <v>441</v>
      </c>
      <c r="C2171" s="174" t="s">
        <v>4063</v>
      </c>
      <c r="D2171" s="175" t="s">
        <v>4064</v>
      </c>
      <c r="E2171" s="82">
        <v>12</v>
      </c>
      <c r="F2171" s="79"/>
      <c r="G2171" s="82"/>
      <c r="H2171" s="82"/>
      <c r="I2171" s="118">
        <f>VLOOKUP(道具表!L2171,虛寶卡代碼清單!D:H,4,FALSE)*K2171</f>
        <v>2310000000</v>
      </c>
      <c r="J2171" s="147"/>
      <c r="K2171" s="71">
        <v>30000000</v>
      </c>
      <c r="L2171" t="str">
        <f t="shared" si="44"/>
        <v>黑帝斯三頭犬卡</v>
      </c>
    </row>
    <row r="2172" spans="2:12" x14ac:dyDescent="0.25">
      <c r="B2172" s="82" t="s">
        <v>441</v>
      </c>
      <c r="C2172" s="174" t="s">
        <v>4065</v>
      </c>
      <c r="D2172" s="175" t="s">
        <v>4066</v>
      </c>
      <c r="E2172" s="82">
        <v>12</v>
      </c>
      <c r="F2172" s="79"/>
      <c r="G2172" s="82"/>
      <c r="H2172" s="82"/>
      <c r="I2172" s="118">
        <f>VLOOKUP(道具表!L2172,虛寶卡代碼清單!D:H,4,FALSE)*K2172</f>
        <v>3465000000</v>
      </c>
      <c r="J2172" s="147"/>
      <c r="K2172" s="71">
        <v>45000000</v>
      </c>
      <c r="L2172" t="str">
        <f t="shared" si="44"/>
        <v>黑帝斯三頭犬卡</v>
      </c>
    </row>
    <row r="2173" spans="2:12" x14ac:dyDescent="0.25">
      <c r="B2173" s="82" t="s">
        <v>441</v>
      </c>
      <c r="C2173" s="174" t="s">
        <v>4067</v>
      </c>
      <c r="D2173" s="175" t="s">
        <v>4068</v>
      </c>
      <c r="E2173" s="82">
        <v>12</v>
      </c>
      <c r="F2173" s="79"/>
      <c r="G2173" s="82"/>
      <c r="H2173" s="82"/>
      <c r="I2173" s="118">
        <f>VLOOKUP(道具表!L2173,虛寶卡代碼清單!D:H,4,FALSE)*K2173</f>
        <v>6930000000</v>
      </c>
      <c r="J2173" s="147"/>
      <c r="K2173" s="71">
        <v>90000000</v>
      </c>
      <c r="L2173" t="str">
        <f t="shared" si="44"/>
        <v>黑帝斯三頭犬卡</v>
      </c>
    </row>
    <row r="2174" spans="2:12" x14ac:dyDescent="0.25">
      <c r="B2174" s="82" t="s">
        <v>441</v>
      </c>
      <c r="C2174" s="174" t="s">
        <v>4069</v>
      </c>
      <c r="D2174" s="175" t="s">
        <v>4070</v>
      </c>
      <c r="E2174" s="82">
        <v>12</v>
      </c>
      <c r="F2174" s="79"/>
      <c r="G2174" s="82"/>
      <c r="H2174" s="82"/>
      <c r="I2174" s="118">
        <f>VLOOKUP(道具表!L2174,虛寶卡代碼清單!D:H,4,FALSE)*K2174</f>
        <v>11550000000</v>
      </c>
      <c r="J2174" s="147"/>
      <c r="K2174" s="71">
        <v>150000000</v>
      </c>
      <c r="L2174" t="str">
        <f t="shared" si="44"/>
        <v>黑帝斯三頭犬卡</v>
      </c>
    </row>
    <row r="2175" spans="2:12" x14ac:dyDescent="0.25">
      <c r="B2175" s="82" t="s">
        <v>441</v>
      </c>
      <c r="C2175" s="174" t="s">
        <v>4071</v>
      </c>
      <c r="D2175" s="175" t="s">
        <v>4072</v>
      </c>
      <c r="E2175" s="82">
        <v>12</v>
      </c>
      <c r="F2175" s="79"/>
      <c r="G2175" s="82"/>
      <c r="H2175" s="82"/>
      <c r="I2175" s="118">
        <f>VLOOKUP(道具表!L2175,虛寶卡代碼清單!D:H,4,FALSE)*K2175</f>
        <v>23100000000</v>
      </c>
      <c r="J2175" s="147"/>
      <c r="K2175" s="71">
        <v>300000000</v>
      </c>
      <c r="L2175" t="str">
        <f t="shared" si="44"/>
        <v>黑帝斯三頭犬卡</v>
      </c>
    </row>
    <row r="2176" spans="2:12" x14ac:dyDescent="0.25">
      <c r="B2176" s="82" t="s">
        <v>441</v>
      </c>
      <c r="C2176" s="174" t="s">
        <v>4073</v>
      </c>
      <c r="D2176" s="175" t="s">
        <v>4074</v>
      </c>
      <c r="E2176" s="82">
        <v>12</v>
      </c>
      <c r="F2176" s="79"/>
      <c r="G2176" s="82"/>
      <c r="H2176" s="82"/>
      <c r="I2176" s="118">
        <f>VLOOKUP(道具表!L2176,虛寶卡代碼清單!D:H,4,FALSE)*K2176</f>
        <v>46200000000</v>
      </c>
      <c r="J2176" s="147"/>
      <c r="K2176" s="71">
        <v>600000000</v>
      </c>
      <c r="L2176" t="str">
        <f t="shared" si="44"/>
        <v>黑帝斯三頭犬卡</v>
      </c>
    </row>
    <row r="2177" spans="2:12" x14ac:dyDescent="0.25">
      <c r="B2177" s="82" t="s">
        <v>441</v>
      </c>
      <c r="C2177" s="174" t="s">
        <v>4075</v>
      </c>
      <c r="D2177" s="175" t="s">
        <v>4076</v>
      </c>
      <c r="E2177" s="82">
        <v>12</v>
      </c>
      <c r="F2177" s="79"/>
      <c r="G2177" s="82"/>
      <c r="H2177" s="82"/>
      <c r="I2177" s="118">
        <f>VLOOKUP(道具表!L2177,虛寶卡代碼清單!D:H,4,FALSE)*K2177</f>
        <v>92400000000</v>
      </c>
      <c r="J2177" s="147"/>
      <c r="K2177" s="71">
        <v>1200000000</v>
      </c>
      <c r="L2177" t="str">
        <f t="shared" si="44"/>
        <v>黑帝斯三頭犬卡</v>
      </c>
    </row>
    <row r="2178" spans="2:12" x14ac:dyDescent="0.25">
      <c r="B2178" s="82" t="s">
        <v>441</v>
      </c>
      <c r="C2178" s="174" t="s">
        <v>4077</v>
      </c>
      <c r="D2178" s="175" t="s">
        <v>4078</v>
      </c>
      <c r="E2178" s="82">
        <v>12</v>
      </c>
      <c r="F2178" s="79"/>
      <c r="G2178" s="82"/>
      <c r="H2178" s="82"/>
      <c r="I2178" s="118">
        <f>VLOOKUP(道具表!L2178,虛寶卡代碼清單!D:H,4,FALSE)*K2178</f>
        <v>768000</v>
      </c>
      <c r="J2178" s="147"/>
      <c r="K2178" s="71">
        <v>3000</v>
      </c>
      <c r="L2178" t="str">
        <f t="shared" si="44"/>
        <v>黑帝斯女神卡</v>
      </c>
    </row>
    <row r="2179" spans="2:12" x14ac:dyDescent="0.25">
      <c r="B2179" s="82" t="s">
        <v>441</v>
      </c>
      <c r="C2179" s="174" t="s">
        <v>4079</v>
      </c>
      <c r="D2179" s="175" t="s">
        <v>4080</v>
      </c>
      <c r="E2179" s="82">
        <v>12</v>
      </c>
      <c r="F2179" s="79"/>
      <c r="G2179" s="82"/>
      <c r="H2179" s="82"/>
      <c r="I2179" s="118">
        <f>VLOOKUP(道具表!L2179,虛寶卡代碼清單!D:H,4,FALSE)*K2179</f>
        <v>2304000</v>
      </c>
      <c r="J2179" s="147"/>
      <c r="K2179" s="71">
        <v>9000</v>
      </c>
      <c r="L2179" t="str">
        <f t="shared" si="44"/>
        <v>黑帝斯女神卡</v>
      </c>
    </row>
    <row r="2180" spans="2:12" x14ac:dyDescent="0.25">
      <c r="B2180" s="82" t="s">
        <v>441</v>
      </c>
      <c r="C2180" s="174" t="s">
        <v>4081</v>
      </c>
      <c r="D2180" s="175" t="s">
        <v>4082</v>
      </c>
      <c r="E2180" s="82">
        <v>12</v>
      </c>
      <c r="F2180" s="79"/>
      <c r="G2180" s="82"/>
      <c r="H2180" s="82"/>
      <c r="I2180" s="118">
        <f>VLOOKUP(道具表!L2180,虛寶卡代碼清單!D:H,4,FALSE)*K2180</f>
        <v>7680000</v>
      </c>
      <c r="J2180" s="147"/>
      <c r="K2180" s="71">
        <v>30000</v>
      </c>
      <c r="L2180" t="str">
        <f t="shared" si="44"/>
        <v>黑帝斯女神卡</v>
      </c>
    </row>
    <row r="2181" spans="2:12" x14ac:dyDescent="0.25">
      <c r="B2181" s="82" t="s">
        <v>441</v>
      </c>
      <c r="C2181" s="174" t="s">
        <v>4083</v>
      </c>
      <c r="D2181" s="175" t="s">
        <v>4084</v>
      </c>
      <c r="E2181" s="82">
        <v>12</v>
      </c>
      <c r="F2181" s="79"/>
      <c r="G2181" s="82"/>
      <c r="H2181" s="82"/>
      <c r="I2181" s="118">
        <f>VLOOKUP(道具表!L2181,虛寶卡代碼清單!D:H,4,FALSE)*K2181</f>
        <v>23040000</v>
      </c>
      <c r="J2181" s="147"/>
      <c r="K2181" s="71">
        <v>90000</v>
      </c>
      <c r="L2181" t="str">
        <f t="shared" si="44"/>
        <v>黑帝斯女神卡</v>
      </c>
    </row>
    <row r="2182" spans="2:12" x14ac:dyDescent="0.25">
      <c r="B2182" s="82" t="s">
        <v>441</v>
      </c>
      <c r="C2182" s="174" t="s">
        <v>4085</v>
      </c>
      <c r="D2182" s="175" t="s">
        <v>4086</v>
      </c>
      <c r="E2182" s="82">
        <v>12</v>
      </c>
      <c r="F2182" s="79"/>
      <c r="G2182" s="82"/>
      <c r="H2182" s="82"/>
      <c r="I2182" s="118">
        <f>VLOOKUP(道具表!L2182,虛寶卡代碼清單!D:H,4,FALSE)*K2182</f>
        <v>76800000</v>
      </c>
      <c r="J2182" s="147"/>
      <c r="K2182" s="71">
        <v>300000</v>
      </c>
      <c r="L2182" t="str">
        <f t="shared" si="44"/>
        <v>黑帝斯女神卡</v>
      </c>
    </row>
    <row r="2183" spans="2:12" x14ac:dyDescent="0.25">
      <c r="B2183" s="82" t="s">
        <v>441</v>
      </c>
      <c r="C2183" s="174" t="s">
        <v>4087</v>
      </c>
      <c r="D2183" s="175" t="s">
        <v>4088</v>
      </c>
      <c r="E2183" s="82">
        <v>12</v>
      </c>
      <c r="F2183" s="79"/>
      <c r="G2183" s="82"/>
      <c r="H2183" s="82"/>
      <c r="I2183" s="118">
        <f>VLOOKUP(道具表!L2183,虛寶卡代碼清單!D:H,4,FALSE)*K2183</f>
        <v>230400000</v>
      </c>
      <c r="J2183" s="147"/>
      <c r="K2183" s="71">
        <v>900000</v>
      </c>
      <c r="L2183" t="str">
        <f t="shared" si="44"/>
        <v>黑帝斯女神卡</v>
      </c>
    </row>
    <row r="2184" spans="2:12" x14ac:dyDescent="0.25">
      <c r="B2184" s="82" t="s">
        <v>441</v>
      </c>
      <c r="C2184" s="174" t="s">
        <v>4089</v>
      </c>
      <c r="D2184" s="175" t="s">
        <v>4090</v>
      </c>
      <c r="E2184" s="82">
        <v>12</v>
      </c>
      <c r="F2184" s="79"/>
      <c r="G2184" s="82"/>
      <c r="H2184" s="82"/>
      <c r="I2184" s="118">
        <f>VLOOKUP(道具表!L2184,虛寶卡代碼清單!D:H,4,FALSE)*K2184</f>
        <v>768000000</v>
      </c>
      <c r="J2184" s="147"/>
      <c r="K2184" s="71">
        <v>3000000</v>
      </c>
      <c r="L2184" t="str">
        <f t="shared" si="44"/>
        <v>黑帝斯女神卡</v>
      </c>
    </row>
    <row r="2185" spans="2:12" x14ac:dyDescent="0.25">
      <c r="B2185" s="82" t="s">
        <v>441</v>
      </c>
      <c r="C2185" s="174" t="s">
        <v>4091</v>
      </c>
      <c r="D2185" s="175" t="s">
        <v>4092</v>
      </c>
      <c r="E2185" s="82">
        <v>12</v>
      </c>
      <c r="F2185" s="79"/>
      <c r="G2185" s="82"/>
      <c r="H2185" s="82"/>
      <c r="I2185" s="118">
        <f>VLOOKUP(道具表!L2185,虛寶卡代碼清單!D:H,4,FALSE)*K2185</f>
        <v>1536000000</v>
      </c>
      <c r="J2185" s="147"/>
      <c r="K2185" s="71">
        <v>6000000</v>
      </c>
      <c r="L2185" t="str">
        <f t="shared" si="44"/>
        <v>黑帝斯女神卡</v>
      </c>
    </row>
    <row r="2186" spans="2:12" x14ac:dyDescent="0.25">
      <c r="B2186" s="82" t="s">
        <v>441</v>
      </c>
      <c r="C2186" s="174" t="s">
        <v>4093</v>
      </c>
      <c r="D2186" s="175" t="s">
        <v>4094</v>
      </c>
      <c r="E2186" s="82">
        <v>12</v>
      </c>
      <c r="F2186" s="79"/>
      <c r="G2186" s="82"/>
      <c r="H2186" s="82"/>
      <c r="I2186" s="118">
        <f>VLOOKUP(道具表!L2186,虛寶卡代碼清單!D:H,4,FALSE)*K2186</f>
        <v>2304000000</v>
      </c>
      <c r="J2186" s="147"/>
      <c r="K2186" s="71">
        <v>9000000</v>
      </c>
      <c r="L2186" t="str">
        <f t="shared" si="44"/>
        <v>黑帝斯女神卡</v>
      </c>
    </row>
    <row r="2187" spans="2:12" x14ac:dyDescent="0.25">
      <c r="B2187" s="82" t="s">
        <v>441</v>
      </c>
      <c r="C2187" s="174" t="s">
        <v>4095</v>
      </c>
      <c r="D2187" s="175" t="s">
        <v>4096</v>
      </c>
      <c r="E2187" s="82">
        <v>12</v>
      </c>
      <c r="F2187" s="79"/>
      <c r="G2187" s="82"/>
      <c r="H2187" s="82"/>
      <c r="I2187" s="118">
        <f>VLOOKUP(道具表!L2187,虛寶卡代碼清單!D:H,4,FALSE)*K2187</f>
        <v>3840000000</v>
      </c>
      <c r="J2187" s="147"/>
      <c r="K2187" s="71">
        <v>15000000</v>
      </c>
      <c r="L2187" t="str">
        <f t="shared" si="44"/>
        <v>黑帝斯女神卡</v>
      </c>
    </row>
    <row r="2188" spans="2:12" x14ac:dyDescent="0.25">
      <c r="B2188" s="82" t="s">
        <v>441</v>
      </c>
      <c r="C2188" s="174" t="s">
        <v>4097</v>
      </c>
      <c r="D2188" s="175" t="s">
        <v>4098</v>
      </c>
      <c r="E2188" s="82">
        <v>12</v>
      </c>
      <c r="F2188" s="79"/>
      <c r="G2188" s="82"/>
      <c r="H2188" s="82"/>
      <c r="I2188" s="118">
        <f>VLOOKUP(道具表!L2188,虛寶卡代碼清單!D:H,4,FALSE)*K2188</f>
        <v>7680000000</v>
      </c>
      <c r="J2188" s="147"/>
      <c r="K2188" s="71">
        <v>30000000</v>
      </c>
      <c r="L2188" t="str">
        <f t="shared" si="44"/>
        <v>黑帝斯女神卡</v>
      </c>
    </row>
    <row r="2189" spans="2:12" x14ac:dyDescent="0.25">
      <c r="B2189" s="82" t="s">
        <v>441</v>
      </c>
      <c r="C2189" s="174" t="s">
        <v>4099</v>
      </c>
      <c r="D2189" s="175" t="s">
        <v>4100</v>
      </c>
      <c r="E2189" s="82">
        <v>12</v>
      </c>
      <c r="F2189" s="79"/>
      <c r="G2189" s="82"/>
      <c r="H2189" s="82"/>
      <c r="I2189" s="118">
        <f>VLOOKUP(道具表!L2189,虛寶卡代碼清單!D:H,4,FALSE)*K2189</f>
        <v>11520000000</v>
      </c>
      <c r="J2189" s="147"/>
      <c r="K2189" s="71">
        <v>45000000</v>
      </c>
      <c r="L2189" t="str">
        <f t="shared" si="44"/>
        <v>黑帝斯女神卡</v>
      </c>
    </row>
    <row r="2190" spans="2:12" x14ac:dyDescent="0.25">
      <c r="B2190" s="82" t="s">
        <v>441</v>
      </c>
      <c r="C2190" s="174" t="s">
        <v>4101</v>
      </c>
      <c r="D2190" s="175" t="s">
        <v>4102</v>
      </c>
      <c r="E2190" s="82">
        <v>12</v>
      </c>
      <c r="F2190" s="79"/>
      <c r="G2190" s="82"/>
      <c r="H2190" s="82"/>
      <c r="I2190" s="118">
        <f>VLOOKUP(道具表!L2190,虛寶卡代碼清單!D:H,4,FALSE)*K2190</f>
        <v>23040000000</v>
      </c>
      <c r="J2190" s="147"/>
      <c r="K2190" s="71">
        <v>90000000</v>
      </c>
      <c r="L2190" t="str">
        <f t="shared" si="44"/>
        <v>黑帝斯女神卡</v>
      </c>
    </row>
    <row r="2191" spans="2:12" x14ac:dyDescent="0.25">
      <c r="B2191" s="82" t="s">
        <v>441</v>
      </c>
      <c r="C2191" s="174" t="s">
        <v>4103</v>
      </c>
      <c r="D2191" s="175" t="s">
        <v>4104</v>
      </c>
      <c r="E2191" s="82">
        <v>12</v>
      </c>
      <c r="F2191" s="79"/>
      <c r="G2191" s="82"/>
      <c r="H2191" s="82"/>
      <c r="I2191" s="118">
        <f>VLOOKUP(道具表!L2191,虛寶卡代碼清單!D:H,4,FALSE)*K2191</f>
        <v>38400000000</v>
      </c>
      <c r="J2191" s="147"/>
      <c r="K2191" s="71">
        <v>150000000</v>
      </c>
      <c r="L2191" t="str">
        <f t="shared" si="44"/>
        <v>黑帝斯女神卡</v>
      </c>
    </row>
    <row r="2192" spans="2:12" x14ac:dyDescent="0.25">
      <c r="B2192" s="82" t="s">
        <v>441</v>
      </c>
      <c r="C2192" s="174" t="s">
        <v>4105</v>
      </c>
      <c r="D2192" s="175" t="s">
        <v>4106</v>
      </c>
      <c r="E2192" s="82">
        <v>12</v>
      </c>
      <c r="F2192" s="79"/>
      <c r="G2192" s="82"/>
      <c r="H2192" s="82"/>
      <c r="I2192" s="118">
        <f>VLOOKUP(道具表!L2192,虛寶卡代碼清單!D:H,4,FALSE)*K2192</f>
        <v>76800000000</v>
      </c>
      <c r="J2192" s="147"/>
      <c r="K2192" s="71">
        <v>300000000</v>
      </c>
      <c r="L2192" t="str">
        <f t="shared" si="44"/>
        <v>黑帝斯女神卡</v>
      </c>
    </row>
    <row r="2193" spans="2:12" x14ac:dyDescent="0.25">
      <c r="B2193" s="82" t="s">
        <v>441</v>
      </c>
      <c r="C2193" s="174" t="s">
        <v>4107</v>
      </c>
      <c r="D2193" s="175" t="s">
        <v>4108</v>
      </c>
      <c r="E2193" s="82">
        <v>12</v>
      </c>
      <c r="F2193" s="79"/>
      <c r="G2193" s="82"/>
      <c r="H2193" s="82"/>
      <c r="I2193" s="118">
        <f>VLOOKUP(道具表!L2193,虛寶卡代碼清單!D:H,4,FALSE)*K2193</f>
        <v>153600000000</v>
      </c>
      <c r="J2193" s="147"/>
      <c r="K2193" s="71">
        <v>600000000</v>
      </c>
      <c r="L2193" t="str">
        <f t="shared" si="44"/>
        <v>黑帝斯女神卡</v>
      </c>
    </row>
    <row r="2194" spans="2:12" x14ac:dyDescent="0.25">
      <c r="B2194" s="82" t="s">
        <v>441</v>
      </c>
      <c r="C2194" s="174" t="s">
        <v>4109</v>
      </c>
      <c r="D2194" s="175" t="s">
        <v>4110</v>
      </c>
      <c r="E2194" s="82">
        <v>12</v>
      </c>
      <c r="F2194" s="79"/>
      <c r="G2194" s="82"/>
      <c r="H2194" s="82"/>
      <c r="I2194" s="118">
        <f>VLOOKUP(道具表!L2194,虛寶卡代碼清單!D:H,4,FALSE)*K2194</f>
        <v>307200000000</v>
      </c>
      <c r="J2194" s="147"/>
      <c r="K2194" s="71">
        <v>1200000000</v>
      </c>
      <c r="L2194" t="str">
        <f t="shared" si="44"/>
        <v>黑帝斯女神卡</v>
      </c>
    </row>
    <row r="2195" spans="2:12" x14ac:dyDescent="0.25">
      <c r="B2195" s="82" t="s">
        <v>441</v>
      </c>
      <c r="C2195" s="174" t="s">
        <v>4111</v>
      </c>
      <c r="D2195" s="175" t="s">
        <v>4112</v>
      </c>
      <c r="E2195" s="82">
        <v>12</v>
      </c>
      <c r="F2195" s="79"/>
      <c r="G2195" s="82"/>
      <c r="H2195" s="82"/>
      <c r="I2195" s="118">
        <f>VLOOKUP(道具表!L2195,虛寶卡代碼清單!D:H,4,FALSE)*K2195</f>
        <v>768000</v>
      </c>
      <c r="J2195" s="147"/>
      <c r="K2195" s="71">
        <v>3000</v>
      </c>
      <c r="L2195" t="str">
        <f t="shared" si="44"/>
        <v>黑帝斯女神卡</v>
      </c>
    </row>
    <row r="2196" spans="2:12" x14ac:dyDescent="0.25">
      <c r="B2196" s="82" t="s">
        <v>441</v>
      </c>
      <c r="C2196" s="174" t="s">
        <v>4113</v>
      </c>
      <c r="D2196" s="175" t="s">
        <v>4114</v>
      </c>
      <c r="E2196" s="82">
        <v>12</v>
      </c>
      <c r="F2196" s="79"/>
      <c r="G2196" s="82"/>
      <c r="H2196" s="82"/>
      <c r="I2196" s="118">
        <f>VLOOKUP(道具表!L2196,虛寶卡代碼清單!D:H,4,FALSE)*K2196</f>
        <v>2304000</v>
      </c>
      <c r="J2196" s="147"/>
      <c r="K2196" s="71">
        <v>9000</v>
      </c>
      <c r="L2196" t="str">
        <f t="shared" si="44"/>
        <v>黑帝斯女神卡</v>
      </c>
    </row>
    <row r="2197" spans="2:12" x14ac:dyDescent="0.25">
      <c r="B2197" s="82" t="s">
        <v>441</v>
      </c>
      <c r="C2197" s="174" t="s">
        <v>4115</v>
      </c>
      <c r="D2197" s="175" t="s">
        <v>4116</v>
      </c>
      <c r="E2197" s="82">
        <v>12</v>
      </c>
      <c r="F2197" s="79"/>
      <c r="G2197" s="82"/>
      <c r="H2197" s="82"/>
      <c r="I2197" s="118">
        <f>VLOOKUP(道具表!L2197,虛寶卡代碼清單!D:H,4,FALSE)*K2197</f>
        <v>7680000</v>
      </c>
      <c r="J2197" s="147"/>
      <c r="K2197" s="71">
        <v>30000</v>
      </c>
      <c r="L2197" t="str">
        <f t="shared" si="44"/>
        <v>黑帝斯女神卡</v>
      </c>
    </row>
    <row r="2198" spans="2:12" x14ac:dyDescent="0.25">
      <c r="B2198" s="82" t="s">
        <v>441</v>
      </c>
      <c r="C2198" s="174" t="s">
        <v>4117</v>
      </c>
      <c r="D2198" s="175" t="s">
        <v>4118</v>
      </c>
      <c r="E2198" s="82">
        <v>12</v>
      </c>
      <c r="F2198" s="79"/>
      <c r="G2198" s="82"/>
      <c r="H2198" s="82"/>
      <c r="I2198" s="118">
        <f>VLOOKUP(道具表!L2198,虛寶卡代碼清單!D:H,4,FALSE)*K2198</f>
        <v>23040000</v>
      </c>
      <c r="J2198" s="147"/>
      <c r="K2198" s="71">
        <v>90000</v>
      </c>
      <c r="L2198" t="str">
        <f t="shared" si="44"/>
        <v>黑帝斯女神卡</v>
      </c>
    </row>
    <row r="2199" spans="2:12" x14ac:dyDescent="0.25">
      <c r="B2199" s="82" t="s">
        <v>441</v>
      </c>
      <c r="C2199" s="174" t="s">
        <v>4119</v>
      </c>
      <c r="D2199" s="175" t="s">
        <v>4120</v>
      </c>
      <c r="E2199" s="82">
        <v>12</v>
      </c>
      <c r="F2199" s="79"/>
      <c r="G2199" s="82"/>
      <c r="H2199" s="82"/>
      <c r="I2199" s="118">
        <f>VLOOKUP(道具表!L2199,虛寶卡代碼清單!D:H,4,FALSE)*K2199</f>
        <v>76800000</v>
      </c>
      <c r="J2199" s="147"/>
      <c r="K2199" s="71">
        <v>300000</v>
      </c>
      <c r="L2199" t="str">
        <f t="shared" si="44"/>
        <v>黑帝斯女神卡</v>
      </c>
    </row>
    <row r="2200" spans="2:12" x14ac:dyDescent="0.25">
      <c r="B2200" s="82" t="s">
        <v>441</v>
      </c>
      <c r="C2200" s="174" t="s">
        <v>4121</v>
      </c>
      <c r="D2200" s="175" t="s">
        <v>4122</v>
      </c>
      <c r="E2200" s="82">
        <v>12</v>
      </c>
      <c r="F2200" s="79"/>
      <c r="G2200" s="82"/>
      <c r="H2200" s="82"/>
      <c r="I2200" s="118">
        <f>VLOOKUP(道具表!L2200,虛寶卡代碼清單!D:H,4,FALSE)*K2200</f>
        <v>230400000</v>
      </c>
      <c r="J2200" s="147"/>
      <c r="K2200" s="71">
        <v>900000</v>
      </c>
      <c r="L2200" t="str">
        <f t="shared" si="44"/>
        <v>黑帝斯女神卡</v>
      </c>
    </row>
    <row r="2201" spans="2:12" x14ac:dyDescent="0.25">
      <c r="B2201" s="82" t="s">
        <v>441</v>
      </c>
      <c r="C2201" s="174" t="s">
        <v>4123</v>
      </c>
      <c r="D2201" s="175" t="s">
        <v>4124</v>
      </c>
      <c r="E2201" s="82">
        <v>12</v>
      </c>
      <c r="F2201" s="79"/>
      <c r="G2201" s="82"/>
      <c r="H2201" s="82"/>
      <c r="I2201" s="118">
        <f>VLOOKUP(道具表!L2201,虛寶卡代碼清單!D:H,4,FALSE)*K2201</f>
        <v>768000000</v>
      </c>
      <c r="J2201" s="147"/>
      <c r="K2201" s="71">
        <v>3000000</v>
      </c>
      <c r="L2201" t="str">
        <f t="shared" si="44"/>
        <v>黑帝斯女神卡</v>
      </c>
    </row>
    <row r="2202" spans="2:12" x14ac:dyDescent="0.25">
      <c r="B2202" s="82" t="s">
        <v>441</v>
      </c>
      <c r="C2202" s="174" t="s">
        <v>4125</v>
      </c>
      <c r="D2202" s="175" t="s">
        <v>4126</v>
      </c>
      <c r="E2202" s="82">
        <v>12</v>
      </c>
      <c r="F2202" s="79"/>
      <c r="G2202" s="82"/>
      <c r="H2202" s="82"/>
      <c r="I2202" s="118">
        <f>VLOOKUP(道具表!L2202,虛寶卡代碼清單!D:H,4,FALSE)*K2202</f>
        <v>1536000000</v>
      </c>
      <c r="J2202" s="147"/>
      <c r="K2202" s="71">
        <v>6000000</v>
      </c>
      <c r="L2202" t="str">
        <f t="shared" ref="L2202:L2265" si="45">MID(C2202,LEN(K2202)+1,FIND("(",C2202)-LEN(K2202)-1)</f>
        <v>黑帝斯女神卡</v>
      </c>
    </row>
    <row r="2203" spans="2:12" x14ac:dyDescent="0.25">
      <c r="B2203" s="82" t="s">
        <v>441</v>
      </c>
      <c r="C2203" s="174" t="s">
        <v>4127</v>
      </c>
      <c r="D2203" s="175" t="s">
        <v>4128</v>
      </c>
      <c r="E2203" s="82">
        <v>12</v>
      </c>
      <c r="F2203" s="79"/>
      <c r="G2203" s="82"/>
      <c r="H2203" s="82"/>
      <c r="I2203" s="118">
        <f>VLOOKUP(道具表!L2203,虛寶卡代碼清單!D:H,4,FALSE)*K2203</f>
        <v>2304000000</v>
      </c>
      <c r="J2203" s="147"/>
      <c r="K2203" s="71">
        <v>9000000</v>
      </c>
      <c r="L2203" t="str">
        <f t="shared" si="45"/>
        <v>黑帝斯女神卡</v>
      </c>
    </row>
    <row r="2204" spans="2:12" x14ac:dyDescent="0.25">
      <c r="B2204" s="82" t="s">
        <v>441</v>
      </c>
      <c r="C2204" s="174" t="s">
        <v>4129</v>
      </c>
      <c r="D2204" s="175" t="s">
        <v>4130</v>
      </c>
      <c r="E2204" s="82">
        <v>12</v>
      </c>
      <c r="F2204" s="79"/>
      <c r="G2204" s="82"/>
      <c r="H2204" s="82"/>
      <c r="I2204" s="118">
        <f>VLOOKUP(道具表!L2204,虛寶卡代碼清單!D:H,4,FALSE)*K2204</f>
        <v>3840000000</v>
      </c>
      <c r="J2204" s="147"/>
      <c r="K2204" s="71">
        <v>15000000</v>
      </c>
      <c r="L2204" t="str">
        <f t="shared" si="45"/>
        <v>黑帝斯女神卡</v>
      </c>
    </row>
    <row r="2205" spans="2:12" x14ac:dyDescent="0.25">
      <c r="B2205" s="82" t="s">
        <v>441</v>
      </c>
      <c r="C2205" s="174" t="s">
        <v>4131</v>
      </c>
      <c r="D2205" s="175" t="s">
        <v>4132</v>
      </c>
      <c r="E2205" s="82">
        <v>12</v>
      </c>
      <c r="F2205" s="79"/>
      <c r="G2205" s="82"/>
      <c r="H2205" s="82"/>
      <c r="I2205" s="118">
        <f>VLOOKUP(道具表!L2205,虛寶卡代碼清單!D:H,4,FALSE)*K2205</f>
        <v>7680000000</v>
      </c>
      <c r="J2205" s="147"/>
      <c r="K2205" s="71">
        <v>30000000</v>
      </c>
      <c r="L2205" t="str">
        <f t="shared" si="45"/>
        <v>黑帝斯女神卡</v>
      </c>
    </row>
    <row r="2206" spans="2:12" x14ac:dyDescent="0.25">
      <c r="B2206" s="82" t="s">
        <v>441</v>
      </c>
      <c r="C2206" s="174" t="s">
        <v>4133</v>
      </c>
      <c r="D2206" s="175" t="s">
        <v>4134</v>
      </c>
      <c r="E2206" s="82">
        <v>12</v>
      </c>
      <c r="F2206" s="79"/>
      <c r="G2206" s="82"/>
      <c r="H2206" s="82"/>
      <c r="I2206" s="118">
        <f>VLOOKUP(道具表!L2206,虛寶卡代碼清單!D:H,4,FALSE)*K2206</f>
        <v>11520000000</v>
      </c>
      <c r="J2206" s="147"/>
      <c r="K2206" s="71">
        <v>45000000</v>
      </c>
      <c r="L2206" t="str">
        <f t="shared" si="45"/>
        <v>黑帝斯女神卡</v>
      </c>
    </row>
    <row r="2207" spans="2:12" x14ac:dyDescent="0.25">
      <c r="B2207" s="82" t="s">
        <v>441</v>
      </c>
      <c r="C2207" s="174" t="s">
        <v>4135</v>
      </c>
      <c r="D2207" s="175" t="s">
        <v>4136</v>
      </c>
      <c r="E2207" s="82">
        <v>12</v>
      </c>
      <c r="F2207" s="79"/>
      <c r="G2207" s="82"/>
      <c r="H2207" s="82"/>
      <c r="I2207" s="118">
        <f>VLOOKUP(道具表!L2207,虛寶卡代碼清單!D:H,4,FALSE)*K2207</f>
        <v>23040000000</v>
      </c>
      <c r="J2207" s="147"/>
      <c r="K2207" s="71">
        <v>90000000</v>
      </c>
      <c r="L2207" t="str">
        <f t="shared" si="45"/>
        <v>黑帝斯女神卡</v>
      </c>
    </row>
    <row r="2208" spans="2:12" x14ac:dyDescent="0.25">
      <c r="B2208" s="82" t="s">
        <v>441</v>
      </c>
      <c r="C2208" s="174" t="s">
        <v>4137</v>
      </c>
      <c r="D2208" s="175" t="s">
        <v>4138</v>
      </c>
      <c r="E2208" s="82">
        <v>12</v>
      </c>
      <c r="F2208" s="79"/>
      <c r="G2208" s="82"/>
      <c r="H2208" s="82"/>
      <c r="I2208" s="118">
        <f>VLOOKUP(道具表!L2208,虛寶卡代碼清單!D:H,4,FALSE)*K2208</f>
        <v>38400000000</v>
      </c>
      <c r="J2208" s="147"/>
      <c r="K2208" s="71">
        <v>150000000</v>
      </c>
      <c r="L2208" t="str">
        <f t="shared" si="45"/>
        <v>黑帝斯女神卡</v>
      </c>
    </row>
    <row r="2209" spans="2:12" x14ac:dyDescent="0.25">
      <c r="B2209" s="82" t="s">
        <v>441</v>
      </c>
      <c r="C2209" s="174" t="s">
        <v>4139</v>
      </c>
      <c r="D2209" s="175" t="s">
        <v>4140</v>
      </c>
      <c r="E2209" s="82">
        <v>12</v>
      </c>
      <c r="F2209" s="79"/>
      <c r="G2209" s="82"/>
      <c r="H2209" s="82"/>
      <c r="I2209" s="118">
        <f>VLOOKUP(道具表!L2209,虛寶卡代碼清單!D:H,4,FALSE)*K2209</f>
        <v>76800000000</v>
      </c>
      <c r="J2209" s="147"/>
      <c r="K2209" s="71">
        <v>300000000</v>
      </c>
      <c r="L2209" t="str">
        <f t="shared" si="45"/>
        <v>黑帝斯女神卡</v>
      </c>
    </row>
    <row r="2210" spans="2:12" x14ac:dyDescent="0.25">
      <c r="B2210" s="82" t="s">
        <v>441</v>
      </c>
      <c r="C2210" s="174" t="s">
        <v>4141</v>
      </c>
      <c r="D2210" s="175" t="s">
        <v>4142</v>
      </c>
      <c r="E2210" s="82">
        <v>12</v>
      </c>
      <c r="F2210" s="79"/>
      <c r="G2210" s="82"/>
      <c r="H2210" s="82"/>
      <c r="I2210" s="118">
        <f>VLOOKUP(道具表!L2210,虛寶卡代碼清單!D:H,4,FALSE)*K2210</f>
        <v>153600000000</v>
      </c>
      <c r="J2210" s="147"/>
      <c r="K2210" s="71">
        <v>600000000</v>
      </c>
      <c r="L2210" t="str">
        <f t="shared" si="45"/>
        <v>黑帝斯女神卡</v>
      </c>
    </row>
    <row r="2211" spans="2:12" x14ac:dyDescent="0.25">
      <c r="B2211" s="82" t="s">
        <v>441</v>
      </c>
      <c r="C2211" s="174" t="s">
        <v>4143</v>
      </c>
      <c r="D2211" s="175" t="s">
        <v>4144</v>
      </c>
      <c r="E2211" s="82">
        <v>12</v>
      </c>
      <c r="F2211" s="79"/>
      <c r="G2211" s="82"/>
      <c r="H2211" s="82"/>
      <c r="I2211" s="118">
        <f>VLOOKUP(道具表!L2211,虛寶卡代碼清單!D:H,4,FALSE)*K2211</f>
        <v>307200000000</v>
      </c>
      <c r="J2211" s="147"/>
      <c r="K2211" s="71">
        <v>1200000000</v>
      </c>
      <c r="L2211" t="str">
        <f t="shared" si="45"/>
        <v>黑帝斯女神卡</v>
      </c>
    </row>
    <row r="2212" spans="2:12" x14ac:dyDescent="0.25">
      <c r="B2212" s="82" t="s">
        <v>441</v>
      </c>
      <c r="C2212" s="174" t="s">
        <v>4145</v>
      </c>
      <c r="D2212" s="175" t="s">
        <v>4146</v>
      </c>
      <c r="E2212" s="82">
        <v>12</v>
      </c>
      <c r="F2212" s="79"/>
      <c r="G2212" s="82"/>
      <c r="H2212" s="82"/>
      <c r="I2212" s="118">
        <f>VLOOKUP(道具表!L2212,虛寶卡代碼清單!D:H,4,FALSE)*K2212</f>
        <v>1206000</v>
      </c>
      <c r="J2212" s="147"/>
      <c r="K2212" s="71">
        <v>3000</v>
      </c>
      <c r="L2212" t="str">
        <f t="shared" si="45"/>
        <v>黑帝斯冥王卡</v>
      </c>
    </row>
    <row r="2213" spans="2:12" x14ac:dyDescent="0.25">
      <c r="B2213" s="82" t="s">
        <v>441</v>
      </c>
      <c r="C2213" s="174" t="s">
        <v>4147</v>
      </c>
      <c r="D2213" s="175" t="s">
        <v>4148</v>
      </c>
      <c r="E2213" s="82">
        <v>12</v>
      </c>
      <c r="F2213" s="79"/>
      <c r="G2213" s="82"/>
      <c r="H2213" s="82"/>
      <c r="I2213" s="118">
        <f>VLOOKUP(道具表!L2213,虛寶卡代碼清單!D:H,4,FALSE)*K2213</f>
        <v>3618000</v>
      </c>
      <c r="J2213" s="147"/>
      <c r="K2213" s="71">
        <v>9000</v>
      </c>
      <c r="L2213" t="str">
        <f t="shared" si="45"/>
        <v>黑帝斯冥王卡</v>
      </c>
    </row>
    <row r="2214" spans="2:12" x14ac:dyDescent="0.25">
      <c r="B2214" s="82" t="s">
        <v>441</v>
      </c>
      <c r="C2214" s="174" t="s">
        <v>4149</v>
      </c>
      <c r="D2214" s="175" t="s">
        <v>4150</v>
      </c>
      <c r="E2214" s="82">
        <v>12</v>
      </c>
      <c r="F2214" s="79"/>
      <c r="G2214" s="82"/>
      <c r="H2214" s="82"/>
      <c r="I2214" s="118">
        <f>VLOOKUP(道具表!L2214,虛寶卡代碼清單!D:H,4,FALSE)*K2214</f>
        <v>12060000</v>
      </c>
      <c r="J2214" s="147"/>
      <c r="K2214" s="71">
        <v>30000</v>
      </c>
      <c r="L2214" t="str">
        <f t="shared" si="45"/>
        <v>黑帝斯冥王卡</v>
      </c>
    </row>
    <row r="2215" spans="2:12" x14ac:dyDescent="0.25">
      <c r="B2215" s="82" t="s">
        <v>441</v>
      </c>
      <c r="C2215" s="174" t="s">
        <v>4151</v>
      </c>
      <c r="D2215" s="175" t="s">
        <v>4152</v>
      </c>
      <c r="E2215" s="82">
        <v>12</v>
      </c>
      <c r="F2215" s="79"/>
      <c r="G2215" s="82"/>
      <c r="H2215" s="82"/>
      <c r="I2215" s="118">
        <f>VLOOKUP(道具表!L2215,虛寶卡代碼清單!D:H,4,FALSE)*K2215</f>
        <v>36180000</v>
      </c>
      <c r="J2215" s="147"/>
      <c r="K2215" s="71">
        <v>90000</v>
      </c>
      <c r="L2215" t="str">
        <f t="shared" si="45"/>
        <v>黑帝斯冥王卡</v>
      </c>
    </row>
    <row r="2216" spans="2:12" x14ac:dyDescent="0.25">
      <c r="B2216" s="82" t="s">
        <v>441</v>
      </c>
      <c r="C2216" s="174" t="s">
        <v>4153</v>
      </c>
      <c r="D2216" s="175" t="s">
        <v>4154</v>
      </c>
      <c r="E2216" s="82">
        <v>12</v>
      </c>
      <c r="F2216" s="79"/>
      <c r="G2216" s="82"/>
      <c r="H2216" s="82"/>
      <c r="I2216" s="118">
        <f>VLOOKUP(道具表!L2216,虛寶卡代碼清單!D:H,4,FALSE)*K2216</f>
        <v>120600000</v>
      </c>
      <c r="J2216" s="147"/>
      <c r="K2216" s="71">
        <v>300000</v>
      </c>
      <c r="L2216" t="str">
        <f t="shared" si="45"/>
        <v>黑帝斯冥王卡</v>
      </c>
    </row>
    <row r="2217" spans="2:12" x14ac:dyDescent="0.25">
      <c r="B2217" s="82" t="s">
        <v>441</v>
      </c>
      <c r="C2217" s="174" t="s">
        <v>4155</v>
      </c>
      <c r="D2217" s="175" t="s">
        <v>4156</v>
      </c>
      <c r="E2217" s="82">
        <v>12</v>
      </c>
      <c r="F2217" s="79"/>
      <c r="G2217" s="82"/>
      <c r="H2217" s="82"/>
      <c r="I2217" s="118">
        <f>VLOOKUP(道具表!L2217,虛寶卡代碼清單!D:H,4,FALSE)*K2217</f>
        <v>361800000</v>
      </c>
      <c r="J2217" s="147"/>
      <c r="K2217" s="71">
        <v>900000</v>
      </c>
      <c r="L2217" t="str">
        <f t="shared" si="45"/>
        <v>黑帝斯冥王卡</v>
      </c>
    </row>
    <row r="2218" spans="2:12" x14ac:dyDescent="0.25">
      <c r="B2218" s="82" t="s">
        <v>441</v>
      </c>
      <c r="C2218" s="174" t="s">
        <v>4157</v>
      </c>
      <c r="D2218" s="175" t="s">
        <v>4158</v>
      </c>
      <c r="E2218" s="82">
        <v>12</v>
      </c>
      <c r="F2218" s="79"/>
      <c r="G2218" s="82"/>
      <c r="H2218" s="82"/>
      <c r="I2218" s="118">
        <f>VLOOKUP(道具表!L2218,虛寶卡代碼清單!D:H,4,FALSE)*K2218</f>
        <v>1206000000</v>
      </c>
      <c r="J2218" s="147"/>
      <c r="K2218" s="71">
        <v>3000000</v>
      </c>
      <c r="L2218" t="str">
        <f t="shared" si="45"/>
        <v>黑帝斯冥王卡</v>
      </c>
    </row>
    <row r="2219" spans="2:12" x14ac:dyDescent="0.25">
      <c r="B2219" s="82" t="s">
        <v>441</v>
      </c>
      <c r="C2219" s="174" t="s">
        <v>4159</v>
      </c>
      <c r="D2219" s="175" t="s">
        <v>4160</v>
      </c>
      <c r="E2219" s="82">
        <v>12</v>
      </c>
      <c r="F2219" s="79"/>
      <c r="G2219" s="82"/>
      <c r="H2219" s="82"/>
      <c r="I2219" s="118">
        <f>VLOOKUP(道具表!L2219,虛寶卡代碼清單!D:H,4,FALSE)*K2219</f>
        <v>2412000000</v>
      </c>
      <c r="J2219" s="147"/>
      <c r="K2219" s="71">
        <v>6000000</v>
      </c>
      <c r="L2219" t="str">
        <f t="shared" si="45"/>
        <v>黑帝斯冥王卡</v>
      </c>
    </row>
    <row r="2220" spans="2:12" x14ac:dyDescent="0.25">
      <c r="B2220" s="82" t="s">
        <v>441</v>
      </c>
      <c r="C2220" s="174" t="s">
        <v>4161</v>
      </c>
      <c r="D2220" s="175" t="s">
        <v>4162</v>
      </c>
      <c r="E2220" s="82">
        <v>12</v>
      </c>
      <c r="F2220" s="79"/>
      <c r="G2220" s="82"/>
      <c r="H2220" s="82"/>
      <c r="I2220" s="118">
        <f>VLOOKUP(道具表!L2220,虛寶卡代碼清單!D:H,4,FALSE)*K2220</f>
        <v>3618000000</v>
      </c>
      <c r="J2220" s="147"/>
      <c r="K2220" s="71">
        <v>9000000</v>
      </c>
      <c r="L2220" t="str">
        <f t="shared" si="45"/>
        <v>黑帝斯冥王卡</v>
      </c>
    </row>
    <row r="2221" spans="2:12" x14ac:dyDescent="0.25">
      <c r="B2221" s="82" t="s">
        <v>441</v>
      </c>
      <c r="C2221" s="174" t="s">
        <v>4163</v>
      </c>
      <c r="D2221" s="175" t="s">
        <v>4164</v>
      </c>
      <c r="E2221" s="82">
        <v>12</v>
      </c>
      <c r="F2221" s="79"/>
      <c r="G2221" s="82"/>
      <c r="H2221" s="82"/>
      <c r="I2221" s="118">
        <f>VLOOKUP(道具表!L2221,虛寶卡代碼清單!D:H,4,FALSE)*K2221</f>
        <v>6030000000</v>
      </c>
      <c r="J2221" s="147"/>
      <c r="K2221" s="71">
        <v>15000000</v>
      </c>
      <c r="L2221" t="str">
        <f t="shared" si="45"/>
        <v>黑帝斯冥王卡</v>
      </c>
    </row>
    <row r="2222" spans="2:12" x14ac:dyDescent="0.25">
      <c r="B2222" s="82" t="s">
        <v>441</v>
      </c>
      <c r="C2222" s="174" t="s">
        <v>4165</v>
      </c>
      <c r="D2222" s="175" t="s">
        <v>4166</v>
      </c>
      <c r="E2222" s="82">
        <v>12</v>
      </c>
      <c r="F2222" s="79"/>
      <c r="G2222" s="82"/>
      <c r="H2222" s="82"/>
      <c r="I2222" s="118">
        <f>VLOOKUP(道具表!L2222,虛寶卡代碼清單!D:H,4,FALSE)*K2222</f>
        <v>12060000000</v>
      </c>
      <c r="J2222" s="147"/>
      <c r="K2222" s="71">
        <v>30000000</v>
      </c>
      <c r="L2222" t="str">
        <f t="shared" si="45"/>
        <v>黑帝斯冥王卡</v>
      </c>
    </row>
    <row r="2223" spans="2:12" x14ac:dyDescent="0.25">
      <c r="B2223" s="82" t="s">
        <v>441</v>
      </c>
      <c r="C2223" s="174" t="s">
        <v>4167</v>
      </c>
      <c r="D2223" s="175" t="s">
        <v>4168</v>
      </c>
      <c r="E2223" s="82">
        <v>12</v>
      </c>
      <c r="F2223" s="79"/>
      <c r="G2223" s="82"/>
      <c r="H2223" s="82"/>
      <c r="I2223" s="118">
        <f>VLOOKUP(道具表!L2223,虛寶卡代碼清單!D:H,4,FALSE)*K2223</f>
        <v>18090000000</v>
      </c>
      <c r="J2223" s="147"/>
      <c r="K2223" s="71">
        <v>45000000</v>
      </c>
      <c r="L2223" t="str">
        <f t="shared" si="45"/>
        <v>黑帝斯冥王卡</v>
      </c>
    </row>
    <row r="2224" spans="2:12" x14ac:dyDescent="0.25">
      <c r="B2224" s="82" t="s">
        <v>441</v>
      </c>
      <c r="C2224" s="174" t="s">
        <v>4169</v>
      </c>
      <c r="D2224" s="175" t="s">
        <v>4170</v>
      </c>
      <c r="E2224" s="82">
        <v>12</v>
      </c>
      <c r="F2224" s="79"/>
      <c r="G2224" s="82"/>
      <c r="H2224" s="82"/>
      <c r="I2224" s="118">
        <f>VLOOKUP(道具表!L2224,虛寶卡代碼清單!D:H,4,FALSE)*K2224</f>
        <v>36180000000</v>
      </c>
      <c r="J2224" s="147"/>
      <c r="K2224" s="71">
        <v>90000000</v>
      </c>
      <c r="L2224" t="str">
        <f t="shared" si="45"/>
        <v>黑帝斯冥王卡</v>
      </c>
    </row>
    <row r="2225" spans="2:12" x14ac:dyDescent="0.25">
      <c r="B2225" s="82" t="s">
        <v>441</v>
      </c>
      <c r="C2225" s="174" t="s">
        <v>4171</v>
      </c>
      <c r="D2225" s="175" t="s">
        <v>4172</v>
      </c>
      <c r="E2225" s="82">
        <v>12</v>
      </c>
      <c r="F2225" s="79"/>
      <c r="G2225" s="82"/>
      <c r="H2225" s="82"/>
      <c r="I2225" s="118">
        <f>VLOOKUP(道具表!L2225,虛寶卡代碼清單!D:H,4,FALSE)*K2225</f>
        <v>60300000000</v>
      </c>
      <c r="J2225" s="147"/>
      <c r="K2225" s="71">
        <v>150000000</v>
      </c>
      <c r="L2225" t="str">
        <f t="shared" si="45"/>
        <v>黑帝斯冥王卡</v>
      </c>
    </row>
    <row r="2226" spans="2:12" x14ac:dyDescent="0.25">
      <c r="B2226" s="82" t="s">
        <v>441</v>
      </c>
      <c r="C2226" s="174" t="s">
        <v>4173</v>
      </c>
      <c r="D2226" s="175" t="s">
        <v>4174</v>
      </c>
      <c r="E2226" s="82">
        <v>12</v>
      </c>
      <c r="F2226" s="79"/>
      <c r="G2226" s="82"/>
      <c r="H2226" s="82"/>
      <c r="I2226" s="118">
        <f>VLOOKUP(道具表!L2226,虛寶卡代碼清單!D:H,4,FALSE)*K2226</f>
        <v>120600000000</v>
      </c>
      <c r="J2226" s="147"/>
      <c r="K2226" s="71">
        <v>300000000</v>
      </c>
      <c r="L2226" t="str">
        <f t="shared" si="45"/>
        <v>黑帝斯冥王卡</v>
      </c>
    </row>
    <row r="2227" spans="2:12" x14ac:dyDescent="0.25">
      <c r="B2227" s="82" t="s">
        <v>441</v>
      </c>
      <c r="C2227" s="174" t="s">
        <v>4175</v>
      </c>
      <c r="D2227" s="175" t="s">
        <v>4176</v>
      </c>
      <c r="E2227" s="82">
        <v>12</v>
      </c>
      <c r="F2227" s="79"/>
      <c r="G2227" s="82"/>
      <c r="H2227" s="82"/>
      <c r="I2227" s="118">
        <f>VLOOKUP(道具表!L2227,虛寶卡代碼清單!D:H,4,FALSE)*K2227</f>
        <v>241200000000</v>
      </c>
      <c r="J2227" s="147"/>
      <c r="K2227" s="71">
        <v>600000000</v>
      </c>
      <c r="L2227" t="str">
        <f t="shared" si="45"/>
        <v>黑帝斯冥王卡</v>
      </c>
    </row>
    <row r="2228" spans="2:12" x14ac:dyDescent="0.25">
      <c r="B2228" s="82" t="s">
        <v>441</v>
      </c>
      <c r="C2228" s="174" t="s">
        <v>4177</v>
      </c>
      <c r="D2228" s="175" t="s">
        <v>4178</v>
      </c>
      <c r="E2228" s="82">
        <v>12</v>
      </c>
      <c r="F2228" s="79"/>
      <c r="G2228" s="82"/>
      <c r="H2228" s="82"/>
      <c r="I2228" s="118">
        <f>VLOOKUP(道具表!L2228,虛寶卡代碼清單!D:H,4,FALSE)*K2228</f>
        <v>482400000000</v>
      </c>
      <c r="J2228" s="147"/>
      <c r="K2228" s="71">
        <v>1200000000</v>
      </c>
      <c r="L2228" t="str">
        <f t="shared" si="45"/>
        <v>黑帝斯冥王卡</v>
      </c>
    </row>
    <row r="2229" spans="2:12" x14ac:dyDescent="0.25">
      <c r="B2229" s="82" t="s">
        <v>441</v>
      </c>
      <c r="C2229" s="174" t="s">
        <v>4179</v>
      </c>
      <c r="D2229" s="175" t="s">
        <v>4180</v>
      </c>
      <c r="E2229" s="82">
        <v>12</v>
      </c>
      <c r="F2229" s="79"/>
      <c r="G2229" s="82"/>
      <c r="H2229" s="82"/>
      <c r="I2229" s="118">
        <f>VLOOKUP(道具表!L2229,虛寶卡代碼清單!D:H,4,FALSE)*K2229</f>
        <v>1206000</v>
      </c>
      <c r="J2229" s="147"/>
      <c r="K2229" s="71">
        <v>3000</v>
      </c>
      <c r="L2229" t="str">
        <f t="shared" si="45"/>
        <v>黑帝斯冥王卡</v>
      </c>
    </row>
    <row r="2230" spans="2:12" x14ac:dyDescent="0.25">
      <c r="B2230" s="82" t="s">
        <v>441</v>
      </c>
      <c r="C2230" s="174" t="s">
        <v>4181</v>
      </c>
      <c r="D2230" s="175" t="s">
        <v>4182</v>
      </c>
      <c r="E2230" s="82">
        <v>12</v>
      </c>
      <c r="F2230" s="79"/>
      <c r="G2230" s="82"/>
      <c r="H2230" s="82"/>
      <c r="I2230" s="118">
        <f>VLOOKUP(道具表!L2230,虛寶卡代碼清單!D:H,4,FALSE)*K2230</f>
        <v>3618000</v>
      </c>
      <c r="J2230" s="147"/>
      <c r="K2230" s="71">
        <v>9000</v>
      </c>
      <c r="L2230" t="str">
        <f t="shared" si="45"/>
        <v>黑帝斯冥王卡</v>
      </c>
    </row>
    <row r="2231" spans="2:12" x14ac:dyDescent="0.25">
      <c r="B2231" s="82" t="s">
        <v>441</v>
      </c>
      <c r="C2231" s="174" t="s">
        <v>4183</v>
      </c>
      <c r="D2231" s="175" t="s">
        <v>4184</v>
      </c>
      <c r="E2231" s="82">
        <v>12</v>
      </c>
      <c r="F2231" s="79"/>
      <c r="G2231" s="82"/>
      <c r="H2231" s="82"/>
      <c r="I2231" s="118">
        <f>VLOOKUP(道具表!L2231,虛寶卡代碼清單!D:H,4,FALSE)*K2231</f>
        <v>12060000</v>
      </c>
      <c r="J2231" s="147"/>
      <c r="K2231" s="71">
        <v>30000</v>
      </c>
      <c r="L2231" t="str">
        <f t="shared" si="45"/>
        <v>黑帝斯冥王卡</v>
      </c>
    </row>
    <row r="2232" spans="2:12" x14ac:dyDescent="0.25">
      <c r="B2232" s="82" t="s">
        <v>441</v>
      </c>
      <c r="C2232" s="174" t="s">
        <v>4185</v>
      </c>
      <c r="D2232" s="175" t="s">
        <v>4186</v>
      </c>
      <c r="E2232" s="82">
        <v>12</v>
      </c>
      <c r="F2232" s="79"/>
      <c r="G2232" s="82"/>
      <c r="H2232" s="82"/>
      <c r="I2232" s="118">
        <f>VLOOKUP(道具表!L2232,虛寶卡代碼清單!D:H,4,FALSE)*K2232</f>
        <v>36180000</v>
      </c>
      <c r="J2232" s="147"/>
      <c r="K2232" s="71">
        <v>90000</v>
      </c>
      <c r="L2232" t="str">
        <f t="shared" si="45"/>
        <v>黑帝斯冥王卡</v>
      </c>
    </row>
    <row r="2233" spans="2:12" x14ac:dyDescent="0.25">
      <c r="B2233" s="82" t="s">
        <v>441</v>
      </c>
      <c r="C2233" s="174" t="s">
        <v>4187</v>
      </c>
      <c r="D2233" s="175" t="s">
        <v>4188</v>
      </c>
      <c r="E2233" s="82">
        <v>12</v>
      </c>
      <c r="F2233" s="79"/>
      <c r="G2233" s="82"/>
      <c r="H2233" s="82"/>
      <c r="I2233" s="118">
        <f>VLOOKUP(道具表!L2233,虛寶卡代碼清單!D:H,4,FALSE)*K2233</f>
        <v>120600000</v>
      </c>
      <c r="J2233" s="147"/>
      <c r="K2233" s="71">
        <v>300000</v>
      </c>
      <c r="L2233" t="str">
        <f t="shared" si="45"/>
        <v>黑帝斯冥王卡</v>
      </c>
    </row>
    <row r="2234" spans="2:12" x14ac:dyDescent="0.25">
      <c r="B2234" s="82" t="s">
        <v>441</v>
      </c>
      <c r="C2234" s="174" t="s">
        <v>4189</v>
      </c>
      <c r="D2234" s="175" t="s">
        <v>4190</v>
      </c>
      <c r="E2234" s="82">
        <v>12</v>
      </c>
      <c r="F2234" s="79"/>
      <c r="G2234" s="82"/>
      <c r="H2234" s="82"/>
      <c r="I2234" s="118">
        <f>VLOOKUP(道具表!L2234,虛寶卡代碼清單!D:H,4,FALSE)*K2234</f>
        <v>361800000</v>
      </c>
      <c r="J2234" s="147"/>
      <c r="K2234" s="71">
        <v>900000</v>
      </c>
      <c r="L2234" t="str">
        <f t="shared" si="45"/>
        <v>黑帝斯冥王卡</v>
      </c>
    </row>
    <row r="2235" spans="2:12" x14ac:dyDescent="0.25">
      <c r="B2235" s="82" t="s">
        <v>441</v>
      </c>
      <c r="C2235" s="174" t="s">
        <v>4191</v>
      </c>
      <c r="D2235" s="175" t="s">
        <v>4192</v>
      </c>
      <c r="E2235" s="82">
        <v>12</v>
      </c>
      <c r="F2235" s="79"/>
      <c r="G2235" s="82"/>
      <c r="H2235" s="82"/>
      <c r="I2235" s="118">
        <f>VLOOKUP(道具表!L2235,虛寶卡代碼清單!D:H,4,FALSE)*K2235</f>
        <v>1206000000</v>
      </c>
      <c r="J2235" s="147"/>
      <c r="K2235" s="71">
        <v>3000000</v>
      </c>
      <c r="L2235" t="str">
        <f t="shared" si="45"/>
        <v>黑帝斯冥王卡</v>
      </c>
    </row>
    <row r="2236" spans="2:12" x14ac:dyDescent="0.25">
      <c r="B2236" s="82" t="s">
        <v>441</v>
      </c>
      <c r="C2236" s="174" t="s">
        <v>4193</v>
      </c>
      <c r="D2236" s="175" t="s">
        <v>4194</v>
      </c>
      <c r="E2236" s="82">
        <v>12</v>
      </c>
      <c r="F2236" s="79"/>
      <c r="G2236" s="82"/>
      <c r="H2236" s="82"/>
      <c r="I2236" s="118">
        <f>VLOOKUP(道具表!L2236,虛寶卡代碼清單!D:H,4,FALSE)*K2236</f>
        <v>2412000000</v>
      </c>
      <c r="J2236" s="147"/>
      <c r="K2236" s="71">
        <v>6000000</v>
      </c>
      <c r="L2236" t="str">
        <f t="shared" si="45"/>
        <v>黑帝斯冥王卡</v>
      </c>
    </row>
    <row r="2237" spans="2:12" x14ac:dyDescent="0.25">
      <c r="B2237" s="82" t="s">
        <v>441</v>
      </c>
      <c r="C2237" s="174" t="s">
        <v>4195</v>
      </c>
      <c r="D2237" s="175" t="s">
        <v>4196</v>
      </c>
      <c r="E2237" s="82">
        <v>12</v>
      </c>
      <c r="F2237" s="79"/>
      <c r="G2237" s="82"/>
      <c r="H2237" s="82"/>
      <c r="I2237" s="118">
        <f>VLOOKUP(道具表!L2237,虛寶卡代碼清單!D:H,4,FALSE)*K2237</f>
        <v>3618000000</v>
      </c>
      <c r="J2237" s="147"/>
      <c r="K2237" s="71">
        <v>9000000</v>
      </c>
      <c r="L2237" t="str">
        <f t="shared" si="45"/>
        <v>黑帝斯冥王卡</v>
      </c>
    </row>
    <row r="2238" spans="2:12" x14ac:dyDescent="0.25">
      <c r="B2238" s="82" t="s">
        <v>441</v>
      </c>
      <c r="C2238" s="174" t="s">
        <v>4197</v>
      </c>
      <c r="D2238" s="175" t="s">
        <v>4198</v>
      </c>
      <c r="E2238" s="82">
        <v>12</v>
      </c>
      <c r="F2238" s="79"/>
      <c r="G2238" s="82"/>
      <c r="H2238" s="82"/>
      <c r="I2238" s="118">
        <f>VLOOKUP(道具表!L2238,虛寶卡代碼清單!D:H,4,FALSE)*K2238</f>
        <v>6030000000</v>
      </c>
      <c r="J2238" s="147"/>
      <c r="K2238" s="71">
        <v>15000000</v>
      </c>
      <c r="L2238" t="str">
        <f t="shared" si="45"/>
        <v>黑帝斯冥王卡</v>
      </c>
    </row>
    <row r="2239" spans="2:12" x14ac:dyDescent="0.25">
      <c r="B2239" s="82" t="s">
        <v>441</v>
      </c>
      <c r="C2239" s="174" t="s">
        <v>4199</v>
      </c>
      <c r="D2239" s="175" t="s">
        <v>4200</v>
      </c>
      <c r="E2239" s="82">
        <v>12</v>
      </c>
      <c r="F2239" s="79"/>
      <c r="G2239" s="82"/>
      <c r="H2239" s="82"/>
      <c r="I2239" s="118">
        <f>VLOOKUP(道具表!L2239,虛寶卡代碼清單!D:H,4,FALSE)*K2239</f>
        <v>12060000000</v>
      </c>
      <c r="J2239" s="147"/>
      <c r="K2239" s="71">
        <v>30000000</v>
      </c>
      <c r="L2239" t="str">
        <f t="shared" si="45"/>
        <v>黑帝斯冥王卡</v>
      </c>
    </row>
    <row r="2240" spans="2:12" x14ac:dyDescent="0.25">
      <c r="B2240" s="82" t="s">
        <v>441</v>
      </c>
      <c r="C2240" s="174" t="s">
        <v>4201</v>
      </c>
      <c r="D2240" s="175" t="s">
        <v>4202</v>
      </c>
      <c r="E2240" s="82">
        <v>12</v>
      </c>
      <c r="F2240" s="79"/>
      <c r="G2240" s="82"/>
      <c r="H2240" s="82"/>
      <c r="I2240" s="118">
        <f>VLOOKUP(道具表!L2240,虛寶卡代碼清單!D:H,4,FALSE)*K2240</f>
        <v>18090000000</v>
      </c>
      <c r="J2240" s="147"/>
      <c r="K2240" s="71">
        <v>45000000</v>
      </c>
      <c r="L2240" t="str">
        <f t="shared" si="45"/>
        <v>黑帝斯冥王卡</v>
      </c>
    </row>
    <row r="2241" spans="2:12" x14ac:dyDescent="0.25">
      <c r="B2241" s="82" t="s">
        <v>441</v>
      </c>
      <c r="C2241" s="174" t="s">
        <v>4203</v>
      </c>
      <c r="D2241" s="175" t="s">
        <v>4204</v>
      </c>
      <c r="E2241" s="82">
        <v>12</v>
      </c>
      <c r="F2241" s="79"/>
      <c r="G2241" s="82"/>
      <c r="H2241" s="82"/>
      <c r="I2241" s="118">
        <f>VLOOKUP(道具表!L2241,虛寶卡代碼清單!D:H,4,FALSE)*K2241</f>
        <v>36180000000</v>
      </c>
      <c r="J2241" s="147"/>
      <c r="K2241" s="71">
        <v>90000000</v>
      </c>
      <c r="L2241" t="str">
        <f t="shared" si="45"/>
        <v>黑帝斯冥王卡</v>
      </c>
    </row>
    <row r="2242" spans="2:12" x14ac:dyDescent="0.25">
      <c r="B2242" s="82" t="s">
        <v>441</v>
      </c>
      <c r="C2242" s="174" t="s">
        <v>4205</v>
      </c>
      <c r="D2242" s="175" t="s">
        <v>4206</v>
      </c>
      <c r="E2242" s="82">
        <v>12</v>
      </c>
      <c r="F2242" s="79"/>
      <c r="G2242" s="82"/>
      <c r="H2242" s="82"/>
      <c r="I2242" s="118">
        <f>VLOOKUP(道具表!L2242,虛寶卡代碼清單!D:H,4,FALSE)*K2242</f>
        <v>60300000000</v>
      </c>
      <c r="J2242" s="147"/>
      <c r="K2242" s="71">
        <v>150000000</v>
      </c>
      <c r="L2242" t="str">
        <f t="shared" si="45"/>
        <v>黑帝斯冥王卡</v>
      </c>
    </row>
    <row r="2243" spans="2:12" x14ac:dyDescent="0.25">
      <c r="B2243" s="82" t="s">
        <v>441</v>
      </c>
      <c r="C2243" s="174" t="s">
        <v>4207</v>
      </c>
      <c r="D2243" s="175" t="s">
        <v>4208</v>
      </c>
      <c r="E2243" s="82">
        <v>12</v>
      </c>
      <c r="F2243" s="79"/>
      <c r="G2243" s="82"/>
      <c r="H2243" s="82"/>
      <c r="I2243" s="118">
        <f>VLOOKUP(道具表!L2243,虛寶卡代碼清單!D:H,4,FALSE)*K2243</f>
        <v>120600000000</v>
      </c>
      <c r="J2243" s="147"/>
      <c r="K2243" s="71">
        <v>300000000</v>
      </c>
      <c r="L2243" t="str">
        <f t="shared" si="45"/>
        <v>黑帝斯冥王卡</v>
      </c>
    </row>
    <row r="2244" spans="2:12" x14ac:dyDescent="0.25">
      <c r="B2244" s="82" t="s">
        <v>441</v>
      </c>
      <c r="C2244" s="174" t="s">
        <v>4209</v>
      </c>
      <c r="D2244" s="175" t="s">
        <v>4210</v>
      </c>
      <c r="E2244" s="82">
        <v>12</v>
      </c>
      <c r="F2244" s="79"/>
      <c r="G2244" s="82"/>
      <c r="H2244" s="82"/>
      <c r="I2244" s="118">
        <f>VLOOKUP(道具表!L2244,虛寶卡代碼清單!D:H,4,FALSE)*K2244</f>
        <v>241200000000</v>
      </c>
      <c r="J2244" s="147"/>
      <c r="K2244" s="71">
        <v>600000000</v>
      </c>
      <c r="L2244" t="str">
        <f t="shared" si="45"/>
        <v>黑帝斯冥王卡</v>
      </c>
    </row>
    <row r="2245" spans="2:12" x14ac:dyDescent="0.25">
      <c r="B2245" s="82" t="s">
        <v>441</v>
      </c>
      <c r="C2245" s="174" t="s">
        <v>4211</v>
      </c>
      <c r="D2245" s="175" t="s">
        <v>4212</v>
      </c>
      <c r="E2245" s="82">
        <v>12</v>
      </c>
      <c r="F2245" s="79"/>
      <c r="G2245" s="82"/>
      <c r="H2245" s="82"/>
      <c r="I2245" s="118">
        <f>VLOOKUP(道具表!L2245,虛寶卡代碼清單!D:H,4,FALSE)*K2245</f>
        <v>482400000000</v>
      </c>
      <c r="J2245" s="147"/>
      <c r="K2245" s="71">
        <v>1200000000</v>
      </c>
      <c r="L2245" t="str">
        <f t="shared" si="45"/>
        <v>黑帝斯冥王卡</v>
      </c>
    </row>
    <row r="2246" spans="2:12" x14ac:dyDescent="0.25">
      <c r="B2246" s="82" t="s">
        <v>441</v>
      </c>
      <c r="C2246" s="174" t="s">
        <v>4213</v>
      </c>
      <c r="D2246" s="175" t="s">
        <v>4214</v>
      </c>
      <c r="E2246" s="82">
        <v>12</v>
      </c>
      <c r="F2246" s="79"/>
      <c r="G2246" s="82"/>
      <c r="H2246" s="82"/>
      <c r="I2246" s="118">
        <f>VLOOKUP(道具表!L2246,虛寶卡代碼清單!D:H,4,FALSE)*K2246</f>
        <v>2394000</v>
      </c>
      <c r="J2246" s="147"/>
      <c r="K2246" s="71">
        <v>3000</v>
      </c>
      <c r="L2246" t="str">
        <f t="shared" si="45"/>
        <v>黑帝斯神卡</v>
      </c>
    </row>
    <row r="2247" spans="2:12" x14ac:dyDescent="0.25">
      <c r="B2247" s="82" t="s">
        <v>441</v>
      </c>
      <c r="C2247" s="174" t="s">
        <v>4215</v>
      </c>
      <c r="D2247" s="175" t="s">
        <v>4216</v>
      </c>
      <c r="E2247" s="82">
        <v>12</v>
      </c>
      <c r="F2247" s="79"/>
      <c r="G2247" s="82"/>
      <c r="H2247" s="82"/>
      <c r="I2247" s="118">
        <f>VLOOKUP(道具表!L2247,虛寶卡代碼清單!D:H,4,FALSE)*K2247</f>
        <v>7182000</v>
      </c>
      <c r="J2247" s="147"/>
      <c r="K2247" s="71">
        <v>9000</v>
      </c>
      <c r="L2247" t="str">
        <f t="shared" si="45"/>
        <v>黑帝斯神卡</v>
      </c>
    </row>
    <row r="2248" spans="2:12" x14ac:dyDescent="0.25">
      <c r="B2248" s="82" t="s">
        <v>441</v>
      </c>
      <c r="C2248" s="174" t="s">
        <v>4217</v>
      </c>
      <c r="D2248" s="175" t="s">
        <v>4218</v>
      </c>
      <c r="E2248" s="82">
        <v>12</v>
      </c>
      <c r="F2248" s="79"/>
      <c r="G2248" s="82"/>
      <c r="H2248" s="82"/>
      <c r="I2248" s="118">
        <f>VLOOKUP(道具表!L2248,虛寶卡代碼清單!D:H,4,FALSE)*K2248</f>
        <v>23940000</v>
      </c>
      <c r="J2248" s="147"/>
      <c r="K2248" s="71">
        <v>30000</v>
      </c>
      <c r="L2248" t="str">
        <f t="shared" si="45"/>
        <v>黑帝斯神卡</v>
      </c>
    </row>
    <row r="2249" spans="2:12" x14ac:dyDescent="0.25">
      <c r="B2249" s="82" t="s">
        <v>441</v>
      </c>
      <c r="C2249" s="174" t="s">
        <v>4219</v>
      </c>
      <c r="D2249" s="175" t="s">
        <v>4220</v>
      </c>
      <c r="E2249" s="82">
        <v>12</v>
      </c>
      <c r="F2249" s="79"/>
      <c r="G2249" s="82"/>
      <c r="H2249" s="82"/>
      <c r="I2249" s="118">
        <f>VLOOKUP(道具表!L2249,虛寶卡代碼清單!D:H,4,FALSE)*K2249</f>
        <v>71820000</v>
      </c>
      <c r="J2249" s="147"/>
      <c r="K2249" s="71">
        <v>90000</v>
      </c>
      <c r="L2249" t="str">
        <f t="shared" si="45"/>
        <v>黑帝斯神卡</v>
      </c>
    </row>
    <row r="2250" spans="2:12" x14ac:dyDescent="0.25">
      <c r="B2250" s="82" t="s">
        <v>441</v>
      </c>
      <c r="C2250" s="174" t="s">
        <v>4221</v>
      </c>
      <c r="D2250" s="175" t="s">
        <v>4222</v>
      </c>
      <c r="E2250" s="82">
        <v>12</v>
      </c>
      <c r="F2250" s="79"/>
      <c r="G2250" s="82"/>
      <c r="H2250" s="82"/>
      <c r="I2250" s="118">
        <f>VLOOKUP(道具表!L2250,虛寶卡代碼清單!D:H,4,FALSE)*K2250</f>
        <v>239400000</v>
      </c>
      <c r="J2250" s="147"/>
      <c r="K2250" s="71">
        <v>300000</v>
      </c>
      <c r="L2250" t="str">
        <f t="shared" si="45"/>
        <v>黑帝斯神卡</v>
      </c>
    </row>
    <row r="2251" spans="2:12" x14ac:dyDescent="0.25">
      <c r="B2251" s="82" t="s">
        <v>441</v>
      </c>
      <c r="C2251" s="174" t="s">
        <v>4223</v>
      </c>
      <c r="D2251" s="175" t="s">
        <v>4224</v>
      </c>
      <c r="E2251" s="82">
        <v>12</v>
      </c>
      <c r="F2251" s="79"/>
      <c r="G2251" s="82"/>
      <c r="H2251" s="82"/>
      <c r="I2251" s="118">
        <f>VLOOKUP(道具表!L2251,虛寶卡代碼清單!D:H,4,FALSE)*K2251</f>
        <v>718200000</v>
      </c>
      <c r="J2251" s="147"/>
      <c r="K2251" s="71">
        <v>900000</v>
      </c>
      <c r="L2251" t="str">
        <f t="shared" si="45"/>
        <v>黑帝斯神卡</v>
      </c>
    </row>
    <row r="2252" spans="2:12" x14ac:dyDescent="0.25">
      <c r="B2252" s="82" t="s">
        <v>441</v>
      </c>
      <c r="C2252" s="174" t="s">
        <v>4225</v>
      </c>
      <c r="D2252" s="175" t="s">
        <v>4226</v>
      </c>
      <c r="E2252" s="82">
        <v>12</v>
      </c>
      <c r="F2252" s="79"/>
      <c r="G2252" s="82"/>
      <c r="H2252" s="82"/>
      <c r="I2252" s="118">
        <f>VLOOKUP(道具表!L2252,虛寶卡代碼清單!D:H,4,FALSE)*K2252</f>
        <v>2394000000</v>
      </c>
      <c r="J2252" s="147"/>
      <c r="K2252" s="71">
        <v>3000000</v>
      </c>
      <c r="L2252" t="str">
        <f t="shared" si="45"/>
        <v>黑帝斯神卡</v>
      </c>
    </row>
    <row r="2253" spans="2:12" x14ac:dyDescent="0.25">
      <c r="B2253" s="82" t="s">
        <v>441</v>
      </c>
      <c r="C2253" s="174" t="s">
        <v>4227</v>
      </c>
      <c r="D2253" s="175" t="s">
        <v>4228</v>
      </c>
      <c r="E2253" s="82">
        <v>12</v>
      </c>
      <c r="F2253" s="79"/>
      <c r="G2253" s="82"/>
      <c r="H2253" s="82"/>
      <c r="I2253" s="118">
        <f>VLOOKUP(道具表!L2253,虛寶卡代碼清單!D:H,4,FALSE)*K2253</f>
        <v>4788000000</v>
      </c>
      <c r="J2253" s="147"/>
      <c r="K2253" s="71">
        <v>6000000</v>
      </c>
      <c r="L2253" t="str">
        <f t="shared" si="45"/>
        <v>黑帝斯神卡</v>
      </c>
    </row>
    <row r="2254" spans="2:12" x14ac:dyDescent="0.25">
      <c r="B2254" s="82" t="s">
        <v>441</v>
      </c>
      <c r="C2254" s="174" t="s">
        <v>4229</v>
      </c>
      <c r="D2254" s="175" t="s">
        <v>4230</v>
      </c>
      <c r="E2254" s="82">
        <v>12</v>
      </c>
      <c r="F2254" s="79"/>
      <c r="G2254" s="82"/>
      <c r="H2254" s="82"/>
      <c r="I2254" s="118">
        <f>VLOOKUP(道具表!L2254,虛寶卡代碼清單!D:H,4,FALSE)*K2254</f>
        <v>7182000000</v>
      </c>
      <c r="J2254" s="147"/>
      <c r="K2254" s="71">
        <v>9000000</v>
      </c>
      <c r="L2254" t="str">
        <f t="shared" si="45"/>
        <v>黑帝斯神卡</v>
      </c>
    </row>
    <row r="2255" spans="2:12" x14ac:dyDescent="0.25">
      <c r="B2255" s="82" t="s">
        <v>441</v>
      </c>
      <c r="C2255" s="174" t="s">
        <v>4231</v>
      </c>
      <c r="D2255" s="175" t="s">
        <v>4232</v>
      </c>
      <c r="E2255" s="82">
        <v>12</v>
      </c>
      <c r="F2255" s="79"/>
      <c r="G2255" s="82"/>
      <c r="H2255" s="82"/>
      <c r="I2255" s="118">
        <f>VLOOKUP(道具表!L2255,虛寶卡代碼清單!D:H,4,FALSE)*K2255</f>
        <v>11970000000</v>
      </c>
      <c r="J2255" s="147"/>
      <c r="K2255" s="71">
        <v>15000000</v>
      </c>
      <c r="L2255" t="str">
        <f t="shared" si="45"/>
        <v>黑帝斯神卡</v>
      </c>
    </row>
    <row r="2256" spans="2:12" x14ac:dyDescent="0.25">
      <c r="B2256" s="82" t="s">
        <v>441</v>
      </c>
      <c r="C2256" s="174" t="s">
        <v>4233</v>
      </c>
      <c r="D2256" s="175" t="s">
        <v>4234</v>
      </c>
      <c r="E2256" s="82">
        <v>12</v>
      </c>
      <c r="F2256" s="79"/>
      <c r="G2256" s="82"/>
      <c r="H2256" s="82"/>
      <c r="I2256" s="118">
        <f>VLOOKUP(道具表!L2256,虛寶卡代碼清單!D:H,4,FALSE)*K2256</f>
        <v>23940000000</v>
      </c>
      <c r="J2256" s="147"/>
      <c r="K2256" s="71">
        <v>30000000</v>
      </c>
      <c r="L2256" t="str">
        <f t="shared" si="45"/>
        <v>黑帝斯神卡</v>
      </c>
    </row>
    <row r="2257" spans="2:12" x14ac:dyDescent="0.25">
      <c r="B2257" s="82" t="s">
        <v>441</v>
      </c>
      <c r="C2257" s="174" t="s">
        <v>4235</v>
      </c>
      <c r="D2257" s="175" t="s">
        <v>4236</v>
      </c>
      <c r="E2257" s="82">
        <v>12</v>
      </c>
      <c r="F2257" s="79"/>
      <c r="G2257" s="82"/>
      <c r="H2257" s="82"/>
      <c r="I2257" s="118">
        <f>VLOOKUP(道具表!L2257,虛寶卡代碼清單!D:H,4,FALSE)*K2257</f>
        <v>35910000000</v>
      </c>
      <c r="J2257" s="147"/>
      <c r="K2257" s="71">
        <v>45000000</v>
      </c>
      <c r="L2257" t="str">
        <f t="shared" si="45"/>
        <v>黑帝斯神卡</v>
      </c>
    </row>
    <row r="2258" spans="2:12" x14ac:dyDescent="0.25">
      <c r="B2258" s="82" t="s">
        <v>441</v>
      </c>
      <c r="C2258" s="174" t="s">
        <v>4237</v>
      </c>
      <c r="D2258" s="175" t="s">
        <v>4238</v>
      </c>
      <c r="E2258" s="82">
        <v>12</v>
      </c>
      <c r="F2258" s="79"/>
      <c r="G2258" s="82"/>
      <c r="H2258" s="82"/>
      <c r="I2258" s="118">
        <f>VLOOKUP(道具表!L2258,虛寶卡代碼清單!D:H,4,FALSE)*K2258</f>
        <v>71820000000</v>
      </c>
      <c r="J2258" s="147"/>
      <c r="K2258" s="71">
        <v>90000000</v>
      </c>
      <c r="L2258" t="str">
        <f t="shared" si="45"/>
        <v>黑帝斯神卡</v>
      </c>
    </row>
    <row r="2259" spans="2:12" x14ac:dyDescent="0.25">
      <c r="B2259" s="82" t="s">
        <v>441</v>
      </c>
      <c r="C2259" s="174" t="s">
        <v>4239</v>
      </c>
      <c r="D2259" s="175" t="s">
        <v>4240</v>
      </c>
      <c r="E2259" s="82">
        <v>12</v>
      </c>
      <c r="F2259" s="79"/>
      <c r="G2259" s="82"/>
      <c r="H2259" s="82"/>
      <c r="I2259" s="118">
        <f>VLOOKUP(道具表!L2259,虛寶卡代碼清單!D:H,4,FALSE)*K2259</f>
        <v>119700000000</v>
      </c>
      <c r="J2259" s="147"/>
      <c r="K2259" s="71">
        <v>150000000</v>
      </c>
      <c r="L2259" t="str">
        <f t="shared" si="45"/>
        <v>黑帝斯神卡</v>
      </c>
    </row>
    <row r="2260" spans="2:12" x14ac:dyDescent="0.25">
      <c r="B2260" s="82" t="s">
        <v>441</v>
      </c>
      <c r="C2260" s="174" t="s">
        <v>4241</v>
      </c>
      <c r="D2260" s="175" t="s">
        <v>4242</v>
      </c>
      <c r="E2260" s="82">
        <v>12</v>
      </c>
      <c r="F2260" s="79"/>
      <c r="G2260" s="82"/>
      <c r="H2260" s="82"/>
      <c r="I2260" s="118">
        <f>VLOOKUP(道具表!L2260,虛寶卡代碼清單!D:H,4,FALSE)*K2260</f>
        <v>239400000000</v>
      </c>
      <c r="J2260" s="147"/>
      <c r="K2260" s="71">
        <v>300000000</v>
      </c>
      <c r="L2260" t="str">
        <f t="shared" si="45"/>
        <v>黑帝斯神卡</v>
      </c>
    </row>
    <row r="2261" spans="2:12" x14ac:dyDescent="0.25">
      <c r="B2261" s="82" t="s">
        <v>441</v>
      </c>
      <c r="C2261" s="174" t="s">
        <v>4243</v>
      </c>
      <c r="D2261" s="175" t="s">
        <v>4244</v>
      </c>
      <c r="E2261" s="82">
        <v>12</v>
      </c>
      <c r="F2261" s="79"/>
      <c r="G2261" s="82"/>
      <c r="H2261" s="82"/>
      <c r="I2261" s="118">
        <f>VLOOKUP(道具表!L2261,虛寶卡代碼清單!D:H,4,FALSE)*K2261</f>
        <v>478800000000</v>
      </c>
      <c r="J2261" s="147"/>
      <c r="K2261" s="71">
        <v>600000000</v>
      </c>
      <c r="L2261" t="str">
        <f t="shared" si="45"/>
        <v>黑帝斯神卡</v>
      </c>
    </row>
    <row r="2262" spans="2:12" x14ac:dyDescent="0.25">
      <c r="B2262" s="82" t="s">
        <v>441</v>
      </c>
      <c r="C2262" s="174" t="s">
        <v>4245</v>
      </c>
      <c r="D2262" s="175" t="s">
        <v>4246</v>
      </c>
      <c r="E2262" s="82">
        <v>12</v>
      </c>
      <c r="F2262" s="79"/>
      <c r="G2262" s="82"/>
      <c r="H2262" s="82"/>
      <c r="I2262" s="118">
        <f>VLOOKUP(道具表!L2262,虛寶卡代碼清單!D:H,4,FALSE)*K2262</f>
        <v>957600000000</v>
      </c>
      <c r="J2262" s="147"/>
      <c r="K2262" s="71">
        <v>1200000000</v>
      </c>
      <c r="L2262" t="str">
        <f t="shared" si="45"/>
        <v>黑帝斯神卡</v>
      </c>
    </row>
    <row r="2263" spans="2:12" x14ac:dyDescent="0.25">
      <c r="B2263" s="82" t="s">
        <v>441</v>
      </c>
      <c r="C2263" s="174" t="s">
        <v>4247</v>
      </c>
      <c r="D2263" s="175" t="s">
        <v>4248</v>
      </c>
      <c r="E2263" s="82">
        <v>12</v>
      </c>
      <c r="F2263" s="79"/>
      <c r="G2263" s="82"/>
      <c r="H2263" s="82"/>
      <c r="I2263" s="118">
        <f>VLOOKUP(道具表!L2263,虛寶卡代碼清單!D:H,4,FALSE)*K2263</f>
        <v>2394000</v>
      </c>
      <c r="J2263" s="147"/>
      <c r="K2263" s="71">
        <v>3000</v>
      </c>
      <c r="L2263" t="str">
        <f t="shared" si="45"/>
        <v>黑帝斯神卡</v>
      </c>
    </row>
    <row r="2264" spans="2:12" x14ac:dyDescent="0.25">
      <c r="B2264" s="82" t="s">
        <v>441</v>
      </c>
      <c r="C2264" s="174" t="s">
        <v>4249</v>
      </c>
      <c r="D2264" s="175" t="s">
        <v>4250</v>
      </c>
      <c r="E2264" s="82">
        <v>12</v>
      </c>
      <c r="F2264" s="79"/>
      <c r="G2264" s="82"/>
      <c r="H2264" s="82"/>
      <c r="I2264" s="118">
        <f>VLOOKUP(道具表!L2264,虛寶卡代碼清單!D:H,4,FALSE)*K2264</f>
        <v>7182000</v>
      </c>
      <c r="J2264" s="147"/>
      <c r="K2264" s="71">
        <v>9000</v>
      </c>
      <c r="L2264" t="str">
        <f t="shared" si="45"/>
        <v>黑帝斯神卡</v>
      </c>
    </row>
    <row r="2265" spans="2:12" x14ac:dyDescent="0.25">
      <c r="B2265" s="82" t="s">
        <v>441</v>
      </c>
      <c r="C2265" s="174" t="s">
        <v>4251</v>
      </c>
      <c r="D2265" s="175" t="s">
        <v>4252</v>
      </c>
      <c r="E2265" s="82">
        <v>12</v>
      </c>
      <c r="F2265" s="79"/>
      <c r="G2265" s="82"/>
      <c r="H2265" s="82"/>
      <c r="I2265" s="118">
        <f>VLOOKUP(道具表!L2265,虛寶卡代碼清單!D:H,4,FALSE)*K2265</f>
        <v>23940000</v>
      </c>
      <c r="J2265" s="147"/>
      <c r="K2265" s="71">
        <v>30000</v>
      </c>
      <c r="L2265" t="str">
        <f t="shared" si="45"/>
        <v>黑帝斯神卡</v>
      </c>
    </row>
    <row r="2266" spans="2:12" x14ac:dyDescent="0.25">
      <c r="B2266" s="82" t="s">
        <v>441</v>
      </c>
      <c r="C2266" s="174" t="s">
        <v>4253</v>
      </c>
      <c r="D2266" s="175" t="s">
        <v>4254</v>
      </c>
      <c r="E2266" s="82">
        <v>12</v>
      </c>
      <c r="F2266" s="79"/>
      <c r="G2266" s="82"/>
      <c r="H2266" s="82"/>
      <c r="I2266" s="118">
        <f>VLOOKUP(道具表!L2266,虛寶卡代碼清單!D:H,4,FALSE)*K2266</f>
        <v>71820000</v>
      </c>
      <c r="J2266" s="147"/>
      <c r="K2266" s="71">
        <v>90000</v>
      </c>
      <c r="L2266" t="str">
        <f t="shared" ref="L2266:L2329" si="46">MID(C2266,LEN(K2266)+1,FIND("(",C2266)-LEN(K2266)-1)</f>
        <v>黑帝斯神卡</v>
      </c>
    </row>
    <row r="2267" spans="2:12" x14ac:dyDescent="0.25">
      <c r="B2267" s="82" t="s">
        <v>441</v>
      </c>
      <c r="C2267" s="174" t="s">
        <v>4255</v>
      </c>
      <c r="D2267" s="175" t="s">
        <v>4256</v>
      </c>
      <c r="E2267" s="82">
        <v>12</v>
      </c>
      <c r="F2267" s="79"/>
      <c r="G2267" s="82"/>
      <c r="H2267" s="82"/>
      <c r="I2267" s="118">
        <f>VLOOKUP(道具表!L2267,虛寶卡代碼清單!D:H,4,FALSE)*K2267</f>
        <v>239400000</v>
      </c>
      <c r="J2267" s="147"/>
      <c r="K2267" s="71">
        <v>300000</v>
      </c>
      <c r="L2267" t="str">
        <f t="shared" si="46"/>
        <v>黑帝斯神卡</v>
      </c>
    </row>
    <row r="2268" spans="2:12" x14ac:dyDescent="0.25">
      <c r="B2268" s="82" t="s">
        <v>441</v>
      </c>
      <c r="C2268" s="174" t="s">
        <v>4257</v>
      </c>
      <c r="D2268" s="175" t="s">
        <v>4258</v>
      </c>
      <c r="E2268" s="82">
        <v>12</v>
      </c>
      <c r="F2268" s="79"/>
      <c r="G2268" s="82"/>
      <c r="H2268" s="82"/>
      <c r="I2268" s="118">
        <f>VLOOKUP(道具表!L2268,虛寶卡代碼清單!D:H,4,FALSE)*K2268</f>
        <v>718200000</v>
      </c>
      <c r="J2268" s="147"/>
      <c r="K2268" s="71">
        <v>900000</v>
      </c>
      <c r="L2268" t="str">
        <f t="shared" si="46"/>
        <v>黑帝斯神卡</v>
      </c>
    </row>
    <row r="2269" spans="2:12" x14ac:dyDescent="0.25">
      <c r="B2269" s="82" t="s">
        <v>441</v>
      </c>
      <c r="C2269" s="174" t="s">
        <v>4259</v>
      </c>
      <c r="D2269" s="175" t="s">
        <v>4260</v>
      </c>
      <c r="E2269" s="82">
        <v>12</v>
      </c>
      <c r="F2269" s="79"/>
      <c r="G2269" s="82"/>
      <c r="H2269" s="82"/>
      <c r="I2269" s="118">
        <f>VLOOKUP(道具表!L2269,虛寶卡代碼清單!D:H,4,FALSE)*K2269</f>
        <v>2394000000</v>
      </c>
      <c r="J2269" s="147"/>
      <c r="K2269" s="71">
        <v>3000000</v>
      </c>
      <c r="L2269" t="str">
        <f t="shared" si="46"/>
        <v>黑帝斯神卡</v>
      </c>
    </row>
    <row r="2270" spans="2:12" x14ac:dyDescent="0.25">
      <c r="B2270" s="82" t="s">
        <v>441</v>
      </c>
      <c r="C2270" s="174" t="s">
        <v>4261</v>
      </c>
      <c r="D2270" s="175" t="s">
        <v>4262</v>
      </c>
      <c r="E2270" s="82">
        <v>12</v>
      </c>
      <c r="F2270" s="79"/>
      <c r="G2270" s="82"/>
      <c r="H2270" s="82"/>
      <c r="I2270" s="118">
        <f>VLOOKUP(道具表!L2270,虛寶卡代碼清單!D:H,4,FALSE)*K2270</f>
        <v>4788000000</v>
      </c>
      <c r="J2270" s="147"/>
      <c r="K2270" s="71">
        <v>6000000</v>
      </c>
      <c r="L2270" t="str">
        <f t="shared" si="46"/>
        <v>黑帝斯神卡</v>
      </c>
    </row>
    <row r="2271" spans="2:12" x14ac:dyDescent="0.25">
      <c r="B2271" s="82" t="s">
        <v>441</v>
      </c>
      <c r="C2271" s="174" t="s">
        <v>4263</v>
      </c>
      <c r="D2271" s="175" t="s">
        <v>4264</v>
      </c>
      <c r="E2271" s="82">
        <v>12</v>
      </c>
      <c r="F2271" s="79"/>
      <c r="G2271" s="82"/>
      <c r="H2271" s="82"/>
      <c r="I2271" s="118">
        <f>VLOOKUP(道具表!L2271,虛寶卡代碼清單!D:H,4,FALSE)*K2271</f>
        <v>7182000000</v>
      </c>
      <c r="J2271" s="147"/>
      <c r="K2271" s="71">
        <v>9000000</v>
      </c>
      <c r="L2271" t="str">
        <f t="shared" si="46"/>
        <v>黑帝斯神卡</v>
      </c>
    </row>
    <row r="2272" spans="2:12" x14ac:dyDescent="0.25">
      <c r="B2272" s="82" t="s">
        <v>441</v>
      </c>
      <c r="C2272" s="174" t="s">
        <v>4265</v>
      </c>
      <c r="D2272" s="175" t="s">
        <v>4266</v>
      </c>
      <c r="E2272" s="82">
        <v>12</v>
      </c>
      <c r="F2272" s="79"/>
      <c r="G2272" s="82"/>
      <c r="H2272" s="82"/>
      <c r="I2272" s="118">
        <f>VLOOKUP(道具表!L2272,虛寶卡代碼清單!D:H,4,FALSE)*K2272</f>
        <v>11970000000</v>
      </c>
      <c r="J2272" s="147"/>
      <c r="K2272" s="71">
        <v>15000000</v>
      </c>
      <c r="L2272" t="str">
        <f t="shared" si="46"/>
        <v>黑帝斯神卡</v>
      </c>
    </row>
    <row r="2273" spans="2:12" x14ac:dyDescent="0.25">
      <c r="B2273" s="82" t="s">
        <v>441</v>
      </c>
      <c r="C2273" s="174" t="s">
        <v>4267</v>
      </c>
      <c r="D2273" s="175" t="s">
        <v>4268</v>
      </c>
      <c r="E2273" s="82">
        <v>12</v>
      </c>
      <c r="F2273" s="79"/>
      <c r="G2273" s="82"/>
      <c r="H2273" s="82"/>
      <c r="I2273" s="118">
        <f>VLOOKUP(道具表!L2273,虛寶卡代碼清單!D:H,4,FALSE)*K2273</f>
        <v>23940000000</v>
      </c>
      <c r="J2273" s="147"/>
      <c r="K2273" s="71">
        <v>30000000</v>
      </c>
      <c r="L2273" t="str">
        <f t="shared" si="46"/>
        <v>黑帝斯神卡</v>
      </c>
    </row>
    <row r="2274" spans="2:12" x14ac:dyDescent="0.25">
      <c r="B2274" s="82" t="s">
        <v>441</v>
      </c>
      <c r="C2274" s="174" t="s">
        <v>4269</v>
      </c>
      <c r="D2274" s="175" t="s">
        <v>4270</v>
      </c>
      <c r="E2274" s="82">
        <v>12</v>
      </c>
      <c r="F2274" s="79"/>
      <c r="G2274" s="82"/>
      <c r="H2274" s="82"/>
      <c r="I2274" s="118">
        <f>VLOOKUP(道具表!L2274,虛寶卡代碼清單!D:H,4,FALSE)*K2274</f>
        <v>35910000000</v>
      </c>
      <c r="J2274" s="147"/>
      <c r="K2274" s="71">
        <v>45000000</v>
      </c>
      <c r="L2274" t="str">
        <f t="shared" si="46"/>
        <v>黑帝斯神卡</v>
      </c>
    </row>
    <row r="2275" spans="2:12" x14ac:dyDescent="0.25">
      <c r="B2275" s="82" t="s">
        <v>441</v>
      </c>
      <c r="C2275" s="174" t="s">
        <v>4271</v>
      </c>
      <c r="D2275" s="175" t="s">
        <v>4272</v>
      </c>
      <c r="E2275" s="82">
        <v>12</v>
      </c>
      <c r="F2275" s="79"/>
      <c r="G2275" s="82"/>
      <c r="H2275" s="82"/>
      <c r="I2275" s="118">
        <f>VLOOKUP(道具表!L2275,虛寶卡代碼清單!D:H,4,FALSE)*K2275</f>
        <v>71820000000</v>
      </c>
      <c r="J2275" s="147"/>
      <c r="K2275" s="71">
        <v>90000000</v>
      </c>
      <c r="L2275" t="str">
        <f t="shared" si="46"/>
        <v>黑帝斯神卡</v>
      </c>
    </row>
    <row r="2276" spans="2:12" x14ac:dyDescent="0.25">
      <c r="B2276" s="82" t="s">
        <v>441</v>
      </c>
      <c r="C2276" s="174" t="s">
        <v>4273</v>
      </c>
      <c r="D2276" s="175" t="s">
        <v>4274</v>
      </c>
      <c r="E2276" s="82">
        <v>12</v>
      </c>
      <c r="F2276" s="79"/>
      <c r="G2276" s="82"/>
      <c r="H2276" s="82"/>
      <c r="I2276" s="118">
        <f>VLOOKUP(道具表!L2276,虛寶卡代碼清單!D:H,4,FALSE)*K2276</f>
        <v>119700000000</v>
      </c>
      <c r="J2276" s="147"/>
      <c r="K2276" s="71">
        <v>150000000</v>
      </c>
      <c r="L2276" t="str">
        <f t="shared" si="46"/>
        <v>黑帝斯神卡</v>
      </c>
    </row>
    <row r="2277" spans="2:12" x14ac:dyDescent="0.25">
      <c r="B2277" s="82" t="s">
        <v>441</v>
      </c>
      <c r="C2277" s="174" t="s">
        <v>4275</v>
      </c>
      <c r="D2277" s="175" t="s">
        <v>4276</v>
      </c>
      <c r="E2277" s="82">
        <v>12</v>
      </c>
      <c r="F2277" s="79"/>
      <c r="G2277" s="82"/>
      <c r="H2277" s="82"/>
      <c r="I2277" s="118">
        <f>VLOOKUP(道具表!L2277,虛寶卡代碼清單!D:H,4,FALSE)*K2277</f>
        <v>239400000000</v>
      </c>
      <c r="J2277" s="147"/>
      <c r="K2277" s="71">
        <v>300000000</v>
      </c>
      <c r="L2277" t="str">
        <f t="shared" si="46"/>
        <v>黑帝斯神卡</v>
      </c>
    </row>
    <row r="2278" spans="2:12" x14ac:dyDescent="0.25">
      <c r="B2278" s="82" t="s">
        <v>441</v>
      </c>
      <c r="C2278" s="174" t="s">
        <v>4277</v>
      </c>
      <c r="D2278" s="175" t="s">
        <v>4278</v>
      </c>
      <c r="E2278" s="82">
        <v>12</v>
      </c>
      <c r="F2278" s="79"/>
      <c r="G2278" s="82"/>
      <c r="H2278" s="82"/>
      <c r="I2278" s="118">
        <f>VLOOKUP(道具表!L2278,虛寶卡代碼清單!D:H,4,FALSE)*K2278</f>
        <v>478800000000</v>
      </c>
      <c r="J2278" s="147"/>
      <c r="K2278" s="71">
        <v>600000000</v>
      </c>
      <c r="L2278" t="str">
        <f t="shared" si="46"/>
        <v>黑帝斯神卡</v>
      </c>
    </row>
    <row r="2279" spans="2:12" x14ac:dyDescent="0.25">
      <c r="B2279" s="82" t="s">
        <v>441</v>
      </c>
      <c r="C2279" s="174" t="s">
        <v>4279</v>
      </c>
      <c r="D2279" s="175" t="s">
        <v>4280</v>
      </c>
      <c r="E2279" s="82">
        <v>12</v>
      </c>
      <c r="F2279" s="79"/>
      <c r="G2279" s="82"/>
      <c r="H2279" s="82"/>
      <c r="I2279" s="118">
        <f>VLOOKUP(道具表!L2279,虛寶卡代碼清單!D:H,4,FALSE)*K2279</f>
        <v>957600000000</v>
      </c>
      <c r="J2279" s="147"/>
      <c r="K2279" s="71">
        <v>1200000000</v>
      </c>
      <c r="L2279" t="str">
        <f t="shared" si="46"/>
        <v>黑帝斯神卡</v>
      </c>
    </row>
    <row r="2280" spans="2:12" x14ac:dyDescent="0.25">
      <c r="B2280" s="82" t="s">
        <v>441</v>
      </c>
      <c r="C2280" s="174" t="s">
        <v>4281</v>
      </c>
      <c r="D2280" s="175" t="s">
        <v>4282</v>
      </c>
      <c r="E2280" s="82">
        <v>12</v>
      </c>
      <c r="F2280" s="79"/>
      <c r="G2280" s="82"/>
      <c r="H2280" s="82"/>
      <c r="I2280" s="118">
        <f>VLOOKUP(道具表!L2280,虛寶卡代碼清單!D:H,4,FALSE)*K2280</f>
        <v>6405000</v>
      </c>
      <c r="J2280" s="147"/>
      <c r="K2280" s="71">
        <v>3000</v>
      </c>
      <c r="L2280" t="str">
        <f t="shared" si="46"/>
        <v>黑帝斯全神降臨卡</v>
      </c>
    </row>
    <row r="2281" spans="2:12" x14ac:dyDescent="0.25">
      <c r="B2281" s="82" t="s">
        <v>441</v>
      </c>
      <c r="C2281" s="174" t="s">
        <v>4283</v>
      </c>
      <c r="D2281" s="175" t="s">
        <v>4284</v>
      </c>
      <c r="E2281" s="82">
        <v>12</v>
      </c>
      <c r="F2281" s="79"/>
      <c r="G2281" s="82"/>
      <c r="H2281" s="82"/>
      <c r="I2281" s="118">
        <f>VLOOKUP(道具表!L2281,虛寶卡代碼清單!D:H,4,FALSE)*K2281</f>
        <v>19215000</v>
      </c>
      <c r="J2281" s="147"/>
      <c r="K2281" s="71">
        <v>9000</v>
      </c>
      <c r="L2281" t="str">
        <f t="shared" si="46"/>
        <v>黑帝斯全神降臨卡</v>
      </c>
    </row>
    <row r="2282" spans="2:12" x14ac:dyDescent="0.25">
      <c r="B2282" s="82" t="s">
        <v>441</v>
      </c>
      <c r="C2282" s="174" t="s">
        <v>4285</v>
      </c>
      <c r="D2282" s="175" t="s">
        <v>4286</v>
      </c>
      <c r="E2282" s="82">
        <v>12</v>
      </c>
      <c r="F2282" s="79"/>
      <c r="G2282" s="82"/>
      <c r="H2282" s="82"/>
      <c r="I2282" s="118">
        <f>VLOOKUP(道具表!L2282,虛寶卡代碼清單!D:H,4,FALSE)*K2282</f>
        <v>64050000</v>
      </c>
      <c r="J2282" s="147"/>
      <c r="K2282" s="71">
        <v>30000</v>
      </c>
      <c r="L2282" t="str">
        <f t="shared" si="46"/>
        <v>黑帝斯全神降臨卡</v>
      </c>
    </row>
    <row r="2283" spans="2:12" x14ac:dyDescent="0.25">
      <c r="B2283" s="82" t="s">
        <v>441</v>
      </c>
      <c r="C2283" s="174" t="s">
        <v>4287</v>
      </c>
      <c r="D2283" s="175" t="s">
        <v>4288</v>
      </c>
      <c r="E2283" s="82">
        <v>12</v>
      </c>
      <c r="F2283" s="79"/>
      <c r="G2283" s="82"/>
      <c r="H2283" s="82"/>
      <c r="I2283" s="118">
        <f>VLOOKUP(道具表!L2283,虛寶卡代碼清單!D:H,4,FALSE)*K2283</f>
        <v>192150000</v>
      </c>
      <c r="J2283" s="147"/>
      <c r="K2283" s="71">
        <v>90000</v>
      </c>
      <c r="L2283" t="str">
        <f t="shared" si="46"/>
        <v>黑帝斯全神降臨卡</v>
      </c>
    </row>
    <row r="2284" spans="2:12" x14ac:dyDescent="0.25">
      <c r="B2284" s="82" t="s">
        <v>441</v>
      </c>
      <c r="C2284" s="174" t="s">
        <v>4289</v>
      </c>
      <c r="D2284" s="175" t="s">
        <v>4290</v>
      </c>
      <c r="E2284" s="82">
        <v>12</v>
      </c>
      <c r="F2284" s="79"/>
      <c r="G2284" s="82"/>
      <c r="H2284" s="82"/>
      <c r="I2284" s="118">
        <f>VLOOKUP(道具表!L2284,虛寶卡代碼清單!D:H,4,FALSE)*K2284</f>
        <v>640500000</v>
      </c>
      <c r="J2284" s="147"/>
      <c r="K2284" s="71">
        <v>300000</v>
      </c>
      <c r="L2284" t="str">
        <f t="shared" si="46"/>
        <v>黑帝斯全神降臨卡</v>
      </c>
    </row>
    <row r="2285" spans="2:12" x14ac:dyDescent="0.25">
      <c r="B2285" s="82" t="s">
        <v>441</v>
      </c>
      <c r="C2285" s="174" t="s">
        <v>4291</v>
      </c>
      <c r="D2285" s="175" t="s">
        <v>4292</v>
      </c>
      <c r="E2285" s="82">
        <v>12</v>
      </c>
      <c r="F2285" s="79"/>
      <c r="G2285" s="82"/>
      <c r="H2285" s="82"/>
      <c r="I2285" s="118">
        <f>VLOOKUP(道具表!L2285,虛寶卡代碼清單!D:H,4,FALSE)*K2285</f>
        <v>1921500000</v>
      </c>
      <c r="J2285" s="147"/>
      <c r="K2285" s="71">
        <v>900000</v>
      </c>
      <c r="L2285" t="str">
        <f t="shared" si="46"/>
        <v>黑帝斯全神降臨卡</v>
      </c>
    </row>
    <row r="2286" spans="2:12" x14ac:dyDescent="0.25">
      <c r="B2286" s="82" t="s">
        <v>441</v>
      </c>
      <c r="C2286" s="174" t="s">
        <v>4293</v>
      </c>
      <c r="D2286" s="175" t="s">
        <v>4294</v>
      </c>
      <c r="E2286" s="82">
        <v>12</v>
      </c>
      <c r="F2286" s="79"/>
      <c r="G2286" s="82"/>
      <c r="H2286" s="82"/>
      <c r="I2286" s="118">
        <f>VLOOKUP(道具表!L2286,虛寶卡代碼清單!D:H,4,FALSE)*K2286</f>
        <v>6405000000</v>
      </c>
      <c r="J2286" s="147"/>
      <c r="K2286" s="71">
        <v>3000000</v>
      </c>
      <c r="L2286" t="str">
        <f t="shared" si="46"/>
        <v>黑帝斯全神降臨卡</v>
      </c>
    </row>
    <row r="2287" spans="2:12" x14ac:dyDescent="0.25">
      <c r="B2287" s="82" t="s">
        <v>441</v>
      </c>
      <c r="C2287" s="174" t="s">
        <v>4295</v>
      </c>
      <c r="D2287" s="175" t="s">
        <v>4296</v>
      </c>
      <c r="E2287" s="82">
        <v>12</v>
      </c>
      <c r="F2287" s="79"/>
      <c r="G2287" s="82"/>
      <c r="H2287" s="82"/>
      <c r="I2287" s="118">
        <f>VLOOKUP(道具表!L2287,虛寶卡代碼清單!D:H,4,FALSE)*K2287</f>
        <v>12810000000</v>
      </c>
      <c r="J2287" s="147"/>
      <c r="K2287" s="71">
        <v>6000000</v>
      </c>
      <c r="L2287" t="str">
        <f t="shared" si="46"/>
        <v>黑帝斯全神降臨卡</v>
      </c>
    </row>
    <row r="2288" spans="2:12" x14ac:dyDescent="0.25">
      <c r="B2288" s="82" t="s">
        <v>441</v>
      </c>
      <c r="C2288" s="174" t="s">
        <v>4297</v>
      </c>
      <c r="D2288" s="175" t="s">
        <v>4298</v>
      </c>
      <c r="E2288" s="82">
        <v>12</v>
      </c>
      <c r="F2288" s="79"/>
      <c r="G2288" s="82"/>
      <c r="H2288" s="82"/>
      <c r="I2288" s="118">
        <f>VLOOKUP(道具表!L2288,虛寶卡代碼清單!D:H,4,FALSE)*K2288</f>
        <v>19215000000</v>
      </c>
      <c r="J2288" s="147"/>
      <c r="K2288" s="71">
        <v>9000000</v>
      </c>
      <c r="L2288" t="str">
        <f t="shared" si="46"/>
        <v>黑帝斯全神降臨卡</v>
      </c>
    </row>
    <row r="2289" spans="2:12" x14ac:dyDescent="0.25">
      <c r="B2289" s="82" t="s">
        <v>441</v>
      </c>
      <c r="C2289" s="174" t="s">
        <v>4299</v>
      </c>
      <c r="D2289" s="175" t="s">
        <v>4300</v>
      </c>
      <c r="E2289" s="82">
        <v>12</v>
      </c>
      <c r="F2289" s="79"/>
      <c r="G2289" s="82"/>
      <c r="H2289" s="82"/>
      <c r="I2289" s="118">
        <f>VLOOKUP(道具表!L2289,虛寶卡代碼清單!D:H,4,FALSE)*K2289</f>
        <v>32025000000</v>
      </c>
      <c r="J2289" s="147"/>
      <c r="K2289" s="71">
        <v>15000000</v>
      </c>
      <c r="L2289" t="str">
        <f t="shared" si="46"/>
        <v>黑帝斯全神降臨卡</v>
      </c>
    </row>
    <row r="2290" spans="2:12" x14ac:dyDescent="0.25">
      <c r="B2290" s="82" t="s">
        <v>441</v>
      </c>
      <c r="C2290" s="174" t="s">
        <v>4301</v>
      </c>
      <c r="D2290" s="175" t="s">
        <v>4302</v>
      </c>
      <c r="E2290" s="82">
        <v>12</v>
      </c>
      <c r="F2290" s="79"/>
      <c r="G2290" s="82"/>
      <c r="H2290" s="82"/>
      <c r="I2290" s="118">
        <f>VLOOKUP(道具表!L2290,虛寶卡代碼清單!D:H,4,FALSE)*K2290</f>
        <v>64050000000</v>
      </c>
      <c r="J2290" s="147"/>
      <c r="K2290" s="71">
        <v>30000000</v>
      </c>
      <c r="L2290" t="str">
        <f t="shared" si="46"/>
        <v>黑帝斯全神降臨卡</v>
      </c>
    </row>
    <row r="2291" spans="2:12" x14ac:dyDescent="0.25">
      <c r="B2291" s="82" t="s">
        <v>441</v>
      </c>
      <c r="C2291" s="174" t="s">
        <v>4303</v>
      </c>
      <c r="D2291" s="175" t="s">
        <v>4304</v>
      </c>
      <c r="E2291" s="82">
        <v>12</v>
      </c>
      <c r="F2291" s="79"/>
      <c r="G2291" s="82"/>
      <c r="H2291" s="82"/>
      <c r="I2291" s="118">
        <f>VLOOKUP(道具表!L2291,虛寶卡代碼清單!D:H,4,FALSE)*K2291</f>
        <v>96075000000</v>
      </c>
      <c r="J2291" s="147"/>
      <c r="K2291" s="71">
        <v>45000000</v>
      </c>
      <c r="L2291" t="str">
        <f t="shared" si="46"/>
        <v>黑帝斯全神降臨卡</v>
      </c>
    </row>
    <row r="2292" spans="2:12" x14ac:dyDescent="0.25">
      <c r="B2292" s="82" t="s">
        <v>441</v>
      </c>
      <c r="C2292" s="174" t="s">
        <v>4305</v>
      </c>
      <c r="D2292" s="175" t="s">
        <v>4306</v>
      </c>
      <c r="E2292" s="82">
        <v>12</v>
      </c>
      <c r="F2292" s="79"/>
      <c r="G2292" s="82"/>
      <c r="H2292" s="82"/>
      <c r="I2292" s="118">
        <f>VLOOKUP(道具表!L2292,虛寶卡代碼清單!D:H,4,FALSE)*K2292</f>
        <v>192150000000</v>
      </c>
      <c r="J2292" s="147"/>
      <c r="K2292" s="71">
        <v>90000000</v>
      </c>
      <c r="L2292" t="str">
        <f t="shared" si="46"/>
        <v>黑帝斯全神降臨卡</v>
      </c>
    </row>
    <row r="2293" spans="2:12" x14ac:dyDescent="0.25">
      <c r="B2293" s="82" t="s">
        <v>441</v>
      </c>
      <c r="C2293" s="174" t="s">
        <v>4307</v>
      </c>
      <c r="D2293" s="175" t="s">
        <v>4308</v>
      </c>
      <c r="E2293" s="82">
        <v>12</v>
      </c>
      <c r="F2293" s="79"/>
      <c r="G2293" s="82"/>
      <c r="H2293" s="82"/>
      <c r="I2293" s="118">
        <f>VLOOKUP(道具表!L2293,虛寶卡代碼清單!D:H,4,FALSE)*K2293</f>
        <v>320250000000</v>
      </c>
      <c r="J2293" s="147"/>
      <c r="K2293" s="71">
        <v>150000000</v>
      </c>
      <c r="L2293" t="str">
        <f t="shared" si="46"/>
        <v>黑帝斯全神降臨卡</v>
      </c>
    </row>
    <row r="2294" spans="2:12" x14ac:dyDescent="0.25">
      <c r="B2294" s="82" t="s">
        <v>441</v>
      </c>
      <c r="C2294" s="174" t="s">
        <v>4309</v>
      </c>
      <c r="D2294" s="175" t="s">
        <v>4310</v>
      </c>
      <c r="E2294" s="82">
        <v>12</v>
      </c>
      <c r="F2294" s="79"/>
      <c r="G2294" s="82"/>
      <c r="H2294" s="82"/>
      <c r="I2294" s="118">
        <f>VLOOKUP(道具表!L2294,虛寶卡代碼清單!D:H,4,FALSE)*K2294</f>
        <v>640500000000</v>
      </c>
      <c r="J2294" s="147"/>
      <c r="K2294" s="71">
        <v>300000000</v>
      </c>
      <c r="L2294" t="str">
        <f t="shared" si="46"/>
        <v>黑帝斯全神降臨卡</v>
      </c>
    </row>
    <row r="2295" spans="2:12" x14ac:dyDescent="0.25">
      <c r="B2295" s="82" t="s">
        <v>441</v>
      </c>
      <c r="C2295" s="174" t="s">
        <v>4311</v>
      </c>
      <c r="D2295" s="175" t="s">
        <v>4312</v>
      </c>
      <c r="E2295" s="82">
        <v>12</v>
      </c>
      <c r="F2295" s="79"/>
      <c r="G2295" s="82"/>
      <c r="H2295" s="82"/>
      <c r="I2295" s="118">
        <f>VLOOKUP(道具表!L2295,虛寶卡代碼清單!D:H,4,FALSE)*K2295</f>
        <v>1281000000000</v>
      </c>
      <c r="J2295" s="147"/>
      <c r="K2295" s="71">
        <v>600000000</v>
      </c>
      <c r="L2295" t="str">
        <f t="shared" si="46"/>
        <v>黑帝斯全神降臨卡</v>
      </c>
    </row>
    <row r="2296" spans="2:12" x14ac:dyDescent="0.25">
      <c r="B2296" s="82" t="s">
        <v>441</v>
      </c>
      <c r="C2296" s="174" t="s">
        <v>4313</v>
      </c>
      <c r="D2296" s="175" t="s">
        <v>4314</v>
      </c>
      <c r="E2296" s="82">
        <v>12</v>
      </c>
      <c r="F2296" s="79"/>
      <c r="G2296" s="82"/>
      <c r="H2296" s="82"/>
      <c r="I2296" s="118">
        <f>VLOOKUP(道具表!L2296,虛寶卡代碼清單!D:H,4,FALSE)*K2296</f>
        <v>2562000000000</v>
      </c>
      <c r="J2296" s="147"/>
      <c r="K2296" s="71">
        <v>1200000000</v>
      </c>
      <c r="L2296" t="str">
        <f t="shared" si="46"/>
        <v>黑帝斯全神降臨卡</v>
      </c>
    </row>
    <row r="2297" spans="2:12" x14ac:dyDescent="0.25">
      <c r="B2297" s="82" t="s">
        <v>441</v>
      </c>
      <c r="C2297" s="174" t="s">
        <v>4315</v>
      </c>
      <c r="D2297" s="175" t="s">
        <v>4316</v>
      </c>
      <c r="E2297" s="82">
        <v>12</v>
      </c>
      <c r="F2297" s="79"/>
      <c r="G2297" s="82"/>
      <c r="H2297" s="82"/>
      <c r="I2297" s="118">
        <f>VLOOKUP(道具表!L2297,虛寶卡代碼清單!D:H,4,FALSE)*K2297</f>
        <v>6405000</v>
      </c>
      <c r="J2297" s="147"/>
      <c r="K2297" s="71">
        <v>3000</v>
      </c>
      <c r="L2297" t="str">
        <f t="shared" si="46"/>
        <v>黑帝斯全神降臨卡</v>
      </c>
    </row>
    <row r="2298" spans="2:12" x14ac:dyDescent="0.25">
      <c r="B2298" s="82" t="s">
        <v>441</v>
      </c>
      <c r="C2298" s="174" t="s">
        <v>4317</v>
      </c>
      <c r="D2298" s="175" t="s">
        <v>4318</v>
      </c>
      <c r="E2298" s="82">
        <v>12</v>
      </c>
      <c r="F2298" s="79"/>
      <c r="G2298" s="82"/>
      <c r="H2298" s="82"/>
      <c r="I2298" s="118">
        <f>VLOOKUP(道具表!L2298,虛寶卡代碼清單!D:H,4,FALSE)*K2298</f>
        <v>19215000</v>
      </c>
      <c r="J2298" s="147"/>
      <c r="K2298" s="71">
        <v>9000</v>
      </c>
      <c r="L2298" t="str">
        <f t="shared" si="46"/>
        <v>黑帝斯全神降臨卡</v>
      </c>
    </row>
    <row r="2299" spans="2:12" x14ac:dyDescent="0.25">
      <c r="B2299" s="82" t="s">
        <v>441</v>
      </c>
      <c r="C2299" s="174" t="s">
        <v>4319</v>
      </c>
      <c r="D2299" s="175" t="s">
        <v>4320</v>
      </c>
      <c r="E2299" s="82">
        <v>12</v>
      </c>
      <c r="F2299" s="79"/>
      <c r="G2299" s="82"/>
      <c r="H2299" s="82"/>
      <c r="I2299" s="118">
        <f>VLOOKUP(道具表!L2299,虛寶卡代碼清單!D:H,4,FALSE)*K2299</f>
        <v>64050000</v>
      </c>
      <c r="J2299" s="147"/>
      <c r="K2299" s="71">
        <v>30000</v>
      </c>
      <c r="L2299" t="str">
        <f t="shared" si="46"/>
        <v>黑帝斯全神降臨卡</v>
      </c>
    </row>
    <row r="2300" spans="2:12" x14ac:dyDescent="0.25">
      <c r="B2300" s="82" t="s">
        <v>441</v>
      </c>
      <c r="C2300" s="174" t="s">
        <v>4321</v>
      </c>
      <c r="D2300" s="175" t="s">
        <v>4322</v>
      </c>
      <c r="E2300" s="82">
        <v>12</v>
      </c>
      <c r="F2300" s="79"/>
      <c r="G2300" s="82"/>
      <c r="H2300" s="82"/>
      <c r="I2300" s="118">
        <f>VLOOKUP(道具表!L2300,虛寶卡代碼清單!D:H,4,FALSE)*K2300</f>
        <v>192150000</v>
      </c>
      <c r="J2300" s="147"/>
      <c r="K2300" s="71">
        <v>90000</v>
      </c>
      <c r="L2300" t="str">
        <f t="shared" si="46"/>
        <v>黑帝斯全神降臨卡</v>
      </c>
    </row>
    <row r="2301" spans="2:12" x14ac:dyDescent="0.25">
      <c r="B2301" s="82" t="s">
        <v>441</v>
      </c>
      <c r="C2301" s="174" t="s">
        <v>4323</v>
      </c>
      <c r="D2301" s="175" t="s">
        <v>4324</v>
      </c>
      <c r="E2301" s="82">
        <v>12</v>
      </c>
      <c r="F2301" s="79"/>
      <c r="G2301" s="82"/>
      <c r="H2301" s="82"/>
      <c r="I2301" s="118">
        <f>VLOOKUP(道具表!L2301,虛寶卡代碼清單!D:H,4,FALSE)*K2301</f>
        <v>640500000</v>
      </c>
      <c r="J2301" s="147"/>
      <c r="K2301" s="71">
        <v>300000</v>
      </c>
      <c r="L2301" t="str">
        <f t="shared" si="46"/>
        <v>黑帝斯全神降臨卡</v>
      </c>
    </row>
    <row r="2302" spans="2:12" x14ac:dyDescent="0.25">
      <c r="B2302" s="82" t="s">
        <v>441</v>
      </c>
      <c r="C2302" s="174" t="s">
        <v>4325</v>
      </c>
      <c r="D2302" s="175" t="s">
        <v>4326</v>
      </c>
      <c r="E2302" s="82">
        <v>12</v>
      </c>
      <c r="F2302" s="79"/>
      <c r="G2302" s="82"/>
      <c r="H2302" s="82"/>
      <c r="I2302" s="118">
        <f>VLOOKUP(道具表!L2302,虛寶卡代碼清單!D:H,4,FALSE)*K2302</f>
        <v>1921500000</v>
      </c>
      <c r="J2302" s="147"/>
      <c r="K2302" s="71">
        <v>900000</v>
      </c>
      <c r="L2302" t="str">
        <f t="shared" si="46"/>
        <v>黑帝斯全神降臨卡</v>
      </c>
    </row>
    <row r="2303" spans="2:12" x14ac:dyDescent="0.25">
      <c r="B2303" s="82" t="s">
        <v>441</v>
      </c>
      <c r="C2303" s="174" t="s">
        <v>4327</v>
      </c>
      <c r="D2303" s="175" t="s">
        <v>4328</v>
      </c>
      <c r="E2303" s="82">
        <v>12</v>
      </c>
      <c r="F2303" s="79"/>
      <c r="G2303" s="82"/>
      <c r="H2303" s="82"/>
      <c r="I2303" s="118">
        <f>VLOOKUP(道具表!L2303,虛寶卡代碼清單!D:H,4,FALSE)*K2303</f>
        <v>6405000000</v>
      </c>
      <c r="J2303" s="147"/>
      <c r="K2303" s="71">
        <v>3000000</v>
      </c>
      <c r="L2303" t="str">
        <f t="shared" si="46"/>
        <v>黑帝斯全神降臨卡</v>
      </c>
    </row>
    <row r="2304" spans="2:12" x14ac:dyDescent="0.25">
      <c r="B2304" s="82" t="s">
        <v>441</v>
      </c>
      <c r="C2304" s="174" t="s">
        <v>4329</v>
      </c>
      <c r="D2304" s="175" t="s">
        <v>4330</v>
      </c>
      <c r="E2304" s="82">
        <v>12</v>
      </c>
      <c r="F2304" s="79"/>
      <c r="G2304" s="82"/>
      <c r="H2304" s="82"/>
      <c r="I2304" s="118">
        <f>VLOOKUP(道具表!L2304,虛寶卡代碼清單!D:H,4,FALSE)*K2304</f>
        <v>12810000000</v>
      </c>
      <c r="J2304" s="147"/>
      <c r="K2304" s="71">
        <v>6000000</v>
      </c>
      <c r="L2304" t="str">
        <f t="shared" si="46"/>
        <v>黑帝斯全神降臨卡</v>
      </c>
    </row>
    <row r="2305" spans="2:12" x14ac:dyDescent="0.25">
      <c r="B2305" s="82" t="s">
        <v>441</v>
      </c>
      <c r="C2305" s="174" t="s">
        <v>4331</v>
      </c>
      <c r="D2305" s="175" t="s">
        <v>4332</v>
      </c>
      <c r="E2305" s="82">
        <v>12</v>
      </c>
      <c r="F2305" s="79"/>
      <c r="G2305" s="82"/>
      <c r="H2305" s="82"/>
      <c r="I2305" s="118">
        <f>VLOOKUP(道具表!L2305,虛寶卡代碼清單!D:H,4,FALSE)*K2305</f>
        <v>19215000000</v>
      </c>
      <c r="J2305" s="147"/>
      <c r="K2305" s="71">
        <v>9000000</v>
      </c>
      <c r="L2305" t="str">
        <f t="shared" si="46"/>
        <v>黑帝斯全神降臨卡</v>
      </c>
    </row>
    <row r="2306" spans="2:12" x14ac:dyDescent="0.25">
      <c r="B2306" s="82" t="s">
        <v>441</v>
      </c>
      <c r="C2306" s="174" t="s">
        <v>4333</v>
      </c>
      <c r="D2306" s="175" t="s">
        <v>4334</v>
      </c>
      <c r="E2306" s="82">
        <v>12</v>
      </c>
      <c r="F2306" s="79"/>
      <c r="G2306" s="82"/>
      <c r="H2306" s="82"/>
      <c r="I2306" s="118">
        <f>VLOOKUP(道具表!L2306,虛寶卡代碼清單!D:H,4,FALSE)*K2306</f>
        <v>32025000000</v>
      </c>
      <c r="J2306" s="147"/>
      <c r="K2306" s="71">
        <v>15000000</v>
      </c>
      <c r="L2306" t="str">
        <f t="shared" si="46"/>
        <v>黑帝斯全神降臨卡</v>
      </c>
    </row>
    <row r="2307" spans="2:12" x14ac:dyDescent="0.25">
      <c r="B2307" s="82" t="s">
        <v>441</v>
      </c>
      <c r="C2307" s="174" t="s">
        <v>4335</v>
      </c>
      <c r="D2307" s="175" t="s">
        <v>4336</v>
      </c>
      <c r="E2307" s="82">
        <v>12</v>
      </c>
      <c r="F2307" s="79"/>
      <c r="G2307" s="82"/>
      <c r="H2307" s="82"/>
      <c r="I2307" s="118">
        <f>VLOOKUP(道具表!L2307,虛寶卡代碼清單!D:H,4,FALSE)*K2307</f>
        <v>64050000000</v>
      </c>
      <c r="J2307" s="147"/>
      <c r="K2307" s="71">
        <v>30000000</v>
      </c>
      <c r="L2307" t="str">
        <f t="shared" si="46"/>
        <v>黑帝斯全神降臨卡</v>
      </c>
    </row>
    <row r="2308" spans="2:12" x14ac:dyDescent="0.25">
      <c r="B2308" s="82" t="s">
        <v>441</v>
      </c>
      <c r="C2308" s="174" t="s">
        <v>4337</v>
      </c>
      <c r="D2308" s="175" t="s">
        <v>4338</v>
      </c>
      <c r="E2308" s="82">
        <v>12</v>
      </c>
      <c r="F2308" s="79"/>
      <c r="G2308" s="82"/>
      <c r="H2308" s="82"/>
      <c r="I2308" s="118">
        <f>VLOOKUP(道具表!L2308,虛寶卡代碼清單!D:H,4,FALSE)*K2308</f>
        <v>96075000000</v>
      </c>
      <c r="J2308" s="147"/>
      <c r="K2308" s="71">
        <v>45000000</v>
      </c>
      <c r="L2308" t="str">
        <f t="shared" si="46"/>
        <v>黑帝斯全神降臨卡</v>
      </c>
    </row>
    <row r="2309" spans="2:12" x14ac:dyDescent="0.25">
      <c r="B2309" s="82" t="s">
        <v>441</v>
      </c>
      <c r="C2309" s="174" t="s">
        <v>4339</v>
      </c>
      <c r="D2309" s="175" t="s">
        <v>4340</v>
      </c>
      <c r="E2309" s="82">
        <v>12</v>
      </c>
      <c r="F2309" s="79"/>
      <c r="G2309" s="82"/>
      <c r="H2309" s="82"/>
      <c r="I2309" s="118">
        <f>VLOOKUP(道具表!L2309,虛寶卡代碼清單!D:H,4,FALSE)*K2309</f>
        <v>192150000000</v>
      </c>
      <c r="J2309" s="147"/>
      <c r="K2309" s="71">
        <v>90000000</v>
      </c>
      <c r="L2309" t="str">
        <f t="shared" si="46"/>
        <v>黑帝斯全神降臨卡</v>
      </c>
    </row>
    <row r="2310" spans="2:12" x14ac:dyDescent="0.25">
      <c r="B2310" s="82" t="s">
        <v>441</v>
      </c>
      <c r="C2310" s="174" t="s">
        <v>4341</v>
      </c>
      <c r="D2310" s="175" t="s">
        <v>4342</v>
      </c>
      <c r="E2310" s="82">
        <v>12</v>
      </c>
      <c r="F2310" s="79"/>
      <c r="G2310" s="82"/>
      <c r="H2310" s="82"/>
      <c r="I2310" s="118">
        <f>VLOOKUP(道具表!L2310,虛寶卡代碼清單!D:H,4,FALSE)*K2310</f>
        <v>320250000000</v>
      </c>
      <c r="J2310" s="147"/>
      <c r="K2310" s="71">
        <v>150000000</v>
      </c>
      <c r="L2310" t="str">
        <f t="shared" si="46"/>
        <v>黑帝斯全神降臨卡</v>
      </c>
    </row>
    <row r="2311" spans="2:12" x14ac:dyDescent="0.25">
      <c r="B2311" s="82" t="s">
        <v>441</v>
      </c>
      <c r="C2311" s="174" t="s">
        <v>4343</v>
      </c>
      <c r="D2311" s="175" t="s">
        <v>4344</v>
      </c>
      <c r="E2311" s="82">
        <v>12</v>
      </c>
      <c r="F2311" s="79"/>
      <c r="G2311" s="82"/>
      <c r="H2311" s="82"/>
      <c r="I2311" s="118">
        <f>VLOOKUP(道具表!L2311,虛寶卡代碼清單!D:H,4,FALSE)*K2311</f>
        <v>640500000000</v>
      </c>
      <c r="J2311" s="147"/>
      <c r="K2311" s="71">
        <v>300000000</v>
      </c>
      <c r="L2311" t="str">
        <f t="shared" si="46"/>
        <v>黑帝斯全神降臨卡</v>
      </c>
    </row>
    <row r="2312" spans="2:12" x14ac:dyDescent="0.25">
      <c r="B2312" s="82" t="s">
        <v>441</v>
      </c>
      <c r="C2312" s="174" t="s">
        <v>4345</v>
      </c>
      <c r="D2312" s="175" t="s">
        <v>4346</v>
      </c>
      <c r="E2312" s="82">
        <v>12</v>
      </c>
      <c r="F2312" s="79"/>
      <c r="G2312" s="82"/>
      <c r="H2312" s="82"/>
      <c r="I2312" s="118">
        <f>VLOOKUP(道具表!L2312,虛寶卡代碼清單!D:H,4,FALSE)*K2312</f>
        <v>1281000000000</v>
      </c>
      <c r="J2312" s="147"/>
      <c r="K2312" s="71">
        <v>600000000</v>
      </c>
      <c r="L2312" t="str">
        <f t="shared" si="46"/>
        <v>黑帝斯全神降臨卡</v>
      </c>
    </row>
    <row r="2313" spans="2:12" x14ac:dyDescent="0.25">
      <c r="B2313" s="82" t="s">
        <v>441</v>
      </c>
      <c r="C2313" s="174" t="s">
        <v>4347</v>
      </c>
      <c r="D2313" s="175" t="s">
        <v>4348</v>
      </c>
      <c r="E2313" s="82">
        <v>12</v>
      </c>
      <c r="F2313" s="79"/>
      <c r="G2313" s="82"/>
      <c r="H2313" s="82"/>
      <c r="I2313" s="118">
        <f>VLOOKUP(道具表!L2313,虛寶卡代碼清單!D:H,4,FALSE)*K2313</f>
        <v>2562000000000</v>
      </c>
      <c r="J2313" s="147"/>
      <c r="K2313" s="71">
        <v>1200000000</v>
      </c>
      <c r="L2313" t="str">
        <f t="shared" si="46"/>
        <v>黑帝斯全神降臨卡</v>
      </c>
    </row>
    <row r="2314" spans="2:12" x14ac:dyDescent="0.25">
      <c r="B2314" s="82" t="s">
        <v>441</v>
      </c>
      <c r="C2314" s="174" t="s">
        <v>4349</v>
      </c>
      <c r="D2314" s="175" t="s">
        <v>4350</v>
      </c>
      <c r="E2314" s="82">
        <v>12</v>
      </c>
      <c r="F2314" s="79"/>
      <c r="G2314" s="82"/>
      <c r="H2314" s="82"/>
      <c r="I2314" s="118">
        <f>VLOOKUP(道具表!L2314,虛寶卡代碼清單!D:H,4,FALSE)*K2314</f>
        <v>153000</v>
      </c>
      <c r="J2314" s="147"/>
      <c r="K2314" s="71">
        <v>3000</v>
      </c>
      <c r="L2314" t="str">
        <f t="shared" si="46"/>
        <v>龍虎鬥紅利卡</v>
      </c>
    </row>
    <row r="2315" spans="2:12" x14ac:dyDescent="0.25">
      <c r="B2315" s="82" t="s">
        <v>441</v>
      </c>
      <c r="C2315" s="174" t="s">
        <v>4351</v>
      </c>
      <c r="D2315" s="175" t="s">
        <v>4352</v>
      </c>
      <c r="E2315" s="82">
        <v>12</v>
      </c>
      <c r="F2315" s="79"/>
      <c r="G2315" s="82"/>
      <c r="H2315" s="82"/>
      <c r="I2315" s="118">
        <f>VLOOKUP(道具表!L2315,虛寶卡代碼清單!D:H,4,FALSE)*K2315</f>
        <v>459000</v>
      </c>
      <c r="J2315" s="147"/>
      <c r="K2315" s="71">
        <v>9000</v>
      </c>
      <c r="L2315" t="str">
        <f t="shared" si="46"/>
        <v>龍虎鬥紅利卡</v>
      </c>
    </row>
    <row r="2316" spans="2:12" x14ac:dyDescent="0.25">
      <c r="B2316" s="82" t="s">
        <v>441</v>
      </c>
      <c r="C2316" s="174" t="s">
        <v>4353</v>
      </c>
      <c r="D2316" s="175" t="s">
        <v>4354</v>
      </c>
      <c r="E2316" s="82">
        <v>12</v>
      </c>
      <c r="F2316" s="79"/>
      <c r="G2316" s="82"/>
      <c r="H2316" s="82"/>
      <c r="I2316" s="118">
        <f>VLOOKUP(道具表!L2316,虛寶卡代碼清單!D:H,4,FALSE)*K2316</f>
        <v>1530000</v>
      </c>
      <c r="J2316" s="147"/>
      <c r="K2316" s="71">
        <v>30000</v>
      </c>
      <c r="L2316" t="str">
        <f t="shared" si="46"/>
        <v>龍虎鬥紅利卡</v>
      </c>
    </row>
    <row r="2317" spans="2:12" x14ac:dyDescent="0.25">
      <c r="B2317" s="82" t="s">
        <v>441</v>
      </c>
      <c r="C2317" s="174" t="s">
        <v>4355</v>
      </c>
      <c r="D2317" s="175" t="s">
        <v>4356</v>
      </c>
      <c r="E2317" s="82">
        <v>12</v>
      </c>
      <c r="F2317" s="79"/>
      <c r="G2317" s="82"/>
      <c r="H2317" s="82"/>
      <c r="I2317" s="118">
        <f>VLOOKUP(道具表!L2317,虛寶卡代碼清單!D:H,4,FALSE)*K2317</f>
        <v>4590000</v>
      </c>
      <c r="J2317" s="147"/>
      <c r="K2317" s="71">
        <v>90000</v>
      </c>
      <c r="L2317" t="str">
        <f t="shared" si="46"/>
        <v>龍虎鬥紅利卡</v>
      </c>
    </row>
    <row r="2318" spans="2:12" x14ac:dyDescent="0.25">
      <c r="B2318" s="82" t="s">
        <v>441</v>
      </c>
      <c r="C2318" s="174" t="s">
        <v>4357</v>
      </c>
      <c r="D2318" s="175" t="s">
        <v>4358</v>
      </c>
      <c r="E2318" s="82">
        <v>12</v>
      </c>
      <c r="F2318" s="79"/>
      <c r="G2318" s="82"/>
      <c r="H2318" s="82"/>
      <c r="I2318" s="118">
        <f>VLOOKUP(道具表!L2318,虛寶卡代碼清單!D:H,4,FALSE)*K2318</f>
        <v>15300000</v>
      </c>
      <c r="J2318" s="147"/>
      <c r="K2318" s="71">
        <v>300000</v>
      </c>
      <c r="L2318" t="str">
        <f t="shared" si="46"/>
        <v>龍虎鬥紅利卡</v>
      </c>
    </row>
    <row r="2319" spans="2:12" x14ac:dyDescent="0.25">
      <c r="B2319" s="82" t="s">
        <v>441</v>
      </c>
      <c r="C2319" s="174" t="s">
        <v>4359</v>
      </c>
      <c r="D2319" s="175" t="s">
        <v>4360</v>
      </c>
      <c r="E2319" s="82">
        <v>12</v>
      </c>
      <c r="F2319" s="79"/>
      <c r="G2319" s="82"/>
      <c r="H2319" s="82"/>
      <c r="I2319" s="118">
        <f>VLOOKUP(道具表!L2319,虛寶卡代碼清單!D:H,4,FALSE)*K2319</f>
        <v>45900000</v>
      </c>
      <c r="J2319" s="147"/>
      <c r="K2319" s="71">
        <v>900000</v>
      </c>
      <c r="L2319" t="str">
        <f t="shared" si="46"/>
        <v>龍虎鬥紅利卡</v>
      </c>
    </row>
    <row r="2320" spans="2:12" x14ac:dyDescent="0.25">
      <c r="B2320" s="82" t="s">
        <v>441</v>
      </c>
      <c r="C2320" s="174" t="s">
        <v>4361</v>
      </c>
      <c r="D2320" s="175" t="s">
        <v>4362</v>
      </c>
      <c r="E2320" s="82">
        <v>12</v>
      </c>
      <c r="F2320" s="79"/>
      <c r="G2320" s="82"/>
      <c r="H2320" s="82"/>
      <c r="I2320" s="118">
        <f>VLOOKUP(道具表!L2320,虛寶卡代碼清單!D:H,4,FALSE)*K2320</f>
        <v>153000000</v>
      </c>
      <c r="J2320" s="147"/>
      <c r="K2320" s="71">
        <v>3000000</v>
      </c>
      <c r="L2320" t="str">
        <f t="shared" si="46"/>
        <v>龍虎鬥紅利卡</v>
      </c>
    </row>
    <row r="2321" spans="2:12" x14ac:dyDescent="0.25">
      <c r="B2321" s="82" t="s">
        <v>441</v>
      </c>
      <c r="C2321" s="174" t="s">
        <v>4363</v>
      </c>
      <c r="D2321" s="175" t="s">
        <v>4364</v>
      </c>
      <c r="E2321" s="82">
        <v>12</v>
      </c>
      <c r="F2321" s="79"/>
      <c r="G2321" s="82"/>
      <c r="H2321" s="82"/>
      <c r="I2321" s="118">
        <f>VLOOKUP(道具表!L2321,虛寶卡代碼清單!D:H,4,FALSE)*K2321</f>
        <v>306000000</v>
      </c>
      <c r="J2321" s="147"/>
      <c r="K2321" s="71">
        <v>6000000</v>
      </c>
      <c r="L2321" t="str">
        <f t="shared" si="46"/>
        <v>龍虎鬥紅利卡</v>
      </c>
    </row>
    <row r="2322" spans="2:12" x14ac:dyDescent="0.25">
      <c r="B2322" s="82" t="s">
        <v>441</v>
      </c>
      <c r="C2322" s="174" t="s">
        <v>4365</v>
      </c>
      <c r="D2322" s="175" t="s">
        <v>4366</v>
      </c>
      <c r="E2322" s="82">
        <v>12</v>
      </c>
      <c r="F2322" s="79"/>
      <c r="G2322" s="82"/>
      <c r="H2322" s="82"/>
      <c r="I2322" s="118">
        <f>VLOOKUP(道具表!L2322,虛寶卡代碼清單!D:H,4,FALSE)*K2322</f>
        <v>459000000</v>
      </c>
      <c r="J2322" s="147"/>
      <c r="K2322" s="71">
        <v>9000000</v>
      </c>
      <c r="L2322" t="str">
        <f t="shared" si="46"/>
        <v>龍虎鬥紅利卡</v>
      </c>
    </row>
    <row r="2323" spans="2:12" x14ac:dyDescent="0.25">
      <c r="B2323" s="82" t="s">
        <v>441</v>
      </c>
      <c r="C2323" s="174" t="s">
        <v>4367</v>
      </c>
      <c r="D2323" s="175" t="s">
        <v>4368</v>
      </c>
      <c r="E2323" s="82">
        <v>12</v>
      </c>
      <c r="F2323" s="79"/>
      <c r="G2323" s="82"/>
      <c r="H2323" s="82"/>
      <c r="I2323" s="118">
        <f>VLOOKUP(道具表!L2323,虛寶卡代碼清單!D:H,4,FALSE)*K2323</f>
        <v>765000000</v>
      </c>
      <c r="J2323" s="147"/>
      <c r="K2323" s="71">
        <v>15000000</v>
      </c>
      <c r="L2323" t="str">
        <f t="shared" si="46"/>
        <v>龍虎鬥紅利卡</v>
      </c>
    </row>
    <row r="2324" spans="2:12" x14ac:dyDescent="0.25">
      <c r="B2324" s="82" t="s">
        <v>441</v>
      </c>
      <c r="C2324" s="174" t="s">
        <v>4369</v>
      </c>
      <c r="D2324" s="175" t="s">
        <v>4370</v>
      </c>
      <c r="E2324" s="82">
        <v>12</v>
      </c>
      <c r="F2324" s="79"/>
      <c r="G2324" s="82"/>
      <c r="H2324" s="82"/>
      <c r="I2324" s="118">
        <f>VLOOKUP(道具表!L2324,虛寶卡代碼清單!D:H,4,FALSE)*K2324</f>
        <v>1530000000</v>
      </c>
      <c r="J2324" s="147"/>
      <c r="K2324" s="71">
        <v>30000000</v>
      </c>
      <c r="L2324" t="str">
        <f t="shared" si="46"/>
        <v>龍虎鬥紅利卡</v>
      </c>
    </row>
    <row r="2325" spans="2:12" x14ac:dyDescent="0.25">
      <c r="B2325" s="82" t="s">
        <v>441</v>
      </c>
      <c r="C2325" s="174" t="s">
        <v>4371</v>
      </c>
      <c r="D2325" s="175" t="s">
        <v>4372</v>
      </c>
      <c r="E2325" s="82">
        <v>12</v>
      </c>
      <c r="F2325" s="79"/>
      <c r="G2325" s="82"/>
      <c r="H2325" s="82"/>
      <c r="I2325" s="118">
        <f>VLOOKUP(道具表!L2325,虛寶卡代碼清單!D:H,4,FALSE)*K2325</f>
        <v>2295000000</v>
      </c>
      <c r="J2325" s="147"/>
      <c r="K2325" s="71">
        <v>45000000</v>
      </c>
      <c r="L2325" t="str">
        <f t="shared" si="46"/>
        <v>龍虎鬥紅利卡</v>
      </c>
    </row>
    <row r="2326" spans="2:12" x14ac:dyDescent="0.25">
      <c r="B2326" s="82" t="s">
        <v>441</v>
      </c>
      <c r="C2326" s="174" t="s">
        <v>4373</v>
      </c>
      <c r="D2326" s="175" t="s">
        <v>4374</v>
      </c>
      <c r="E2326" s="82">
        <v>12</v>
      </c>
      <c r="F2326" s="79"/>
      <c r="G2326" s="82"/>
      <c r="H2326" s="82"/>
      <c r="I2326" s="118">
        <f>VLOOKUP(道具表!L2326,虛寶卡代碼清單!D:H,4,FALSE)*K2326</f>
        <v>4590000000</v>
      </c>
      <c r="J2326" s="147"/>
      <c r="K2326" s="71">
        <v>90000000</v>
      </c>
      <c r="L2326" t="str">
        <f t="shared" si="46"/>
        <v>龍虎鬥紅利卡</v>
      </c>
    </row>
    <row r="2327" spans="2:12" x14ac:dyDescent="0.25">
      <c r="B2327" s="82" t="s">
        <v>441</v>
      </c>
      <c r="C2327" s="174" t="s">
        <v>4375</v>
      </c>
      <c r="D2327" s="175" t="s">
        <v>4376</v>
      </c>
      <c r="E2327" s="82">
        <v>12</v>
      </c>
      <c r="F2327" s="79"/>
      <c r="G2327" s="82"/>
      <c r="H2327" s="82"/>
      <c r="I2327" s="118">
        <f>VLOOKUP(道具表!L2327,虛寶卡代碼清單!D:H,4,FALSE)*K2327</f>
        <v>7650000000</v>
      </c>
      <c r="J2327" s="147"/>
      <c r="K2327" s="71">
        <v>150000000</v>
      </c>
      <c r="L2327" t="str">
        <f t="shared" si="46"/>
        <v>龍虎鬥紅利卡</v>
      </c>
    </row>
    <row r="2328" spans="2:12" x14ac:dyDescent="0.25">
      <c r="B2328" s="82" t="s">
        <v>441</v>
      </c>
      <c r="C2328" s="174" t="s">
        <v>4377</v>
      </c>
      <c r="D2328" s="175" t="s">
        <v>4378</v>
      </c>
      <c r="E2328" s="82">
        <v>12</v>
      </c>
      <c r="F2328" s="79"/>
      <c r="G2328" s="82"/>
      <c r="H2328" s="82"/>
      <c r="I2328" s="118">
        <f>VLOOKUP(道具表!L2328,虛寶卡代碼清單!D:H,4,FALSE)*K2328</f>
        <v>15300000000</v>
      </c>
      <c r="J2328" s="147"/>
      <c r="K2328" s="71">
        <v>300000000</v>
      </c>
      <c r="L2328" t="str">
        <f t="shared" si="46"/>
        <v>龍虎鬥紅利卡</v>
      </c>
    </row>
    <row r="2329" spans="2:12" x14ac:dyDescent="0.25">
      <c r="B2329" s="82" t="s">
        <v>441</v>
      </c>
      <c r="C2329" s="174" t="s">
        <v>4379</v>
      </c>
      <c r="D2329" s="175" t="s">
        <v>4380</v>
      </c>
      <c r="E2329" s="82">
        <v>12</v>
      </c>
      <c r="F2329" s="79"/>
      <c r="G2329" s="82"/>
      <c r="H2329" s="82"/>
      <c r="I2329" s="118">
        <f>VLOOKUP(道具表!L2329,虛寶卡代碼清單!D:H,4,FALSE)*K2329</f>
        <v>30600000000</v>
      </c>
      <c r="J2329" s="147"/>
      <c r="K2329" s="71">
        <v>600000000</v>
      </c>
      <c r="L2329" t="str">
        <f t="shared" si="46"/>
        <v>龍虎鬥紅利卡</v>
      </c>
    </row>
    <row r="2330" spans="2:12" x14ac:dyDescent="0.25">
      <c r="B2330" s="82" t="s">
        <v>441</v>
      </c>
      <c r="C2330" s="174" t="s">
        <v>4381</v>
      </c>
      <c r="D2330" s="175" t="s">
        <v>4382</v>
      </c>
      <c r="E2330" s="82">
        <v>12</v>
      </c>
      <c r="F2330" s="79"/>
      <c r="G2330" s="82"/>
      <c r="H2330" s="82"/>
      <c r="I2330" s="118">
        <f>VLOOKUP(道具表!L2330,虛寶卡代碼清單!D:H,4,FALSE)*K2330</f>
        <v>61200000000</v>
      </c>
      <c r="J2330" s="147"/>
      <c r="K2330" s="71">
        <v>1200000000</v>
      </c>
      <c r="L2330" t="str">
        <f t="shared" ref="L2330:L2393" si="47">MID(C2330,LEN(K2330)+1,FIND("(",C2330)-LEN(K2330)-1)</f>
        <v>龍虎鬥紅利卡</v>
      </c>
    </row>
    <row r="2331" spans="2:12" x14ac:dyDescent="0.25">
      <c r="B2331" s="82" t="s">
        <v>441</v>
      </c>
      <c r="C2331" s="174" t="s">
        <v>4383</v>
      </c>
      <c r="D2331" s="175" t="s">
        <v>4384</v>
      </c>
      <c r="E2331" s="82">
        <v>12</v>
      </c>
      <c r="F2331" s="79"/>
      <c r="G2331" s="82"/>
      <c r="H2331" s="82"/>
      <c r="I2331" s="118">
        <f>VLOOKUP(道具表!L2331,虛寶卡代碼清單!D:H,4,FALSE)*K2331</f>
        <v>153000000000</v>
      </c>
      <c r="J2331" s="147"/>
      <c r="K2331" s="71">
        <v>3000000000</v>
      </c>
      <c r="L2331" t="str">
        <f t="shared" si="47"/>
        <v>龍虎鬥紅利卡</v>
      </c>
    </row>
    <row r="2332" spans="2:12" x14ac:dyDescent="0.25">
      <c r="B2332" s="82" t="s">
        <v>441</v>
      </c>
      <c r="C2332" s="176" t="s">
        <v>9003</v>
      </c>
      <c r="D2332" s="175" t="s">
        <v>9004</v>
      </c>
      <c r="E2332" s="82">
        <v>12</v>
      </c>
      <c r="F2332" s="79"/>
      <c r="G2332" s="82"/>
      <c r="H2332" s="82"/>
      <c r="I2332" s="118">
        <f>VLOOKUP(道具表!L2332,虛寶卡代碼清單!D:H,4,FALSE)*K2332</f>
        <v>306000000000</v>
      </c>
      <c r="J2332" s="147"/>
      <c r="K2332" s="71">
        <v>6000000000</v>
      </c>
      <c r="L2332" t="str">
        <f t="shared" si="47"/>
        <v>龍虎鬥紅利卡</v>
      </c>
    </row>
    <row r="2333" spans="2:12" x14ac:dyDescent="0.25">
      <c r="B2333" s="82" t="s">
        <v>441</v>
      </c>
      <c r="C2333" s="176" t="s">
        <v>9005</v>
      </c>
      <c r="D2333" s="175" t="s">
        <v>9006</v>
      </c>
      <c r="E2333" s="82">
        <v>12</v>
      </c>
      <c r="F2333" s="79"/>
      <c r="G2333" s="82"/>
      <c r="H2333" s="82"/>
      <c r="I2333" s="118">
        <f>VLOOKUP(道具表!L2333,虛寶卡代碼清單!D:H,4,FALSE)*K2333</f>
        <v>612000000000</v>
      </c>
      <c r="J2333" s="147"/>
      <c r="K2333" s="71">
        <v>12000000000</v>
      </c>
      <c r="L2333" t="str">
        <f t="shared" si="47"/>
        <v>龍虎鬥紅利卡</v>
      </c>
    </row>
    <row r="2334" spans="2:12" x14ac:dyDescent="0.25">
      <c r="B2334" s="82" t="s">
        <v>441</v>
      </c>
      <c r="C2334" s="174" t="s">
        <v>4385</v>
      </c>
      <c r="D2334" s="175" t="s">
        <v>4386</v>
      </c>
      <c r="E2334" s="82">
        <v>12</v>
      </c>
      <c r="F2334" s="79"/>
      <c r="G2334" s="82"/>
      <c r="H2334" s="82"/>
      <c r="I2334" s="118">
        <f>VLOOKUP(道具表!L2334,虛寶卡代碼清單!D:H,4,FALSE)*K2334</f>
        <v>153000</v>
      </c>
      <c r="J2334" s="147"/>
      <c r="K2334" s="71">
        <v>3000</v>
      </c>
      <c r="L2334" t="str">
        <f t="shared" si="47"/>
        <v>龍虎鬥紅利卡</v>
      </c>
    </row>
    <row r="2335" spans="2:12" x14ac:dyDescent="0.25">
      <c r="B2335" s="82" t="s">
        <v>441</v>
      </c>
      <c r="C2335" s="174" t="s">
        <v>4387</v>
      </c>
      <c r="D2335" s="175" t="s">
        <v>4388</v>
      </c>
      <c r="E2335" s="82">
        <v>12</v>
      </c>
      <c r="F2335" s="79"/>
      <c r="G2335" s="82"/>
      <c r="H2335" s="82"/>
      <c r="I2335" s="118">
        <f>VLOOKUP(道具表!L2335,虛寶卡代碼清單!D:H,4,FALSE)*K2335</f>
        <v>459000</v>
      </c>
      <c r="J2335" s="147"/>
      <c r="K2335" s="71">
        <v>9000</v>
      </c>
      <c r="L2335" t="str">
        <f t="shared" si="47"/>
        <v>龍虎鬥紅利卡</v>
      </c>
    </row>
    <row r="2336" spans="2:12" x14ac:dyDescent="0.25">
      <c r="B2336" s="82" t="s">
        <v>441</v>
      </c>
      <c r="C2336" s="174" t="s">
        <v>4389</v>
      </c>
      <c r="D2336" s="175" t="s">
        <v>4390</v>
      </c>
      <c r="E2336" s="82">
        <v>12</v>
      </c>
      <c r="F2336" s="79"/>
      <c r="G2336" s="82"/>
      <c r="H2336" s="82"/>
      <c r="I2336" s="118">
        <f>VLOOKUP(道具表!L2336,虛寶卡代碼清單!D:H,4,FALSE)*K2336</f>
        <v>1530000</v>
      </c>
      <c r="J2336" s="147"/>
      <c r="K2336" s="71">
        <v>30000</v>
      </c>
      <c r="L2336" t="str">
        <f t="shared" si="47"/>
        <v>龍虎鬥紅利卡</v>
      </c>
    </row>
    <row r="2337" spans="2:12" x14ac:dyDescent="0.25">
      <c r="B2337" s="82" t="s">
        <v>441</v>
      </c>
      <c r="C2337" s="174" t="s">
        <v>4391</v>
      </c>
      <c r="D2337" s="175" t="s">
        <v>4392</v>
      </c>
      <c r="E2337" s="82">
        <v>12</v>
      </c>
      <c r="F2337" s="79"/>
      <c r="G2337" s="82"/>
      <c r="H2337" s="82"/>
      <c r="I2337" s="118">
        <f>VLOOKUP(道具表!L2337,虛寶卡代碼清單!D:H,4,FALSE)*K2337</f>
        <v>4590000</v>
      </c>
      <c r="J2337" s="147"/>
      <c r="K2337" s="71">
        <v>90000</v>
      </c>
      <c r="L2337" t="str">
        <f t="shared" si="47"/>
        <v>龍虎鬥紅利卡</v>
      </c>
    </row>
    <row r="2338" spans="2:12" x14ac:dyDescent="0.25">
      <c r="B2338" s="82" t="s">
        <v>441</v>
      </c>
      <c r="C2338" s="174" t="s">
        <v>4393</v>
      </c>
      <c r="D2338" s="175" t="s">
        <v>4394</v>
      </c>
      <c r="E2338" s="82">
        <v>12</v>
      </c>
      <c r="F2338" s="79"/>
      <c r="G2338" s="82"/>
      <c r="H2338" s="82"/>
      <c r="I2338" s="118">
        <f>VLOOKUP(道具表!L2338,虛寶卡代碼清單!D:H,4,FALSE)*K2338</f>
        <v>15300000</v>
      </c>
      <c r="J2338" s="147"/>
      <c r="K2338" s="71">
        <v>300000</v>
      </c>
      <c r="L2338" t="str">
        <f t="shared" si="47"/>
        <v>龍虎鬥紅利卡</v>
      </c>
    </row>
    <row r="2339" spans="2:12" x14ac:dyDescent="0.25">
      <c r="B2339" s="82" t="s">
        <v>441</v>
      </c>
      <c r="C2339" s="174" t="s">
        <v>4395</v>
      </c>
      <c r="D2339" s="175" t="s">
        <v>4396</v>
      </c>
      <c r="E2339" s="82">
        <v>12</v>
      </c>
      <c r="F2339" s="79"/>
      <c r="G2339" s="82"/>
      <c r="H2339" s="82"/>
      <c r="I2339" s="118">
        <f>VLOOKUP(道具表!L2339,虛寶卡代碼清單!D:H,4,FALSE)*K2339</f>
        <v>45900000</v>
      </c>
      <c r="J2339" s="147"/>
      <c r="K2339" s="71">
        <v>900000</v>
      </c>
      <c r="L2339" t="str">
        <f t="shared" si="47"/>
        <v>龍虎鬥紅利卡</v>
      </c>
    </row>
    <row r="2340" spans="2:12" x14ac:dyDescent="0.25">
      <c r="B2340" s="82" t="s">
        <v>441</v>
      </c>
      <c r="C2340" s="174" t="s">
        <v>4397</v>
      </c>
      <c r="D2340" s="175" t="s">
        <v>4398</v>
      </c>
      <c r="E2340" s="82">
        <v>12</v>
      </c>
      <c r="F2340" s="79"/>
      <c r="G2340" s="82"/>
      <c r="H2340" s="82"/>
      <c r="I2340" s="118">
        <f>VLOOKUP(道具表!L2340,虛寶卡代碼清單!D:H,4,FALSE)*K2340</f>
        <v>153000000</v>
      </c>
      <c r="J2340" s="147"/>
      <c r="K2340" s="71">
        <v>3000000</v>
      </c>
      <c r="L2340" t="str">
        <f t="shared" si="47"/>
        <v>龍虎鬥紅利卡</v>
      </c>
    </row>
    <row r="2341" spans="2:12" x14ac:dyDescent="0.25">
      <c r="B2341" s="82" t="s">
        <v>441</v>
      </c>
      <c r="C2341" s="174" t="s">
        <v>4399</v>
      </c>
      <c r="D2341" s="175" t="s">
        <v>4400</v>
      </c>
      <c r="E2341" s="82">
        <v>12</v>
      </c>
      <c r="F2341" s="79"/>
      <c r="G2341" s="82"/>
      <c r="H2341" s="82"/>
      <c r="I2341" s="118">
        <f>VLOOKUP(道具表!L2341,虛寶卡代碼清單!D:H,4,FALSE)*K2341</f>
        <v>306000000</v>
      </c>
      <c r="J2341" s="147"/>
      <c r="K2341" s="71">
        <v>6000000</v>
      </c>
      <c r="L2341" t="str">
        <f t="shared" si="47"/>
        <v>龍虎鬥紅利卡</v>
      </c>
    </row>
    <row r="2342" spans="2:12" x14ac:dyDescent="0.25">
      <c r="B2342" s="82" t="s">
        <v>441</v>
      </c>
      <c r="C2342" s="174" t="s">
        <v>4401</v>
      </c>
      <c r="D2342" s="175" t="s">
        <v>4402</v>
      </c>
      <c r="E2342" s="82">
        <v>12</v>
      </c>
      <c r="F2342" s="79"/>
      <c r="G2342" s="82"/>
      <c r="H2342" s="82"/>
      <c r="I2342" s="118">
        <f>VLOOKUP(道具表!L2342,虛寶卡代碼清單!D:H,4,FALSE)*K2342</f>
        <v>459000000</v>
      </c>
      <c r="J2342" s="147"/>
      <c r="K2342" s="71">
        <v>9000000</v>
      </c>
      <c r="L2342" t="str">
        <f t="shared" si="47"/>
        <v>龍虎鬥紅利卡</v>
      </c>
    </row>
    <row r="2343" spans="2:12" x14ac:dyDescent="0.25">
      <c r="B2343" s="82" t="s">
        <v>441</v>
      </c>
      <c r="C2343" s="174" t="s">
        <v>4403</v>
      </c>
      <c r="D2343" s="175" t="s">
        <v>4404</v>
      </c>
      <c r="E2343" s="82">
        <v>12</v>
      </c>
      <c r="F2343" s="79"/>
      <c r="G2343" s="82"/>
      <c r="H2343" s="82"/>
      <c r="I2343" s="118">
        <f>VLOOKUP(道具表!L2343,虛寶卡代碼清單!D:H,4,FALSE)*K2343</f>
        <v>765000000</v>
      </c>
      <c r="J2343" s="147"/>
      <c r="K2343" s="71">
        <v>15000000</v>
      </c>
      <c r="L2343" t="str">
        <f t="shared" si="47"/>
        <v>龍虎鬥紅利卡</v>
      </c>
    </row>
    <row r="2344" spans="2:12" x14ac:dyDescent="0.25">
      <c r="B2344" s="82" t="s">
        <v>441</v>
      </c>
      <c r="C2344" s="174" t="s">
        <v>4405</v>
      </c>
      <c r="D2344" s="175" t="s">
        <v>4406</v>
      </c>
      <c r="E2344" s="82">
        <v>12</v>
      </c>
      <c r="F2344" s="79"/>
      <c r="G2344" s="82"/>
      <c r="H2344" s="82"/>
      <c r="I2344" s="118">
        <f>VLOOKUP(道具表!L2344,虛寶卡代碼清單!D:H,4,FALSE)*K2344</f>
        <v>1530000000</v>
      </c>
      <c r="J2344" s="147"/>
      <c r="K2344" s="71">
        <v>30000000</v>
      </c>
      <c r="L2344" t="str">
        <f t="shared" si="47"/>
        <v>龍虎鬥紅利卡</v>
      </c>
    </row>
    <row r="2345" spans="2:12" x14ac:dyDescent="0.25">
      <c r="B2345" s="82" t="s">
        <v>441</v>
      </c>
      <c r="C2345" s="174" t="s">
        <v>4407</v>
      </c>
      <c r="D2345" s="175" t="s">
        <v>4408</v>
      </c>
      <c r="E2345" s="82">
        <v>12</v>
      </c>
      <c r="F2345" s="79"/>
      <c r="G2345" s="82"/>
      <c r="H2345" s="82"/>
      <c r="I2345" s="118">
        <f>VLOOKUP(道具表!L2345,虛寶卡代碼清單!D:H,4,FALSE)*K2345</f>
        <v>2295000000</v>
      </c>
      <c r="J2345" s="147"/>
      <c r="K2345" s="71">
        <v>45000000</v>
      </c>
      <c r="L2345" t="str">
        <f t="shared" si="47"/>
        <v>龍虎鬥紅利卡</v>
      </c>
    </row>
    <row r="2346" spans="2:12" x14ac:dyDescent="0.25">
      <c r="B2346" s="82" t="s">
        <v>441</v>
      </c>
      <c r="C2346" s="174" t="s">
        <v>4409</v>
      </c>
      <c r="D2346" s="175" t="s">
        <v>4410</v>
      </c>
      <c r="E2346" s="82">
        <v>12</v>
      </c>
      <c r="F2346" s="79"/>
      <c r="G2346" s="82"/>
      <c r="H2346" s="82"/>
      <c r="I2346" s="118">
        <f>VLOOKUP(道具表!L2346,虛寶卡代碼清單!D:H,4,FALSE)*K2346</f>
        <v>4590000000</v>
      </c>
      <c r="J2346" s="147"/>
      <c r="K2346" s="71">
        <v>90000000</v>
      </c>
      <c r="L2346" t="str">
        <f t="shared" si="47"/>
        <v>龍虎鬥紅利卡</v>
      </c>
    </row>
    <row r="2347" spans="2:12" x14ac:dyDescent="0.25">
      <c r="B2347" s="82" t="s">
        <v>441</v>
      </c>
      <c r="C2347" s="174" t="s">
        <v>4411</v>
      </c>
      <c r="D2347" s="175" t="s">
        <v>4412</v>
      </c>
      <c r="E2347" s="82">
        <v>12</v>
      </c>
      <c r="F2347" s="79"/>
      <c r="G2347" s="82"/>
      <c r="H2347" s="82"/>
      <c r="I2347" s="118">
        <f>VLOOKUP(道具表!L2347,虛寶卡代碼清單!D:H,4,FALSE)*K2347</f>
        <v>7650000000</v>
      </c>
      <c r="J2347" s="147"/>
      <c r="K2347" s="71">
        <v>150000000</v>
      </c>
      <c r="L2347" t="str">
        <f t="shared" si="47"/>
        <v>龍虎鬥紅利卡</v>
      </c>
    </row>
    <row r="2348" spans="2:12" x14ac:dyDescent="0.25">
      <c r="B2348" s="82" t="s">
        <v>441</v>
      </c>
      <c r="C2348" s="174" t="s">
        <v>4413</v>
      </c>
      <c r="D2348" s="175" t="s">
        <v>4414</v>
      </c>
      <c r="E2348" s="82">
        <v>12</v>
      </c>
      <c r="F2348" s="79"/>
      <c r="G2348" s="82"/>
      <c r="H2348" s="82"/>
      <c r="I2348" s="118">
        <f>VLOOKUP(道具表!L2348,虛寶卡代碼清單!D:H,4,FALSE)*K2348</f>
        <v>15300000000</v>
      </c>
      <c r="J2348" s="147"/>
      <c r="K2348" s="71">
        <v>300000000</v>
      </c>
      <c r="L2348" t="str">
        <f t="shared" si="47"/>
        <v>龍虎鬥紅利卡</v>
      </c>
    </row>
    <row r="2349" spans="2:12" x14ac:dyDescent="0.25">
      <c r="B2349" s="82" t="s">
        <v>441</v>
      </c>
      <c r="C2349" s="174" t="s">
        <v>4415</v>
      </c>
      <c r="D2349" s="175" t="s">
        <v>4416</v>
      </c>
      <c r="E2349" s="82">
        <v>12</v>
      </c>
      <c r="F2349" s="79"/>
      <c r="G2349" s="82"/>
      <c r="H2349" s="82"/>
      <c r="I2349" s="118">
        <f>VLOOKUP(道具表!L2349,虛寶卡代碼清單!D:H,4,FALSE)*K2349</f>
        <v>30600000000</v>
      </c>
      <c r="J2349" s="147"/>
      <c r="K2349" s="71">
        <v>600000000</v>
      </c>
      <c r="L2349" t="str">
        <f t="shared" si="47"/>
        <v>龍虎鬥紅利卡</v>
      </c>
    </row>
    <row r="2350" spans="2:12" x14ac:dyDescent="0.25">
      <c r="B2350" s="82" t="s">
        <v>441</v>
      </c>
      <c r="C2350" s="174" t="s">
        <v>4417</v>
      </c>
      <c r="D2350" s="175" t="s">
        <v>4418</v>
      </c>
      <c r="E2350" s="82">
        <v>12</v>
      </c>
      <c r="F2350" s="79"/>
      <c r="G2350" s="82"/>
      <c r="H2350" s="82"/>
      <c r="I2350" s="118">
        <f>VLOOKUP(道具表!L2350,虛寶卡代碼清單!D:H,4,FALSE)*K2350</f>
        <v>61200000000</v>
      </c>
      <c r="J2350" s="147"/>
      <c r="K2350" s="71">
        <v>1200000000</v>
      </c>
      <c r="L2350" t="str">
        <f t="shared" si="47"/>
        <v>龍虎鬥紅利卡</v>
      </c>
    </row>
    <row r="2351" spans="2:12" x14ac:dyDescent="0.25">
      <c r="B2351" s="82" t="s">
        <v>441</v>
      </c>
      <c r="C2351" s="174" t="s">
        <v>4419</v>
      </c>
      <c r="D2351" s="175" t="s">
        <v>4420</v>
      </c>
      <c r="E2351" s="82">
        <v>12</v>
      </c>
      <c r="F2351" s="79"/>
      <c r="G2351" s="82"/>
      <c r="H2351" s="82"/>
      <c r="I2351" s="118">
        <f>VLOOKUP(道具表!L2351,虛寶卡代碼清單!D:H,4,FALSE)*K2351</f>
        <v>153000000000</v>
      </c>
      <c r="J2351" s="147"/>
      <c r="K2351" s="71">
        <v>3000000000</v>
      </c>
      <c r="L2351" t="str">
        <f t="shared" si="47"/>
        <v>龍虎鬥紅利卡</v>
      </c>
    </row>
    <row r="2352" spans="2:12" x14ac:dyDescent="0.25">
      <c r="B2352" s="82" t="s">
        <v>441</v>
      </c>
      <c r="C2352" s="176" t="s">
        <v>9007</v>
      </c>
      <c r="D2352" s="175" t="s">
        <v>9008</v>
      </c>
      <c r="E2352" s="82">
        <v>12</v>
      </c>
      <c r="F2352" s="79"/>
      <c r="G2352" s="82"/>
      <c r="H2352" s="82"/>
      <c r="I2352" s="118">
        <f>VLOOKUP(道具表!L2352,虛寶卡代碼清單!D:H,4,FALSE)*K2352</f>
        <v>306000000000</v>
      </c>
      <c r="J2352" s="147"/>
      <c r="K2352" s="71">
        <v>6000000000</v>
      </c>
      <c r="L2352" t="str">
        <f t="shared" si="47"/>
        <v>龍虎鬥紅利卡</v>
      </c>
    </row>
    <row r="2353" spans="2:12" x14ac:dyDescent="0.25">
      <c r="B2353" s="82" t="s">
        <v>441</v>
      </c>
      <c r="C2353" s="176" t="s">
        <v>9009</v>
      </c>
      <c r="D2353" s="175" t="s">
        <v>9010</v>
      </c>
      <c r="E2353" s="82">
        <v>12</v>
      </c>
      <c r="F2353" s="79"/>
      <c r="G2353" s="82"/>
      <c r="H2353" s="82"/>
      <c r="I2353" s="118">
        <f>VLOOKUP(道具表!L2353,虛寶卡代碼清單!D:H,4,FALSE)*K2353</f>
        <v>612000000000</v>
      </c>
      <c r="J2353" s="147"/>
      <c r="K2353" s="71">
        <v>12000000000</v>
      </c>
      <c r="L2353" t="str">
        <f t="shared" si="47"/>
        <v>龍虎鬥紅利卡</v>
      </c>
    </row>
    <row r="2354" spans="2:12" x14ac:dyDescent="0.25">
      <c r="B2354" s="82" t="s">
        <v>441</v>
      </c>
      <c r="C2354" s="174" t="s">
        <v>4421</v>
      </c>
      <c r="D2354" s="175" t="s">
        <v>4422</v>
      </c>
      <c r="E2354" s="82">
        <v>12</v>
      </c>
      <c r="F2354" s="79"/>
      <c r="G2354" s="82"/>
      <c r="H2354" s="82"/>
      <c r="I2354" s="118">
        <f>VLOOKUP(道具表!L2354,虛寶卡代碼清單!D:H,4,FALSE)*K2354</f>
        <v>627000</v>
      </c>
      <c r="J2354" s="147"/>
      <c r="K2354" s="71">
        <v>3000</v>
      </c>
      <c r="L2354" t="str">
        <f t="shared" si="47"/>
        <v>龍虎鬥昇龍卡</v>
      </c>
    </row>
    <row r="2355" spans="2:12" x14ac:dyDescent="0.25">
      <c r="B2355" s="82" t="s">
        <v>441</v>
      </c>
      <c r="C2355" s="174" t="s">
        <v>4423</v>
      </c>
      <c r="D2355" s="175" t="s">
        <v>4424</v>
      </c>
      <c r="E2355" s="82">
        <v>12</v>
      </c>
      <c r="F2355" s="79"/>
      <c r="G2355" s="82"/>
      <c r="H2355" s="82"/>
      <c r="I2355" s="118">
        <f>VLOOKUP(道具表!L2355,虛寶卡代碼清單!D:H,4,FALSE)*K2355</f>
        <v>1881000</v>
      </c>
      <c r="J2355" s="147"/>
      <c r="K2355" s="71">
        <v>9000</v>
      </c>
      <c r="L2355" t="str">
        <f t="shared" si="47"/>
        <v>龍虎鬥昇龍卡</v>
      </c>
    </row>
    <row r="2356" spans="2:12" x14ac:dyDescent="0.25">
      <c r="B2356" s="82" t="s">
        <v>441</v>
      </c>
      <c r="C2356" s="174" t="s">
        <v>4425</v>
      </c>
      <c r="D2356" s="175" t="s">
        <v>4426</v>
      </c>
      <c r="E2356" s="82">
        <v>12</v>
      </c>
      <c r="F2356" s="79"/>
      <c r="G2356" s="82"/>
      <c r="H2356" s="82"/>
      <c r="I2356" s="118">
        <f>VLOOKUP(道具表!L2356,虛寶卡代碼清單!D:H,4,FALSE)*K2356</f>
        <v>6270000</v>
      </c>
      <c r="J2356" s="147"/>
      <c r="K2356" s="71">
        <v>30000</v>
      </c>
      <c r="L2356" t="str">
        <f t="shared" si="47"/>
        <v>龍虎鬥昇龍卡</v>
      </c>
    </row>
    <row r="2357" spans="2:12" x14ac:dyDescent="0.25">
      <c r="B2357" s="82" t="s">
        <v>441</v>
      </c>
      <c r="C2357" s="174" t="s">
        <v>4427</v>
      </c>
      <c r="D2357" s="175" t="s">
        <v>4428</v>
      </c>
      <c r="E2357" s="82">
        <v>12</v>
      </c>
      <c r="F2357" s="79"/>
      <c r="G2357" s="82"/>
      <c r="H2357" s="82"/>
      <c r="I2357" s="118">
        <f>VLOOKUP(道具表!L2357,虛寶卡代碼清單!D:H,4,FALSE)*K2357</f>
        <v>18810000</v>
      </c>
      <c r="J2357" s="147"/>
      <c r="K2357" s="71">
        <v>90000</v>
      </c>
      <c r="L2357" t="str">
        <f t="shared" si="47"/>
        <v>龍虎鬥昇龍卡</v>
      </c>
    </row>
    <row r="2358" spans="2:12" x14ac:dyDescent="0.25">
      <c r="B2358" s="82" t="s">
        <v>441</v>
      </c>
      <c r="C2358" s="174" t="s">
        <v>4429</v>
      </c>
      <c r="D2358" s="175" t="s">
        <v>4430</v>
      </c>
      <c r="E2358" s="82">
        <v>12</v>
      </c>
      <c r="F2358" s="79"/>
      <c r="G2358" s="82"/>
      <c r="H2358" s="82"/>
      <c r="I2358" s="118">
        <f>VLOOKUP(道具表!L2358,虛寶卡代碼清單!D:H,4,FALSE)*K2358</f>
        <v>62700000</v>
      </c>
      <c r="J2358" s="147"/>
      <c r="K2358" s="71">
        <v>300000</v>
      </c>
      <c r="L2358" t="str">
        <f t="shared" si="47"/>
        <v>龍虎鬥昇龍卡</v>
      </c>
    </row>
    <row r="2359" spans="2:12" x14ac:dyDescent="0.25">
      <c r="B2359" s="82" t="s">
        <v>441</v>
      </c>
      <c r="C2359" s="174" t="s">
        <v>4431</v>
      </c>
      <c r="D2359" s="175" t="s">
        <v>4432</v>
      </c>
      <c r="E2359" s="82">
        <v>12</v>
      </c>
      <c r="F2359" s="79"/>
      <c r="G2359" s="82"/>
      <c r="H2359" s="82"/>
      <c r="I2359" s="118">
        <f>VLOOKUP(道具表!L2359,虛寶卡代碼清單!D:H,4,FALSE)*K2359</f>
        <v>188100000</v>
      </c>
      <c r="J2359" s="147"/>
      <c r="K2359" s="71">
        <v>900000</v>
      </c>
      <c r="L2359" t="str">
        <f t="shared" si="47"/>
        <v>龍虎鬥昇龍卡</v>
      </c>
    </row>
    <row r="2360" spans="2:12" x14ac:dyDescent="0.25">
      <c r="B2360" s="82" t="s">
        <v>441</v>
      </c>
      <c r="C2360" s="174" t="s">
        <v>4433</v>
      </c>
      <c r="D2360" s="175" t="s">
        <v>4434</v>
      </c>
      <c r="E2360" s="82">
        <v>12</v>
      </c>
      <c r="F2360" s="79"/>
      <c r="G2360" s="82"/>
      <c r="H2360" s="82"/>
      <c r="I2360" s="118">
        <f>VLOOKUP(道具表!L2360,虛寶卡代碼清單!D:H,4,FALSE)*K2360</f>
        <v>627000000</v>
      </c>
      <c r="J2360" s="147"/>
      <c r="K2360" s="71">
        <v>3000000</v>
      </c>
      <c r="L2360" t="str">
        <f t="shared" si="47"/>
        <v>龍虎鬥昇龍卡</v>
      </c>
    </row>
    <row r="2361" spans="2:12" x14ac:dyDescent="0.25">
      <c r="B2361" s="82" t="s">
        <v>441</v>
      </c>
      <c r="C2361" s="174" t="s">
        <v>4435</v>
      </c>
      <c r="D2361" s="175" t="s">
        <v>4436</v>
      </c>
      <c r="E2361" s="82">
        <v>12</v>
      </c>
      <c r="F2361" s="79"/>
      <c r="G2361" s="82"/>
      <c r="H2361" s="82"/>
      <c r="I2361" s="118">
        <f>VLOOKUP(道具表!L2361,虛寶卡代碼清單!D:H,4,FALSE)*K2361</f>
        <v>1254000000</v>
      </c>
      <c r="J2361" s="147"/>
      <c r="K2361" s="71">
        <v>6000000</v>
      </c>
      <c r="L2361" t="str">
        <f t="shared" si="47"/>
        <v>龍虎鬥昇龍卡</v>
      </c>
    </row>
    <row r="2362" spans="2:12" x14ac:dyDescent="0.25">
      <c r="B2362" s="82" t="s">
        <v>441</v>
      </c>
      <c r="C2362" s="174" t="s">
        <v>4437</v>
      </c>
      <c r="D2362" s="175" t="s">
        <v>4438</v>
      </c>
      <c r="E2362" s="82">
        <v>12</v>
      </c>
      <c r="F2362" s="79"/>
      <c r="G2362" s="82"/>
      <c r="H2362" s="82"/>
      <c r="I2362" s="118">
        <f>VLOOKUP(道具表!L2362,虛寶卡代碼清單!D:H,4,FALSE)*K2362</f>
        <v>1881000000</v>
      </c>
      <c r="J2362" s="147"/>
      <c r="K2362" s="71">
        <v>9000000</v>
      </c>
      <c r="L2362" t="str">
        <f t="shared" si="47"/>
        <v>龍虎鬥昇龍卡</v>
      </c>
    </row>
    <row r="2363" spans="2:12" x14ac:dyDescent="0.25">
      <c r="B2363" s="82" t="s">
        <v>441</v>
      </c>
      <c r="C2363" s="174" t="s">
        <v>4439</v>
      </c>
      <c r="D2363" s="175" t="s">
        <v>4440</v>
      </c>
      <c r="E2363" s="82">
        <v>12</v>
      </c>
      <c r="F2363" s="79"/>
      <c r="G2363" s="82"/>
      <c r="H2363" s="82"/>
      <c r="I2363" s="118">
        <f>VLOOKUP(道具表!L2363,虛寶卡代碼清單!D:H,4,FALSE)*K2363</f>
        <v>3135000000</v>
      </c>
      <c r="J2363" s="147"/>
      <c r="K2363" s="71">
        <v>15000000</v>
      </c>
      <c r="L2363" t="str">
        <f t="shared" si="47"/>
        <v>龍虎鬥昇龍卡</v>
      </c>
    </row>
    <row r="2364" spans="2:12" x14ac:dyDescent="0.25">
      <c r="B2364" s="82" t="s">
        <v>441</v>
      </c>
      <c r="C2364" s="174" t="s">
        <v>4441</v>
      </c>
      <c r="D2364" s="175" t="s">
        <v>4442</v>
      </c>
      <c r="E2364" s="82">
        <v>12</v>
      </c>
      <c r="F2364" s="79"/>
      <c r="G2364" s="82"/>
      <c r="H2364" s="82"/>
      <c r="I2364" s="118">
        <f>VLOOKUP(道具表!L2364,虛寶卡代碼清單!D:H,4,FALSE)*K2364</f>
        <v>6270000000</v>
      </c>
      <c r="J2364" s="147"/>
      <c r="K2364" s="71">
        <v>30000000</v>
      </c>
      <c r="L2364" t="str">
        <f t="shared" si="47"/>
        <v>龍虎鬥昇龍卡</v>
      </c>
    </row>
    <row r="2365" spans="2:12" x14ac:dyDescent="0.25">
      <c r="B2365" s="82" t="s">
        <v>441</v>
      </c>
      <c r="C2365" s="174" t="s">
        <v>4443</v>
      </c>
      <c r="D2365" s="175" t="s">
        <v>4444</v>
      </c>
      <c r="E2365" s="82">
        <v>12</v>
      </c>
      <c r="F2365" s="79"/>
      <c r="G2365" s="82"/>
      <c r="H2365" s="82"/>
      <c r="I2365" s="118">
        <f>VLOOKUP(道具表!L2365,虛寶卡代碼清單!D:H,4,FALSE)*K2365</f>
        <v>9405000000</v>
      </c>
      <c r="J2365" s="147"/>
      <c r="K2365" s="71">
        <v>45000000</v>
      </c>
      <c r="L2365" t="str">
        <f t="shared" si="47"/>
        <v>龍虎鬥昇龍卡</v>
      </c>
    </row>
    <row r="2366" spans="2:12" x14ac:dyDescent="0.25">
      <c r="B2366" s="82" t="s">
        <v>441</v>
      </c>
      <c r="C2366" s="174" t="s">
        <v>4445</v>
      </c>
      <c r="D2366" s="175" t="s">
        <v>4446</v>
      </c>
      <c r="E2366" s="82">
        <v>12</v>
      </c>
      <c r="F2366" s="79"/>
      <c r="G2366" s="82"/>
      <c r="H2366" s="82"/>
      <c r="I2366" s="118">
        <f>VLOOKUP(道具表!L2366,虛寶卡代碼清單!D:H,4,FALSE)*K2366</f>
        <v>18810000000</v>
      </c>
      <c r="J2366" s="147"/>
      <c r="K2366" s="71">
        <v>90000000</v>
      </c>
      <c r="L2366" t="str">
        <f t="shared" si="47"/>
        <v>龍虎鬥昇龍卡</v>
      </c>
    </row>
    <row r="2367" spans="2:12" x14ac:dyDescent="0.25">
      <c r="B2367" s="82" t="s">
        <v>441</v>
      </c>
      <c r="C2367" s="174" t="s">
        <v>4447</v>
      </c>
      <c r="D2367" s="175" t="s">
        <v>4448</v>
      </c>
      <c r="E2367" s="82">
        <v>12</v>
      </c>
      <c r="F2367" s="79"/>
      <c r="G2367" s="82"/>
      <c r="H2367" s="82"/>
      <c r="I2367" s="118">
        <f>VLOOKUP(道具表!L2367,虛寶卡代碼清單!D:H,4,FALSE)*K2367</f>
        <v>31350000000</v>
      </c>
      <c r="J2367" s="147"/>
      <c r="K2367" s="71">
        <v>150000000</v>
      </c>
      <c r="L2367" t="str">
        <f t="shared" si="47"/>
        <v>龍虎鬥昇龍卡</v>
      </c>
    </row>
    <row r="2368" spans="2:12" x14ac:dyDescent="0.25">
      <c r="B2368" s="82" t="s">
        <v>441</v>
      </c>
      <c r="C2368" s="174" t="s">
        <v>4449</v>
      </c>
      <c r="D2368" s="175" t="s">
        <v>4450</v>
      </c>
      <c r="E2368" s="82">
        <v>12</v>
      </c>
      <c r="F2368" s="79"/>
      <c r="G2368" s="82"/>
      <c r="H2368" s="82"/>
      <c r="I2368" s="118">
        <f>VLOOKUP(道具表!L2368,虛寶卡代碼清單!D:H,4,FALSE)*K2368</f>
        <v>62700000000</v>
      </c>
      <c r="J2368" s="147"/>
      <c r="K2368" s="71">
        <v>300000000</v>
      </c>
      <c r="L2368" t="str">
        <f t="shared" si="47"/>
        <v>龍虎鬥昇龍卡</v>
      </c>
    </row>
    <row r="2369" spans="2:12" x14ac:dyDescent="0.25">
      <c r="B2369" s="82" t="s">
        <v>441</v>
      </c>
      <c r="C2369" s="174" t="s">
        <v>4451</v>
      </c>
      <c r="D2369" s="175" t="s">
        <v>4452</v>
      </c>
      <c r="E2369" s="82">
        <v>12</v>
      </c>
      <c r="F2369" s="79"/>
      <c r="G2369" s="82"/>
      <c r="H2369" s="82"/>
      <c r="I2369" s="118">
        <f>VLOOKUP(道具表!L2369,虛寶卡代碼清單!D:H,4,FALSE)*K2369</f>
        <v>125400000000</v>
      </c>
      <c r="J2369" s="147"/>
      <c r="K2369" s="71">
        <v>600000000</v>
      </c>
      <c r="L2369" t="str">
        <f t="shared" si="47"/>
        <v>龍虎鬥昇龍卡</v>
      </c>
    </row>
    <row r="2370" spans="2:12" x14ac:dyDescent="0.25">
      <c r="B2370" s="82" t="s">
        <v>441</v>
      </c>
      <c r="C2370" s="174" t="s">
        <v>4453</v>
      </c>
      <c r="D2370" s="175" t="s">
        <v>4454</v>
      </c>
      <c r="E2370" s="82">
        <v>12</v>
      </c>
      <c r="F2370" s="79"/>
      <c r="G2370" s="82"/>
      <c r="H2370" s="82"/>
      <c r="I2370" s="118">
        <f>VLOOKUP(道具表!L2370,虛寶卡代碼清單!D:H,4,FALSE)*K2370</f>
        <v>250800000000</v>
      </c>
      <c r="J2370" s="147"/>
      <c r="K2370" s="71">
        <v>1200000000</v>
      </c>
      <c r="L2370" t="str">
        <f t="shared" si="47"/>
        <v>龍虎鬥昇龍卡</v>
      </c>
    </row>
    <row r="2371" spans="2:12" x14ac:dyDescent="0.25">
      <c r="B2371" s="82" t="s">
        <v>441</v>
      </c>
      <c r="C2371" s="174" t="s">
        <v>4455</v>
      </c>
      <c r="D2371" s="175" t="s">
        <v>4456</v>
      </c>
      <c r="E2371" s="82">
        <v>12</v>
      </c>
      <c r="F2371" s="79"/>
      <c r="G2371" s="82"/>
      <c r="H2371" s="82"/>
      <c r="I2371" s="118">
        <f>VLOOKUP(道具表!L2371,虛寶卡代碼清單!D:H,4,FALSE)*K2371</f>
        <v>627000000000</v>
      </c>
      <c r="J2371" s="147"/>
      <c r="K2371" s="71">
        <v>3000000000</v>
      </c>
      <c r="L2371" t="str">
        <f t="shared" si="47"/>
        <v>龍虎鬥昇龍卡</v>
      </c>
    </row>
    <row r="2372" spans="2:12" x14ac:dyDescent="0.25">
      <c r="B2372" s="82" t="s">
        <v>441</v>
      </c>
      <c r="C2372" s="176" t="s">
        <v>9011</v>
      </c>
      <c r="D2372" s="175" t="s">
        <v>9012</v>
      </c>
      <c r="E2372" s="82">
        <v>12</v>
      </c>
      <c r="F2372" s="79"/>
      <c r="G2372" s="82"/>
      <c r="H2372" s="82"/>
      <c r="I2372" s="118">
        <f>VLOOKUP(道具表!L2372,虛寶卡代碼清單!D:H,4,FALSE)*K2372</f>
        <v>1254000000000</v>
      </c>
      <c r="J2372" s="147"/>
      <c r="K2372" s="71">
        <v>6000000000</v>
      </c>
      <c r="L2372" t="str">
        <f t="shared" si="47"/>
        <v>龍虎鬥昇龍卡</v>
      </c>
    </row>
    <row r="2373" spans="2:12" x14ac:dyDescent="0.25">
      <c r="B2373" s="82" t="s">
        <v>441</v>
      </c>
      <c r="C2373" s="176" t="s">
        <v>9013</v>
      </c>
      <c r="D2373" s="175" t="s">
        <v>9014</v>
      </c>
      <c r="E2373" s="82">
        <v>12</v>
      </c>
      <c r="F2373" s="79"/>
      <c r="G2373" s="82"/>
      <c r="H2373" s="82"/>
      <c r="I2373" s="118">
        <f>VLOOKUP(道具表!L2373,虛寶卡代碼清單!D:H,4,FALSE)*K2373</f>
        <v>2508000000000</v>
      </c>
      <c r="J2373" s="147"/>
      <c r="K2373" s="71">
        <v>12000000000</v>
      </c>
      <c r="L2373" t="str">
        <f t="shared" si="47"/>
        <v>龍虎鬥昇龍卡</v>
      </c>
    </row>
    <row r="2374" spans="2:12" x14ac:dyDescent="0.25">
      <c r="B2374" s="82" t="s">
        <v>441</v>
      </c>
      <c r="C2374" s="174" t="s">
        <v>4457</v>
      </c>
      <c r="D2374" s="175" t="s">
        <v>4458</v>
      </c>
      <c r="E2374" s="82">
        <v>12</v>
      </c>
      <c r="F2374" s="79"/>
      <c r="G2374" s="82"/>
      <c r="H2374" s="82"/>
      <c r="I2374" s="118">
        <f>VLOOKUP(道具表!L2374,虛寶卡代碼清單!D:H,4,FALSE)*K2374</f>
        <v>627000</v>
      </c>
      <c r="J2374" s="147"/>
      <c r="K2374" s="71">
        <v>3000</v>
      </c>
      <c r="L2374" t="str">
        <f t="shared" si="47"/>
        <v>龍虎鬥昇龍卡</v>
      </c>
    </row>
    <row r="2375" spans="2:12" x14ac:dyDescent="0.25">
      <c r="B2375" s="82" t="s">
        <v>441</v>
      </c>
      <c r="C2375" s="174" t="s">
        <v>4459</v>
      </c>
      <c r="D2375" s="175" t="s">
        <v>4460</v>
      </c>
      <c r="E2375" s="82">
        <v>12</v>
      </c>
      <c r="F2375" s="79"/>
      <c r="G2375" s="82"/>
      <c r="H2375" s="82"/>
      <c r="I2375" s="118">
        <f>VLOOKUP(道具表!L2375,虛寶卡代碼清單!D:H,4,FALSE)*K2375</f>
        <v>1881000</v>
      </c>
      <c r="J2375" s="147"/>
      <c r="K2375" s="71">
        <v>9000</v>
      </c>
      <c r="L2375" t="str">
        <f t="shared" si="47"/>
        <v>龍虎鬥昇龍卡</v>
      </c>
    </row>
    <row r="2376" spans="2:12" x14ac:dyDescent="0.25">
      <c r="B2376" s="82" t="s">
        <v>441</v>
      </c>
      <c r="C2376" s="174" t="s">
        <v>4461</v>
      </c>
      <c r="D2376" s="175" t="s">
        <v>4462</v>
      </c>
      <c r="E2376" s="82">
        <v>12</v>
      </c>
      <c r="F2376" s="79"/>
      <c r="G2376" s="82"/>
      <c r="H2376" s="82"/>
      <c r="I2376" s="118">
        <f>VLOOKUP(道具表!L2376,虛寶卡代碼清單!D:H,4,FALSE)*K2376</f>
        <v>6270000</v>
      </c>
      <c r="J2376" s="147"/>
      <c r="K2376" s="71">
        <v>30000</v>
      </c>
      <c r="L2376" t="str">
        <f t="shared" si="47"/>
        <v>龍虎鬥昇龍卡</v>
      </c>
    </row>
    <row r="2377" spans="2:12" x14ac:dyDescent="0.25">
      <c r="B2377" s="82" t="s">
        <v>441</v>
      </c>
      <c r="C2377" s="174" t="s">
        <v>4463</v>
      </c>
      <c r="D2377" s="175" t="s">
        <v>4464</v>
      </c>
      <c r="E2377" s="82">
        <v>12</v>
      </c>
      <c r="F2377" s="79"/>
      <c r="G2377" s="82"/>
      <c r="H2377" s="82"/>
      <c r="I2377" s="118">
        <f>VLOOKUP(道具表!L2377,虛寶卡代碼清單!D:H,4,FALSE)*K2377</f>
        <v>18810000</v>
      </c>
      <c r="J2377" s="147"/>
      <c r="K2377" s="71">
        <v>90000</v>
      </c>
      <c r="L2377" t="str">
        <f t="shared" si="47"/>
        <v>龍虎鬥昇龍卡</v>
      </c>
    </row>
    <row r="2378" spans="2:12" x14ac:dyDescent="0.25">
      <c r="B2378" s="82" t="s">
        <v>441</v>
      </c>
      <c r="C2378" s="174" t="s">
        <v>4465</v>
      </c>
      <c r="D2378" s="175" t="s">
        <v>4466</v>
      </c>
      <c r="E2378" s="82">
        <v>12</v>
      </c>
      <c r="F2378" s="79"/>
      <c r="G2378" s="82"/>
      <c r="H2378" s="82"/>
      <c r="I2378" s="118">
        <f>VLOOKUP(道具表!L2378,虛寶卡代碼清單!D:H,4,FALSE)*K2378</f>
        <v>62700000</v>
      </c>
      <c r="J2378" s="147"/>
      <c r="K2378" s="71">
        <v>300000</v>
      </c>
      <c r="L2378" t="str">
        <f t="shared" si="47"/>
        <v>龍虎鬥昇龍卡</v>
      </c>
    </row>
    <row r="2379" spans="2:12" x14ac:dyDescent="0.25">
      <c r="B2379" s="82" t="s">
        <v>441</v>
      </c>
      <c r="C2379" s="174" t="s">
        <v>4467</v>
      </c>
      <c r="D2379" s="175" t="s">
        <v>4468</v>
      </c>
      <c r="E2379" s="82">
        <v>12</v>
      </c>
      <c r="F2379" s="79"/>
      <c r="G2379" s="82"/>
      <c r="H2379" s="82"/>
      <c r="I2379" s="118">
        <f>VLOOKUP(道具表!L2379,虛寶卡代碼清單!D:H,4,FALSE)*K2379</f>
        <v>188100000</v>
      </c>
      <c r="J2379" s="147"/>
      <c r="K2379" s="71">
        <v>900000</v>
      </c>
      <c r="L2379" t="str">
        <f t="shared" si="47"/>
        <v>龍虎鬥昇龍卡</v>
      </c>
    </row>
    <row r="2380" spans="2:12" x14ac:dyDescent="0.25">
      <c r="B2380" s="82" t="s">
        <v>441</v>
      </c>
      <c r="C2380" s="174" t="s">
        <v>4469</v>
      </c>
      <c r="D2380" s="175" t="s">
        <v>4470</v>
      </c>
      <c r="E2380" s="82">
        <v>12</v>
      </c>
      <c r="F2380" s="79"/>
      <c r="G2380" s="82"/>
      <c r="H2380" s="82"/>
      <c r="I2380" s="118">
        <f>VLOOKUP(道具表!L2380,虛寶卡代碼清單!D:H,4,FALSE)*K2380</f>
        <v>627000000</v>
      </c>
      <c r="J2380" s="147"/>
      <c r="K2380" s="71">
        <v>3000000</v>
      </c>
      <c r="L2380" t="str">
        <f t="shared" si="47"/>
        <v>龍虎鬥昇龍卡</v>
      </c>
    </row>
    <row r="2381" spans="2:12" x14ac:dyDescent="0.25">
      <c r="B2381" s="82" t="s">
        <v>441</v>
      </c>
      <c r="C2381" s="174" t="s">
        <v>4471</v>
      </c>
      <c r="D2381" s="175" t="s">
        <v>4472</v>
      </c>
      <c r="E2381" s="82">
        <v>12</v>
      </c>
      <c r="F2381" s="79"/>
      <c r="G2381" s="82"/>
      <c r="H2381" s="82"/>
      <c r="I2381" s="118">
        <f>VLOOKUP(道具表!L2381,虛寶卡代碼清單!D:H,4,FALSE)*K2381</f>
        <v>1254000000</v>
      </c>
      <c r="J2381" s="147"/>
      <c r="K2381" s="71">
        <v>6000000</v>
      </c>
      <c r="L2381" t="str">
        <f t="shared" si="47"/>
        <v>龍虎鬥昇龍卡</v>
      </c>
    </row>
    <row r="2382" spans="2:12" x14ac:dyDescent="0.25">
      <c r="B2382" s="82" t="s">
        <v>441</v>
      </c>
      <c r="C2382" s="174" t="s">
        <v>4473</v>
      </c>
      <c r="D2382" s="175" t="s">
        <v>4474</v>
      </c>
      <c r="E2382" s="82">
        <v>12</v>
      </c>
      <c r="F2382" s="79"/>
      <c r="G2382" s="82"/>
      <c r="H2382" s="82"/>
      <c r="I2382" s="118">
        <f>VLOOKUP(道具表!L2382,虛寶卡代碼清單!D:H,4,FALSE)*K2382</f>
        <v>1881000000</v>
      </c>
      <c r="J2382" s="147"/>
      <c r="K2382" s="71">
        <v>9000000</v>
      </c>
      <c r="L2382" t="str">
        <f t="shared" si="47"/>
        <v>龍虎鬥昇龍卡</v>
      </c>
    </row>
    <row r="2383" spans="2:12" x14ac:dyDescent="0.25">
      <c r="B2383" s="82" t="s">
        <v>441</v>
      </c>
      <c r="C2383" s="174" t="s">
        <v>4475</v>
      </c>
      <c r="D2383" s="175" t="s">
        <v>4476</v>
      </c>
      <c r="E2383" s="82">
        <v>12</v>
      </c>
      <c r="F2383" s="79"/>
      <c r="G2383" s="82"/>
      <c r="H2383" s="82"/>
      <c r="I2383" s="118">
        <f>VLOOKUP(道具表!L2383,虛寶卡代碼清單!D:H,4,FALSE)*K2383</f>
        <v>3135000000</v>
      </c>
      <c r="J2383" s="147"/>
      <c r="K2383" s="71">
        <v>15000000</v>
      </c>
      <c r="L2383" t="str">
        <f t="shared" si="47"/>
        <v>龍虎鬥昇龍卡</v>
      </c>
    </row>
    <row r="2384" spans="2:12" x14ac:dyDescent="0.25">
      <c r="B2384" s="82" t="s">
        <v>441</v>
      </c>
      <c r="C2384" s="174" t="s">
        <v>4477</v>
      </c>
      <c r="D2384" s="175" t="s">
        <v>4478</v>
      </c>
      <c r="E2384" s="82">
        <v>12</v>
      </c>
      <c r="F2384" s="79"/>
      <c r="G2384" s="82"/>
      <c r="H2384" s="82"/>
      <c r="I2384" s="118">
        <f>VLOOKUP(道具表!L2384,虛寶卡代碼清單!D:H,4,FALSE)*K2384</f>
        <v>6270000000</v>
      </c>
      <c r="J2384" s="147"/>
      <c r="K2384" s="71">
        <v>30000000</v>
      </c>
      <c r="L2384" t="str">
        <f t="shared" si="47"/>
        <v>龍虎鬥昇龍卡</v>
      </c>
    </row>
    <row r="2385" spans="2:12" x14ac:dyDescent="0.25">
      <c r="B2385" s="82" t="s">
        <v>441</v>
      </c>
      <c r="C2385" s="174" t="s">
        <v>4479</v>
      </c>
      <c r="D2385" s="175" t="s">
        <v>4480</v>
      </c>
      <c r="E2385" s="82">
        <v>12</v>
      </c>
      <c r="F2385" s="79"/>
      <c r="G2385" s="82"/>
      <c r="H2385" s="82"/>
      <c r="I2385" s="118">
        <f>VLOOKUP(道具表!L2385,虛寶卡代碼清單!D:H,4,FALSE)*K2385</f>
        <v>9405000000</v>
      </c>
      <c r="J2385" s="147"/>
      <c r="K2385" s="71">
        <v>45000000</v>
      </c>
      <c r="L2385" t="str">
        <f t="shared" si="47"/>
        <v>龍虎鬥昇龍卡</v>
      </c>
    </row>
    <row r="2386" spans="2:12" x14ac:dyDescent="0.25">
      <c r="B2386" s="82" t="s">
        <v>441</v>
      </c>
      <c r="C2386" s="174" t="s">
        <v>4481</v>
      </c>
      <c r="D2386" s="175" t="s">
        <v>4482</v>
      </c>
      <c r="E2386" s="82">
        <v>12</v>
      </c>
      <c r="F2386" s="79"/>
      <c r="G2386" s="82"/>
      <c r="H2386" s="82"/>
      <c r="I2386" s="118">
        <f>VLOOKUP(道具表!L2386,虛寶卡代碼清單!D:H,4,FALSE)*K2386</f>
        <v>18810000000</v>
      </c>
      <c r="J2386" s="147"/>
      <c r="K2386" s="71">
        <v>90000000</v>
      </c>
      <c r="L2386" t="str">
        <f t="shared" si="47"/>
        <v>龍虎鬥昇龍卡</v>
      </c>
    </row>
    <row r="2387" spans="2:12" x14ac:dyDescent="0.25">
      <c r="B2387" s="82" t="s">
        <v>441</v>
      </c>
      <c r="C2387" s="174" t="s">
        <v>4483</v>
      </c>
      <c r="D2387" s="175" t="s">
        <v>4484</v>
      </c>
      <c r="E2387" s="82">
        <v>12</v>
      </c>
      <c r="F2387" s="79"/>
      <c r="G2387" s="82"/>
      <c r="H2387" s="82"/>
      <c r="I2387" s="118">
        <f>VLOOKUP(道具表!L2387,虛寶卡代碼清單!D:H,4,FALSE)*K2387</f>
        <v>31350000000</v>
      </c>
      <c r="J2387" s="147"/>
      <c r="K2387" s="71">
        <v>150000000</v>
      </c>
      <c r="L2387" t="str">
        <f t="shared" si="47"/>
        <v>龍虎鬥昇龍卡</v>
      </c>
    </row>
    <row r="2388" spans="2:12" x14ac:dyDescent="0.25">
      <c r="B2388" s="82" t="s">
        <v>441</v>
      </c>
      <c r="C2388" s="174" t="s">
        <v>4485</v>
      </c>
      <c r="D2388" s="175" t="s">
        <v>4486</v>
      </c>
      <c r="E2388" s="82">
        <v>12</v>
      </c>
      <c r="F2388" s="79"/>
      <c r="G2388" s="82"/>
      <c r="H2388" s="82"/>
      <c r="I2388" s="118">
        <f>VLOOKUP(道具表!L2388,虛寶卡代碼清單!D:H,4,FALSE)*K2388</f>
        <v>62700000000</v>
      </c>
      <c r="J2388" s="147"/>
      <c r="K2388" s="71">
        <v>300000000</v>
      </c>
      <c r="L2388" t="str">
        <f t="shared" si="47"/>
        <v>龍虎鬥昇龍卡</v>
      </c>
    </row>
    <row r="2389" spans="2:12" x14ac:dyDescent="0.25">
      <c r="B2389" s="82" t="s">
        <v>441</v>
      </c>
      <c r="C2389" s="174" t="s">
        <v>4487</v>
      </c>
      <c r="D2389" s="175" t="s">
        <v>4488</v>
      </c>
      <c r="E2389" s="82">
        <v>12</v>
      </c>
      <c r="F2389" s="79"/>
      <c r="G2389" s="82"/>
      <c r="H2389" s="82"/>
      <c r="I2389" s="118">
        <f>VLOOKUP(道具表!L2389,虛寶卡代碼清單!D:H,4,FALSE)*K2389</f>
        <v>125400000000</v>
      </c>
      <c r="J2389" s="147"/>
      <c r="K2389" s="71">
        <v>600000000</v>
      </c>
      <c r="L2389" t="str">
        <f t="shared" si="47"/>
        <v>龍虎鬥昇龍卡</v>
      </c>
    </row>
    <row r="2390" spans="2:12" x14ac:dyDescent="0.25">
      <c r="B2390" s="82" t="s">
        <v>441</v>
      </c>
      <c r="C2390" s="174" t="s">
        <v>4489</v>
      </c>
      <c r="D2390" s="175" t="s">
        <v>4490</v>
      </c>
      <c r="E2390" s="82">
        <v>12</v>
      </c>
      <c r="F2390" s="79"/>
      <c r="G2390" s="82"/>
      <c r="H2390" s="82"/>
      <c r="I2390" s="118">
        <f>VLOOKUP(道具表!L2390,虛寶卡代碼清單!D:H,4,FALSE)*K2390</f>
        <v>250800000000</v>
      </c>
      <c r="J2390" s="147"/>
      <c r="K2390" s="71">
        <v>1200000000</v>
      </c>
      <c r="L2390" t="str">
        <f t="shared" si="47"/>
        <v>龍虎鬥昇龍卡</v>
      </c>
    </row>
    <row r="2391" spans="2:12" x14ac:dyDescent="0.25">
      <c r="B2391" s="82" t="s">
        <v>441</v>
      </c>
      <c r="C2391" s="174" t="s">
        <v>4491</v>
      </c>
      <c r="D2391" s="175" t="s">
        <v>4492</v>
      </c>
      <c r="E2391" s="82">
        <v>12</v>
      </c>
      <c r="F2391" s="79"/>
      <c r="G2391" s="82"/>
      <c r="H2391" s="82"/>
      <c r="I2391" s="118">
        <f>VLOOKUP(道具表!L2391,虛寶卡代碼清單!D:H,4,FALSE)*K2391</f>
        <v>627000000000</v>
      </c>
      <c r="J2391" s="147"/>
      <c r="K2391" s="71">
        <v>3000000000</v>
      </c>
      <c r="L2391" t="str">
        <f t="shared" si="47"/>
        <v>龍虎鬥昇龍卡</v>
      </c>
    </row>
    <row r="2392" spans="2:12" x14ac:dyDescent="0.25">
      <c r="B2392" s="82" t="s">
        <v>441</v>
      </c>
      <c r="C2392" s="176" t="s">
        <v>9015</v>
      </c>
      <c r="D2392" s="175" t="s">
        <v>9016</v>
      </c>
      <c r="E2392" s="82">
        <v>12</v>
      </c>
      <c r="F2392" s="79"/>
      <c r="G2392" s="82"/>
      <c r="H2392" s="82"/>
      <c r="I2392" s="118">
        <f>VLOOKUP(道具表!L2392,虛寶卡代碼清單!D:H,4,FALSE)*K2392</f>
        <v>1254000000000</v>
      </c>
      <c r="J2392" s="147"/>
      <c r="K2392" s="71">
        <v>6000000000</v>
      </c>
      <c r="L2392" t="str">
        <f t="shared" si="47"/>
        <v>龍虎鬥昇龍卡</v>
      </c>
    </row>
    <row r="2393" spans="2:12" x14ac:dyDescent="0.25">
      <c r="B2393" s="82" t="s">
        <v>441</v>
      </c>
      <c r="C2393" s="176" t="s">
        <v>9017</v>
      </c>
      <c r="D2393" s="175" t="s">
        <v>9018</v>
      </c>
      <c r="E2393" s="82">
        <v>12</v>
      </c>
      <c r="F2393" s="79"/>
      <c r="G2393" s="82"/>
      <c r="H2393" s="82"/>
      <c r="I2393" s="118">
        <f>VLOOKUP(道具表!L2393,虛寶卡代碼清單!D:H,4,FALSE)*K2393</f>
        <v>2508000000000</v>
      </c>
      <c r="J2393" s="147"/>
      <c r="K2393" s="71">
        <v>12000000000</v>
      </c>
      <c r="L2393" t="str">
        <f t="shared" si="47"/>
        <v>龍虎鬥昇龍卡</v>
      </c>
    </row>
    <row r="2394" spans="2:12" x14ac:dyDescent="0.25">
      <c r="B2394" s="82" t="s">
        <v>441</v>
      </c>
      <c r="C2394" s="174" t="s">
        <v>4493</v>
      </c>
      <c r="D2394" s="175" t="s">
        <v>4494</v>
      </c>
      <c r="E2394" s="82">
        <v>12</v>
      </c>
      <c r="F2394" s="79"/>
      <c r="G2394" s="82"/>
      <c r="H2394" s="82"/>
      <c r="I2394" s="118">
        <f>VLOOKUP(道具表!L2394,虛寶卡代碼清單!D:H,4,FALSE)*K2394</f>
        <v>3747000</v>
      </c>
      <c r="J2394" s="147"/>
      <c r="K2394" s="71">
        <v>3000</v>
      </c>
      <c r="L2394" t="str">
        <f t="shared" ref="L2394:L2457" si="48">MID(C2394,LEN(K2394)+1,FIND("(",C2394)-LEN(K2394)-1)</f>
        <v>龍虎鬥鳳凰卡</v>
      </c>
    </row>
    <row r="2395" spans="2:12" x14ac:dyDescent="0.25">
      <c r="B2395" s="82" t="s">
        <v>441</v>
      </c>
      <c r="C2395" s="174" t="s">
        <v>4495</v>
      </c>
      <c r="D2395" s="175" t="s">
        <v>4496</v>
      </c>
      <c r="E2395" s="82">
        <v>12</v>
      </c>
      <c r="F2395" s="79"/>
      <c r="G2395" s="82"/>
      <c r="H2395" s="82"/>
      <c r="I2395" s="118">
        <f>VLOOKUP(道具表!L2395,虛寶卡代碼清單!D:H,4,FALSE)*K2395</f>
        <v>11241000</v>
      </c>
      <c r="J2395" s="147"/>
      <c r="K2395" s="71">
        <v>9000</v>
      </c>
      <c r="L2395" t="str">
        <f t="shared" si="48"/>
        <v>龍虎鬥鳳凰卡</v>
      </c>
    </row>
    <row r="2396" spans="2:12" x14ac:dyDescent="0.25">
      <c r="B2396" s="82" t="s">
        <v>441</v>
      </c>
      <c r="C2396" s="174" t="s">
        <v>4497</v>
      </c>
      <c r="D2396" s="175" t="s">
        <v>4498</v>
      </c>
      <c r="E2396" s="82">
        <v>12</v>
      </c>
      <c r="F2396" s="79"/>
      <c r="G2396" s="82"/>
      <c r="H2396" s="82"/>
      <c r="I2396" s="118">
        <f>VLOOKUP(道具表!L2396,虛寶卡代碼清單!D:H,4,FALSE)*K2396</f>
        <v>37470000</v>
      </c>
      <c r="J2396" s="147"/>
      <c r="K2396" s="71">
        <v>30000</v>
      </c>
      <c r="L2396" t="str">
        <f t="shared" si="48"/>
        <v>龍虎鬥鳳凰卡</v>
      </c>
    </row>
    <row r="2397" spans="2:12" x14ac:dyDescent="0.25">
      <c r="B2397" s="82" t="s">
        <v>441</v>
      </c>
      <c r="C2397" s="174" t="s">
        <v>4499</v>
      </c>
      <c r="D2397" s="175" t="s">
        <v>4500</v>
      </c>
      <c r="E2397" s="82">
        <v>12</v>
      </c>
      <c r="F2397" s="79"/>
      <c r="G2397" s="82"/>
      <c r="H2397" s="82"/>
      <c r="I2397" s="118">
        <f>VLOOKUP(道具表!L2397,虛寶卡代碼清單!D:H,4,FALSE)*K2397</f>
        <v>112410000</v>
      </c>
      <c r="J2397" s="147"/>
      <c r="K2397" s="71">
        <v>90000</v>
      </c>
      <c r="L2397" t="str">
        <f t="shared" si="48"/>
        <v>龍虎鬥鳳凰卡</v>
      </c>
    </row>
    <row r="2398" spans="2:12" x14ac:dyDescent="0.25">
      <c r="B2398" s="82" t="s">
        <v>441</v>
      </c>
      <c r="C2398" s="174" t="s">
        <v>4501</v>
      </c>
      <c r="D2398" s="175" t="s">
        <v>4502</v>
      </c>
      <c r="E2398" s="82">
        <v>12</v>
      </c>
      <c r="F2398" s="79"/>
      <c r="G2398" s="82"/>
      <c r="H2398" s="82"/>
      <c r="I2398" s="118">
        <f>VLOOKUP(道具表!L2398,虛寶卡代碼清單!D:H,4,FALSE)*K2398</f>
        <v>374700000</v>
      </c>
      <c r="J2398" s="147"/>
      <c r="K2398" s="71">
        <v>300000</v>
      </c>
      <c r="L2398" t="str">
        <f t="shared" si="48"/>
        <v>龍虎鬥鳳凰卡</v>
      </c>
    </row>
    <row r="2399" spans="2:12" x14ac:dyDescent="0.25">
      <c r="B2399" s="82" t="s">
        <v>441</v>
      </c>
      <c r="C2399" s="174" t="s">
        <v>4503</v>
      </c>
      <c r="D2399" s="175" t="s">
        <v>4504</v>
      </c>
      <c r="E2399" s="82">
        <v>12</v>
      </c>
      <c r="F2399" s="79"/>
      <c r="G2399" s="82"/>
      <c r="H2399" s="82"/>
      <c r="I2399" s="118">
        <f>VLOOKUP(道具表!L2399,虛寶卡代碼清單!D:H,4,FALSE)*K2399</f>
        <v>1124100000</v>
      </c>
      <c r="J2399" s="147"/>
      <c r="K2399" s="71">
        <v>900000</v>
      </c>
      <c r="L2399" t="str">
        <f t="shared" si="48"/>
        <v>龍虎鬥鳳凰卡</v>
      </c>
    </row>
    <row r="2400" spans="2:12" x14ac:dyDescent="0.25">
      <c r="B2400" s="82" t="s">
        <v>441</v>
      </c>
      <c r="C2400" s="174" t="s">
        <v>4505</v>
      </c>
      <c r="D2400" s="175" t="s">
        <v>4506</v>
      </c>
      <c r="E2400" s="82">
        <v>12</v>
      </c>
      <c r="F2400" s="79"/>
      <c r="G2400" s="82"/>
      <c r="H2400" s="82"/>
      <c r="I2400" s="118">
        <f>VLOOKUP(道具表!L2400,虛寶卡代碼清單!D:H,4,FALSE)*K2400</f>
        <v>3747000000</v>
      </c>
      <c r="J2400" s="147"/>
      <c r="K2400" s="71">
        <v>3000000</v>
      </c>
      <c r="L2400" t="str">
        <f t="shared" si="48"/>
        <v>龍虎鬥鳳凰卡</v>
      </c>
    </row>
    <row r="2401" spans="2:12" x14ac:dyDescent="0.25">
      <c r="B2401" s="82" t="s">
        <v>441</v>
      </c>
      <c r="C2401" s="174" t="s">
        <v>4507</v>
      </c>
      <c r="D2401" s="175" t="s">
        <v>4508</v>
      </c>
      <c r="E2401" s="82">
        <v>12</v>
      </c>
      <c r="F2401" s="79"/>
      <c r="G2401" s="82"/>
      <c r="H2401" s="82"/>
      <c r="I2401" s="118">
        <f>VLOOKUP(道具表!L2401,虛寶卡代碼清單!D:H,4,FALSE)*K2401</f>
        <v>7494000000</v>
      </c>
      <c r="J2401" s="147"/>
      <c r="K2401" s="71">
        <v>6000000</v>
      </c>
      <c r="L2401" t="str">
        <f t="shared" si="48"/>
        <v>龍虎鬥鳳凰卡</v>
      </c>
    </row>
    <row r="2402" spans="2:12" x14ac:dyDescent="0.25">
      <c r="B2402" s="82" t="s">
        <v>441</v>
      </c>
      <c r="C2402" s="174" t="s">
        <v>4509</v>
      </c>
      <c r="D2402" s="175" t="s">
        <v>4510</v>
      </c>
      <c r="E2402" s="82">
        <v>12</v>
      </c>
      <c r="F2402" s="79"/>
      <c r="G2402" s="82"/>
      <c r="H2402" s="82"/>
      <c r="I2402" s="118">
        <f>VLOOKUP(道具表!L2402,虛寶卡代碼清單!D:H,4,FALSE)*K2402</f>
        <v>11241000000</v>
      </c>
      <c r="J2402" s="147"/>
      <c r="K2402" s="71">
        <v>9000000</v>
      </c>
      <c r="L2402" t="str">
        <f t="shared" si="48"/>
        <v>龍虎鬥鳳凰卡</v>
      </c>
    </row>
    <row r="2403" spans="2:12" x14ac:dyDescent="0.25">
      <c r="B2403" s="82" t="s">
        <v>441</v>
      </c>
      <c r="C2403" s="174" t="s">
        <v>4511</v>
      </c>
      <c r="D2403" s="175" t="s">
        <v>4512</v>
      </c>
      <c r="E2403" s="82">
        <v>12</v>
      </c>
      <c r="F2403" s="79"/>
      <c r="G2403" s="82"/>
      <c r="H2403" s="82"/>
      <c r="I2403" s="118">
        <f>VLOOKUP(道具表!L2403,虛寶卡代碼清單!D:H,4,FALSE)*K2403</f>
        <v>18735000000</v>
      </c>
      <c r="J2403" s="147"/>
      <c r="K2403" s="71">
        <v>15000000</v>
      </c>
      <c r="L2403" t="str">
        <f t="shared" si="48"/>
        <v>龍虎鬥鳳凰卡</v>
      </c>
    </row>
    <row r="2404" spans="2:12" x14ac:dyDescent="0.25">
      <c r="B2404" s="82" t="s">
        <v>441</v>
      </c>
      <c r="C2404" s="174" t="s">
        <v>4513</v>
      </c>
      <c r="D2404" s="175" t="s">
        <v>4514</v>
      </c>
      <c r="E2404" s="82">
        <v>12</v>
      </c>
      <c r="F2404" s="79"/>
      <c r="G2404" s="82"/>
      <c r="H2404" s="82"/>
      <c r="I2404" s="118">
        <f>VLOOKUP(道具表!L2404,虛寶卡代碼清單!D:H,4,FALSE)*K2404</f>
        <v>37470000000</v>
      </c>
      <c r="J2404" s="147"/>
      <c r="K2404" s="71">
        <v>30000000</v>
      </c>
      <c r="L2404" t="str">
        <f t="shared" si="48"/>
        <v>龍虎鬥鳳凰卡</v>
      </c>
    </row>
    <row r="2405" spans="2:12" x14ac:dyDescent="0.25">
      <c r="B2405" s="82" t="s">
        <v>441</v>
      </c>
      <c r="C2405" s="174" t="s">
        <v>4515</v>
      </c>
      <c r="D2405" s="175" t="s">
        <v>4516</v>
      </c>
      <c r="E2405" s="82">
        <v>12</v>
      </c>
      <c r="F2405" s="79"/>
      <c r="G2405" s="82"/>
      <c r="H2405" s="82"/>
      <c r="I2405" s="118">
        <f>VLOOKUP(道具表!L2405,虛寶卡代碼清單!D:H,4,FALSE)*K2405</f>
        <v>56205000000</v>
      </c>
      <c r="J2405" s="147"/>
      <c r="K2405" s="71">
        <v>45000000</v>
      </c>
      <c r="L2405" t="str">
        <f t="shared" si="48"/>
        <v>龍虎鬥鳳凰卡</v>
      </c>
    </row>
    <row r="2406" spans="2:12" x14ac:dyDescent="0.25">
      <c r="B2406" s="82" t="s">
        <v>441</v>
      </c>
      <c r="C2406" s="174" t="s">
        <v>4517</v>
      </c>
      <c r="D2406" s="175" t="s">
        <v>4518</v>
      </c>
      <c r="E2406" s="82">
        <v>12</v>
      </c>
      <c r="F2406" s="79"/>
      <c r="G2406" s="82"/>
      <c r="H2406" s="82"/>
      <c r="I2406" s="118">
        <f>VLOOKUP(道具表!L2406,虛寶卡代碼清單!D:H,4,FALSE)*K2406</f>
        <v>112410000000</v>
      </c>
      <c r="J2406" s="147"/>
      <c r="K2406" s="71">
        <v>90000000</v>
      </c>
      <c r="L2406" t="str">
        <f t="shared" si="48"/>
        <v>龍虎鬥鳳凰卡</v>
      </c>
    </row>
    <row r="2407" spans="2:12" x14ac:dyDescent="0.25">
      <c r="B2407" s="82" t="s">
        <v>441</v>
      </c>
      <c r="C2407" s="174" t="s">
        <v>4519</v>
      </c>
      <c r="D2407" s="175" t="s">
        <v>4520</v>
      </c>
      <c r="E2407" s="82">
        <v>12</v>
      </c>
      <c r="F2407" s="79"/>
      <c r="G2407" s="82"/>
      <c r="H2407" s="82"/>
      <c r="I2407" s="118">
        <f>VLOOKUP(道具表!L2407,虛寶卡代碼清單!D:H,4,FALSE)*K2407</f>
        <v>187350000000</v>
      </c>
      <c r="J2407" s="147"/>
      <c r="K2407" s="71">
        <v>150000000</v>
      </c>
      <c r="L2407" t="str">
        <f t="shared" si="48"/>
        <v>龍虎鬥鳳凰卡</v>
      </c>
    </row>
    <row r="2408" spans="2:12" x14ac:dyDescent="0.25">
      <c r="B2408" s="82" t="s">
        <v>441</v>
      </c>
      <c r="C2408" s="174" t="s">
        <v>4521</v>
      </c>
      <c r="D2408" s="175" t="s">
        <v>4522</v>
      </c>
      <c r="E2408" s="82">
        <v>12</v>
      </c>
      <c r="F2408" s="79"/>
      <c r="G2408" s="82"/>
      <c r="H2408" s="82"/>
      <c r="I2408" s="118">
        <f>VLOOKUP(道具表!L2408,虛寶卡代碼清單!D:H,4,FALSE)*K2408</f>
        <v>374700000000</v>
      </c>
      <c r="J2408" s="147"/>
      <c r="K2408" s="71">
        <v>300000000</v>
      </c>
      <c r="L2408" t="str">
        <f t="shared" si="48"/>
        <v>龍虎鬥鳳凰卡</v>
      </c>
    </row>
    <row r="2409" spans="2:12" x14ac:dyDescent="0.25">
      <c r="B2409" s="82" t="s">
        <v>441</v>
      </c>
      <c r="C2409" s="174" t="s">
        <v>4523</v>
      </c>
      <c r="D2409" s="175" t="s">
        <v>4524</v>
      </c>
      <c r="E2409" s="82">
        <v>12</v>
      </c>
      <c r="F2409" s="79"/>
      <c r="G2409" s="82"/>
      <c r="H2409" s="82"/>
      <c r="I2409" s="118">
        <f>VLOOKUP(道具表!L2409,虛寶卡代碼清單!D:H,4,FALSE)*K2409</f>
        <v>749400000000</v>
      </c>
      <c r="J2409" s="147"/>
      <c r="K2409" s="71">
        <v>600000000</v>
      </c>
      <c r="L2409" t="str">
        <f t="shared" si="48"/>
        <v>龍虎鬥鳳凰卡</v>
      </c>
    </row>
    <row r="2410" spans="2:12" x14ac:dyDescent="0.25">
      <c r="B2410" s="82" t="s">
        <v>441</v>
      </c>
      <c r="C2410" s="174" t="s">
        <v>4525</v>
      </c>
      <c r="D2410" s="175" t="s">
        <v>4526</v>
      </c>
      <c r="E2410" s="82">
        <v>12</v>
      </c>
      <c r="F2410" s="79"/>
      <c r="G2410" s="82"/>
      <c r="H2410" s="82"/>
      <c r="I2410" s="118">
        <f>VLOOKUP(道具表!L2410,虛寶卡代碼清單!D:H,4,FALSE)*K2410</f>
        <v>1498800000000</v>
      </c>
      <c r="J2410" s="147"/>
      <c r="K2410" s="71">
        <v>1200000000</v>
      </c>
      <c r="L2410" t="str">
        <f t="shared" si="48"/>
        <v>龍虎鬥鳳凰卡</v>
      </c>
    </row>
    <row r="2411" spans="2:12" x14ac:dyDescent="0.25">
      <c r="B2411" s="82" t="s">
        <v>441</v>
      </c>
      <c r="C2411" s="174" t="s">
        <v>4527</v>
      </c>
      <c r="D2411" s="175" t="s">
        <v>4528</v>
      </c>
      <c r="E2411" s="82">
        <v>12</v>
      </c>
      <c r="F2411" s="79"/>
      <c r="G2411" s="82"/>
      <c r="H2411" s="82"/>
      <c r="I2411" s="118">
        <f>VLOOKUP(道具表!L2411,虛寶卡代碼清單!D:H,4,FALSE)*K2411</f>
        <v>3747000000000</v>
      </c>
      <c r="J2411" s="147"/>
      <c r="K2411" s="71">
        <v>3000000000</v>
      </c>
      <c r="L2411" t="str">
        <f t="shared" si="48"/>
        <v>龍虎鬥鳳凰卡</v>
      </c>
    </row>
    <row r="2412" spans="2:12" x14ac:dyDescent="0.25">
      <c r="B2412" s="82" t="s">
        <v>441</v>
      </c>
      <c r="C2412" s="176" t="s">
        <v>9019</v>
      </c>
      <c r="D2412" s="175" t="s">
        <v>9020</v>
      </c>
      <c r="E2412" s="82">
        <v>12</v>
      </c>
      <c r="F2412" s="79"/>
      <c r="G2412" s="82"/>
      <c r="H2412" s="82"/>
      <c r="I2412" s="118">
        <f>VLOOKUP(道具表!L2412,虛寶卡代碼清單!D:H,4,FALSE)*K2412</f>
        <v>7494000000000</v>
      </c>
      <c r="J2412" s="147"/>
      <c r="K2412" s="71">
        <v>6000000000</v>
      </c>
      <c r="L2412" t="str">
        <f t="shared" si="48"/>
        <v>龍虎鬥鳳凰卡</v>
      </c>
    </row>
    <row r="2413" spans="2:12" x14ac:dyDescent="0.25">
      <c r="B2413" s="82" t="s">
        <v>441</v>
      </c>
      <c r="C2413" s="176" t="s">
        <v>9021</v>
      </c>
      <c r="D2413" s="175" t="s">
        <v>9022</v>
      </c>
      <c r="E2413" s="82">
        <v>12</v>
      </c>
      <c r="F2413" s="79"/>
      <c r="G2413" s="82"/>
      <c r="H2413" s="82"/>
      <c r="I2413" s="118">
        <f>VLOOKUP(道具表!L2413,虛寶卡代碼清單!D:H,4,FALSE)*K2413</f>
        <v>14988000000000</v>
      </c>
      <c r="J2413" s="147"/>
      <c r="K2413" s="71">
        <v>12000000000</v>
      </c>
      <c r="L2413" t="str">
        <f t="shared" si="48"/>
        <v>龍虎鬥鳳凰卡</v>
      </c>
    </row>
    <row r="2414" spans="2:12" x14ac:dyDescent="0.25">
      <c r="B2414" s="82" t="s">
        <v>441</v>
      </c>
      <c r="C2414" s="174" t="s">
        <v>4529</v>
      </c>
      <c r="D2414" s="175" t="s">
        <v>4530</v>
      </c>
      <c r="E2414" s="82">
        <v>12</v>
      </c>
      <c r="F2414" s="79"/>
      <c r="G2414" s="82"/>
      <c r="H2414" s="82"/>
      <c r="I2414" s="118">
        <f>VLOOKUP(道具表!L2414,虛寶卡代碼清單!D:H,4,FALSE)*K2414</f>
        <v>3747000</v>
      </c>
      <c r="J2414" s="147"/>
      <c r="K2414" s="71">
        <v>3000</v>
      </c>
      <c r="L2414" t="str">
        <f t="shared" si="48"/>
        <v>龍虎鬥鳳凰卡</v>
      </c>
    </row>
    <row r="2415" spans="2:12" x14ac:dyDescent="0.25">
      <c r="B2415" s="82" t="s">
        <v>441</v>
      </c>
      <c r="C2415" s="174" t="s">
        <v>4531</v>
      </c>
      <c r="D2415" s="175" t="s">
        <v>4532</v>
      </c>
      <c r="E2415" s="82">
        <v>12</v>
      </c>
      <c r="F2415" s="79"/>
      <c r="G2415" s="82"/>
      <c r="H2415" s="82"/>
      <c r="I2415" s="118">
        <f>VLOOKUP(道具表!L2415,虛寶卡代碼清單!D:H,4,FALSE)*K2415</f>
        <v>11241000</v>
      </c>
      <c r="J2415" s="147"/>
      <c r="K2415" s="71">
        <v>9000</v>
      </c>
      <c r="L2415" t="str">
        <f t="shared" si="48"/>
        <v>龍虎鬥鳳凰卡</v>
      </c>
    </row>
    <row r="2416" spans="2:12" x14ac:dyDescent="0.25">
      <c r="B2416" s="82" t="s">
        <v>441</v>
      </c>
      <c r="C2416" s="174" t="s">
        <v>4533</v>
      </c>
      <c r="D2416" s="175" t="s">
        <v>4534</v>
      </c>
      <c r="E2416" s="82">
        <v>12</v>
      </c>
      <c r="F2416" s="79"/>
      <c r="G2416" s="82"/>
      <c r="H2416" s="82"/>
      <c r="I2416" s="118">
        <f>VLOOKUP(道具表!L2416,虛寶卡代碼清單!D:H,4,FALSE)*K2416</f>
        <v>37470000</v>
      </c>
      <c r="J2416" s="147"/>
      <c r="K2416" s="71">
        <v>30000</v>
      </c>
      <c r="L2416" t="str">
        <f t="shared" si="48"/>
        <v>龍虎鬥鳳凰卡</v>
      </c>
    </row>
    <row r="2417" spans="2:12" x14ac:dyDescent="0.25">
      <c r="B2417" s="82" t="s">
        <v>441</v>
      </c>
      <c r="C2417" s="174" t="s">
        <v>4535</v>
      </c>
      <c r="D2417" s="175" t="s">
        <v>4536</v>
      </c>
      <c r="E2417" s="82">
        <v>12</v>
      </c>
      <c r="F2417" s="79"/>
      <c r="G2417" s="82"/>
      <c r="H2417" s="82"/>
      <c r="I2417" s="118">
        <f>VLOOKUP(道具表!L2417,虛寶卡代碼清單!D:H,4,FALSE)*K2417</f>
        <v>112410000</v>
      </c>
      <c r="J2417" s="147"/>
      <c r="K2417" s="71">
        <v>90000</v>
      </c>
      <c r="L2417" t="str">
        <f t="shared" si="48"/>
        <v>龍虎鬥鳳凰卡</v>
      </c>
    </row>
    <row r="2418" spans="2:12" x14ac:dyDescent="0.25">
      <c r="B2418" s="82" t="s">
        <v>441</v>
      </c>
      <c r="C2418" s="174" t="s">
        <v>4537</v>
      </c>
      <c r="D2418" s="175" t="s">
        <v>4538</v>
      </c>
      <c r="E2418" s="82">
        <v>12</v>
      </c>
      <c r="F2418" s="79"/>
      <c r="G2418" s="82"/>
      <c r="H2418" s="82"/>
      <c r="I2418" s="118">
        <f>VLOOKUP(道具表!L2418,虛寶卡代碼清單!D:H,4,FALSE)*K2418</f>
        <v>374700000</v>
      </c>
      <c r="J2418" s="147"/>
      <c r="K2418" s="71">
        <v>300000</v>
      </c>
      <c r="L2418" t="str">
        <f t="shared" si="48"/>
        <v>龍虎鬥鳳凰卡</v>
      </c>
    </row>
    <row r="2419" spans="2:12" x14ac:dyDescent="0.25">
      <c r="B2419" s="82" t="s">
        <v>441</v>
      </c>
      <c r="C2419" s="174" t="s">
        <v>4539</v>
      </c>
      <c r="D2419" s="175" t="s">
        <v>4540</v>
      </c>
      <c r="E2419" s="82">
        <v>12</v>
      </c>
      <c r="F2419" s="79"/>
      <c r="G2419" s="82"/>
      <c r="H2419" s="82"/>
      <c r="I2419" s="118">
        <f>VLOOKUP(道具表!L2419,虛寶卡代碼清單!D:H,4,FALSE)*K2419</f>
        <v>1124100000</v>
      </c>
      <c r="J2419" s="147"/>
      <c r="K2419" s="71">
        <v>900000</v>
      </c>
      <c r="L2419" t="str">
        <f t="shared" si="48"/>
        <v>龍虎鬥鳳凰卡</v>
      </c>
    </row>
    <row r="2420" spans="2:12" x14ac:dyDescent="0.25">
      <c r="B2420" s="82" t="s">
        <v>441</v>
      </c>
      <c r="C2420" s="174" t="s">
        <v>4541</v>
      </c>
      <c r="D2420" s="175" t="s">
        <v>4542</v>
      </c>
      <c r="E2420" s="82">
        <v>12</v>
      </c>
      <c r="F2420" s="79"/>
      <c r="G2420" s="82"/>
      <c r="H2420" s="82"/>
      <c r="I2420" s="118">
        <f>VLOOKUP(道具表!L2420,虛寶卡代碼清單!D:H,4,FALSE)*K2420</f>
        <v>3747000000</v>
      </c>
      <c r="J2420" s="147"/>
      <c r="K2420" s="71">
        <v>3000000</v>
      </c>
      <c r="L2420" t="str">
        <f t="shared" si="48"/>
        <v>龍虎鬥鳳凰卡</v>
      </c>
    </row>
    <row r="2421" spans="2:12" x14ac:dyDescent="0.25">
      <c r="B2421" s="82" t="s">
        <v>441</v>
      </c>
      <c r="C2421" s="174" t="s">
        <v>4543</v>
      </c>
      <c r="D2421" s="175" t="s">
        <v>4544</v>
      </c>
      <c r="E2421" s="82">
        <v>12</v>
      </c>
      <c r="F2421" s="79"/>
      <c r="G2421" s="82"/>
      <c r="H2421" s="82"/>
      <c r="I2421" s="118">
        <f>VLOOKUP(道具表!L2421,虛寶卡代碼清單!D:H,4,FALSE)*K2421</f>
        <v>7494000000</v>
      </c>
      <c r="J2421" s="147"/>
      <c r="K2421" s="71">
        <v>6000000</v>
      </c>
      <c r="L2421" t="str">
        <f t="shared" si="48"/>
        <v>龍虎鬥鳳凰卡</v>
      </c>
    </row>
    <row r="2422" spans="2:12" x14ac:dyDescent="0.25">
      <c r="B2422" s="82" t="s">
        <v>441</v>
      </c>
      <c r="C2422" s="174" t="s">
        <v>4545</v>
      </c>
      <c r="D2422" s="175" t="s">
        <v>4546</v>
      </c>
      <c r="E2422" s="82">
        <v>12</v>
      </c>
      <c r="F2422" s="79"/>
      <c r="G2422" s="82"/>
      <c r="H2422" s="82"/>
      <c r="I2422" s="118">
        <f>VLOOKUP(道具表!L2422,虛寶卡代碼清單!D:H,4,FALSE)*K2422</f>
        <v>11241000000</v>
      </c>
      <c r="J2422" s="147"/>
      <c r="K2422" s="71">
        <v>9000000</v>
      </c>
      <c r="L2422" t="str">
        <f t="shared" si="48"/>
        <v>龍虎鬥鳳凰卡</v>
      </c>
    </row>
    <row r="2423" spans="2:12" x14ac:dyDescent="0.25">
      <c r="B2423" s="82" t="s">
        <v>441</v>
      </c>
      <c r="C2423" s="174" t="s">
        <v>4547</v>
      </c>
      <c r="D2423" s="175" t="s">
        <v>4548</v>
      </c>
      <c r="E2423" s="82">
        <v>12</v>
      </c>
      <c r="F2423" s="79"/>
      <c r="G2423" s="82"/>
      <c r="H2423" s="82"/>
      <c r="I2423" s="118">
        <f>VLOOKUP(道具表!L2423,虛寶卡代碼清單!D:H,4,FALSE)*K2423</f>
        <v>18735000000</v>
      </c>
      <c r="J2423" s="147"/>
      <c r="K2423" s="71">
        <v>15000000</v>
      </c>
      <c r="L2423" t="str">
        <f t="shared" si="48"/>
        <v>龍虎鬥鳳凰卡</v>
      </c>
    </row>
    <row r="2424" spans="2:12" x14ac:dyDescent="0.25">
      <c r="B2424" s="82" t="s">
        <v>441</v>
      </c>
      <c r="C2424" s="174" t="s">
        <v>4549</v>
      </c>
      <c r="D2424" s="175" t="s">
        <v>4550</v>
      </c>
      <c r="E2424" s="82">
        <v>12</v>
      </c>
      <c r="F2424" s="79"/>
      <c r="G2424" s="82"/>
      <c r="H2424" s="82"/>
      <c r="I2424" s="118">
        <f>VLOOKUP(道具表!L2424,虛寶卡代碼清單!D:H,4,FALSE)*K2424</f>
        <v>37470000000</v>
      </c>
      <c r="J2424" s="147"/>
      <c r="K2424" s="71">
        <v>30000000</v>
      </c>
      <c r="L2424" t="str">
        <f t="shared" si="48"/>
        <v>龍虎鬥鳳凰卡</v>
      </c>
    </row>
    <row r="2425" spans="2:12" x14ac:dyDescent="0.25">
      <c r="B2425" s="82" t="s">
        <v>441</v>
      </c>
      <c r="C2425" s="174" t="s">
        <v>4551</v>
      </c>
      <c r="D2425" s="175" t="s">
        <v>4552</v>
      </c>
      <c r="E2425" s="82">
        <v>12</v>
      </c>
      <c r="F2425" s="79"/>
      <c r="G2425" s="82"/>
      <c r="H2425" s="82"/>
      <c r="I2425" s="118">
        <f>VLOOKUP(道具表!L2425,虛寶卡代碼清單!D:H,4,FALSE)*K2425</f>
        <v>56205000000</v>
      </c>
      <c r="J2425" s="147"/>
      <c r="K2425" s="71">
        <v>45000000</v>
      </c>
      <c r="L2425" t="str">
        <f t="shared" si="48"/>
        <v>龍虎鬥鳳凰卡</v>
      </c>
    </row>
    <row r="2426" spans="2:12" x14ac:dyDescent="0.25">
      <c r="B2426" s="82" t="s">
        <v>441</v>
      </c>
      <c r="C2426" s="174" t="s">
        <v>4553</v>
      </c>
      <c r="D2426" s="175" t="s">
        <v>4554</v>
      </c>
      <c r="E2426" s="82">
        <v>12</v>
      </c>
      <c r="F2426" s="79"/>
      <c r="G2426" s="82"/>
      <c r="H2426" s="82"/>
      <c r="I2426" s="118">
        <f>VLOOKUP(道具表!L2426,虛寶卡代碼清單!D:H,4,FALSE)*K2426</f>
        <v>112410000000</v>
      </c>
      <c r="J2426" s="147"/>
      <c r="K2426" s="71">
        <v>90000000</v>
      </c>
      <c r="L2426" t="str">
        <f t="shared" si="48"/>
        <v>龍虎鬥鳳凰卡</v>
      </c>
    </row>
    <row r="2427" spans="2:12" x14ac:dyDescent="0.25">
      <c r="B2427" s="82" t="s">
        <v>441</v>
      </c>
      <c r="C2427" s="174" t="s">
        <v>4555</v>
      </c>
      <c r="D2427" s="175" t="s">
        <v>4556</v>
      </c>
      <c r="E2427" s="82">
        <v>12</v>
      </c>
      <c r="F2427" s="79"/>
      <c r="G2427" s="82"/>
      <c r="H2427" s="82"/>
      <c r="I2427" s="118">
        <f>VLOOKUP(道具表!L2427,虛寶卡代碼清單!D:H,4,FALSE)*K2427</f>
        <v>187350000000</v>
      </c>
      <c r="J2427" s="147"/>
      <c r="K2427" s="71">
        <v>150000000</v>
      </c>
      <c r="L2427" t="str">
        <f t="shared" si="48"/>
        <v>龍虎鬥鳳凰卡</v>
      </c>
    </row>
    <row r="2428" spans="2:12" x14ac:dyDescent="0.25">
      <c r="B2428" s="82" t="s">
        <v>441</v>
      </c>
      <c r="C2428" s="174" t="s">
        <v>4557</v>
      </c>
      <c r="D2428" s="175" t="s">
        <v>4558</v>
      </c>
      <c r="E2428" s="82">
        <v>12</v>
      </c>
      <c r="F2428" s="79"/>
      <c r="G2428" s="82"/>
      <c r="H2428" s="82"/>
      <c r="I2428" s="118">
        <f>VLOOKUP(道具表!L2428,虛寶卡代碼清單!D:H,4,FALSE)*K2428</f>
        <v>374700000000</v>
      </c>
      <c r="J2428" s="147"/>
      <c r="K2428" s="71">
        <v>300000000</v>
      </c>
      <c r="L2428" t="str">
        <f t="shared" si="48"/>
        <v>龍虎鬥鳳凰卡</v>
      </c>
    </row>
    <row r="2429" spans="2:12" x14ac:dyDescent="0.25">
      <c r="B2429" s="82" t="s">
        <v>441</v>
      </c>
      <c r="C2429" s="174" t="s">
        <v>4559</v>
      </c>
      <c r="D2429" s="175" t="s">
        <v>4560</v>
      </c>
      <c r="E2429" s="82">
        <v>12</v>
      </c>
      <c r="F2429" s="79"/>
      <c r="G2429" s="82"/>
      <c r="H2429" s="82"/>
      <c r="I2429" s="118">
        <f>VLOOKUP(道具表!L2429,虛寶卡代碼清單!D:H,4,FALSE)*K2429</f>
        <v>749400000000</v>
      </c>
      <c r="J2429" s="147"/>
      <c r="K2429" s="71">
        <v>600000000</v>
      </c>
      <c r="L2429" t="str">
        <f t="shared" si="48"/>
        <v>龍虎鬥鳳凰卡</v>
      </c>
    </row>
    <row r="2430" spans="2:12" x14ac:dyDescent="0.25">
      <c r="B2430" s="82" t="s">
        <v>441</v>
      </c>
      <c r="C2430" s="174" t="s">
        <v>4561</v>
      </c>
      <c r="D2430" s="175" t="s">
        <v>4562</v>
      </c>
      <c r="E2430" s="82">
        <v>12</v>
      </c>
      <c r="F2430" s="79"/>
      <c r="G2430" s="82"/>
      <c r="H2430" s="82"/>
      <c r="I2430" s="118">
        <f>VLOOKUP(道具表!L2430,虛寶卡代碼清單!D:H,4,FALSE)*K2430</f>
        <v>1498800000000</v>
      </c>
      <c r="J2430" s="147"/>
      <c r="K2430" s="71">
        <v>1200000000</v>
      </c>
      <c r="L2430" t="str">
        <f t="shared" si="48"/>
        <v>龍虎鬥鳳凰卡</v>
      </c>
    </row>
    <row r="2431" spans="2:12" x14ac:dyDescent="0.25">
      <c r="B2431" s="82" t="s">
        <v>441</v>
      </c>
      <c r="C2431" s="174" t="s">
        <v>4563</v>
      </c>
      <c r="D2431" s="175" t="s">
        <v>4564</v>
      </c>
      <c r="E2431" s="82">
        <v>12</v>
      </c>
      <c r="F2431" s="79"/>
      <c r="G2431" s="82"/>
      <c r="H2431" s="82"/>
      <c r="I2431" s="118">
        <f>VLOOKUP(道具表!L2431,虛寶卡代碼清單!D:H,4,FALSE)*K2431</f>
        <v>3747000000000</v>
      </c>
      <c r="J2431" s="147"/>
      <c r="K2431" s="71">
        <v>3000000000</v>
      </c>
      <c r="L2431" t="str">
        <f t="shared" si="48"/>
        <v>龍虎鬥鳳凰卡</v>
      </c>
    </row>
    <row r="2432" spans="2:12" x14ac:dyDescent="0.25">
      <c r="B2432" s="82" t="s">
        <v>441</v>
      </c>
      <c r="C2432" s="176" t="s">
        <v>9023</v>
      </c>
      <c r="D2432" s="175" t="s">
        <v>9024</v>
      </c>
      <c r="E2432" s="82">
        <v>12</v>
      </c>
      <c r="F2432" s="79"/>
      <c r="G2432" s="82"/>
      <c r="H2432" s="82"/>
      <c r="I2432" s="118">
        <f>VLOOKUP(道具表!L2432,虛寶卡代碼清單!D:H,4,FALSE)*K2432</f>
        <v>7494000000000</v>
      </c>
      <c r="J2432" s="147"/>
      <c r="K2432" s="71">
        <v>6000000000</v>
      </c>
      <c r="L2432" t="str">
        <f t="shared" si="48"/>
        <v>龍虎鬥鳳凰卡</v>
      </c>
    </row>
    <row r="2433" spans="2:12" x14ac:dyDescent="0.25">
      <c r="B2433" s="82" t="s">
        <v>441</v>
      </c>
      <c r="C2433" s="176" t="s">
        <v>9025</v>
      </c>
      <c r="D2433" s="175" t="s">
        <v>9026</v>
      </c>
      <c r="E2433" s="82">
        <v>12</v>
      </c>
      <c r="F2433" s="79"/>
      <c r="G2433" s="82"/>
      <c r="H2433" s="82"/>
      <c r="I2433" s="118">
        <f>VLOOKUP(道具表!L2433,虛寶卡代碼清單!D:H,4,FALSE)*K2433</f>
        <v>14988000000000</v>
      </c>
      <c r="J2433" s="147"/>
      <c r="K2433" s="71">
        <v>12000000000</v>
      </c>
      <c r="L2433" t="str">
        <f t="shared" si="48"/>
        <v>龍虎鬥鳳凰卡</v>
      </c>
    </row>
    <row r="2434" spans="2:12" x14ac:dyDescent="0.25">
      <c r="B2434" s="82" t="s">
        <v>441</v>
      </c>
      <c r="C2434" s="174" t="s">
        <v>4565</v>
      </c>
      <c r="D2434" s="175" t="s">
        <v>4566</v>
      </c>
      <c r="E2434" s="82">
        <v>12</v>
      </c>
      <c r="F2434" s="79"/>
      <c r="G2434" s="82"/>
      <c r="H2434" s="82"/>
      <c r="I2434" s="118">
        <f>VLOOKUP(道具表!L2434,虛寶卡代碼清單!D:H,4,FALSE)*K2434</f>
        <v>6834000</v>
      </c>
      <c r="J2434" s="147"/>
      <c r="K2434" s="71">
        <v>3000</v>
      </c>
      <c r="L2434" t="str">
        <f t="shared" si="48"/>
        <v>龍虎鬥白虎卡</v>
      </c>
    </row>
    <row r="2435" spans="2:12" x14ac:dyDescent="0.25">
      <c r="B2435" s="82" t="s">
        <v>441</v>
      </c>
      <c r="C2435" s="174" t="s">
        <v>4567</v>
      </c>
      <c r="D2435" s="175" t="s">
        <v>4568</v>
      </c>
      <c r="E2435" s="82">
        <v>12</v>
      </c>
      <c r="F2435" s="79"/>
      <c r="G2435" s="82"/>
      <c r="H2435" s="82"/>
      <c r="I2435" s="118">
        <f>VLOOKUP(道具表!L2435,虛寶卡代碼清單!D:H,4,FALSE)*K2435</f>
        <v>20502000</v>
      </c>
      <c r="J2435" s="147"/>
      <c r="K2435" s="71">
        <v>9000</v>
      </c>
      <c r="L2435" t="str">
        <f t="shared" si="48"/>
        <v>龍虎鬥白虎卡</v>
      </c>
    </row>
    <row r="2436" spans="2:12" x14ac:dyDescent="0.25">
      <c r="B2436" s="82" t="s">
        <v>441</v>
      </c>
      <c r="C2436" s="174" t="s">
        <v>4569</v>
      </c>
      <c r="D2436" s="175" t="s">
        <v>4570</v>
      </c>
      <c r="E2436" s="82">
        <v>12</v>
      </c>
      <c r="F2436" s="79"/>
      <c r="G2436" s="82"/>
      <c r="H2436" s="82"/>
      <c r="I2436" s="118">
        <f>VLOOKUP(道具表!L2436,虛寶卡代碼清單!D:H,4,FALSE)*K2436</f>
        <v>68340000</v>
      </c>
      <c r="J2436" s="147"/>
      <c r="K2436" s="71">
        <v>30000</v>
      </c>
      <c r="L2436" t="str">
        <f t="shared" si="48"/>
        <v>龍虎鬥白虎卡</v>
      </c>
    </row>
    <row r="2437" spans="2:12" x14ac:dyDescent="0.25">
      <c r="B2437" s="82" t="s">
        <v>441</v>
      </c>
      <c r="C2437" s="174" t="s">
        <v>4571</v>
      </c>
      <c r="D2437" s="175" t="s">
        <v>4572</v>
      </c>
      <c r="E2437" s="82">
        <v>12</v>
      </c>
      <c r="F2437" s="79"/>
      <c r="G2437" s="82"/>
      <c r="H2437" s="82"/>
      <c r="I2437" s="118">
        <f>VLOOKUP(道具表!L2437,虛寶卡代碼清單!D:H,4,FALSE)*K2437</f>
        <v>205020000</v>
      </c>
      <c r="J2437" s="147"/>
      <c r="K2437" s="71">
        <v>90000</v>
      </c>
      <c r="L2437" t="str">
        <f t="shared" si="48"/>
        <v>龍虎鬥白虎卡</v>
      </c>
    </row>
    <row r="2438" spans="2:12" x14ac:dyDescent="0.25">
      <c r="B2438" s="82" t="s">
        <v>441</v>
      </c>
      <c r="C2438" s="174" t="s">
        <v>4573</v>
      </c>
      <c r="D2438" s="175" t="s">
        <v>4574</v>
      </c>
      <c r="E2438" s="82">
        <v>12</v>
      </c>
      <c r="F2438" s="79"/>
      <c r="G2438" s="82"/>
      <c r="H2438" s="82"/>
      <c r="I2438" s="118">
        <f>VLOOKUP(道具表!L2438,虛寶卡代碼清單!D:H,4,FALSE)*K2438</f>
        <v>683400000</v>
      </c>
      <c r="J2438" s="147"/>
      <c r="K2438" s="71">
        <v>300000</v>
      </c>
      <c r="L2438" t="str">
        <f t="shared" si="48"/>
        <v>龍虎鬥白虎卡</v>
      </c>
    </row>
    <row r="2439" spans="2:12" x14ac:dyDescent="0.25">
      <c r="B2439" s="82" t="s">
        <v>441</v>
      </c>
      <c r="C2439" s="174" t="s">
        <v>4575</v>
      </c>
      <c r="D2439" s="175" t="s">
        <v>4576</v>
      </c>
      <c r="E2439" s="82">
        <v>12</v>
      </c>
      <c r="F2439" s="79"/>
      <c r="G2439" s="82"/>
      <c r="H2439" s="82"/>
      <c r="I2439" s="118">
        <f>VLOOKUP(道具表!L2439,虛寶卡代碼清單!D:H,4,FALSE)*K2439</f>
        <v>2050200000</v>
      </c>
      <c r="J2439" s="147"/>
      <c r="K2439" s="71">
        <v>900000</v>
      </c>
      <c r="L2439" t="str">
        <f t="shared" si="48"/>
        <v>龍虎鬥白虎卡</v>
      </c>
    </row>
    <row r="2440" spans="2:12" x14ac:dyDescent="0.25">
      <c r="B2440" s="82" t="s">
        <v>441</v>
      </c>
      <c r="C2440" s="174" t="s">
        <v>4577</v>
      </c>
      <c r="D2440" s="175" t="s">
        <v>4578</v>
      </c>
      <c r="E2440" s="82">
        <v>12</v>
      </c>
      <c r="F2440" s="79"/>
      <c r="G2440" s="82"/>
      <c r="H2440" s="82"/>
      <c r="I2440" s="118">
        <f>VLOOKUP(道具表!L2440,虛寶卡代碼清單!D:H,4,FALSE)*K2440</f>
        <v>6834000000</v>
      </c>
      <c r="J2440" s="147"/>
      <c r="K2440" s="71">
        <v>3000000</v>
      </c>
      <c r="L2440" t="str">
        <f t="shared" si="48"/>
        <v>龍虎鬥白虎卡</v>
      </c>
    </row>
    <row r="2441" spans="2:12" x14ac:dyDescent="0.25">
      <c r="B2441" s="82" t="s">
        <v>441</v>
      </c>
      <c r="C2441" s="174" t="s">
        <v>4579</v>
      </c>
      <c r="D2441" s="175" t="s">
        <v>4580</v>
      </c>
      <c r="E2441" s="82">
        <v>12</v>
      </c>
      <c r="F2441" s="79"/>
      <c r="G2441" s="82"/>
      <c r="H2441" s="82"/>
      <c r="I2441" s="118">
        <f>VLOOKUP(道具表!L2441,虛寶卡代碼清單!D:H,4,FALSE)*K2441</f>
        <v>13668000000</v>
      </c>
      <c r="J2441" s="147"/>
      <c r="K2441" s="71">
        <v>6000000</v>
      </c>
      <c r="L2441" t="str">
        <f t="shared" si="48"/>
        <v>龍虎鬥白虎卡</v>
      </c>
    </row>
    <row r="2442" spans="2:12" x14ac:dyDescent="0.25">
      <c r="B2442" s="82" t="s">
        <v>441</v>
      </c>
      <c r="C2442" s="174" t="s">
        <v>4581</v>
      </c>
      <c r="D2442" s="175" t="s">
        <v>4582</v>
      </c>
      <c r="E2442" s="82">
        <v>12</v>
      </c>
      <c r="F2442" s="79"/>
      <c r="G2442" s="82"/>
      <c r="H2442" s="82"/>
      <c r="I2442" s="118">
        <f>VLOOKUP(道具表!L2442,虛寶卡代碼清單!D:H,4,FALSE)*K2442</f>
        <v>20502000000</v>
      </c>
      <c r="J2442" s="147"/>
      <c r="K2442" s="71">
        <v>9000000</v>
      </c>
      <c r="L2442" t="str">
        <f t="shared" si="48"/>
        <v>龍虎鬥白虎卡</v>
      </c>
    </row>
    <row r="2443" spans="2:12" x14ac:dyDescent="0.25">
      <c r="B2443" s="82" t="s">
        <v>441</v>
      </c>
      <c r="C2443" s="174" t="s">
        <v>4583</v>
      </c>
      <c r="D2443" s="175" t="s">
        <v>4584</v>
      </c>
      <c r="E2443" s="82">
        <v>12</v>
      </c>
      <c r="F2443" s="79"/>
      <c r="G2443" s="82"/>
      <c r="H2443" s="82"/>
      <c r="I2443" s="118">
        <f>VLOOKUP(道具表!L2443,虛寶卡代碼清單!D:H,4,FALSE)*K2443</f>
        <v>34170000000</v>
      </c>
      <c r="J2443" s="147"/>
      <c r="K2443" s="71">
        <v>15000000</v>
      </c>
      <c r="L2443" t="str">
        <f t="shared" si="48"/>
        <v>龍虎鬥白虎卡</v>
      </c>
    </row>
    <row r="2444" spans="2:12" x14ac:dyDescent="0.25">
      <c r="B2444" s="82" t="s">
        <v>441</v>
      </c>
      <c r="C2444" s="174" t="s">
        <v>4585</v>
      </c>
      <c r="D2444" s="175" t="s">
        <v>4586</v>
      </c>
      <c r="E2444" s="82">
        <v>12</v>
      </c>
      <c r="F2444" s="79"/>
      <c r="G2444" s="82"/>
      <c r="H2444" s="82"/>
      <c r="I2444" s="118">
        <f>VLOOKUP(道具表!L2444,虛寶卡代碼清單!D:H,4,FALSE)*K2444</f>
        <v>68340000000</v>
      </c>
      <c r="J2444" s="147"/>
      <c r="K2444" s="71">
        <v>30000000</v>
      </c>
      <c r="L2444" t="str">
        <f t="shared" si="48"/>
        <v>龍虎鬥白虎卡</v>
      </c>
    </row>
    <row r="2445" spans="2:12" x14ac:dyDescent="0.25">
      <c r="B2445" s="82" t="s">
        <v>441</v>
      </c>
      <c r="C2445" s="174" t="s">
        <v>4587</v>
      </c>
      <c r="D2445" s="175" t="s">
        <v>4588</v>
      </c>
      <c r="E2445" s="82">
        <v>12</v>
      </c>
      <c r="F2445" s="79"/>
      <c r="G2445" s="82"/>
      <c r="H2445" s="82"/>
      <c r="I2445" s="118">
        <f>VLOOKUP(道具表!L2445,虛寶卡代碼清單!D:H,4,FALSE)*K2445</f>
        <v>102510000000</v>
      </c>
      <c r="J2445" s="147"/>
      <c r="K2445" s="71">
        <v>45000000</v>
      </c>
      <c r="L2445" t="str">
        <f t="shared" si="48"/>
        <v>龍虎鬥白虎卡</v>
      </c>
    </row>
    <row r="2446" spans="2:12" x14ac:dyDescent="0.25">
      <c r="B2446" s="82" t="s">
        <v>441</v>
      </c>
      <c r="C2446" s="174" t="s">
        <v>4589</v>
      </c>
      <c r="D2446" s="175" t="s">
        <v>4590</v>
      </c>
      <c r="E2446" s="82">
        <v>12</v>
      </c>
      <c r="F2446" s="79"/>
      <c r="G2446" s="82"/>
      <c r="H2446" s="82"/>
      <c r="I2446" s="118">
        <f>VLOOKUP(道具表!L2446,虛寶卡代碼清單!D:H,4,FALSE)*K2446</f>
        <v>205020000000</v>
      </c>
      <c r="J2446" s="147"/>
      <c r="K2446" s="71">
        <v>90000000</v>
      </c>
      <c r="L2446" t="str">
        <f t="shared" si="48"/>
        <v>龍虎鬥白虎卡</v>
      </c>
    </row>
    <row r="2447" spans="2:12" x14ac:dyDescent="0.25">
      <c r="B2447" s="82" t="s">
        <v>441</v>
      </c>
      <c r="C2447" s="174" t="s">
        <v>4591</v>
      </c>
      <c r="D2447" s="175" t="s">
        <v>4592</v>
      </c>
      <c r="E2447" s="82">
        <v>12</v>
      </c>
      <c r="F2447" s="79"/>
      <c r="G2447" s="82"/>
      <c r="H2447" s="82"/>
      <c r="I2447" s="118">
        <f>VLOOKUP(道具表!L2447,虛寶卡代碼清單!D:H,4,FALSE)*K2447</f>
        <v>341700000000</v>
      </c>
      <c r="J2447" s="147"/>
      <c r="K2447" s="71">
        <v>150000000</v>
      </c>
      <c r="L2447" t="str">
        <f t="shared" si="48"/>
        <v>龍虎鬥白虎卡</v>
      </c>
    </row>
    <row r="2448" spans="2:12" x14ac:dyDescent="0.25">
      <c r="B2448" s="82" t="s">
        <v>441</v>
      </c>
      <c r="C2448" s="174" t="s">
        <v>4593</v>
      </c>
      <c r="D2448" s="175" t="s">
        <v>4594</v>
      </c>
      <c r="E2448" s="82">
        <v>12</v>
      </c>
      <c r="F2448" s="79"/>
      <c r="G2448" s="82"/>
      <c r="H2448" s="82"/>
      <c r="I2448" s="118">
        <f>VLOOKUP(道具表!L2448,虛寶卡代碼清單!D:H,4,FALSE)*K2448</f>
        <v>683400000000</v>
      </c>
      <c r="J2448" s="147"/>
      <c r="K2448" s="71">
        <v>300000000</v>
      </c>
      <c r="L2448" t="str">
        <f t="shared" si="48"/>
        <v>龍虎鬥白虎卡</v>
      </c>
    </row>
    <row r="2449" spans="2:12" x14ac:dyDescent="0.25">
      <c r="B2449" s="82" t="s">
        <v>441</v>
      </c>
      <c r="C2449" s="174" t="s">
        <v>4595</v>
      </c>
      <c r="D2449" s="175" t="s">
        <v>4596</v>
      </c>
      <c r="E2449" s="82">
        <v>12</v>
      </c>
      <c r="F2449" s="79"/>
      <c r="G2449" s="82"/>
      <c r="H2449" s="82"/>
      <c r="I2449" s="118">
        <f>VLOOKUP(道具表!L2449,虛寶卡代碼清單!D:H,4,FALSE)*K2449</f>
        <v>1366800000000</v>
      </c>
      <c r="J2449" s="147"/>
      <c r="K2449" s="71">
        <v>600000000</v>
      </c>
      <c r="L2449" t="str">
        <f t="shared" si="48"/>
        <v>龍虎鬥白虎卡</v>
      </c>
    </row>
    <row r="2450" spans="2:12" x14ac:dyDescent="0.25">
      <c r="B2450" s="82" t="s">
        <v>441</v>
      </c>
      <c r="C2450" s="174" t="s">
        <v>4597</v>
      </c>
      <c r="D2450" s="175" t="s">
        <v>4598</v>
      </c>
      <c r="E2450" s="82">
        <v>12</v>
      </c>
      <c r="F2450" s="79"/>
      <c r="G2450" s="82"/>
      <c r="H2450" s="82"/>
      <c r="I2450" s="118">
        <f>VLOOKUP(道具表!L2450,虛寶卡代碼清單!D:H,4,FALSE)*K2450</f>
        <v>2733600000000</v>
      </c>
      <c r="J2450" s="147"/>
      <c r="K2450" s="71">
        <v>1200000000</v>
      </c>
      <c r="L2450" t="str">
        <f t="shared" si="48"/>
        <v>龍虎鬥白虎卡</v>
      </c>
    </row>
    <row r="2451" spans="2:12" x14ac:dyDescent="0.25">
      <c r="B2451" s="82" t="s">
        <v>441</v>
      </c>
      <c r="C2451" s="174" t="s">
        <v>4599</v>
      </c>
      <c r="D2451" s="175" t="s">
        <v>4600</v>
      </c>
      <c r="E2451" s="82">
        <v>12</v>
      </c>
      <c r="F2451" s="79"/>
      <c r="G2451" s="82"/>
      <c r="H2451" s="82"/>
      <c r="I2451" s="118">
        <f>VLOOKUP(道具表!L2451,虛寶卡代碼清單!D:H,4,FALSE)*K2451</f>
        <v>6834000000000</v>
      </c>
      <c r="J2451" s="147"/>
      <c r="K2451" s="71">
        <v>3000000000</v>
      </c>
      <c r="L2451" t="str">
        <f t="shared" si="48"/>
        <v>龍虎鬥白虎卡</v>
      </c>
    </row>
    <row r="2452" spans="2:12" x14ac:dyDescent="0.25">
      <c r="B2452" s="82" t="s">
        <v>441</v>
      </c>
      <c r="C2452" s="176" t="s">
        <v>9027</v>
      </c>
      <c r="D2452" s="175" t="s">
        <v>9028</v>
      </c>
      <c r="E2452" s="82">
        <v>12</v>
      </c>
      <c r="F2452" s="79"/>
      <c r="G2452" s="82"/>
      <c r="H2452" s="82"/>
      <c r="I2452" s="118">
        <f>VLOOKUP(道具表!L2452,虛寶卡代碼清單!D:H,4,FALSE)*K2452</f>
        <v>13668000000000</v>
      </c>
      <c r="J2452" s="147"/>
      <c r="K2452" s="71">
        <v>6000000000</v>
      </c>
      <c r="L2452" t="str">
        <f t="shared" si="48"/>
        <v>龍虎鬥白虎卡</v>
      </c>
    </row>
    <row r="2453" spans="2:12" x14ac:dyDescent="0.25">
      <c r="B2453" s="82" t="s">
        <v>441</v>
      </c>
      <c r="C2453" s="176" t="s">
        <v>9029</v>
      </c>
      <c r="D2453" s="175" t="s">
        <v>9030</v>
      </c>
      <c r="E2453" s="82">
        <v>12</v>
      </c>
      <c r="F2453" s="79"/>
      <c r="G2453" s="82"/>
      <c r="H2453" s="82"/>
      <c r="I2453" s="118">
        <f>VLOOKUP(道具表!L2453,虛寶卡代碼清單!D:H,4,FALSE)*K2453</f>
        <v>27336000000000</v>
      </c>
      <c r="J2453" s="147"/>
      <c r="K2453" s="71">
        <v>12000000000</v>
      </c>
      <c r="L2453" t="str">
        <f t="shared" si="48"/>
        <v>龍虎鬥白虎卡</v>
      </c>
    </row>
    <row r="2454" spans="2:12" x14ac:dyDescent="0.25">
      <c r="B2454" s="82" t="s">
        <v>441</v>
      </c>
      <c r="C2454" s="174" t="s">
        <v>4601</v>
      </c>
      <c r="D2454" s="175" t="s">
        <v>4602</v>
      </c>
      <c r="E2454" s="82">
        <v>12</v>
      </c>
      <c r="F2454" s="79"/>
      <c r="G2454" s="82"/>
      <c r="H2454" s="82"/>
      <c r="I2454" s="118">
        <f>VLOOKUP(道具表!L2454,虛寶卡代碼清單!D:H,4,FALSE)*K2454</f>
        <v>6834000</v>
      </c>
      <c r="J2454" s="147"/>
      <c r="K2454" s="71">
        <v>3000</v>
      </c>
      <c r="L2454" t="str">
        <f t="shared" si="48"/>
        <v>龍虎鬥白虎卡</v>
      </c>
    </row>
    <row r="2455" spans="2:12" x14ac:dyDescent="0.25">
      <c r="B2455" s="82" t="s">
        <v>441</v>
      </c>
      <c r="C2455" s="174" t="s">
        <v>4603</v>
      </c>
      <c r="D2455" s="175" t="s">
        <v>4604</v>
      </c>
      <c r="E2455" s="82">
        <v>12</v>
      </c>
      <c r="F2455" s="79"/>
      <c r="G2455" s="82"/>
      <c r="H2455" s="82"/>
      <c r="I2455" s="118">
        <f>VLOOKUP(道具表!L2455,虛寶卡代碼清單!D:H,4,FALSE)*K2455</f>
        <v>20502000</v>
      </c>
      <c r="J2455" s="147"/>
      <c r="K2455" s="71">
        <v>9000</v>
      </c>
      <c r="L2455" t="str">
        <f t="shared" si="48"/>
        <v>龍虎鬥白虎卡</v>
      </c>
    </row>
    <row r="2456" spans="2:12" x14ac:dyDescent="0.25">
      <c r="B2456" s="82" t="s">
        <v>441</v>
      </c>
      <c r="C2456" s="174" t="s">
        <v>4605</v>
      </c>
      <c r="D2456" s="175" t="s">
        <v>4606</v>
      </c>
      <c r="E2456" s="82">
        <v>12</v>
      </c>
      <c r="F2456" s="79"/>
      <c r="G2456" s="82"/>
      <c r="H2456" s="82"/>
      <c r="I2456" s="118">
        <f>VLOOKUP(道具表!L2456,虛寶卡代碼清單!D:H,4,FALSE)*K2456</f>
        <v>68340000</v>
      </c>
      <c r="J2456" s="147"/>
      <c r="K2456" s="71">
        <v>30000</v>
      </c>
      <c r="L2456" t="str">
        <f t="shared" si="48"/>
        <v>龍虎鬥白虎卡</v>
      </c>
    </row>
    <row r="2457" spans="2:12" x14ac:dyDescent="0.25">
      <c r="B2457" s="82" t="s">
        <v>441</v>
      </c>
      <c r="C2457" s="174" t="s">
        <v>4607</v>
      </c>
      <c r="D2457" s="175" t="s">
        <v>4608</v>
      </c>
      <c r="E2457" s="82">
        <v>12</v>
      </c>
      <c r="F2457" s="79"/>
      <c r="G2457" s="82"/>
      <c r="H2457" s="82"/>
      <c r="I2457" s="118">
        <f>VLOOKUP(道具表!L2457,虛寶卡代碼清單!D:H,4,FALSE)*K2457</f>
        <v>205020000</v>
      </c>
      <c r="J2457" s="147"/>
      <c r="K2457" s="71">
        <v>90000</v>
      </c>
      <c r="L2457" t="str">
        <f t="shared" si="48"/>
        <v>龍虎鬥白虎卡</v>
      </c>
    </row>
    <row r="2458" spans="2:12" x14ac:dyDescent="0.25">
      <c r="B2458" s="82" t="s">
        <v>441</v>
      </c>
      <c r="C2458" s="174" t="s">
        <v>4609</v>
      </c>
      <c r="D2458" s="175" t="s">
        <v>4610</v>
      </c>
      <c r="E2458" s="82">
        <v>12</v>
      </c>
      <c r="F2458" s="79"/>
      <c r="G2458" s="82"/>
      <c r="H2458" s="82"/>
      <c r="I2458" s="118">
        <f>VLOOKUP(道具表!L2458,虛寶卡代碼清單!D:H,4,FALSE)*K2458</f>
        <v>683400000</v>
      </c>
      <c r="J2458" s="147"/>
      <c r="K2458" s="71">
        <v>300000</v>
      </c>
      <c r="L2458" t="str">
        <f t="shared" ref="L2458:L2541" si="49">MID(C2458,LEN(K2458)+1,FIND("(",C2458)-LEN(K2458)-1)</f>
        <v>龍虎鬥白虎卡</v>
      </c>
    </row>
    <row r="2459" spans="2:12" x14ac:dyDescent="0.25">
      <c r="B2459" s="82" t="s">
        <v>441</v>
      </c>
      <c r="C2459" s="174" t="s">
        <v>4611</v>
      </c>
      <c r="D2459" s="175" t="s">
        <v>4612</v>
      </c>
      <c r="E2459" s="82">
        <v>12</v>
      </c>
      <c r="F2459" s="79"/>
      <c r="G2459" s="82"/>
      <c r="H2459" s="82"/>
      <c r="I2459" s="118">
        <f>VLOOKUP(道具表!L2459,虛寶卡代碼清單!D:H,4,FALSE)*K2459</f>
        <v>2050200000</v>
      </c>
      <c r="J2459" s="147"/>
      <c r="K2459" s="71">
        <v>900000</v>
      </c>
      <c r="L2459" t="str">
        <f t="shared" si="49"/>
        <v>龍虎鬥白虎卡</v>
      </c>
    </row>
    <row r="2460" spans="2:12" x14ac:dyDescent="0.25">
      <c r="B2460" s="82" t="s">
        <v>441</v>
      </c>
      <c r="C2460" s="174" t="s">
        <v>4613</v>
      </c>
      <c r="D2460" s="175" t="s">
        <v>4614</v>
      </c>
      <c r="E2460" s="82">
        <v>12</v>
      </c>
      <c r="F2460" s="79"/>
      <c r="G2460" s="82"/>
      <c r="H2460" s="82"/>
      <c r="I2460" s="118">
        <f>VLOOKUP(道具表!L2460,虛寶卡代碼清單!D:H,4,FALSE)*K2460</f>
        <v>6834000000</v>
      </c>
      <c r="J2460" s="147"/>
      <c r="K2460" s="71">
        <v>3000000</v>
      </c>
      <c r="L2460" t="str">
        <f t="shared" si="49"/>
        <v>龍虎鬥白虎卡</v>
      </c>
    </row>
    <row r="2461" spans="2:12" x14ac:dyDescent="0.25">
      <c r="B2461" s="82" t="s">
        <v>441</v>
      </c>
      <c r="C2461" s="174" t="s">
        <v>4615</v>
      </c>
      <c r="D2461" s="175" t="s">
        <v>4616</v>
      </c>
      <c r="E2461" s="82">
        <v>12</v>
      </c>
      <c r="F2461" s="79"/>
      <c r="G2461" s="82"/>
      <c r="H2461" s="82"/>
      <c r="I2461" s="118">
        <f>VLOOKUP(道具表!L2461,虛寶卡代碼清單!D:H,4,FALSE)*K2461</f>
        <v>13668000000</v>
      </c>
      <c r="J2461" s="147"/>
      <c r="K2461" s="71">
        <v>6000000</v>
      </c>
      <c r="L2461" t="str">
        <f t="shared" si="49"/>
        <v>龍虎鬥白虎卡</v>
      </c>
    </row>
    <row r="2462" spans="2:12" x14ac:dyDescent="0.25">
      <c r="B2462" s="82" t="s">
        <v>441</v>
      </c>
      <c r="C2462" s="174" t="s">
        <v>4617</v>
      </c>
      <c r="D2462" s="175" t="s">
        <v>4618</v>
      </c>
      <c r="E2462" s="82">
        <v>12</v>
      </c>
      <c r="F2462" s="79"/>
      <c r="G2462" s="82"/>
      <c r="H2462" s="82"/>
      <c r="I2462" s="118">
        <f>VLOOKUP(道具表!L2462,虛寶卡代碼清單!D:H,4,FALSE)*K2462</f>
        <v>20502000000</v>
      </c>
      <c r="J2462" s="147"/>
      <c r="K2462" s="71">
        <v>9000000</v>
      </c>
      <c r="L2462" t="str">
        <f t="shared" si="49"/>
        <v>龍虎鬥白虎卡</v>
      </c>
    </row>
    <row r="2463" spans="2:12" x14ac:dyDescent="0.25">
      <c r="B2463" s="82" t="s">
        <v>441</v>
      </c>
      <c r="C2463" s="174" t="s">
        <v>4619</v>
      </c>
      <c r="D2463" s="175" t="s">
        <v>4620</v>
      </c>
      <c r="E2463" s="82">
        <v>12</v>
      </c>
      <c r="F2463" s="79"/>
      <c r="G2463" s="82"/>
      <c r="H2463" s="82"/>
      <c r="I2463" s="118">
        <f>VLOOKUP(道具表!L2463,虛寶卡代碼清單!D:H,4,FALSE)*K2463</f>
        <v>34170000000</v>
      </c>
      <c r="J2463" s="147"/>
      <c r="K2463" s="71">
        <v>15000000</v>
      </c>
      <c r="L2463" t="str">
        <f t="shared" si="49"/>
        <v>龍虎鬥白虎卡</v>
      </c>
    </row>
    <row r="2464" spans="2:12" x14ac:dyDescent="0.25">
      <c r="B2464" s="82" t="s">
        <v>441</v>
      </c>
      <c r="C2464" s="174" t="s">
        <v>4621</v>
      </c>
      <c r="D2464" s="175" t="s">
        <v>4622</v>
      </c>
      <c r="E2464" s="82">
        <v>12</v>
      </c>
      <c r="F2464" s="79"/>
      <c r="G2464" s="82"/>
      <c r="H2464" s="82"/>
      <c r="I2464" s="118">
        <f>VLOOKUP(道具表!L2464,虛寶卡代碼清單!D:H,4,FALSE)*K2464</f>
        <v>68340000000</v>
      </c>
      <c r="J2464" s="147"/>
      <c r="K2464" s="71">
        <v>30000000</v>
      </c>
      <c r="L2464" t="str">
        <f t="shared" si="49"/>
        <v>龍虎鬥白虎卡</v>
      </c>
    </row>
    <row r="2465" spans="2:12" x14ac:dyDescent="0.25">
      <c r="B2465" s="82" t="s">
        <v>441</v>
      </c>
      <c r="C2465" s="174" t="s">
        <v>4623</v>
      </c>
      <c r="D2465" s="175" t="s">
        <v>4624</v>
      </c>
      <c r="E2465" s="82">
        <v>12</v>
      </c>
      <c r="F2465" s="79"/>
      <c r="G2465" s="82"/>
      <c r="H2465" s="82"/>
      <c r="I2465" s="118">
        <f>VLOOKUP(道具表!L2465,虛寶卡代碼清單!D:H,4,FALSE)*K2465</f>
        <v>102510000000</v>
      </c>
      <c r="J2465" s="147"/>
      <c r="K2465" s="71">
        <v>45000000</v>
      </c>
      <c r="L2465" t="str">
        <f t="shared" si="49"/>
        <v>龍虎鬥白虎卡</v>
      </c>
    </row>
    <row r="2466" spans="2:12" x14ac:dyDescent="0.25">
      <c r="B2466" s="82" t="s">
        <v>441</v>
      </c>
      <c r="C2466" s="174" t="s">
        <v>4625</v>
      </c>
      <c r="D2466" s="175" t="s">
        <v>4626</v>
      </c>
      <c r="E2466" s="82">
        <v>12</v>
      </c>
      <c r="F2466" s="79"/>
      <c r="G2466" s="82"/>
      <c r="H2466" s="82"/>
      <c r="I2466" s="118">
        <f>VLOOKUP(道具表!L2466,虛寶卡代碼清單!D:H,4,FALSE)*K2466</f>
        <v>205020000000</v>
      </c>
      <c r="J2466" s="147"/>
      <c r="K2466" s="71">
        <v>90000000</v>
      </c>
      <c r="L2466" t="str">
        <f t="shared" si="49"/>
        <v>龍虎鬥白虎卡</v>
      </c>
    </row>
    <row r="2467" spans="2:12" x14ac:dyDescent="0.25">
      <c r="B2467" s="82" t="s">
        <v>441</v>
      </c>
      <c r="C2467" s="174" t="s">
        <v>4627</v>
      </c>
      <c r="D2467" s="175" t="s">
        <v>4628</v>
      </c>
      <c r="E2467" s="82">
        <v>12</v>
      </c>
      <c r="F2467" s="79"/>
      <c r="G2467" s="82"/>
      <c r="H2467" s="82"/>
      <c r="I2467" s="118">
        <f>VLOOKUP(道具表!L2467,虛寶卡代碼清單!D:H,4,FALSE)*K2467</f>
        <v>341700000000</v>
      </c>
      <c r="J2467" s="147"/>
      <c r="K2467" s="71">
        <v>150000000</v>
      </c>
      <c r="L2467" t="str">
        <f t="shared" si="49"/>
        <v>龍虎鬥白虎卡</v>
      </c>
    </row>
    <row r="2468" spans="2:12" x14ac:dyDescent="0.25">
      <c r="B2468" s="82" t="s">
        <v>441</v>
      </c>
      <c r="C2468" s="174" t="s">
        <v>4629</v>
      </c>
      <c r="D2468" s="175" t="s">
        <v>4630</v>
      </c>
      <c r="E2468" s="82">
        <v>12</v>
      </c>
      <c r="F2468" s="79"/>
      <c r="G2468" s="82"/>
      <c r="H2468" s="82"/>
      <c r="I2468" s="118">
        <f>VLOOKUP(道具表!L2468,虛寶卡代碼清單!D:H,4,FALSE)*K2468</f>
        <v>683400000000</v>
      </c>
      <c r="J2468" s="147"/>
      <c r="K2468" s="71">
        <v>300000000</v>
      </c>
      <c r="L2468" t="str">
        <f t="shared" si="49"/>
        <v>龍虎鬥白虎卡</v>
      </c>
    </row>
    <row r="2469" spans="2:12" x14ac:dyDescent="0.25">
      <c r="B2469" s="82" t="s">
        <v>441</v>
      </c>
      <c r="C2469" s="174" t="s">
        <v>4631</v>
      </c>
      <c r="D2469" s="175" t="s">
        <v>4632</v>
      </c>
      <c r="E2469" s="82">
        <v>12</v>
      </c>
      <c r="F2469" s="79"/>
      <c r="G2469" s="82"/>
      <c r="H2469" s="82"/>
      <c r="I2469" s="118">
        <f>VLOOKUP(道具表!L2469,虛寶卡代碼清單!D:H,4,FALSE)*K2469</f>
        <v>1366800000000</v>
      </c>
      <c r="J2469" s="147"/>
      <c r="K2469" s="71">
        <v>600000000</v>
      </c>
      <c r="L2469" t="str">
        <f t="shared" si="49"/>
        <v>龍虎鬥白虎卡</v>
      </c>
    </row>
    <row r="2470" spans="2:12" x14ac:dyDescent="0.25">
      <c r="B2470" s="82" t="s">
        <v>441</v>
      </c>
      <c r="C2470" s="174" t="s">
        <v>4633</v>
      </c>
      <c r="D2470" s="175" t="s">
        <v>4634</v>
      </c>
      <c r="E2470" s="82">
        <v>12</v>
      </c>
      <c r="F2470" s="79"/>
      <c r="G2470" s="82"/>
      <c r="H2470" s="82"/>
      <c r="I2470" s="118">
        <f>VLOOKUP(道具表!L2470,虛寶卡代碼清單!D:H,4,FALSE)*K2470</f>
        <v>2733600000000</v>
      </c>
      <c r="J2470" s="147"/>
      <c r="K2470" s="71">
        <v>1200000000</v>
      </c>
      <c r="L2470" t="str">
        <f t="shared" si="49"/>
        <v>龍虎鬥白虎卡</v>
      </c>
    </row>
    <row r="2471" spans="2:12" x14ac:dyDescent="0.25">
      <c r="B2471" s="82" t="s">
        <v>441</v>
      </c>
      <c r="C2471" s="174" t="s">
        <v>4635</v>
      </c>
      <c r="D2471" s="175" t="s">
        <v>4636</v>
      </c>
      <c r="E2471" s="82">
        <v>12</v>
      </c>
      <c r="F2471" s="79"/>
      <c r="G2471" s="82"/>
      <c r="H2471" s="82"/>
      <c r="I2471" s="118">
        <f>VLOOKUP(道具表!L2471,虛寶卡代碼清單!D:H,4,FALSE)*K2471</f>
        <v>6834000000000</v>
      </c>
      <c r="J2471" s="147"/>
      <c r="K2471" s="71">
        <v>3000000000</v>
      </c>
      <c r="L2471" t="str">
        <f t="shared" si="49"/>
        <v>龍虎鬥白虎卡</v>
      </c>
    </row>
    <row r="2472" spans="2:12" x14ac:dyDescent="0.25">
      <c r="B2472" s="82" t="s">
        <v>441</v>
      </c>
      <c r="C2472" s="176" t="s">
        <v>9031</v>
      </c>
      <c r="D2472" s="175" t="s">
        <v>9032</v>
      </c>
      <c r="E2472" s="82">
        <v>12</v>
      </c>
      <c r="F2472" s="79"/>
      <c r="G2472" s="82"/>
      <c r="H2472" s="82"/>
      <c r="I2472" s="118">
        <f>VLOOKUP(道具表!L2472,虛寶卡代碼清單!D:H,4,FALSE)*K2472</f>
        <v>13668000000000</v>
      </c>
      <c r="J2472" s="147"/>
      <c r="K2472" s="71">
        <v>6000000000</v>
      </c>
      <c r="L2472" t="str">
        <f t="shared" si="49"/>
        <v>龍虎鬥白虎卡</v>
      </c>
    </row>
    <row r="2473" spans="2:12" x14ac:dyDescent="0.25">
      <c r="B2473" s="82" t="s">
        <v>441</v>
      </c>
      <c r="C2473" s="176" t="s">
        <v>9033</v>
      </c>
      <c r="D2473" s="175" t="s">
        <v>9034</v>
      </c>
      <c r="E2473" s="82">
        <v>12</v>
      </c>
      <c r="F2473" s="79"/>
      <c r="G2473" s="82"/>
      <c r="H2473" s="82"/>
      <c r="I2473" s="118">
        <f>VLOOKUP(道具表!L2473,虛寶卡代碼清單!D:H,4,FALSE)*K2473</f>
        <v>27336000000000</v>
      </c>
      <c r="J2473" s="147"/>
      <c r="K2473" s="71">
        <v>12000000000</v>
      </c>
      <c r="L2473" t="str">
        <f t="shared" si="49"/>
        <v>龍虎鬥白虎卡</v>
      </c>
    </row>
    <row r="2474" spans="2:12" x14ac:dyDescent="0.25">
      <c r="B2474" s="82" t="s">
        <v>441</v>
      </c>
      <c r="C2474" s="174" t="s">
        <v>4637</v>
      </c>
      <c r="D2474" s="175" t="s">
        <v>4638</v>
      </c>
      <c r="E2474" s="82">
        <v>12</v>
      </c>
      <c r="F2474" s="79"/>
      <c r="G2474" s="82"/>
      <c r="H2474" s="82"/>
      <c r="I2474" s="118">
        <f>VLOOKUP(道具表!L2474,虛寶卡代碼清單!D:H,4,FALSE)*K2474</f>
        <v>19455000</v>
      </c>
      <c r="J2474" s="147"/>
      <c r="K2474" s="71">
        <v>3000</v>
      </c>
      <c r="L2474" t="str">
        <f t="shared" si="49"/>
        <v>龍虎鬥神龍卡</v>
      </c>
    </row>
    <row r="2475" spans="2:12" x14ac:dyDescent="0.25">
      <c r="B2475" s="82" t="s">
        <v>441</v>
      </c>
      <c r="C2475" s="174" t="s">
        <v>4639</v>
      </c>
      <c r="D2475" s="175" t="s">
        <v>4640</v>
      </c>
      <c r="E2475" s="82">
        <v>12</v>
      </c>
      <c r="F2475" s="79"/>
      <c r="G2475" s="82"/>
      <c r="H2475" s="82"/>
      <c r="I2475" s="118">
        <f>VLOOKUP(道具表!L2475,虛寶卡代碼清單!D:H,4,FALSE)*K2475</f>
        <v>58365000</v>
      </c>
      <c r="J2475" s="147"/>
      <c r="K2475" s="71">
        <v>9000</v>
      </c>
      <c r="L2475" t="str">
        <f t="shared" si="49"/>
        <v>龍虎鬥神龍卡</v>
      </c>
    </row>
    <row r="2476" spans="2:12" x14ac:dyDescent="0.25">
      <c r="B2476" s="82" t="s">
        <v>441</v>
      </c>
      <c r="C2476" s="174" t="s">
        <v>4641</v>
      </c>
      <c r="D2476" s="175" t="s">
        <v>4642</v>
      </c>
      <c r="E2476" s="82">
        <v>12</v>
      </c>
      <c r="F2476" s="79"/>
      <c r="G2476" s="82"/>
      <c r="H2476" s="82"/>
      <c r="I2476" s="118">
        <f>VLOOKUP(道具表!L2476,虛寶卡代碼清單!D:H,4,FALSE)*K2476</f>
        <v>194550000</v>
      </c>
      <c r="J2476" s="147"/>
      <c r="K2476" s="71">
        <v>30000</v>
      </c>
      <c r="L2476" t="str">
        <f t="shared" si="49"/>
        <v>龍虎鬥神龍卡</v>
      </c>
    </row>
    <row r="2477" spans="2:12" x14ac:dyDescent="0.25">
      <c r="B2477" s="82" t="s">
        <v>441</v>
      </c>
      <c r="C2477" s="174" t="s">
        <v>4643</v>
      </c>
      <c r="D2477" s="175" t="s">
        <v>4644</v>
      </c>
      <c r="E2477" s="82">
        <v>12</v>
      </c>
      <c r="F2477" s="79"/>
      <c r="G2477" s="82"/>
      <c r="H2477" s="82"/>
      <c r="I2477" s="118">
        <f>VLOOKUP(道具表!L2477,虛寶卡代碼清單!D:H,4,FALSE)*K2477</f>
        <v>583650000</v>
      </c>
      <c r="J2477" s="147"/>
      <c r="K2477" s="71">
        <v>90000</v>
      </c>
      <c r="L2477" t="str">
        <f t="shared" si="49"/>
        <v>龍虎鬥神龍卡</v>
      </c>
    </row>
    <row r="2478" spans="2:12" x14ac:dyDescent="0.25">
      <c r="B2478" s="82" t="s">
        <v>441</v>
      </c>
      <c r="C2478" s="174" t="s">
        <v>4645</v>
      </c>
      <c r="D2478" s="175" t="s">
        <v>4646</v>
      </c>
      <c r="E2478" s="82">
        <v>12</v>
      </c>
      <c r="F2478" s="79"/>
      <c r="G2478" s="82"/>
      <c r="H2478" s="82"/>
      <c r="I2478" s="118">
        <f>VLOOKUP(道具表!L2478,虛寶卡代碼清單!D:H,4,FALSE)*K2478</f>
        <v>1945500000</v>
      </c>
      <c r="J2478" s="147"/>
      <c r="K2478" s="71">
        <v>300000</v>
      </c>
      <c r="L2478" t="str">
        <f t="shared" si="49"/>
        <v>龍虎鬥神龍卡</v>
      </c>
    </row>
    <row r="2479" spans="2:12" x14ac:dyDescent="0.25">
      <c r="B2479" s="82" t="s">
        <v>441</v>
      </c>
      <c r="C2479" s="174" t="s">
        <v>4647</v>
      </c>
      <c r="D2479" s="175" t="s">
        <v>4648</v>
      </c>
      <c r="E2479" s="82">
        <v>12</v>
      </c>
      <c r="F2479" s="79"/>
      <c r="G2479" s="82"/>
      <c r="H2479" s="82"/>
      <c r="I2479" s="118">
        <f>VLOOKUP(道具表!L2479,虛寶卡代碼清單!D:H,4,FALSE)*K2479</f>
        <v>5836500000</v>
      </c>
      <c r="J2479" s="147"/>
      <c r="K2479" s="71">
        <v>900000</v>
      </c>
      <c r="L2479" t="str">
        <f t="shared" si="49"/>
        <v>龍虎鬥神龍卡</v>
      </c>
    </row>
    <row r="2480" spans="2:12" x14ac:dyDescent="0.25">
      <c r="B2480" s="82" t="s">
        <v>441</v>
      </c>
      <c r="C2480" s="174" t="s">
        <v>4649</v>
      </c>
      <c r="D2480" s="175" t="s">
        <v>4650</v>
      </c>
      <c r="E2480" s="82">
        <v>12</v>
      </c>
      <c r="F2480" s="79"/>
      <c r="G2480" s="82"/>
      <c r="H2480" s="82"/>
      <c r="I2480" s="118">
        <f>VLOOKUP(道具表!L2480,虛寶卡代碼清單!D:H,4,FALSE)*K2480</f>
        <v>19455000000</v>
      </c>
      <c r="J2480" s="147"/>
      <c r="K2480" s="71">
        <v>3000000</v>
      </c>
      <c r="L2480" t="str">
        <f t="shared" si="49"/>
        <v>龍虎鬥神龍卡</v>
      </c>
    </row>
    <row r="2481" spans="2:12" x14ac:dyDescent="0.25">
      <c r="B2481" s="82" t="s">
        <v>441</v>
      </c>
      <c r="C2481" s="174" t="s">
        <v>4651</v>
      </c>
      <c r="D2481" s="175" t="s">
        <v>4652</v>
      </c>
      <c r="E2481" s="82">
        <v>12</v>
      </c>
      <c r="F2481" s="79"/>
      <c r="G2481" s="82"/>
      <c r="H2481" s="82"/>
      <c r="I2481" s="118">
        <f>VLOOKUP(道具表!L2481,虛寶卡代碼清單!D:H,4,FALSE)*K2481</f>
        <v>38910000000</v>
      </c>
      <c r="J2481" s="147"/>
      <c r="K2481" s="71">
        <v>6000000</v>
      </c>
      <c r="L2481" t="str">
        <f t="shared" si="49"/>
        <v>龍虎鬥神龍卡</v>
      </c>
    </row>
    <row r="2482" spans="2:12" x14ac:dyDescent="0.25">
      <c r="B2482" s="82" t="s">
        <v>441</v>
      </c>
      <c r="C2482" s="174" t="s">
        <v>4653</v>
      </c>
      <c r="D2482" s="175" t="s">
        <v>4654</v>
      </c>
      <c r="E2482" s="82">
        <v>12</v>
      </c>
      <c r="F2482" s="79"/>
      <c r="G2482" s="82"/>
      <c r="H2482" s="82"/>
      <c r="I2482" s="118">
        <f>VLOOKUP(道具表!L2482,虛寶卡代碼清單!D:H,4,FALSE)*K2482</f>
        <v>58365000000</v>
      </c>
      <c r="J2482" s="147"/>
      <c r="K2482" s="71">
        <v>9000000</v>
      </c>
      <c r="L2482" t="str">
        <f t="shared" si="49"/>
        <v>龍虎鬥神龍卡</v>
      </c>
    </row>
    <row r="2483" spans="2:12" x14ac:dyDescent="0.25">
      <c r="B2483" s="82" t="s">
        <v>441</v>
      </c>
      <c r="C2483" s="174" t="s">
        <v>4655</v>
      </c>
      <c r="D2483" s="175" t="s">
        <v>4656</v>
      </c>
      <c r="E2483" s="82">
        <v>12</v>
      </c>
      <c r="F2483" s="79"/>
      <c r="G2483" s="82"/>
      <c r="H2483" s="82"/>
      <c r="I2483" s="118">
        <f>VLOOKUP(道具表!L2483,虛寶卡代碼清單!D:H,4,FALSE)*K2483</f>
        <v>97275000000</v>
      </c>
      <c r="J2483" s="147"/>
      <c r="K2483" s="71">
        <v>15000000</v>
      </c>
      <c r="L2483" t="str">
        <f t="shared" si="49"/>
        <v>龍虎鬥神龍卡</v>
      </c>
    </row>
    <row r="2484" spans="2:12" x14ac:dyDescent="0.25">
      <c r="B2484" s="82" t="s">
        <v>441</v>
      </c>
      <c r="C2484" s="174" t="s">
        <v>4657</v>
      </c>
      <c r="D2484" s="175" t="s">
        <v>4658</v>
      </c>
      <c r="E2484" s="82">
        <v>12</v>
      </c>
      <c r="F2484" s="79"/>
      <c r="G2484" s="82"/>
      <c r="H2484" s="82"/>
      <c r="I2484" s="118">
        <f>VLOOKUP(道具表!L2484,虛寶卡代碼清單!D:H,4,FALSE)*K2484</f>
        <v>194550000000</v>
      </c>
      <c r="J2484" s="147"/>
      <c r="K2484" s="71">
        <v>30000000</v>
      </c>
      <c r="L2484" t="str">
        <f t="shared" si="49"/>
        <v>龍虎鬥神龍卡</v>
      </c>
    </row>
    <row r="2485" spans="2:12" x14ac:dyDescent="0.25">
      <c r="B2485" s="82" t="s">
        <v>441</v>
      </c>
      <c r="C2485" s="174" t="s">
        <v>4659</v>
      </c>
      <c r="D2485" s="175" t="s">
        <v>4660</v>
      </c>
      <c r="E2485" s="82">
        <v>12</v>
      </c>
      <c r="F2485" s="79"/>
      <c r="G2485" s="82"/>
      <c r="H2485" s="82"/>
      <c r="I2485" s="118">
        <f>VLOOKUP(道具表!L2485,虛寶卡代碼清單!D:H,4,FALSE)*K2485</f>
        <v>291825000000</v>
      </c>
      <c r="J2485" s="147"/>
      <c r="K2485" s="71">
        <v>45000000</v>
      </c>
      <c r="L2485" t="str">
        <f t="shared" si="49"/>
        <v>龍虎鬥神龍卡</v>
      </c>
    </row>
    <row r="2486" spans="2:12" x14ac:dyDescent="0.25">
      <c r="B2486" s="82" t="s">
        <v>441</v>
      </c>
      <c r="C2486" s="174" t="s">
        <v>4661</v>
      </c>
      <c r="D2486" s="175" t="s">
        <v>4662</v>
      </c>
      <c r="E2486" s="82">
        <v>12</v>
      </c>
      <c r="F2486" s="79"/>
      <c r="G2486" s="82"/>
      <c r="H2486" s="82"/>
      <c r="I2486" s="118">
        <f>VLOOKUP(道具表!L2486,虛寶卡代碼清單!D:H,4,FALSE)*K2486</f>
        <v>583650000000</v>
      </c>
      <c r="J2486" s="147"/>
      <c r="K2486" s="71">
        <v>90000000</v>
      </c>
      <c r="L2486" t="str">
        <f t="shared" si="49"/>
        <v>龍虎鬥神龍卡</v>
      </c>
    </row>
    <row r="2487" spans="2:12" x14ac:dyDescent="0.25">
      <c r="B2487" s="82" t="s">
        <v>441</v>
      </c>
      <c r="C2487" s="174" t="s">
        <v>4663</v>
      </c>
      <c r="D2487" s="175" t="s">
        <v>4664</v>
      </c>
      <c r="E2487" s="82">
        <v>12</v>
      </c>
      <c r="F2487" s="79"/>
      <c r="G2487" s="82"/>
      <c r="H2487" s="82"/>
      <c r="I2487" s="118">
        <f>VLOOKUP(道具表!L2487,虛寶卡代碼清單!D:H,4,FALSE)*K2487</f>
        <v>972750000000</v>
      </c>
      <c r="J2487" s="147"/>
      <c r="K2487" s="71">
        <v>150000000</v>
      </c>
      <c r="L2487" t="str">
        <f t="shared" si="49"/>
        <v>龍虎鬥神龍卡</v>
      </c>
    </row>
    <row r="2488" spans="2:12" x14ac:dyDescent="0.25">
      <c r="B2488" s="82" t="s">
        <v>441</v>
      </c>
      <c r="C2488" s="174" t="s">
        <v>4665</v>
      </c>
      <c r="D2488" s="175" t="s">
        <v>4666</v>
      </c>
      <c r="E2488" s="82">
        <v>12</v>
      </c>
      <c r="F2488" s="79"/>
      <c r="G2488" s="82"/>
      <c r="H2488" s="82"/>
      <c r="I2488" s="118">
        <f>VLOOKUP(道具表!L2488,虛寶卡代碼清單!D:H,4,FALSE)*K2488</f>
        <v>1945500000000</v>
      </c>
      <c r="J2488" s="147"/>
      <c r="K2488" s="71">
        <v>300000000</v>
      </c>
      <c r="L2488" t="str">
        <f t="shared" si="49"/>
        <v>龍虎鬥神龍卡</v>
      </c>
    </row>
    <row r="2489" spans="2:12" x14ac:dyDescent="0.25">
      <c r="B2489" s="82" t="s">
        <v>441</v>
      </c>
      <c r="C2489" s="174" t="s">
        <v>4667</v>
      </c>
      <c r="D2489" s="175" t="s">
        <v>4668</v>
      </c>
      <c r="E2489" s="82">
        <v>12</v>
      </c>
      <c r="F2489" s="79"/>
      <c r="G2489" s="82"/>
      <c r="H2489" s="82"/>
      <c r="I2489" s="118">
        <f>VLOOKUP(道具表!L2489,虛寶卡代碼清單!D:H,4,FALSE)*K2489</f>
        <v>3891000000000</v>
      </c>
      <c r="J2489" s="147"/>
      <c r="K2489" s="71">
        <v>600000000</v>
      </c>
      <c r="L2489" t="str">
        <f t="shared" si="49"/>
        <v>龍虎鬥神龍卡</v>
      </c>
    </row>
    <row r="2490" spans="2:12" x14ac:dyDescent="0.25">
      <c r="B2490" s="82" t="s">
        <v>441</v>
      </c>
      <c r="C2490" s="174" t="s">
        <v>4669</v>
      </c>
      <c r="D2490" s="175" t="s">
        <v>4670</v>
      </c>
      <c r="E2490" s="82">
        <v>12</v>
      </c>
      <c r="F2490" s="79"/>
      <c r="G2490" s="82"/>
      <c r="H2490" s="82"/>
      <c r="I2490" s="118">
        <f>VLOOKUP(道具表!L2490,虛寶卡代碼清單!D:H,4,FALSE)*K2490</f>
        <v>7782000000000</v>
      </c>
      <c r="J2490" s="147"/>
      <c r="K2490" s="71">
        <v>1200000000</v>
      </c>
      <c r="L2490" t="str">
        <f t="shared" si="49"/>
        <v>龍虎鬥神龍卡</v>
      </c>
    </row>
    <row r="2491" spans="2:12" x14ac:dyDescent="0.25">
      <c r="B2491" s="82" t="s">
        <v>441</v>
      </c>
      <c r="C2491" s="174" t="s">
        <v>4671</v>
      </c>
      <c r="D2491" s="175" t="s">
        <v>4672</v>
      </c>
      <c r="E2491" s="82">
        <v>12</v>
      </c>
      <c r="F2491" s="79"/>
      <c r="G2491" s="82"/>
      <c r="H2491" s="82"/>
      <c r="I2491" s="118">
        <f>VLOOKUP(道具表!L2491,虛寶卡代碼清單!D:H,4,FALSE)*K2491</f>
        <v>19455000000000</v>
      </c>
      <c r="J2491" s="147"/>
      <c r="K2491" s="71">
        <v>3000000000</v>
      </c>
      <c r="L2491" t="str">
        <f t="shared" si="49"/>
        <v>龍虎鬥神龍卡</v>
      </c>
    </row>
    <row r="2492" spans="2:12" x14ac:dyDescent="0.25">
      <c r="B2492" s="82" t="s">
        <v>441</v>
      </c>
      <c r="C2492" s="176" t="s">
        <v>9035</v>
      </c>
      <c r="D2492" s="175" t="s">
        <v>9036</v>
      </c>
      <c r="E2492" s="82">
        <v>12</v>
      </c>
      <c r="F2492" s="79"/>
      <c r="G2492" s="82"/>
      <c r="H2492" s="82"/>
      <c r="I2492" s="118">
        <f>VLOOKUP(道具表!L2492,虛寶卡代碼清單!D:H,4,FALSE)*K2492</f>
        <v>38910000000000</v>
      </c>
      <c r="J2492" s="147"/>
      <c r="K2492" s="71">
        <v>6000000000</v>
      </c>
      <c r="L2492" t="str">
        <f t="shared" si="49"/>
        <v>龍虎鬥神龍卡</v>
      </c>
    </row>
    <row r="2493" spans="2:12" x14ac:dyDescent="0.25">
      <c r="B2493" s="82" t="s">
        <v>441</v>
      </c>
      <c r="C2493" s="176" t="s">
        <v>9037</v>
      </c>
      <c r="D2493" s="175" t="s">
        <v>9038</v>
      </c>
      <c r="E2493" s="82">
        <v>12</v>
      </c>
      <c r="F2493" s="79"/>
      <c r="G2493" s="82"/>
      <c r="H2493" s="82"/>
      <c r="I2493" s="118">
        <f>VLOOKUP(道具表!L2493,虛寶卡代碼清單!D:H,4,FALSE)*K2493</f>
        <v>77820000000000</v>
      </c>
      <c r="J2493" s="147"/>
      <c r="K2493" s="71">
        <v>12000000000</v>
      </c>
      <c r="L2493" t="str">
        <f t="shared" si="49"/>
        <v>龍虎鬥神龍卡</v>
      </c>
    </row>
    <row r="2494" spans="2:12" x14ac:dyDescent="0.25">
      <c r="B2494" s="82" t="s">
        <v>441</v>
      </c>
      <c r="C2494" s="174" t="s">
        <v>4673</v>
      </c>
      <c r="D2494" s="175" t="s">
        <v>4674</v>
      </c>
      <c r="E2494" s="82">
        <v>12</v>
      </c>
      <c r="F2494" s="79"/>
      <c r="G2494" s="82"/>
      <c r="H2494" s="82"/>
      <c r="I2494" s="118">
        <f>VLOOKUP(道具表!L2494,虛寶卡代碼清單!D:H,4,FALSE)*K2494</f>
        <v>19455000</v>
      </c>
      <c r="J2494" s="147"/>
      <c r="K2494" s="71">
        <v>3000</v>
      </c>
      <c r="L2494" t="str">
        <f t="shared" si="49"/>
        <v>龍虎鬥神龍卡</v>
      </c>
    </row>
    <row r="2495" spans="2:12" x14ac:dyDescent="0.25">
      <c r="B2495" s="82" t="s">
        <v>441</v>
      </c>
      <c r="C2495" s="174" t="s">
        <v>4675</v>
      </c>
      <c r="D2495" s="175" t="s">
        <v>4676</v>
      </c>
      <c r="E2495" s="82">
        <v>12</v>
      </c>
      <c r="F2495" s="79"/>
      <c r="G2495" s="82"/>
      <c r="H2495" s="82"/>
      <c r="I2495" s="118">
        <f>VLOOKUP(道具表!L2495,虛寶卡代碼清單!D:H,4,FALSE)*K2495</f>
        <v>58365000</v>
      </c>
      <c r="J2495" s="147"/>
      <c r="K2495" s="71">
        <v>9000</v>
      </c>
      <c r="L2495" t="str">
        <f t="shared" si="49"/>
        <v>龍虎鬥神龍卡</v>
      </c>
    </row>
    <row r="2496" spans="2:12" x14ac:dyDescent="0.25">
      <c r="B2496" s="82" t="s">
        <v>441</v>
      </c>
      <c r="C2496" s="174" t="s">
        <v>4677</v>
      </c>
      <c r="D2496" s="175" t="s">
        <v>4678</v>
      </c>
      <c r="E2496" s="82">
        <v>12</v>
      </c>
      <c r="F2496" s="79"/>
      <c r="G2496" s="82"/>
      <c r="H2496" s="82"/>
      <c r="I2496" s="118">
        <f>VLOOKUP(道具表!L2496,虛寶卡代碼清單!D:H,4,FALSE)*K2496</f>
        <v>194550000</v>
      </c>
      <c r="J2496" s="147"/>
      <c r="K2496" s="71">
        <v>30000</v>
      </c>
      <c r="L2496" t="str">
        <f t="shared" si="49"/>
        <v>龍虎鬥神龍卡</v>
      </c>
    </row>
    <row r="2497" spans="2:12" x14ac:dyDescent="0.25">
      <c r="B2497" s="82" t="s">
        <v>441</v>
      </c>
      <c r="C2497" s="174" t="s">
        <v>4679</v>
      </c>
      <c r="D2497" s="175" t="s">
        <v>4680</v>
      </c>
      <c r="E2497" s="82">
        <v>12</v>
      </c>
      <c r="F2497" s="79"/>
      <c r="G2497" s="82"/>
      <c r="H2497" s="82"/>
      <c r="I2497" s="118">
        <f>VLOOKUP(道具表!L2497,虛寶卡代碼清單!D:H,4,FALSE)*K2497</f>
        <v>583650000</v>
      </c>
      <c r="J2497" s="147"/>
      <c r="K2497" s="71">
        <v>90000</v>
      </c>
      <c r="L2497" t="str">
        <f t="shared" si="49"/>
        <v>龍虎鬥神龍卡</v>
      </c>
    </row>
    <row r="2498" spans="2:12" x14ac:dyDescent="0.25">
      <c r="B2498" s="82" t="s">
        <v>441</v>
      </c>
      <c r="C2498" s="174" t="s">
        <v>4681</v>
      </c>
      <c r="D2498" s="175" t="s">
        <v>4682</v>
      </c>
      <c r="E2498" s="82">
        <v>12</v>
      </c>
      <c r="F2498" s="79"/>
      <c r="G2498" s="82"/>
      <c r="H2498" s="82"/>
      <c r="I2498" s="118">
        <f>VLOOKUP(道具表!L2498,虛寶卡代碼清單!D:H,4,FALSE)*K2498</f>
        <v>1945500000</v>
      </c>
      <c r="J2498" s="147"/>
      <c r="K2498" s="71">
        <v>300000</v>
      </c>
      <c r="L2498" t="str">
        <f t="shared" si="49"/>
        <v>龍虎鬥神龍卡</v>
      </c>
    </row>
    <row r="2499" spans="2:12" x14ac:dyDescent="0.25">
      <c r="B2499" s="82" t="s">
        <v>441</v>
      </c>
      <c r="C2499" s="174" t="s">
        <v>4683</v>
      </c>
      <c r="D2499" s="175" t="s">
        <v>4684</v>
      </c>
      <c r="E2499" s="82">
        <v>12</v>
      </c>
      <c r="F2499" s="79"/>
      <c r="G2499" s="82"/>
      <c r="H2499" s="82"/>
      <c r="I2499" s="118">
        <f>VLOOKUP(道具表!L2499,虛寶卡代碼清單!D:H,4,FALSE)*K2499</f>
        <v>5836500000</v>
      </c>
      <c r="J2499" s="147"/>
      <c r="K2499" s="71">
        <v>900000</v>
      </c>
      <c r="L2499" t="str">
        <f t="shared" si="49"/>
        <v>龍虎鬥神龍卡</v>
      </c>
    </row>
    <row r="2500" spans="2:12" x14ac:dyDescent="0.25">
      <c r="B2500" s="82" t="s">
        <v>441</v>
      </c>
      <c r="C2500" s="174" t="s">
        <v>4685</v>
      </c>
      <c r="D2500" s="175" t="s">
        <v>4686</v>
      </c>
      <c r="E2500" s="82">
        <v>12</v>
      </c>
      <c r="F2500" s="79"/>
      <c r="G2500" s="82"/>
      <c r="H2500" s="82"/>
      <c r="I2500" s="118">
        <f>VLOOKUP(道具表!L2500,虛寶卡代碼清單!D:H,4,FALSE)*K2500</f>
        <v>19455000000</v>
      </c>
      <c r="J2500" s="147"/>
      <c r="K2500" s="71">
        <v>3000000</v>
      </c>
      <c r="L2500" t="str">
        <f t="shared" si="49"/>
        <v>龍虎鬥神龍卡</v>
      </c>
    </row>
    <row r="2501" spans="2:12" x14ac:dyDescent="0.25">
      <c r="B2501" s="82" t="s">
        <v>441</v>
      </c>
      <c r="C2501" s="174" t="s">
        <v>4687</v>
      </c>
      <c r="D2501" s="175" t="s">
        <v>4688</v>
      </c>
      <c r="E2501" s="82">
        <v>12</v>
      </c>
      <c r="F2501" s="79"/>
      <c r="G2501" s="82"/>
      <c r="H2501" s="82"/>
      <c r="I2501" s="118">
        <f>VLOOKUP(道具表!L2501,虛寶卡代碼清單!D:H,4,FALSE)*K2501</f>
        <v>38910000000</v>
      </c>
      <c r="J2501" s="147"/>
      <c r="K2501" s="71">
        <v>6000000</v>
      </c>
      <c r="L2501" t="str">
        <f t="shared" si="49"/>
        <v>龍虎鬥神龍卡</v>
      </c>
    </row>
    <row r="2502" spans="2:12" x14ac:dyDescent="0.25">
      <c r="B2502" s="82" t="s">
        <v>441</v>
      </c>
      <c r="C2502" s="174" t="s">
        <v>4689</v>
      </c>
      <c r="D2502" s="175" t="s">
        <v>4690</v>
      </c>
      <c r="E2502" s="82">
        <v>12</v>
      </c>
      <c r="F2502" s="79"/>
      <c r="G2502" s="82"/>
      <c r="H2502" s="82"/>
      <c r="I2502" s="118">
        <f>VLOOKUP(道具表!L2502,虛寶卡代碼清單!D:H,4,FALSE)*K2502</f>
        <v>58365000000</v>
      </c>
      <c r="J2502" s="147"/>
      <c r="K2502" s="71">
        <v>9000000</v>
      </c>
      <c r="L2502" t="str">
        <f t="shared" si="49"/>
        <v>龍虎鬥神龍卡</v>
      </c>
    </row>
    <row r="2503" spans="2:12" x14ac:dyDescent="0.25">
      <c r="B2503" s="82" t="s">
        <v>441</v>
      </c>
      <c r="C2503" s="174" t="s">
        <v>4691</v>
      </c>
      <c r="D2503" s="175" t="s">
        <v>4692</v>
      </c>
      <c r="E2503" s="82">
        <v>12</v>
      </c>
      <c r="F2503" s="79"/>
      <c r="G2503" s="82"/>
      <c r="H2503" s="82"/>
      <c r="I2503" s="118">
        <f>VLOOKUP(道具表!L2503,虛寶卡代碼清單!D:H,4,FALSE)*K2503</f>
        <v>97275000000</v>
      </c>
      <c r="J2503" s="147"/>
      <c r="K2503" s="71">
        <v>15000000</v>
      </c>
      <c r="L2503" t="str">
        <f t="shared" si="49"/>
        <v>龍虎鬥神龍卡</v>
      </c>
    </row>
    <row r="2504" spans="2:12" x14ac:dyDescent="0.25">
      <c r="B2504" s="82" t="s">
        <v>441</v>
      </c>
      <c r="C2504" s="174" t="s">
        <v>4693</v>
      </c>
      <c r="D2504" s="175" t="s">
        <v>4694</v>
      </c>
      <c r="E2504" s="82">
        <v>12</v>
      </c>
      <c r="F2504" s="79"/>
      <c r="G2504" s="82"/>
      <c r="H2504" s="82"/>
      <c r="I2504" s="118">
        <f>VLOOKUP(道具表!L2504,虛寶卡代碼清單!D:H,4,FALSE)*K2504</f>
        <v>194550000000</v>
      </c>
      <c r="J2504" s="147"/>
      <c r="K2504" s="71">
        <v>30000000</v>
      </c>
      <c r="L2504" t="str">
        <f t="shared" si="49"/>
        <v>龍虎鬥神龍卡</v>
      </c>
    </row>
    <row r="2505" spans="2:12" x14ac:dyDescent="0.25">
      <c r="B2505" s="82" t="s">
        <v>441</v>
      </c>
      <c r="C2505" s="174" t="s">
        <v>4695</v>
      </c>
      <c r="D2505" s="175" t="s">
        <v>4696</v>
      </c>
      <c r="E2505" s="82">
        <v>12</v>
      </c>
      <c r="F2505" s="79"/>
      <c r="G2505" s="82"/>
      <c r="H2505" s="82"/>
      <c r="I2505" s="118">
        <f>VLOOKUP(道具表!L2505,虛寶卡代碼清單!D:H,4,FALSE)*K2505</f>
        <v>291825000000</v>
      </c>
      <c r="J2505" s="147"/>
      <c r="K2505" s="71">
        <v>45000000</v>
      </c>
      <c r="L2505" t="str">
        <f t="shared" si="49"/>
        <v>龍虎鬥神龍卡</v>
      </c>
    </row>
    <row r="2506" spans="2:12" x14ac:dyDescent="0.25">
      <c r="B2506" s="82" t="s">
        <v>441</v>
      </c>
      <c r="C2506" s="174" t="s">
        <v>4697</v>
      </c>
      <c r="D2506" s="175" t="s">
        <v>4698</v>
      </c>
      <c r="E2506" s="82">
        <v>12</v>
      </c>
      <c r="F2506" s="79"/>
      <c r="G2506" s="82"/>
      <c r="H2506" s="82"/>
      <c r="I2506" s="118">
        <f>VLOOKUP(道具表!L2506,虛寶卡代碼清單!D:H,4,FALSE)*K2506</f>
        <v>583650000000</v>
      </c>
      <c r="J2506" s="147"/>
      <c r="K2506" s="71">
        <v>90000000</v>
      </c>
      <c r="L2506" t="str">
        <f t="shared" si="49"/>
        <v>龍虎鬥神龍卡</v>
      </c>
    </row>
    <row r="2507" spans="2:12" x14ac:dyDescent="0.25">
      <c r="B2507" s="82" t="s">
        <v>441</v>
      </c>
      <c r="C2507" s="174" t="s">
        <v>4699</v>
      </c>
      <c r="D2507" s="175" t="s">
        <v>4700</v>
      </c>
      <c r="E2507" s="82">
        <v>12</v>
      </c>
      <c r="F2507" s="79"/>
      <c r="G2507" s="82"/>
      <c r="H2507" s="82"/>
      <c r="I2507" s="118">
        <f>VLOOKUP(道具表!L2507,虛寶卡代碼清單!D:H,4,FALSE)*K2507</f>
        <v>972750000000</v>
      </c>
      <c r="J2507" s="147"/>
      <c r="K2507" s="71">
        <v>150000000</v>
      </c>
      <c r="L2507" t="str">
        <f t="shared" si="49"/>
        <v>龍虎鬥神龍卡</v>
      </c>
    </row>
    <row r="2508" spans="2:12" x14ac:dyDescent="0.25">
      <c r="B2508" s="82" t="s">
        <v>441</v>
      </c>
      <c r="C2508" s="174" t="s">
        <v>4701</v>
      </c>
      <c r="D2508" s="175" t="s">
        <v>4702</v>
      </c>
      <c r="E2508" s="82">
        <v>12</v>
      </c>
      <c r="F2508" s="79"/>
      <c r="G2508" s="82"/>
      <c r="H2508" s="82"/>
      <c r="I2508" s="118">
        <f>VLOOKUP(道具表!L2508,虛寶卡代碼清單!D:H,4,FALSE)*K2508</f>
        <v>1945500000000</v>
      </c>
      <c r="J2508" s="147"/>
      <c r="K2508" s="71">
        <v>300000000</v>
      </c>
      <c r="L2508" t="str">
        <f t="shared" si="49"/>
        <v>龍虎鬥神龍卡</v>
      </c>
    </row>
    <row r="2509" spans="2:12" x14ac:dyDescent="0.25">
      <c r="B2509" s="82" t="s">
        <v>441</v>
      </c>
      <c r="C2509" s="174" t="s">
        <v>4703</v>
      </c>
      <c r="D2509" s="175" t="s">
        <v>4704</v>
      </c>
      <c r="E2509" s="82">
        <v>12</v>
      </c>
      <c r="F2509" s="79"/>
      <c r="G2509" s="82"/>
      <c r="H2509" s="82"/>
      <c r="I2509" s="118">
        <f>VLOOKUP(道具表!L2509,虛寶卡代碼清單!D:H,4,FALSE)*K2509</f>
        <v>3891000000000</v>
      </c>
      <c r="J2509" s="147"/>
      <c r="K2509" s="71">
        <v>600000000</v>
      </c>
      <c r="L2509" t="str">
        <f t="shared" si="49"/>
        <v>龍虎鬥神龍卡</v>
      </c>
    </row>
    <row r="2510" spans="2:12" x14ac:dyDescent="0.25">
      <c r="B2510" s="82" t="s">
        <v>441</v>
      </c>
      <c r="C2510" s="174" t="s">
        <v>4705</v>
      </c>
      <c r="D2510" s="175" t="s">
        <v>4706</v>
      </c>
      <c r="E2510" s="82">
        <v>12</v>
      </c>
      <c r="F2510" s="79"/>
      <c r="G2510" s="82"/>
      <c r="H2510" s="82"/>
      <c r="I2510" s="118">
        <f>VLOOKUP(道具表!L2510,虛寶卡代碼清單!D:H,4,FALSE)*K2510</f>
        <v>7782000000000</v>
      </c>
      <c r="J2510" s="147"/>
      <c r="K2510" s="71">
        <v>1200000000</v>
      </c>
      <c r="L2510" t="str">
        <f t="shared" si="49"/>
        <v>龍虎鬥神龍卡</v>
      </c>
    </row>
    <row r="2511" spans="2:12" x14ac:dyDescent="0.25">
      <c r="B2511" s="82" t="s">
        <v>441</v>
      </c>
      <c r="C2511" s="174" t="s">
        <v>4707</v>
      </c>
      <c r="D2511" s="175" t="s">
        <v>4708</v>
      </c>
      <c r="E2511" s="82">
        <v>12</v>
      </c>
      <c r="F2511" s="79"/>
      <c r="G2511" s="82"/>
      <c r="H2511" s="82"/>
      <c r="I2511" s="118">
        <f>VLOOKUP(道具表!L2511,虛寶卡代碼清單!D:H,4,FALSE)*K2511</f>
        <v>19455000000000</v>
      </c>
      <c r="J2511" s="147"/>
      <c r="K2511" s="71">
        <v>3000000000</v>
      </c>
      <c r="L2511" t="str">
        <f t="shared" si="49"/>
        <v>龍虎鬥神龍卡</v>
      </c>
    </row>
    <row r="2512" spans="2:12" x14ac:dyDescent="0.25">
      <c r="B2512" s="82" t="s">
        <v>441</v>
      </c>
      <c r="C2512" s="176" t="s">
        <v>9039</v>
      </c>
      <c r="D2512" s="175" t="s">
        <v>9040</v>
      </c>
      <c r="E2512" s="82">
        <v>12</v>
      </c>
      <c r="F2512" s="79"/>
      <c r="G2512" s="82"/>
      <c r="H2512" s="82"/>
      <c r="I2512" s="118">
        <f>VLOOKUP(道具表!L2512,虛寶卡代碼清單!D:H,4,FALSE)*K2512</f>
        <v>38910000000000</v>
      </c>
      <c r="J2512" s="147"/>
      <c r="K2512" s="71">
        <v>6000000000</v>
      </c>
      <c r="L2512" t="str">
        <f t="shared" si="49"/>
        <v>龍虎鬥神龍卡</v>
      </c>
    </row>
    <row r="2513" spans="2:12" x14ac:dyDescent="0.25">
      <c r="B2513" s="82" t="s">
        <v>441</v>
      </c>
      <c r="C2513" s="176" t="s">
        <v>9041</v>
      </c>
      <c r="D2513" s="175" t="s">
        <v>9042</v>
      </c>
      <c r="E2513" s="82">
        <v>12</v>
      </c>
      <c r="F2513" s="79"/>
      <c r="G2513" s="82"/>
      <c r="H2513" s="82"/>
      <c r="I2513" s="118">
        <f>VLOOKUP(道具表!L2513,虛寶卡代碼清單!D:H,4,FALSE)*K2513</f>
        <v>77820000000000</v>
      </c>
      <c r="J2513" s="147"/>
      <c r="K2513" s="71">
        <v>12000000000</v>
      </c>
      <c r="L2513" t="str">
        <f t="shared" si="49"/>
        <v>龍虎鬥神龍卡</v>
      </c>
    </row>
    <row r="2514" spans="2:12" x14ac:dyDescent="0.25">
      <c r="B2514" s="82" t="s">
        <v>441</v>
      </c>
      <c r="C2514" s="174" t="s">
        <v>4709</v>
      </c>
      <c r="D2514" s="175" t="s">
        <v>4710</v>
      </c>
      <c r="E2514" s="82">
        <v>12</v>
      </c>
      <c r="F2514" s="79"/>
      <c r="G2514" s="82"/>
      <c r="H2514" s="82"/>
      <c r="I2514" s="118">
        <f>VLOOKUP(道具表!L2514,虛寶卡代碼清單!D:H,4,FALSE)*K2514</f>
        <v>183000</v>
      </c>
      <c r="J2514" s="147"/>
      <c r="K2514" s="71">
        <v>3000</v>
      </c>
      <c r="L2514" t="str">
        <f t="shared" si="49"/>
        <v>啤酒節免費卡</v>
      </c>
    </row>
    <row r="2515" spans="2:12" x14ac:dyDescent="0.25">
      <c r="B2515" s="82" t="s">
        <v>441</v>
      </c>
      <c r="C2515" s="174" t="s">
        <v>4711</v>
      </c>
      <c r="D2515" s="175" t="s">
        <v>4712</v>
      </c>
      <c r="E2515" s="82">
        <v>12</v>
      </c>
      <c r="F2515" s="79"/>
      <c r="G2515" s="82"/>
      <c r="H2515" s="82"/>
      <c r="I2515" s="118">
        <f>VLOOKUP(道具表!L2515,虛寶卡代碼清單!D:H,4,FALSE)*K2515</f>
        <v>610000</v>
      </c>
      <c r="J2515" s="147"/>
      <c r="K2515" s="71">
        <v>10000</v>
      </c>
      <c r="L2515" t="str">
        <f t="shared" si="49"/>
        <v>啤酒節免費卡</v>
      </c>
    </row>
    <row r="2516" spans="2:12" x14ac:dyDescent="0.25">
      <c r="B2516" s="82" t="s">
        <v>441</v>
      </c>
      <c r="C2516" s="174" t="s">
        <v>4713</v>
      </c>
      <c r="D2516" s="175" t="s">
        <v>4714</v>
      </c>
      <c r="E2516" s="82">
        <v>12</v>
      </c>
      <c r="F2516" s="79"/>
      <c r="G2516" s="82"/>
      <c r="H2516" s="82"/>
      <c r="I2516" s="118">
        <f>VLOOKUP(道具表!L2516,虛寶卡代碼清單!D:H,4,FALSE)*K2516</f>
        <v>1830000</v>
      </c>
      <c r="J2516" s="147"/>
      <c r="K2516" s="71">
        <v>30000</v>
      </c>
      <c r="L2516" t="str">
        <f t="shared" si="49"/>
        <v>啤酒節免費卡</v>
      </c>
    </row>
    <row r="2517" spans="2:12" x14ac:dyDescent="0.25">
      <c r="B2517" s="82" t="s">
        <v>441</v>
      </c>
      <c r="C2517" s="174" t="s">
        <v>4715</v>
      </c>
      <c r="D2517" s="175" t="s">
        <v>4716</v>
      </c>
      <c r="E2517" s="82">
        <v>12</v>
      </c>
      <c r="F2517" s="79"/>
      <c r="G2517" s="82"/>
      <c r="H2517" s="82"/>
      <c r="I2517" s="118">
        <f>VLOOKUP(道具表!L2517,虛寶卡代碼清單!D:H,4,FALSE)*K2517</f>
        <v>6100000</v>
      </c>
      <c r="J2517" s="147"/>
      <c r="K2517" s="71">
        <v>100000</v>
      </c>
      <c r="L2517" t="str">
        <f t="shared" si="49"/>
        <v>啤酒節免費卡</v>
      </c>
    </row>
    <row r="2518" spans="2:12" x14ac:dyDescent="0.25">
      <c r="B2518" s="82" t="s">
        <v>441</v>
      </c>
      <c r="C2518" s="174" t="s">
        <v>4717</v>
      </c>
      <c r="D2518" s="175" t="s">
        <v>4718</v>
      </c>
      <c r="E2518" s="82">
        <v>12</v>
      </c>
      <c r="F2518" s="79"/>
      <c r="G2518" s="82"/>
      <c r="H2518" s="82"/>
      <c r="I2518" s="118">
        <f>VLOOKUP(道具表!L2518,虛寶卡代碼清單!D:H,4,FALSE)*K2518</f>
        <v>18300000</v>
      </c>
      <c r="J2518" s="147"/>
      <c r="K2518" s="71">
        <v>300000</v>
      </c>
      <c r="L2518" t="str">
        <f t="shared" si="49"/>
        <v>啤酒節免費卡</v>
      </c>
    </row>
    <row r="2519" spans="2:12" x14ac:dyDescent="0.25">
      <c r="B2519" s="82" t="s">
        <v>441</v>
      </c>
      <c r="C2519" s="174" t="s">
        <v>4719</v>
      </c>
      <c r="D2519" s="175" t="s">
        <v>4720</v>
      </c>
      <c r="E2519" s="82">
        <v>12</v>
      </c>
      <c r="F2519" s="79"/>
      <c r="G2519" s="82"/>
      <c r="H2519" s="82"/>
      <c r="I2519" s="118">
        <f>VLOOKUP(道具表!L2519,虛寶卡代碼清單!D:H,4,FALSE)*K2519</f>
        <v>61000000</v>
      </c>
      <c r="J2519" s="147"/>
      <c r="K2519" s="71">
        <v>1000000</v>
      </c>
      <c r="L2519" t="str">
        <f t="shared" si="49"/>
        <v>啤酒節免費卡</v>
      </c>
    </row>
    <row r="2520" spans="2:12" x14ac:dyDescent="0.25">
      <c r="B2520" s="82" t="s">
        <v>441</v>
      </c>
      <c r="C2520" s="174" t="s">
        <v>4721</v>
      </c>
      <c r="D2520" s="175" t="s">
        <v>4722</v>
      </c>
      <c r="E2520" s="82">
        <v>12</v>
      </c>
      <c r="F2520" s="79"/>
      <c r="G2520" s="82"/>
      <c r="H2520" s="82"/>
      <c r="I2520" s="118">
        <f>VLOOKUP(道具表!L2520,虛寶卡代碼清單!D:H,4,FALSE)*K2520</f>
        <v>183000000</v>
      </c>
      <c r="J2520" s="147"/>
      <c r="K2520" s="71">
        <v>3000000</v>
      </c>
      <c r="L2520" t="str">
        <f t="shared" si="49"/>
        <v>啤酒節免費卡</v>
      </c>
    </row>
    <row r="2521" spans="2:12" x14ac:dyDescent="0.25">
      <c r="B2521" s="82" t="s">
        <v>441</v>
      </c>
      <c r="C2521" s="174" t="s">
        <v>4723</v>
      </c>
      <c r="D2521" s="175" t="s">
        <v>4724</v>
      </c>
      <c r="E2521" s="82">
        <v>12</v>
      </c>
      <c r="F2521" s="79"/>
      <c r="G2521" s="82"/>
      <c r="H2521" s="82"/>
      <c r="I2521" s="118">
        <f>VLOOKUP(道具表!L2521,虛寶卡代碼清單!D:H,4,FALSE)*K2521</f>
        <v>366000000</v>
      </c>
      <c r="J2521" s="147"/>
      <c r="K2521" s="71">
        <v>6000000</v>
      </c>
      <c r="L2521" t="str">
        <f t="shared" si="49"/>
        <v>啤酒節免費卡</v>
      </c>
    </row>
    <row r="2522" spans="2:12" x14ac:dyDescent="0.25">
      <c r="B2522" s="82" t="s">
        <v>441</v>
      </c>
      <c r="C2522" s="174" t="s">
        <v>4725</v>
      </c>
      <c r="D2522" s="175" t="s">
        <v>4726</v>
      </c>
      <c r="E2522" s="82">
        <v>12</v>
      </c>
      <c r="F2522" s="79"/>
      <c r="G2522" s="82"/>
      <c r="H2522" s="82"/>
      <c r="I2522" s="118">
        <f>VLOOKUP(道具表!L2522,虛寶卡代碼清單!D:H,4,FALSE)*K2522</f>
        <v>549000000</v>
      </c>
      <c r="J2522" s="147"/>
      <c r="K2522" s="71">
        <v>9000000</v>
      </c>
      <c r="L2522" t="str">
        <f t="shared" si="49"/>
        <v>啤酒節免費卡</v>
      </c>
    </row>
    <row r="2523" spans="2:12" x14ac:dyDescent="0.25">
      <c r="B2523" s="82" t="s">
        <v>441</v>
      </c>
      <c r="C2523" s="174" t="s">
        <v>4727</v>
      </c>
      <c r="D2523" s="175" t="s">
        <v>4728</v>
      </c>
      <c r="E2523" s="82">
        <v>12</v>
      </c>
      <c r="F2523" s="79"/>
      <c r="G2523" s="82"/>
      <c r="H2523" s="82"/>
      <c r="I2523" s="118">
        <f>VLOOKUP(道具表!L2523,虛寶卡代碼清單!D:H,4,FALSE)*K2523</f>
        <v>610000000</v>
      </c>
      <c r="J2523" s="147"/>
      <c r="K2523" s="71">
        <v>10000000</v>
      </c>
      <c r="L2523" t="str">
        <f t="shared" si="49"/>
        <v>啤酒節免費卡</v>
      </c>
    </row>
    <row r="2524" spans="2:12" x14ac:dyDescent="0.25">
      <c r="B2524" s="82" t="s">
        <v>441</v>
      </c>
      <c r="C2524" s="174" t="s">
        <v>4729</v>
      </c>
      <c r="D2524" s="175" t="s">
        <v>4730</v>
      </c>
      <c r="E2524" s="82">
        <v>12</v>
      </c>
      <c r="F2524" s="79"/>
      <c r="G2524" s="82"/>
      <c r="H2524" s="82"/>
      <c r="I2524" s="118">
        <f>VLOOKUP(道具表!L2524,虛寶卡代碼清單!D:H,4,FALSE)*K2524</f>
        <v>915000000</v>
      </c>
      <c r="J2524" s="147"/>
      <c r="K2524" s="71">
        <v>15000000</v>
      </c>
      <c r="L2524" t="str">
        <f t="shared" si="49"/>
        <v>啤酒節免費卡</v>
      </c>
    </row>
    <row r="2525" spans="2:12" x14ac:dyDescent="0.25">
      <c r="B2525" s="82" t="s">
        <v>441</v>
      </c>
      <c r="C2525" s="174" t="s">
        <v>4731</v>
      </c>
      <c r="D2525" s="175" t="s">
        <v>4732</v>
      </c>
      <c r="E2525" s="82">
        <v>12</v>
      </c>
      <c r="F2525" s="79"/>
      <c r="G2525" s="82"/>
      <c r="H2525" s="82"/>
      <c r="I2525" s="118">
        <f>VLOOKUP(道具表!L2525,虛寶卡代碼清單!D:H,4,FALSE)*K2525</f>
        <v>1830000000</v>
      </c>
      <c r="J2525" s="147"/>
      <c r="K2525" s="71">
        <v>30000000</v>
      </c>
      <c r="L2525" t="str">
        <f t="shared" si="49"/>
        <v>啤酒節免費卡</v>
      </c>
    </row>
    <row r="2526" spans="2:12" x14ac:dyDescent="0.25">
      <c r="B2526" s="82" t="s">
        <v>441</v>
      </c>
      <c r="C2526" s="174" t="s">
        <v>4733</v>
      </c>
      <c r="D2526" s="175" t="s">
        <v>4734</v>
      </c>
      <c r="E2526" s="82">
        <v>12</v>
      </c>
      <c r="F2526" s="79"/>
      <c r="G2526" s="82"/>
      <c r="H2526" s="82"/>
      <c r="I2526" s="118">
        <f>VLOOKUP(道具表!L2526,虛寶卡代碼清單!D:H,4,FALSE)*K2526</f>
        <v>3050000000</v>
      </c>
      <c r="J2526" s="147"/>
      <c r="K2526" s="71">
        <v>50000000</v>
      </c>
      <c r="L2526" t="str">
        <f t="shared" si="49"/>
        <v>啤酒節免費卡</v>
      </c>
    </row>
    <row r="2527" spans="2:12" x14ac:dyDescent="0.25">
      <c r="B2527" s="82" t="s">
        <v>441</v>
      </c>
      <c r="C2527" s="174" t="s">
        <v>4735</v>
      </c>
      <c r="D2527" s="175" t="s">
        <v>4736</v>
      </c>
      <c r="E2527" s="82">
        <v>12</v>
      </c>
      <c r="F2527" s="79"/>
      <c r="G2527" s="82"/>
      <c r="H2527" s="82"/>
      <c r="I2527" s="118">
        <f>VLOOKUP(道具表!L2527,虛寶卡代碼清單!D:H,4,FALSE)*K2527</f>
        <v>6100000000</v>
      </c>
      <c r="J2527" s="147"/>
      <c r="K2527" s="71">
        <v>100000000</v>
      </c>
      <c r="L2527" t="str">
        <f t="shared" si="49"/>
        <v>啤酒節免費卡</v>
      </c>
    </row>
    <row r="2528" spans="2:12" x14ac:dyDescent="0.25">
      <c r="B2528" s="82" t="s">
        <v>441</v>
      </c>
      <c r="C2528" s="174" t="s">
        <v>4737</v>
      </c>
      <c r="D2528" s="175" t="s">
        <v>4738</v>
      </c>
      <c r="E2528" s="82">
        <v>12</v>
      </c>
      <c r="F2528" s="79"/>
      <c r="G2528" s="82"/>
      <c r="H2528" s="82"/>
      <c r="I2528" s="118">
        <f>VLOOKUP(道具表!L2528,虛寶卡代碼清單!D:H,4,FALSE)*K2528</f>
        <v>12200000000</v>
      </c>
      <c r="J2528" s="147"/>
      <c r="K2528" s="71">
        <v>200000000</v>
      </c>
      <c r="L2528" t="str">
        <f t="shared" si="49"/>
        <v>啤酒節免費卡</v>
      </c>
    </row>
    <row r="2529" spans="2:12" x14ac:dyDescent="0.25">
      <c r="B2529" s="82" t="s">
        <v>441</v>
      </c>
      <c r="C2529" s="174" t="s">
        <v>4739</v>
      </c>
      <c r="D2529" s="175" t="s">
        <v>4740</v>
      </c>
      <c r="E2529" s="82">
        <v>12</v>
      </c>
      <c r="F2529" s="79"/>
      <c r="G2529" s="82"/>
      <c r="H2529" s="82"/>
      <c r="I2529" s="118">
        <f>VLOOKUP(道具表!L2529,虛寶卡代碼清單!D:H,4,FALSE)*K2529</f>
        <v>18300000000</v>
      </c>
      <c r="J2529" s="147"/>
      <c r="K2529" s="71">
        <v>300000000</v>
      </c>
      <c r="L2529" t="str">
        <f t="shared" si="49"/>
        <v>啤酒節免費卡</v>
      </c>
    </row>
    <row r="2530" spans="2:12" x14ac:dyDescent="0.25">
      <c r="B2530" s="82" t="s">
        <v>441</v>
      </c>
      <c r="C2530" s="174" t="s">
        <v>4741</v>
      </c>
      <c r="D2530" s="175" t="s">
        <v>4742</v>
      </c>
      <c r="E2530" s="82">
        <v>12</v>
      </c>
      <c r="F2530" s="79"/>
      <c r="G2530" s="82"/>
      <c r="H2530" s="82"/>
      <c r="I2530" s="118">
        <f>VLOOKUP(道具表!L2530,虛寶卡代碼清單!D:H,4,FALSE)*K2530</f>
        <v>30500000000</v>
      </c>
      <c r="J2530" s="147"/>
      <c r="K2530" s="71">
        <v>500000000</v>
      </c>
      <c r="L2530" t="str">
        <f t="shared" si="49"/>
        <v>啤酒節免費卡</v>
      </c>
    </row>
    <row r="2531" spans="2:12" x14ac:dyDescent="0.25">
      <c r="B2531" s="82" t="s">
        <v>441</v>
      </c>
      <c r="C2531" s="174" t="s">
        <v>4743</v>
      </c>
      <c r="D2531" s="175" t="s">
        <v>4744</v>
      </c>
      <c r="E2531" s="82">
        <v>12</v>
      </c>
      <c r="F2531" s="79"/>
      <c r="G2531" s="82"/>
      <c r="H2531" s="82"/>
      <c r="I2531" s="118">
        <f>VLOOKUP(道具表!L2531,虛寶卡代碼清單!D:H,4,FALSE)*K2531</f>
        <v>61000000000</v>
      </c>
      <c r="J2531" s="147"/>
      <c r="K2531" s="71">
        <v>1000000000</v>
      </c>
      <c r="L2531" t="str">
        <f t="shared" si="49"/>
        <v>啤酒節免費卡</v>
      </c>
    </row>
    <row r="2532" spans="2:12" x14ac:dyDescent="0.25">
      <c r="B2532" s="82" t="s">
        <v>441</v>
      </c>
      <c r="C2532" s="174" t="s">
        <v>4745</v>
      </c>
      <c r="D2532" s="175" t="s">
        <v>4746</v>
      </c>
      <c r="E2532" s="82">
        <v>12</v>
      </c>
      <c r="F2532" s="79"/>
      <c r="G2532" s="82"/>
      <c r="H2532" s="82"/>
      <c r="I2532" s="118">
        <f>VLOOKUP(道具表!L2532,虛寶卡代碼清單!D:H,4,FALSE)*K2532</f>
        <v>183000</v>
      </c>
      <c r="J2532" s="147"/>
      <c r="K2532" s="71">
        <v>3000</v>
      </c>
      <c r="L2532" t="str">
        <f t="shared" si="49"/>
        <v>啤酒節免費卡</v>
      </c>
    </row>
    <row r="2533" spans="2:12" x14ac:dyDescent="0.25">
      <c r="B2533" s="82" t="s">
        <v>441</v>
      </c>
      <c r="C2533" s="174" t="s">
        <v>4747</v>
      </c>
      <c r="D2533" s="175" t="s">
        <v>4748</v>
      </c>
      <c r="E2533" s="82">
        <v>12</v>
      </c>
      <c r="F2533" s="79"/>
      <c r="G2533" s="82"/>
      <c r="H2533" s="82"/>
      <c r="I2533" s="118">
        <f>VLOOKUP(道具表!L2533,虛寶卡代碼清單!D:H,4,FALSE)*K2533</f>
        <v>610000</v>
      </c>
      <c r="J2533" s="147"/>
      <c r="K2533" s="71">
        <v>10000</v>
      </c>
      <c r="L2533" t="str">
        <f t="shared" si="49"/>
        <v>啤酒節免費卡</v>
      </c>
    </row>
    <row r="2534" spans="2:12" x14ac:dyDescent="0.25">
      <c r="B2534" s="82" t="s">
        <v>441</v>
      </c>
      <c r="C2534" s="174" t="s">
        <v>4749</v>
      </c>
      <c r="D2534" s="175" t="s">
        <v>4750</v>
      </c>
      <c r="E2534" s="82">
        <v>12</v>
      </c>
      <c r="F2534" s="79"/>
      <c r="G2534" s="82"/>
      <c r="H2534" s="82"/>
      <c r="I2534" s="118">
        <f>VLOOKUP(道具表!L2534,虛寶卡代碼清單!D:H,4,FALSE)*K2534</f>
        <v>1830000</v>
      </c>
      <c r="J2534" s="147"/>
      <c r="K2534" s="71">
        <v>30000</v>
      </c>
      <c r="L2534" t="str">
        <f t="shared" si="49"/>
        <v>啤酒節免費卡</v>
      </c>
    </row>
    <row r="2535" spans="2:12" x14ac:dyDescent="0.25">
      <c r="B2535" s="82" t="s">
        <v>441</v>
      </c>
      <c r="C2535" s="174" t="s">
        <v>4751</v>
      </c>
      <c r="D2535" s="175" t="s">
        <v>4752</v>
      </c>
      <c r="E2535" s="82">
        <v>12</v>
      </c>
      <c r="F2535" s="79"/>
      <c r="G2535" s="82"/>
      <c r="H2535" s="82"/>
      <c r="I2535" s="118">
        <f>VLOOKUP(道具表!L2535,虛寶卡代碼清單!D:H,4,FALSE)*K2535</f>
        <v>6100000</v>
      </c>
      <c r="J2535" s="147"/>
      <c r="K2535" s="71">
        <v>100000</v>
      </c>
      <c r="L2535" t="str">
        <f t="shared" si="49"/>
        <v>啤酒節免費卡</v>
      </c>
    </row>
    <row r="2536" spans="2:12" x14ac:dyDescent="0.25">
      <c r="B2536" s="82" t="s">
        <v>441</v>
      </c>
      <c r="C2536" s="174" t="s">
        <v>4753</v>
      </c>
      <c r="D2536" s="175" t="s">
        <v>4754</v>
      </c>
      <c r="E2536" s="82">
        <v>12</v>
      </c>
      <c r="F2536" s="79"/>
      <c r="G2536" s="82"/>
      <c r="H2536" s="82"/>
      <c r="I2536" s="118">
        <f>VLOOKUP(道具表!L2536,虛寶卡代碼清單!D:H,4,FALSE)*K2536</f>
        <v>18300000</v>
      </c>
      <c r="J2536" s="147"/>
      <c r="K2536" s="71">
        <v>300000</v>
      </c>
      <c r="L2536" t="str">
        <f t="shared" si="49"/>
        <v>啤酒節免費卡</v>
      </c>
    </row>
    <row r="2537" spans="2:12" x14ac:dyDescent="0.25">
      <c r="B2537" s="82" t="s">
        <v>441</v>
      </c>
      <c r="C2537" s="174" t="s">
        <v>4755</v>
      </c>
      <c r="D2537" s="175" t="s">
        <v>4756</v>
      </c>
      <c r="E2537" s="82">
        <v>12</v>
      </c>
      <c r="F2537" s="79"/>
      <c r="G2537" s="82"/>
      <c r="H2537" s="82"/>
      <c r="I2537" s="118">
        <f>VLOOKUP(道具表!L2537,虛寶卡代碼清單!D:H,4,FALSE)*K2537</f>
        <v>61000000</v>
      </c>
      <c r="J2537" s="147"/>
      <c r="K2537" s="71">
        <v>1000000</v>
      </c>
      <c r="L2537" t="str">
        <f t="shared" si="49"/>
        <v>啤酒節免費卡</v>
      </c>
    </row>
    <row r="2538" spans="2:12" x14ac:dyDescent="0.25">
      <c r="B2538" s="82" t="s">
        <v>441</v>
      </c>
      <c r="C2538" s="174" t="s">
        <v>4757</v>
      </c>
      <c r="D2538" s="175" t="s">
        <v>4758</v>
      </c>
      <c r="E2538" s="82">
        <v>12</v>
      </c>
      <c r="F2538" s="79"/>
      <c r="G2538" s="82"/>
      <c r="H2538" s="82"/>
      <c r="I2538" s="118">
        <f>VLOOKUP(道具表!L2538,虛寶卡代碼清單!D:H,4,FALSE)*K2538</f>
        <v>183000000</v>
      </c>
      <c r="J2538" s="147"/>
      <c r="K2538" s="71">
        <v>3000000</v>
      </c>
      <c r="L2538" t="str">
        <f t="shared" si="49"/>
        <v>啤酒節免費卡</v>
      </c>
    </row>
    <row r="2539" spans="2:12" x14ac:dyDescent="0.25">
      <c r="B2539" s="82" t="s">
        <v>441</v>
      </c>
      <c r="C2539" s="174" t="s">
        <v>4759</v>
      </c>
      <c r="D2539" s="175" t="s">
        <v>4760</v>
      </c>
      <c r="E2539" s="82">
        <v>12</v>
      </c>
      <c r="F2539" s="79"/>
      <c r="G2539" s="82"/>
      <c r="H2539" s="82"/>
      <c r="I2539" s="118">
        <f>VLOOKUP(道具表!L2539,虛寶卡代碼清單!D:H,4,FALSE)*K2539</f>
        <v>366000000</v>
      </c>
      <c r="J2539" s="147"/>
      <c r="K2539" s="71">
        <v>6000000</v>
      </c>
      <c r="L2539" t="str">
        <f t="shared" si="49"/>
        <v>啤酒節免費卡</v>
      </c>
    </row>
    <row r="2540" spans="2:12" x14ac:dyDescent="0.25">
      <c r="B2540" s="82" t="s">
        <v>441</v>
      </c>
      <c r="C2540" s="174" t="s">
        <v>4761</v>
      </c>
      <c r="D2540" s="175" t="s">
        <v>4762</v>
      </c>
      <c r="E2540" s="82">
        <v>12</v>
      </c>
      <c r="F2540" s="79"/>
      <c r="G2540" s="82"/>
      <c r="H2540" s="82"/>
      <c r="I2540" s="118">
        <f>VLOOKUP(道具表!L2540,虛寶卡代碼清單!D:H,4,FALSE)*K2540</f>
        <v>549000000</v>
      </c>
      <c r="J2540" s="147"/>
      <c r="K2540" s="71">
        <v>9000000</v>
      </c>
      <c r="L2540" t="str">
        <f t="shared" si="49"/>
        <v>啤酒節免費卡</v>
      </c>
    </row>
    <row r="2541" spans="2:12" x14ac:dyDescent="0.25">
      <c r="B2541" s="82" t="s">
        <v>441</v>
      </c>
      <c r="C2541" s="174" t="s">
        <v>4763</v>
      </c>
      <c r="D2541" s="175" t="s">
        <v>4764</v>
      </c>
      <c r="E2541" s="82">
        <v>12</v>
      </c>
      <c r="F2541" s="79"/>
      <c r="G2541" s="82"/>
      <c r="H2541" s="82"/>
      <c r="I2541" s="118">
        <f>VLOOKUP(道具表!L2541,虛寶卡代碼清單!D:H,4,FALSE)*K2541</f>
        <v>610000000</v>
      </c>
      <c r="J2541" s="147"/>
      <c r="K2541" s="71">
        <v>10000000</v>
      </c>
      <c r="L2541" t="str">
        <f t="shared" si="49"/>
        <v>啤酒節免費卡</v>
      </c>
    </row>
    <row r="2542" spans="2:12" x14ac:dyDescent="0.25">
      <c r="B2542" s="82" t="s">
        <v>441</v>
      </c>
      <c r="C2542" s="174" t="s">
        <v>4765</v>
      </c>
      <c r="D2542" s="175" t="s">
        <v>4766</v>
      </c>
      <c r="E2542" s="82">
        <v>12</v>
      </c>
      <c r="F2542" s="79"/>
      <c r="G2542" s="82"/>
      <c r="H2542" s="82"/>
      <c r="I2542" s="118">
        <f>VLOOKUP(道具表!L2542,虛寶卡代碼清單!D:H,4,FALSE)*K2542</f>
        <v>915000000</v>
      </c>
      <c r="J2542" s="147"/>
      <c r="K2542" s="71">
        <v>15000000</v>
      </c>
      <c r="L2542" t="str">
        <f t="shared" ref="L2542:L2605" si="50">MID(C2542,LEN(K2542)+1,FIND("(",C2542)-LEN(K2542)-1)</f>
        <v>啤酒節免費卡</v>
      </c>
    </row>
    <row r="2543" spans="2:12" x14ac:dyDescent="0.25">
      <c r="B2543" s="82" t="s">
        <v>441</v>
      </c>
      <c r="C2543" s="174" t="s">
        <v>4767</v>
      </c>
      <c r="D2543" s="175" t="s">
        <v>4768</v>
      </c>
      <c r="E2543" s="82">
        <v>12</v>
      </c>
      <c r="F2543" s="79"/>
      <c r="G2543" s="82"/>
      <c r="H2543" s="82"/>
      <c r="I2543" s="118">
        <f>VLOOKUP(道具表!L2543,虛寶卡代碼清單!D:H,4,FALSE)*K2543</f>
        <v>1830000000</v>
      </c>
      <c r="J2543" s="147"/>
      <c r="K2543" s="71">
        <v>30000000</v>
      </c>
      <c r="L2543" t="str">
        <f t="shared" si="50"/>
        <v>啤酒節免費卡</v>
      </c>
    </row>
    <row r="2544" spans="2:12" x14ac:dyDescent="0.25">
      <c r="B2544" s="82" t="s">
        <v>441</v>
      </c>
      <c r="C2544" s="174" t="s">
        <v>4769</v>
      </c>
      <c r="D2544" s="175" t="s">
        <v>4770</v>
      </c>
      <c r="E2544" s="82">
        <v>12</v>
      </c>
      <c r="F2544" s="79"/>
      <c r="G2544" s="82"/>
      <c r="H2544" s="82"/>
      <c r="I2544" s="118">
        <f>VLOOKUP(道具表!L2544,虛寶卡代碼清單!D:H,4,FALSE)*K2544</f>
        <v>3050000000</v>
      </c>
      <c r="J2544" s="147"/>
      <c r="K2544" s="71">
        <v>50000000</v>
      </c>
      <c r="L2544" t="str">
        <f t="shared" si="50"/>
        <v>啤酒節免費卡</v>
      </c>
    </row>
    <row r="2545" spans="2:12" x14ac:dyDescent="0.25">
      <c r="B2545" s="82" t="s">
        <v>441</v>
      </c>
      <c r="C2545" s="174" t="s">
        <v>4771</v>
      </c>
      <c r="D2545" s="175" t="s">
        <v>4772</v>
      </c>
      <c r="E2545" s="82">
        <v>12</v>
      </c>
      <c r="F2545" s="79"/>
      <c r="G2545" s="82"/>
      <c r="H2545" s="82"/>
      <c r="I2545" s="118">
        <f>VLOOKUP(道具表!L2545,虛寶卡代碼清單!D:H,4,FALSE)*K2545</f>
        <v>6100000000</v>
      </c>
      <c r="J2545" s="147"/>
      <c r="K2545" s="71">
        <v>100000000</v>
      </c>
      <c r="L2545" t="str">
        <f t="shared" si="50"/>
        <v>啤酒節免費卡</v>
      </c>
    </row>
    <row r="2546" spans="2:12" x14ac:dyDescent="0.25">
      <c r="B2546" s="82" t="s">
        <v>441</v>
      </c>
      <c r="C2546" s="174" t="s">
        <v>4773</v>
      </c>
      <c r="D2546" s="175" t="s">
        <v>4774</v>
      </c>
      <c r="E2546" s="82">
        <v>12</v>
      </c>
      <c r="F2546" s="79"/>
      <c r="G2546" s="82"/>
      <c r="H2546" s="82"/>
      <c r="I2546" s="118">
        <f>VLOOKUP(道具表!L2546,虛寶卡代碼清單!D:H,4,FALSE)*K2546</f>
        <v>12200000000</v>
      </c>
      <c r="J2546" s="147"/>
      <c r="K2546" s="71">
        <v>200000000</v>
      </c>
      <c r="L2546" t="str">
        <f t="shared" si="50"/>
        <v>啤酒節免費卡</v>
      </c>
    </row>
    <row r="2547" spans="2:12" x14ac:dyDescent="0.25">
      <c r="B2547" s="82" t="s">
        <v>441</v>
      </c>
      <c r="C2547" s="174" t="s">
        <v>4775</v>
      </c>
      <c r="D2547" s="175" t="s">
        <v>4776</v>
      </c>
      <c r="E2547" s="82">
        <v>12</v>
      </c>
      <c r="F2547" s="79"/>
      <c r="G2547" s="82"/>
      <c r="H2547" s="82"/>
      <c r="I2547" s="118">
        <f>VLOOKUP(道具表!L2547,虛寶卡代碼清單!D:H,4,FALSE)*K2547</f>
        <v>18300000000</v>
      </c>
      <c r="J2547" s="147"/>
      <c r="K2547" s="71">
        <v>300000000</v>
      </c>
      <c r="L2547" t="str">
        <f t="shared" si="50"/>
        <v>啤酒節免費卡</v>
      </c>
    </row>
    <row r="2548" spans="2:12" x14ac:dyDescent="0.25">
      <c r="B2548" s="82" t="s">
        <v>441</v>
      </c>
      <c r="C2548" s="174" t="s">
        <v>4777</v>
      </c>
      <c r="D2548" s="175" t="s">
        <v>4778</v>
      </c>
      <c r="E2548" s="82">
        <v>12</v>
      </c>
      <c r="F2548" s="79"/>
      <c r="G2548" s="82"/>
      <c r="H2548" s="82"/>
      <c r="I2548" s="118">
        <f>VLOOKUP(道具表!L2548,虛寶卡代碼清單!D:H,4,FALSE)*K2548</f>
        <v>30500000000</v>
      </c>
      <c r="J2548" s="147"/>
      <c r="K2548" s="71">
        <v>500000000</v>
      </c>
      <c r="L2548" t="str">
        <f t="shared" si="50"/>
        <v>啤酒節免費卡</v>
      </c>
    </row>
    <row r="2549" spans="2:12" x14ac:dyDescent="0.25">
      <c r="B2549" s="82" t="s">
        <v>441</v>
      </c>
      <c r="C2549" s="174" t="s">
        <v>4779</v>
      </c>
      <c r="D2549" s="175" t="s">
        <v>4780</v>
      </c>
      <c r="E2549" s="82">
        <v>12</v>
      </c>
      <c r="F2549" s="79"/>
      <c r="G2549" s="82"/>
      <c r="H2549" s="82"/>
      <c r="I2549" s="118">
        <f>VLOOKUP(道具表!L2549,虛寶卡代碼清單!D:H,4,FALSE)*K2549</f>
        <v>61000000000</v>
      </c>
      <c r="J2549" s="147"/>
      <c r="K2549" s="71">
        <v>1000000000</v>
      </c>
      <c r="L2549" t="str">
        <f t="shared" si="50"/>
        <v>啤酒節免費卡</v>
      </c>
    </row>
    <row r="2550" spans="2:12" x14ac:dyDescent="0.25">
      <c r="B2550" s="82" t="s">
        <v>441</v>
      </c>
      <c r="C2550" s="174" t="s">
        <v>4781</v>
      </c>
      <c r="D2550" s="175" t="s">
        <v>4782</v>
      </c>
      <c r="E2550" s="82">
        <v>12</v>
      </c>
      <c r="F2550" s="79"/>
      <c r="G2550" s="82"/>
      <c r="H2550" s="82"/>
      <c r="I2550" s="118">
        <f>VLOOKUP(道具表!L2550,虛寶卡代碼清單!D:H,4,FALSE)*K2550</f>
        <v>270000</v>
      </c>
      <c r="J2550" s="147"/>
      <c r="K2550" s="71">
        <v>3000</v>
      </c>
      <c r="L2550" t="str">
        <f t="shared" si="50"/>
        <v>啤酒節彩金卡</v>
      </c>
    </row>
    <row r="2551" spans="2:12" x14ac:dyDescent="0.25">
      <c r="B2551" s="82" t="s">
        <v>441</v>
      </c>
      <c r="C2551" s="174" t="s">
        <v>4783</v>
      </c>
      <c r="D2551" s="175" t="s">
        <v>4784</v>
      </c>
      <c r="E2551" s="82">
        <v>12</v>
      </c>
      <c r="F2551" s="79"/>
      <c r="G2551" s="82"/>
      <c r="H2551" s="82"/>
      <c r="I2551" s="118">
        <f>VLOOKUP(道具表!L2551,虛寶卡代碼清單!D:H,4,FALSE)*K2551</f>
        <v>900000</v>
      </c>
      <c r="J2551" s="147"/>
      <c r="K2551" s="71">
        <v>10000</v>
      </c>
      <c r="L2551" t="str">
        <f t="shared" si="50"/>
        <v>啤酒節彩金卡</v>
      </c>
    </row>
    <row r="2552" spans="2:12" x14ac:dyDescent="0.25">
      <c r="B2552" s="82" t="s">
        <v>441</v>
      </c>
      <c r="C2552" s="174" t="s">
        <v>4785</v>
      </c>
      <c r="D2552" s="175" t="s">
        <v>4786</v>
      </c>
      <c r="E2552" s="82">
        <v>12</v>
      </c>
      <c r="F2552" s="79"/>
      <c r="G2552" s="82"/>
      <c r="H2552" s="82"/>
      <c r="I2552" s="118">
        <f>VLOOKUP(道具表!L2552,虛寶卡代碼清單!D:H,4,FALSE)*K2552</f>
        <v>2700000</v>
      </c>
      <c r="J2552" s="147"/>
      <c r="K2552" s="71">
        <v>30000</v>
      </c>
      <c r="L2552" t="str">
        <f t="shared" si="50"/>
        <v>啤酒節彩金卡</v>
      </c>
    </row>
    <row r="2553" spans="2:12" x14ac:dyDescent="0.25">
      <c r="B2553" s="82" t="s">
        <v>441</v>
      </c>
      <c r="C2553" s="174" t="s">
        <v>4787</v>
      </c>
      <c r="D2553" s="175" t="s">
        <v>4788</v>
      </c>
      <c r="E2553" s="82">
        <v>12</v>
      </c>
      <c r="F2553" s="79"/>
      <c r="G2553" s="82"/>
      <c r="H2553" s="82"/>
      <c r="I2553" s="118">
        <f>VLOOKUP(道具表!L2553,虛寶卡代碼清單!D:H,4,FALSE)*K2553</f>
        <v>9000000</v>
      </c>
      <c r="J2553" s="147"/>
      <c r="K2553" s="71">
        <v>100000</v>
      </c>
      <c r="L2553" t="str">
        <f t="shared" si="50"/>
        <v>啤酒節彩金卡</v>
      </c>
    </row>
    <row r="2554" spans="2:12" x14ac:dyDescent="0.25">
      <c r="B2554" s="82" t="s">
        <v>441</v>
      </c>
      <c r="C2554" s="174" t="s">
        <v>4789</v>
      </c>
      <c r="D2554" s="175" t="s">
        <v>4790</v>
      </c>
      <c r="E2554" s="82">
        <v>12</v>
      </c>
      <c r="F2554" s="79"/>
      <c r="G2554" s="82"/>
      <c r="H2554" s="82"/>
      <c r="I2554" s="118">
        <f>VLOOKUP(道具表!L2554,虛寶卡代碼清單!D:H,4,FALSE)*K2554</f>
        <v>27000000</v>
      </c>
      <c r="J2554" s="147"/>
      <c r="K2554" s="71">
        <v>300000</v>
      </c>
      <c r="L2554" t="str">
        <f t="shared" si="50"/>
        <v>啤酒節彩金卡</v>
      </c>
    </row>
    <row r="2555" spans="2:12" x14ac:dyDescent="0.25">
      <c r="B2555" s="82" t="s">
        <v>441</v>
      </c>
      <c r="C2555" s="174" t="s">
        <v>4791</v>
      </c>
      <c r="D2555" s="175" t="s">
        <v>4792</v>
      </c>
      <c r="E2555" s="82">
        <v>12</v>
      </c>
      <c r="F2555" s="79"/>
      <c r="G2555" s="82"/>
      <c r="H2555" s="82"/>
      <c r="I2555" s="118">
        <f>VLOOKUP(道具表!L2555,虛寶卡代碼清單!D:H,4,FALSE)*K2555</f>
        <v>90000000</v>
      </c>
      <c r="J2555" s="147"/>
      <c r="K2555" s="71">
        <v>1000000</v>
      </c>
      <c r="L2555" t="str">
        <f t="shared" si="50"/>
        <v>啤酒節彩金卡</v>
      </c>
    </row>
    <row r="2556" spans="2:12" x14ac:dyDescent="0.25">
      <c r="B2556" s="82" t="s">
        <v>441</v>
      </c>
      <c r="C2556" s="174" t="s">
        <v>4793</v>
      </c>
      <c r="D2556" s="175" t="s">
        <v>4794</v>
      </c>
      <c r="E2556" s="82">
        <v>12</v>
      </c>
      <c r="F2556" s="79"/>
      <c r="G2556" s="82"/>
      <c r="H2556" s="82"/>
      <c r="I2556" s="118">
        <f>VLOOKUP(道具表!L2556,虛寶卡代碼清單!D:H,4,FALSE)*K2556</f>
        <v>270000000</v>
      </c>
      <c r="J2556" s="147"/>
      <c r="K2556" s="71">
        <v>3000000</v>
      </c>
      <c r="L2556" t="str">
        <f t="shared" si="50"/>
        <v>啤酒節彩金卡</v>
      </c>
    </row>
    <row r="2557" spans="2:12" x14ac:dyDescent="0.25">
      <c r="B2557" s="82" t="s">
        <v>441</v>
      </c>
      <c r="C2557" s="174" t="s">
        <v>4795</v>
      </c>
      <c r="D2557" s="175" t="s">
        <v>4796</v>
      </c>
      <c r="E2557" s="82">
        <v>12</v>
      </c>
      <c r="F2557" s="79"/>
      <c r="G2557" s="82"/>
      <c r="H2557" s="82"/>
      <c r="I2557" s="118">
        <f>VLOOKUP(道具表!L2557,虛寶卡代碼清單!D:H,4,FALSE)*K2557</f>
        <v>540000000</v>
      </c>
      <c r="J2557" s="147"/>
      <c r="K2557" s="71">
        <v>6000000</v>
      </c>
      <c r="L2557" t="str">
        <f t="shared" si="50"/>
        <v>啤酒節彩金卡</v>
      </c>
    </row>
    <row r="2558" spans="2:12" x14ac:dyDescent="0.25">
      <c r="B2558" s="82" t="s">
        <v>441</v>
      </c>
      <c r="C2558" s="174" t="s">
        <v>4797</v>
      </c>
      <c r="D2558" s="175" t="s">
        <v>4798</v>
      </c>
      <c r="E2558" s="82">
        <v>12</v>
      </c>
      <c r="F2558" s="79"/>
      <c r="G2558" s="82"/>
      <c r="H2558" s="82"/>
      <c r="I2558" s="118">
        <f>VLOOKUP(道具表!L2558,虛寶卡代碼清單!D:H,4,FALSE)*K2558</f>
        <v>810000000</v>
      </c>
      <c r="J2558" s="147"/>
      <c r="K2558" s="71">
        <v>9000000</v>
      </c>
      <c r="L2558" t="str">
        <f t="shared" si="50"/>
        <v>啤酒節彩金卡</v>
      </c>
    </row>
    <row r="2559" spans="2:12" x14ac:dyDescent="0.25">
      <c r="B2559" s="82" t="s">
        <v>441</v>
      </c>
      <c r="C2559" s="174" t="s">
        <v>4799</v>
      </c>
      <c r="D2559" s="175" t="s">
        <v>4800</v>
      </c>
      <c r="E2559" s="82">
        <v>12</v>
      </c>
      <c r="F2559" s="79"/>
      <c r="G2559" s="82"/>
      <c r="H2559" s="82"/>
      <c r="I2559" s="118">
        <f>VLOOKUP(道具表!L2559,虛寶卡代碼清單!D:H,4,FALSE)*K2559</f>
        <v>900000000</v>
      </c>
      <c r="J2559" s="147"/>
      <c r="K2559" s="71">
        <v>10000000</v>
      </c>
      <c r="L2559" t="str">
        <f t="shared" si="50"/>
        <v>啤酒節彩金卡</v>
      </c>
    </row>
    <row r="2560" spans="2:12" x14ac:dyDescent="0.25">
      <c r="B2560" s="82" t="s">
        <v>441</v>
      </c>
      <c r="C2560" s="174" t="s">
        <v>4801</v>
      </c>
      <c r="D2560" s="175" t="s">
        <v>4802</v>
      </c>
      <c r="E2560" s="82">
        <v>12</v>
      </c>
      <c r="F2560" s="79"/>
      <c r="G2560" s="82"/>
      <c r="H2560" s="82"/>
      <c r="I2560" s="118">
        <f>VLOOKUP(道具表!L2560,虛寶卡代碼清單!D:H,4,FALSE)*K2560</f>
        <v>1350000000</v>
      </c>
      <c r="J2560" s="147"/>
      <c r="K2560" s="71">
        <v>15000000</v>
      </c>
      <c r="L2560" t="str">
        <f t="shared" si="50"/>
        <v>啤酒節彩金卡</v>
      </c>
    </row>
    <row r="2561" spans="2:12" x14ac:dyDescent="0.25">
      <c r="B2561" s="82" t="s">
        <v>441</v>
      </c>
      <c r="C2561" s="174" t="s">
        <v>4803</v>
      </c>
      <c r="D2561" s="175" t="s">
        <v>4804</v>
      </c>
      <c r="E2561" s="82">
        <v>12</v>
      </c>
      <c r="F2561" s="79"/>
      <c r="G2561" s="82"/>
      <c r="H2561" s="82"/>
      <c r="I2561" s="118">
        <f>VLOOKUP(道具表!L2561,虛寶卡代碼清單!D:H,4,FALSE)*K2561</f>
        <v>2700000000</v>
      </c>
      <c r="J2561" s="147"/>
      <c r="K2561" s="71">
        <v>30000000</v>
      </c>
      <c r="L2561" t="str">
        <f t="shared" si="50"/>
        <v>啤酒節彩金卡</v>
      </c>
    </row>
    <row r="2562" spans="2:12" x14ac:dyDescent="0.25">
      <c r="B2562" s="82" t="s">
        <v>441</v>
      </c>
      <c r="C2562" s="174" t="s">
        <v>4805</v>
      </c>
      <c r="D2562" s="175" t="s">
        <v>4806</v>
      </c>
      <c r="E2562" s="82">
        <v>12</v>
      </c>
      <c r="F2562" s="79"/>
      <c r="G2562" s="82"/>
      <c r="H2562" s="82"/>
      <c r="I2562" s="118">
        <f>VLOOKUP(道具表!L2562,虛寶卡代碼清單!D:H,4,FALSE)*K2562</f>
        <v>4500000000</v>
      </c>
      <c r="J2562" s="147"/>
      <c r="K2562" s="71">
        <v>50000000</v>
      </c>
      <c r="L2562" t="str">
        <f t="shared" si="50"/>
        <v>啤酒節彩金卡</v>
      </c>
    </row>
    <row r="2563" spans="2:12" x14ac:dyDescent="0.25">
      <c r="B2563" s="82" t="s">
        <v>441</v>
      </c>
      <c r="C2563" s="174" t="s">
        <v>4807</v>
      </c>
      <c r="D2563" s="175" t="s">
        <v>4808</v>
      </c>
      <c r="E2563" s="82">
        <v>12</v>
      </c>
      <c r="F2563" s="79"/>
      <c r="G2563" s="82"/>
      <c r="H2563" s="82"/>
      <c r="I2563" s="118">
        <f>VLOOKUP(道具表!L2563,虛寶卡代碼清單!D:H,4,FALSE)*K2563</f>
        <v>9000000000</v>
      </c>
      <c r="J2563" s="147"/>
      <c r="K2563" s="71">
        <v>100000000</v>
      </c>
      <c r="L2563" t="str">
        <f t="shared" si="50"/>
        <v>啤酒節彩金卡</v>
      </c>
    </row>
    <row r="2564" spans="2:12" x14ac:dyDescent="0.25">
      <c r="B2564" s="82" t="s">
        <v>441</v>
      </c>
      <c r="C2564" s="174" t="s">
        <v>4809</v>
      </c>
      <c r="D2564" s="175" t="s">
        <v>4810</v>
      </c>
      <c r="E2564" s="82">
        <v>12</v>
      </c>
      <c r="F2564" s="79"/>
      <c r="G2564" s="82"/>
      <c r="H2564" s="82"/>
      <c r="I2564" s="118">
        <f>VLOOKUP(道具表!L2564,虛寶卡代碼清單!D:H,4,FALSE)*K2564</f>
        <v>18000000000</v>
      </c>
      <c r="J2564" s="147"/>
      <c r="K2564" s="71">
        <v>200000000</v>
      </c>
      <c r="L2564" t="str">
        <f t="shared" si="50"/>
        <v>啤酒節彩金卡</v>
      </c>
    </row>
    <row r="2565" spans="2:12" x14ac:dyDescent="0.25">
      <c r="B2565" s="82" t="s">
        <v>441</v>
      </c>
      <c r="C2565" s="174" t="s">
        <v>4811</v>
      </c>
      <c r="D2565" s="175" t="s">
        <v>4812</v>
      </c>
      <c r="E2565" s="82">
        <v>12</v>
      </c>
      <c r="F2565" s="79"/>
      <c r="G2565" s="82"/>
      <c r="H2565" s="82"/>
      <c r="I2565" s="118">
        <f>VLOOKUP(道具表!L2565,虛寶卡代碼清單!D:H,4,FALSE)*K2565</f>
        <v>27000000000</v>
      </c>
      <c r="J2565" s="147"/>
      <c r="K2565" s="71">
        <v>300000000</v>
      </c>
      <c r="L2565" t="str">
        <f t="shared" si="50"/>
        <v>啤酒節彩金卡</v>
      </c>
    </row>
    <row r="2566" spans="2:12" x14ac:dyDescent="0.25">
      <c r="B2566" s="82" t="s">
        <v>441</v>
      </c>
      <c r="C2566" s="174" t="s">
        <v>4813</v>
      </c>
      <c r="D2566" s="175" t="s">
        <v>4814</v>
      </c>
      <c r="E2566" s="82">
        <v>12</v>
      </c>
      <c r="F2566" s="79"/>
      <c r="G2566" s="82"/>
      <c r="H2566" s="82"/>
      <c r="I2566" s="118">
        <f>VLOOKUP(道具表!L2566,虛寶卡代碼清單!D:H,4,FALSE)*K2566</f>
        <v>45000000000</v>
      </c>
      <c r="J2566" s="147"/>
      <c r="K2566" s="71">
        <v>500000000</v>
      </c>
      <c r="L2566" t="str">
        <f t="shared" si="50"/>
        <v>啤酒節彩金卡</v>
      </c>
    </row>
    <row r="2567" spans="2:12" x14ac:dyDescent="0.25">
      <c r="B2567" s="82" t="s">
        <v>441</v>
      </c>
      <c r="C2567" s="174" t="s">
        <v>4815</v>
      </c>
      <c r="D2567" s="175" t="s">
        <v>4816</v>
      </c>
      <c r="E2567" s="82">
        <v>12</v>
      </c>
      <c r="F2567" s="79"/>
      <c r="G2567" s="82"/>
      <c r="H2567" s="82"/>
      <c r="I2567" s="118">
        <f>VLOOKUP(道具表!L2567,虛寶卡代碼清單!D:H,4,FALSE)*K2567</f>
        <v>90000000000</v>
      </c>
      <c r="J2567" s="147"/>
      <c r="K2567" s="71">
        <v>1000000000</v>
      </c>
      <c r="L2567" t="str">
        <f t="shared" si="50"/>
        <v>啤酒節彩金卡</v>
      </c>
    </row>
    <row r="2568" spans="2:12" x14ac:dyDescent="0.25">
      <c r="B2568" s="82" t="s">
        <v>441</v>
      </c>
      <c r="C2568" s="174" t="s">
        <v>4817</v>
      </c>
      <c r="D2568" s="175" t="s">
        <v>4818</v>
      </c>
      <c r="E2568" s="82">
        <v>12</v>
      </c>
      <c r="F2568" s="79"/>
      <c r="G2568" s="82"/>
      <c r="H2568" s="82"/>
      <c r="I2568" s="118">
        <f>VLOOKUP(道具表!L2568,虛寶卡代碼清單!D:H,4,FALSE)*K2568</f>
        <v>270000</v>
      </c>
      <c r="J2568" s="147"/>
      <c r="K2568" s="71">
        <v>3000</v>
      </c>
      <c r="L2568" t="str">
        <f t="shared" si="50"/>
        <v>啤酒節彩金卡</v>
      </c>
    </row>
    <row r="2569" spans="2:12" x14ac:dyDescent="0.25">
      <c r="B2569" s="82" t="s">
        <v>441</v>
      </c>
      <c r="C2569" s="174" t="s">
        <v>4819</v>
      </c>
      <c r="D2569" s="175" t="s">
        <v>4820</v>
      </c>
      <c r="E2569" s="82">
        <v>12</v>
      </c>
      <c r="F2569" s="79"/>
      <c r="G2569" s="82"/>
      <c r="H2569" s="82"/>
      <c r="I2569" s="118">
        <f>VLOOKUP(道具表!L2569,虛寶卡代碼清單!D:H,4,FALSE)*K2569</f>
        <v>900000</v>
      </c>
      <c r="J2569" s="147"/>
      <c r="K2569" s="71">
        <v>10000</v>
      </c>
      <c r="L2569" t="str">
        <f t="shared" si="50"/>
        <v>啤酒節彩金卡</v>
      </c>
    </row>
    <row r="2570" spans="2:12" x14ac:dyDescent="0.25">
      <c r="B2570" s="82" t="s">
        <v>441</v>
      </c>
      <c r="C2570" s="174" t="s">
        <v>4821</v>
      </c>
      <c r="D2570" s="175" t="s">
        <v>4822</v>
      </c>
      <c r="E2570" s="82">
        <v>12</v>
      </c>
      <c r="F2570" s="79"/>
      <c r="G2570" s="82"/>
      <c r="H2570" s="82"/>
      <c r="I2570" s="118">
        <f>VLOOKUP(道具表!L2570,虛寶卡代碼清單!D:H,4,FALSE)*K2570</f>
        <v>2700000</v>
      </c>
      <c r="J2570" s="147"/>
      <c r="K2570" s="71">
        <v>30000</v>
      </c>
      <c r="L2570" t="str">
        <f t="shared" si="50"/>
        <v>啤酒節彩金卡</v>
      </c>
    </row>
    <row r="2571" spans="2:12" x14ac:dyDescent="0.25">
      <c r="B2571" s="82" t="s">
        <v>441</v>
      </c>
      <c r="C2571" s="174" t="s">
        <v>4823</v>
      </c>
      <c r="D2571" s="175" t="s">
        <v>4824</v>
      </c>
      <c r="E2571" s="82">
        <v>12</v>
      </c>
      <c r="F2571" s="79"/>
      <c r="G2571" s="82"/>
      <c r="H2571" s="82"/>
      <c r="I2571" s="118">
        <f>VLOOKUP(道具表!L2571,虛寶卡代碼清單!D:H,4,FALSE)*K2571</f>
        <v>9000000</v>
      </c>
      <c r="J2571" s="147"/>
      <c r="K2571" s="71">
        <v>100000</v>
      </c>
      <c r="L2571" t="str">
        <f t="shared" si="50"/>
        <v>啤酒節彩金卡</v>
      </c>
    </row>
    <row r="2572" spans="2:12" x14ac:dyDescent="0.25">
      <c r="B2572" s="82" t="s">
        <v>441</v>
      </c>
      <c r="C2572" s="174" t="s">
        <v>4825</v>
      </c>
      <c r="D2572" s="175" t="s">
        <v>4826</v>
      </c>
      <c r="E2572" s="82">
        <v>12</v>
      </c>
      <c r="F2572" s="79"/>
      <c r="G2572" s="82"/>
      <c r="H2572" s="82"/>
      <c r="I2572" s="118">
        <f>VLOOKUP(道具表!L2572,虛寶卡代碼清單!D:H,4,FALSE)*K2572</f>
        <v>27000000</v>
      </c>
      <c r="J2572" s="147"/>
      <c r="K2572" s="71">
        <v>300000</v>
      </c>
      <c r="L2572" t="str">
        <f t="shared" si="50"/>
        <v>啤酒節彩金卡</v>
      </c>
    </row>
    <row r="2573" spans="2:12" x14ac:dyDescent="0.25">
      <c r="B2573" s="82" t="s">
        <v>441</v>
      </c>
      <c r="C2573" s="174" t="s">
        <v>4827</v>
      </c>
      <c r="D2573" s="175" t="s">
        <v>4828</v>
      </c>
      <c r="E2573" s="82">
        <v>12</v>
      </c>
      <c r="F2573" s="79"/>
      <c r="G2573" s="82"/>
      <c r="H2573" s="82"/>
      <c r="I2573" s="118">
        <f>VLOOKUP(道具表!L2573,虛寶卡代碼清單!D:H,4,FALSE)*K2573</f>
        <v>90000000</v>
      </c>
      <c r="J2573" s="147"/>
      <c r="K2573" s="71">
        <v>1000000</v>
      </c>
      <c r="L2573" t="str">
        <f t="shared" si="50"/>
        <v>啤酒節彩金卡</v>
      </c>
    </row>
    <row r="2574" spans="2:12" x14ac:dyDescent="0.25">
      <c r="B2574" s="82" t="s">
        <v>441</v>
      </c>
      <c r="C2574" s="174" t="s">
        <v>4829</v>
      </c>
      <c r="D2574" s="175" t="s">
        <v>4830</v>
      </c>
      <c r="E2574" s="82">
        <v>12</v>
      </c>
      <c r="F2574" s="79"/>
      <c r="G2574" s="82"/>
      <c r="H2574" s="82"/>
      <c r="I2574" s="118">
        <f>VLOOKUP(道具表!L2574,虛寶卡代碼清單!D:H,4,FALSE)*K2574</f>
        <v>270000000</v>
      </c>
      <c r="J2574" s="147"/>
      <c r="K2574" s="71">
        <v>3000000</v>
      </c>
      <c r="L2574" t="str">
        <f t="shared" si="50"/>
        <v>啤酒節彩金卡</v>
      </c>
    </row>
    <row r="2575" spans="2:12" x14ac:dyDescent="0.25">
      <c r="B2575" s="82" t="s">
        <v>441</v>
      </c>
      <c r="C2575" s="174" t="s">
        <v>4831</v>
      </c>
      <c r="D2575" s="175" t="s">
        <v>4832</v>
      </c>
      <c r="E2575" s="82">
        <v>12</v>
      </c>
      <c r="F2575" s="79"/>
      <c r="G2575" s="82"/>
      <c r="H2575" s="82"/>
      <c r="I2575" s="118">
        <f>VLOOKUP(道具表!L2575,虛寶卡代碼清單!D:H,4,FALSE)*K2575</f>
        <v>540000000</v>
      </c>
      <c r="J2575" s="147"/>
      <c r="K2575" s="71">
        <v>6000000</v>
      </c>
      <c r="L2575" t="str">
        <f t="shared" si="50"/>
        <v>啤酒節彩金卡</v>
      </c>
    </row>
    <row r="2576" spans="2:12" x14ac:dyDescent="0.25">
      <c r="B2576" s="82" t="s">
        <v>441</v>
      </c>
      <c r="C2576" s="174" t="s">
        <v>4833</v>
      </c>
      <c r="D2576" s="175" t="s">
        <v>4834</v>
      </c>
      <c r="E2576" s="82">
        <v>12</v>
      </c>
      <c r="F2576" s="79"/>
      <c r="G2576" s="82"/>
      <c r="H2576" s="82"/>
      <c r="I2576" s="118">
        <f>VLOOKUP(道具表!L2576,虛寶卡代碼清單!D:H,4,FALSE)*K2576</f>
        <v>810000000</v>
      </c>
      <c r="J2576" s="147"/>
      <c r="K2576" s="71">
        <v>9000000</v>
      </c>
      <c r="L2576" t="str">
        <f t="shared" si="50"/>
        <v>啤酒節彩金卡</v>
      </c>
    </row>
    <row r="2577" spans="2:12" x14ac:dyDescent="0.25">
      <c r="B2577" s="82" t="s">
        <v>441</v>
      </c>
      <c r="C2577" s="174" t="s">
        <v>4835</v>
      </c>
      <c r="D2577" s="175" t="s">
        <v>4836</v>
      </c>
      <c r="E2577" s="82">
        <v>12</v>
      </c>
      <c r="F2577" s="79"/>
      <c r="G2577" s="82"/>
      <c r="H2577" s="82"/>
      <c r="I2577" s="118">
        <f>VLOOKUP(道具表!L2577,虛寶卡代碼清單!D:H,4,FALSE)*K2577</f>
        <v>900000000</v>
      </c>
      <c r="J2577" s="147"/>
      <c r="K2577" s="71">
        <v>10000000</v>
      </c>
      <c r="L2577" t="str">
        <f t="shared" si="50"/>
        <v>啤酒節彩金卡</v>
      </c>
    </row>
    <row r="2578" spans="2:12" x14ac:dyDescent="0.25">
      <c r="B2578" s="82" t="s">
        <v>441</v>
      </c>
      <c r="C2578" s="174" t="s">
        <v>4837</v>
      </c>
      <c r="D2578" s="175" t="s">
        <v>4838</v>
      </c>
      <c r="E2578" s="82">
        <v>12</v>
      </c>
      <c r="F2578" s="79"/>
      <c r="G2578" s="82"/>
      <c r="H2578" s="82"/>
      <c r="I2578" s="118">
        <f>VLOOKUP(道具表!L2578,虛寶卡代碼清單!D:H,4,FALSE)*K2578</f>
        <v>1350000000</v>
      </c>
      <c r="J2578" s="147"/>
      <c r="K2578" s="71">
        <v>15000000</v>
      </c>
      <c r="L2578" t="str">
        <f t="shared" si="50"/>
        <v>啤酒節彩金卡</v>
      </c>
    </row>
    <row r="2579" spans="2:12" x14ac:dyDescent="0.25">
      <c r="B2579" s="82" t="s">
        <v>441</v>
      </c>
      <c r="C2579" s="174" t="s">
        <v>4839</v>
      </c>
      <c r="D2579" s="175" t="s">
        <v>4840</v>
      </c>
      <c r="E2579" s="82">
        <v>12</v>
      </c>
      <c r="F2579" s="79"/>
      <c r="G2579" s="82"/>
      <c r="H2579" s="82"/>
      <c r="I2579" s="118">
        <f>VLOOKUP(道具表!L2579,虛寶卡代碼清單!D:H,4,FALSE)*K2579</f>
        <v>2700000000</v>
      </c>
      <c r="J2579" s="147"/>
      <c r="K2579" s="71">
        <v>30000000</v>
      </c>
      <c r="L2579" t="str">
        <f t="shared" si="50"/>
        <v>啤酒節彩金卡</v>
      </c>
    </row>
    <row r="2580" spans="2:12" x14ac:dyDescent="0.25">
      <c r="B2580" s="82" t="s">
        <v>441</v>
      </c>
      <c r="C2580" s="174" t="s">
        <v>4841</v>
      </c>
      <c r="D2580" s="175" t="s">
        <v>4842</v>
      </c>
      <c r="E2580" s="82">
        <v>12</v>
      </c>
      <c r="F2580" s="79"/>
      <c r="G2580" s="82"/>
      <c r="H2580" s="82"/>
      <c r="I2580" s="118">
        <f>VLOOKUP(道具表!L2580,虛寶卡代碼清單!D:H,4,FALSE)*K2580</f>
        <v>4500000000</v>
      </c>
      <c r="J2580" s="147"/>
      <c r="K2580" s="71">
        <v>50000000</v>
      </c>
      <c r="L2580" t="str">
        <f t="shared" si="50"/>
        <v>啤酒節彩金卡</v>
      </c>
    </row>
    <row r="2581" spans="2:12" x14ac:dyDescent="0.25">
      <c r="B2581" s="82" t="s">
        <v>441</v>
      </c>
      <c r="C2581" s="174" t="s">
        <v>4843</v>
      </c>
      <c r="D2581" s="175" t="s">
        <v>4844</v>
      </c>
      <c r="E2581" s="82">
        <v>12</v>
      </c>
      <c r="F2581" s="79"/>
      <c r="G2581" s="82"/>
      <c r="H2581" s="82"/>
      <c r="I2581" s="118">
        <f>VLOOKUP(道具表!L2581,虛寶卡代碼清單!D:H,4,FALSE)*K2581</f>
        <v>9000000000</v>
      </c>
      <c r="J2581" s="147"/>
      <c r="K2581" s="71">
        <v>100000000</v>
      </c>
      <c r="L2581" t="str">
        <f t="shared" si="50"/>
        <v>啤酒節彩金卡</v>
      </c>
    </row>
    <row r="2582" spans="2:12" x14ac:dyDescent="0.25">
      <c r="B2582" s="82" t="s">
        <v>441</v>
      </c>
      <c r="C2582" s="174" t="s">
        <v>4845</v>
      </c>
      <c r="D2582" s="175" t="s">
        <v>4846</v>
      </c>
      <c r="E2582" s="82">
        <v>12</v>
      </c>
      <c r="F2582" s="79"/>
      <c r="G2582" s="82"/>
      <c r="H2582" s="82"/>
      <c r="I2582" s="118">
        <f>VLOOKUP(道具表!L2582,虛寶卡代碼清單!D:H,4,FALSE)*K2582</f>
        <v>18000000000</v>
      </c>
      <c r="J2582" s="147"/>
      <c r="K2582" s="71">
        <v>200000000</v>
      </c>
      <c r="L2582" t="str">
        <f t="shared" si="50"/>
        <v>啤酒節彩金卡</v>
      </c>
    </row>
    <row r="2583" spans="2:12" x14ac:dyDescent="0.25">
      <c r="B2583" s="82" t="s">
        <v>441</v>
      </c>
      <c r="C2583" s="174" t="s">
        <v>4847</v>
      </c>
      <c r="D2583" s="175" t="s">
        <v>4848</v>
      </c>
      <c r="E2583" s="82">
        <v>12</v>
      </c>
      <c r="F2583" s="79"/>
      <c r="G2583" s="82"/>
      <c r="H2583" s="82"/>
      <c r="I2583" s="118">
        <f>VLOOKUP(道具表!L2583,虛寶卡代碼清單!D:H,4,FALSE)*K2583</f>
        <v>27000000000</v>
      </c>
      <c r="J2583" s="147"/>
      <c r="K2583" s="71">
        <v>300000000</v>
      </c>
      <c r="L2583" t="str">
        <f t="shared" si="50"/>
        <v>啤酒節彩金卡</v>
      </c>
    </row>
    <row r="2584" spans="2:12" x14ac:dyDescent="0.25">
      <c r="B2584" s="82" t="s">
        <v>441</v>
      </c>
      <c r="C2584" s="174" t="s">
        <v>4849</v>
      </c>
      <c r="D2584" s="175" t="s">
        <v>4850</v>
      </c>
      <c r="E2584" s="82">
        <v>12</v>
      </c>
      <c r="F2584" s="79"/>
      <c r="G2584" s="82"/>
      <c r="H2584" s="82"/>
      <c r="I2584" s="118">
        <f>VLOOKUP(道具表!L2584,虛寶卡代碼清單!D:H,4,FALSE)*K2584</f>
        <v>45000000000</v>
      </c>
      <c r="J2584" s="147"/>
      <c r="K2584" s="71">
        <v>500000000</v>
      </c>
      <c r="L2584" t="str">
        <f t="shared" si="50"/>
        <v>啤酒節彩金卡</v>
      </c>
    </row>
    <row r="2585" spans="2:12" x14ac:dyDescent="0.25">
      <c r="B2585" s="82" t="s">
        <v>441</v>
      </c>
      <c r="C2585" s="174" t="s">
        <v>4851</v>
      </c>
      <c r="D2585" s="175" t="s">
        <v>4852</v>
      </c>
      <c r="E2585" s="82">
        <v>12</v>
      </c>
      <c r="F2585" s="79"/>
      <c r="G2585" s="82"/>
      <c r="H2585" s="82"/>
      <c r="I2585" s="118">
        <f>VLOOKUP(道具表!L2585,虛寶卡代碼清單!D:H,4,FALSE)*K2585</f>
        <v>90000000000</v>
      </c>
      <c r="J2585" s="147"/>
      <c r="K2585" s="71">
        <v>1000000000</v>
      </c>
      <c r="L2585" t="str">
        <f t="shared" si="50"/>
        <v>啤酒節彩金卡</v>
      </c>
    </row>
    <row r="2586" spans="2:12" x14ac:dyDescent="0.25">
      <c r="B2586" s="82" t="s">
        <v>441</v>
      </c>
      <c r="C2586" s="174" t="s">
        <v>4853</v>
      </c>
      <c r="D2586" s="175" t="s">
        <v>4854</v>
      </c>
      <c r="E2586" s="82">
        <v>12</v>
      </c>
      <c r="F2586" s="79"/>
      <c r="G2586" s="82"/>
      <c r="H2586" s="82"/>
      <c r="I2586" s="118">
        <f>VLOOKUP(道具表!L2586,虛寶卡代碼清單!D:H,4,FALSE)*K2586</f>
        <v>642000</v>
      </c>
      <c r="J2586" s="147"/>
      <c r="K2586" s="71">
        <v>3000</v>
      </c>
      <c r="L2586" t="str">
        <f t="shared" si="50"/>
        <v>啤酒節禮品卡</v>
      </c>
    </row>
    <row r="2587" spans="2:12" x14ac:dyDescent="0.25">
      <c r="B2587" s="82" t="s">
        <v>441</v>
      </c>
      <c r="C2587" s="174" t="s">
        <v>4855</v>
      </c>
      <c r="D2587" s="175" t="s">
        <v>4856</v>
      </c>
      <c r="E2587" s="82">
        <v>12</v>
      </c>
      <c r="F2587" s="79"/>
      <c r="G2587" s="82"/>
      <c r="H2587" s="82"/>
      <c r="I2587" s="118">
        <f>VLOOKUP(道具表!L2587,虛寶卡代碼清單!D:H,4,FALSE)*K2587</f>
        <v>2140000</v>
      </c>
      <c r="J2587" s="147"/>
      <c r="K2587" s="71">
        <v>10000</v>
      </c>
      <c r="L2587" t="str">
        <f t="shared" si="50"/>
        <v>啤酒節禮品卡</v>
      </c>
    </row>
    <row r="2588" spans="2:12" x14ac:dyDescent="0.25">
      <c r="B2588" s="82" t="s">
        <v>441</v>
      </c>
      <c r="C2588" s="174" t="s">
        <v>4857</v>
      </c>
      <c r="D2588" s="175" t="s">
        <v>4858</v>
      </c>
      <c r="E2588" s="82">
        <v>12</v>
      </c>
      <c r="F2588" s="79"/>
      <c r="G2588" s="82"/>
      <c r="H2588" s="82"/>
      <c r="I2588" s="118">
        <f>VLOOKUP(道具表!L2588,虛寶卡代碼清單!D:H,4,FALSE)*K2588</f>
        <v>6420000</v>
      </c>
      <c r="J2588" s="147"/>
      <c r="K2588" s="71">
        <v>30000</v>
      </c>
      <c r="L2588" t="str">
        <f t="shared" si="50"/>
        <v>啤酒節禮品卡</v>
      </c>
    </row>
    <row r="2589" spans="2:12" x14ac:dyDescent="0.25">
      <c r="B2589" s="82" t="s">
        <v>441</v>
      </c>
      <c r="C2589" s="174" t="s">
        <v>4859</v>
      </c>
      <c r="D2589" s="175" t="s">
        <v>4860</v>
      </c>
      <c r="E2589" s="82">
        <v>12</v>
      </c>
      <c r="F2589" s="79"/>
      <c r="G2589" s="82"/>
      <c r="H2589" s="82"/>
      <c r="I2589" s="118">
        <f>VLOOKUP(道具表!L2589,虛寶卡代碼清單!D:H,4,FALSE)*K2589</f>
        <v>21400000</v>
      </c>
      <c r="J2589" s="147"/>
      <c r="K2589" s="71">
        <v>100000</v>
      </c>
      <c r="L2589" t="str">
        <f t="shared" si="50"/>
        <v>啤酒節禮品卡</v>
      </c>
    </row>
    <row r="2590" spans="2:12" x14ac:dyDescent="0.25">
      <c r="B2590" s="82" t="s">
        <v>441</v>
      </c>
      <c r="C2590" s="174" t="s">
        <v>4861</v>
      </c>
      <c r="D2590" s="175" t="s">
        <v>4862</v>
      </c>
      <c r="E2590" s="82">
        <v>12</v>
      </c>
      <c r="F2590" s="79"/>
      <c r="G2590" s="82"/>
      <c r="H2590" s="82"/>
      <c r="I2590" s="118">
        <f>VLOOKUP(道具表!L2590,虛寶卡代碼清單!D:H,4,FALSE)*K2590</f>
        <v>64200000</v>
      </c>
      <c r="J2590" s="147"/>
      <c r="K2590" s="71">
        <v>300000</v>
      </c>
      <c r="L2590" t="str">
        <f t="shared" si="50"/>
        <v>啤酒節禮品卡</v>
      </c>
    </row>
    <row r="2591" spans="2:12" x14ac:dyDescent="0.25">
      <c r="B2591" s="82" t="s">
        <v>441</v>
      </c>
      <c r="C2591" s="174" t="s">
        <v>4863</v>
      </c>
      <c r="D2591" s="175" t="s">
        <v>4864</v>
      </c>
      <c r="E2591" s="82">
        <v>12</v>
      </c>
      <c r="F2591" s="79"/>
      <c r="G2591" s="82"/>
      <c r="H2591" s="82"/>
      <c r="I2591" s="118">
        <f>VLOOKUP(道具表!L2591,虛寶卡代碼清單!D:H,4,FALSE)*K2591</f>
        <v>214000000</v>
      </c>
      <c r="J2591" s="147"/>
      <c r="K2591" s="71">
        <v>1000000</v>
      </c>
      <c r="L2591" t="str">
        <f t="shared" si="50"/>
        <v>啤酒節禮品卡</v>
      </c>
    </row>
    <row r="2592" spans="2:12" x14ac:dyDescent="0.25">
      <c r="B2592" s="82" t="s">
        <v>441</v>
      </c>
      <c r="C2592" s="174" t="s">
        <v>4865</v>
      </c>
      <c r="D2592" s="175" t="s">
        <v>4866</v>
      </c>
      <c r="E2592" s="82">
        <v>12</v>
      </c>
      <c r="F2592" s="79"/>
      <c r="G2592" s="82"/>
      <c r="H2592" s="82"/>
      <c r="I2592" s="118">
        <f>VLOOKUP(道具表!L2592,虛寶卡代碼清單!D:H,4,FALSE)*K2592</f>
        <v>642000000</v>
      </c>
      <c r="J2592" s="147"/>
      <c r="K2592" s="71">
        <v>3000000</v>
      </c>
      <c r="L2592" t="str">
        <f t="shared" si="50"/>
        <v>啤酒節禮品卡</v>
      </c>
    </row>
    <row r="2593" spans="2:12" x14ac:dyDescent="0.25">
      <c r="B2593" s="82" t="s">
        <v>441</v>
      </c>
      <c r="C2593" s="174" t="s">
        <v>4867</v>
      </c>
      <c r="D2593" s="175" t="s">
        <v>4868</v>
      </c>
      <c r="E2593" s="82">
        <v>12</v>
      </c>
      <c r="F2593" s="79"/>
      <c r="G2593" s="82"/>
      <c r="H2593" s="82"/>
      <c r="I2593" s="118">
        <f>VLOOKUP(道具表!L2593,虛寶卡代碼清單!D:H,4,FALSE)*K2593</f>
        <v>1284000000</v>
      </c>
      <c r="J2593" s="147"/>
      <c r="K2593" s="71">
        <v>6000000</v>
      </c>
      <c r="L2593" t="str">
        <f t="shared" si="50"/>
        <v>啤酒節禮品卡</v>
      </c>
    </row>
    <row r="2594" spans="2:12" x14ac:dyDescent="0.25">
      <c r="B2594" s="82" t="s">
        <v>441</v>
      </c>
      <c r="C2594" s="174" t="s">
        <v>4869</v>
      </c>
      <c r="D2594" s="175" t="s">
        <v>4870</v>
      </c>
      <c r="E2594" s="82">
        <v>12</v>
      </c>
      <c r="F2594" s="79"/>
      <c r="G2594" s="82"/>
      <c r="H2594" s="82"/>
      <c r="I2594" s="118">
        <f>VLOOKUP(道具表!L2594,虛寶卡代碼清單!D:H,4,FALSE)*K2594</f>
        <v>1926000000</v>
      </c>
      <c r="J2594" s="147"/>
      <c r="K2594" s="71">
        <v>9000000</v>
      </c>
      <c r="L2594" t="str">
        <f t="shared" si="50"/>
        <v>啤酒節禮品卡</v>
      </c>
    </row>
    <row r="2595" spans="2:12" x14ac:dyDescent="0.25">
      <c r="B2595" s="82" t="s">
        <v>441</v>
      </c>
      <c r="C2595" s="174" t="s">
        <v>4871</v>
      </c>
      <c r="D2595" s="175" t="s">
        <v>4872</v>
      </c>
      <c r="E2595" s="82">
        <v>12</v>
      </c>
      <c r="F2595" s="79"/>
      <c r="G2595" s="82"/>
      <c r="H2595" s="82"/>
      <c r="I2595" s="118">
        <f>VLOOKUP(道具表!L2595,虛寶卡代碼清單!D:H,4,FALSE)*K2595</f>
        <v>2140000000</v>
      </c>
      <c r="J2595" s="147"/>
      <c r="K2595" s="71">
        <v>10000000</v>
      </c>
      <c r="L2595" t="str">
        <f t="shared" si="50"/>
        <v>啤酒節禮品卡</v>
      </c>
    </row>
    <row r="2596" spans="2:12" x14ac:dyDescent="0.25">
      <c r="B2596" s="82" t="s">
        <v>441</v>
      </c>
      <c r="C2596" s="174" t="s">
        <v>4873</v>
      </c>
      <c r="D2596" s="175" t="s">
        <v>4874</v>
      </c>
      <c r="E2596" s="82">
        <v>12</v>
      </c>
      <c r="F2596" s="79"/>
      <c r="G2596" s="82"/>
      <c r="H2596" s="82"/>
      <c r="I2596" s="118">
        <f>VLOOKUP(道具表!L2596,虛寶卡代碼清單!D:H,4,FALSE)*K2596</f>
        <v>3210000000</v>
      </c>
      <c r="J2596" s="147"/>
      <c r="K2596" s="71">
        <v>15000000</v>
      </c>
      <c r="L2596" t="str">
        <f t="shared" si="50"/>
        <v>啤酒節禮品卡</v>
      </c>
    </row>
    <row r="2597" spans="2:12" x14ac:dyDescent="0.25">
      <c r="B2597" s="82" t="s">
        <v>441</v>
      </c>
      <c r="C2597" s="174" t="s">
        <v>4875</v>
      </c>
      <c r="D2597" s="175" t="s">
        <v>4876</v>
      </c>
      <c r="E2597" s="82">
        <v>12</v>
      </c>
      <c r="F2597" s="79"/>
      <c r="G2597" s="82"/>
      <c r="H2597" s="82"/>
      <c r="I2597" s="118">
        <f>VLOOKUP(道具表!L2597,虛寶卡代碼清單!D:H,4,FALSE)*K2597</f>
        <v>6420000000</v>
      </c>
      <c r="J2597" s="147"/>
      <c r="K2597" s="71">
        <v>30000000</v>
      </c>
      <c r="L2597" t="str">
        <f t="shared" si="50"/>
        <v>啤酒節禮品卡</v>
      </c>
    </row>
    <row r="2598" spans="2:12" x14ac:dyDescent="0.25">
      <c r="B2598" s="82" t="s">
        <v>441</v>
      </c>
      <c r="C2598" s="174" t="s">
        <v>4877</v>
      </c>
      <c r="D2598" s="175" t="s">
        <v>4878</v>
      </c>
      <c r="E2598" s="82">
        <v>12</v>
      </c>
      <c r="F2598" s="79"/>
      <c r="G2598" s="82"/>
      <c r="H2598" s="82"/>
      <c r="I2598" s="118">
        <f>VLOOKUP(道具表!L2598,虛寶卡代碼清單!D:H,4,FALSE)*K2598</f>
        <v>10700000000</v>
      </c>
      <c r="J2598" s="147"/>
      <c r="K2598" s="71">
        <v>50000000</v>
      </c>
      <c r="L2598" t="str">
        <f t="shared" si="50"/>
        <v>啤酒節禮品卡</v>
      </c>
    </row>
    <row r="2599" spans="2:12" x14ac:dyDescent="0.25">
      <c r="B2599" s="82" t="s">
        <v>441</v>
      </c>
      <c r="C2599" s="174" t="s">
        <v>4879</v>
      </c>
      <c r="D2599" s="175" t="s">
        <v>4880</v>
      </c>
      <c r="E2599" s="82">
        <v>12</v>
      </c>
      <c r="F2599" s="79"/>
      <c r="G2599" s="82"/>
      <c r="H2599" s="82"/>
      <c r="I2599" s="118">
        <f>VLOOKUP(道具表!L2599,虛寶卡代碼清單!D:H,4,FALSE)*K2599</f>
        <v>21400000000</v>
      </c>
      <c r="J2599" s="147"/>
      <c r="K2599" s="71">
        <v>100000000</v>
      </c>
      <c r="L2599" t="str">
        <f t="shared" si="50"/>
        <v>啤酒節禮品卡</v>
      </c>
    </row>
    <row r="2600" spans="2:12" x14ac:dyDescent="0.25">
      <c r="B2600" s="82" t="s">
        <v>441</v>
      </c>
      <c r="C2600" s="174" t="s">
        <v>4881</v>
      </c>
      <c r="D2600" s="175" t="s">
        <v>4882</v>
      </c>
      <c r="E2600" s="82">
        <v>12</v>
      </c>
      <c r="F2600" s="79"/>
      <c r="G2600" s="82"/>
      <c r="H2600" s="82"/>
      <c r="I2600" s="118">
        <f>VLOOKUP(道具表!L2600,虛寶卡代碼清單!D:H,4,FALSE)*K2600</f>
        <v>42800000000</v>
      </c>
      <c r="J2600" s="147"/>
      <c r="K2600" s="71">
        <v>200000000</v>
      </c>
      <c r="L2600" t="str">
        <f t="shared" si="50"/>
        <v>啤酒節禮品卡</v>
      </c>
    </row>
    <row r="2601" spans="2:12" x14ac:dyDescent="0.25">
      <c r="B2601" s="82" t="s">
        <v>441</v>
      </c>
      <c r="C2601" s="174" t="s">
        <v>4883</v>
      </c>
      <c r="D2601" s="175" t="s">
        <v>4884</v>
      </c>
      <c r="E2601" s="82">
        <v>12</v>
      </c>
      <c r="F2601" s="79"/>
      <c r="G2601" s="82"/>
      <c r="H2601" s="82"/>
      <c r="I2601" s="118">
        <f>VLOOKUP(道具表!L2601,虛寶卡代碼清單!D:H,4,FALSE)*K2601</f>
        <v>64200000000</v>
      </c>
      <c r="J2601" s="147"/>
      <c r="K2601" s="71">
        <v>300000000</v>
      </c>
      <c r="L2601" t="str">
        <f t="shared" si="50"/>
        <v>啤酒節禮品卡</v>
      </c>
    </row>
    <row r="2602" spans="2:12" x14ac:dyDescent="0.25">
      <c r="B2602" s="82" t="s">
        <v>441</v>
      </c>
      <c r="C2602" s="174" t="s">
        <v>4885</v>
      </c>
      <c r="D2602" s="175" t="s">
        <v>4886</v>
      </c>
      <c r="E2602" s="82">
        <v>12</v>
      </c>
      <c r="F2602" s="79"/>
      <c r="G2602" s="82"/>
      <c r="H2602" s="82"/>
      <c r="I2602" s="118">
        <f>VLOOKUP(道具表!L2602,虛寶卡代碼清單!D:H,4,FALSE)*K2602</f>
        <v>107000000000</v>
      </c>
      <c r="J2602" s="147"/>
      <c r="K2602" s="71">
        <v>500000000</v>
      </c>
      <c r="L2602" t="str">
        <f t="shared" si="50"/>
        <v>啤酒節禮品卡</v>
      </c>
    </row>
    <row r="2603" spans="2:12" x14ac:dyDescent="0.25">
      <c r="B2603" s="82" t="s">
        <v>441</v>
      </c>
      <c r="C2603" s="174" t="s">
        <v>4887</v>
      </c>
      <c r="D2603" s="175" t="s">
        <v>4888</v>
      </c>
      <c r="E2603" s="82">
        <v>12</v>
      </c>
      <c r="F2603" s="79"/>
      <c r="G2603" s="82"/>
      <c r="H2603" s="82"/>
      <c r="I2603" s="118">
        <f>VLOOKUP(道具表!L2603,虛寶卡代碼清單!D:H,4,FALSE)*K2603</f>
        <v>214000000000</v>
      </c>
      <c r="J2603" s="147"/>
      <c r="K2603" s="71">
        <v>1000000000</v>
      </c>
      <c r="L2603" t="str">
        <f t="shared" si="50"/>
        <v>啤酒節禮品卡</v>
      </c>
    </row>
    <row r="2604" spans="2:12" x14ac:dyDescent="0.25">
      <c r="B2604" s="82" t="s">
        <v>441</v>
      </c>
      <c r="C2604" s="174" t="s">
        <v>4889</v>
      </c>
      <c r="D2604" s="175" t="s">
        <v>4890</v>
      </c>
      <c r="E2604" s="82">
        <v>12</v>
      </c>
      <c r="F2604" s="79"/>
      <c r="G2604" s="82"/>
      <c r="H2604" s="82"/>
      <c r="I2604" s="118">
        <f>VLOOKUP(道具表!L2604,虛寶卡代碼清單!D:H,4,FALSE)*K2604</f>
        <v>642000</v>
      </c>
      <c r="J2604" s="147"/>
      <c r="K2604" s="71">
        <v>3000</v>
      </c>
      <c r="L2604" t="str">
        <f t="shared" si="50"/>
        <v>啤酒節禮品卡</v>
      </c>
    </row>
    <row r="2605" spans="2:12" x14ac:dyDescent="0.25">
      <c r="B2605" s="82" t="s">
        <v>441</v>
      </c>
      <c r="C2605" s="174" t="s">
        <v>4891</v>
      </c>
      <c r="D2605" s="175" t="s">
        <v>4892</v>
      </c>
      <c r="E2605" s="82">
        <v>12</v>
      </c>
      <c r="F2605" s="79"/>
      <c r="G2605" s="82"/>
      <c r="H2605" s="82"/>
      <c r="I2605" s="118">
        <f>VLOOKUP(道具表!L2605,虛寶卡代碼清單!D:H,4,FALSE)*K2605</f>
        <v>2140000</v>
      </c>
      <c r="J2605" s="147"/>
      <c r="K2605" s="71">
        <v>10000</v>
      </c>
      <c r="L2605" t="str">
        <f t="shared" si="50"/>
        <v>啤酒節禮品卡</v>
      </c>
    </row>
    <row r="2606" spans="2:12" x14ac:dyDescent="0.25">
      <c r="B2606" s="82" t="s">
        <v>441</v>
      </c>
      <c r="C2606" s="174" t="s">
        <v>4893</v>
      </c>
      <c r="D2606" s="175" t="s">
        <v>4894</v>
      </c>
      <c r="E2606" s="82">
        <v>12</v>
      </c>
      <c r="F2606" s="79"/>
      <c r="G2606" s="82"/>
      <c r="H2606" s="82"/>
      <c r="I2606" s="118">
        <f>VLOOKUP(道具表!L2606,虛寶卡代碼清單!D:H,4,FALSE)*K2606</f>
        <v>6420000</v>
      </c>
      <c r="J2606" s="147"/>
      <c r="K2606" s="71">
        <v>30000</v>
      </c>
      <c r="L2606" t="str">
        <f t="shared" ref="L2606:L2669" si="51">MID(C2606,LEN(K2606)+1,FIND("(",C2606)-LEN(K2606)-1)</f>
        <v>啤酒節禮品卡</v>
      </c>
    </row>
    <row r="2607" spans="2:12" x14ac:dyDescent="0.25">
      <c r="B2607" s="82" t="s">
        <v>441</v>
      </c>
      <c r="C2607" s="174" t="s">
        <v>4895</v>
      </c>
      <c r="D2607" s="175" t="s">
        <v>4896</v>
      </c>
      <c r="E2607" s="82">
        <v>12</v>
      </c>
      <c r="F2607" s="79"/>
      <c r="G2607" s="82"/>
      <c r="H2607" s="82"/>
      <c r="I2607" s="118">
        <f>VLOOKUP(道具表!L2607,虛寶卡代碼清單!D:H,4,FALSE)*K2607</f>
        <v>21400000</v>
      </c>
      <c r="J2607" s="147"/>
      <c r="K2607" s="71">
        <v>100000</v>
      </c>
      <c r="L2607" t="str">
        <f t="shared" si="51"/>
        <v>啤酒節禮品卡</v>
      </c>
    </row>
    <row r="2608" spans="2:12" x14ac:dyDescent="0.25">
      <c r="B2608" s="82" t="s">
        <v>441</v>
      </c>
      <c r="C2608" s="174" t="s">
        <v>4897</v>
      </c>
      <c r="D2608" s="175" t="s">
        <v>4898</v>
      </c>
      <c r="E2608" s="82">
        <v>12</v>
      </c>
      <c r="F2608" s="79"/>
      <c r="G2608" s="82"/>
      <c r="H2608" s="82"/>
      <c r="I2608" s="118">
        <f>VLOOKUP(道具表!L2608,虛寶卡代碼清單!D:H,4,FALSE)*K2608</f>
        <v>64200000</v>
      </c>
      <c r="J2608" s="147"/>
      <c r="K2608" s="71">
        <v>300000</v>
      </c>
      <c r="L2608" t="str">
        <f t="shared" si="51"/>
        <v>啤酒節禮品卡</v>
      </c>
    </row>
    <row r="2609" spans="2:12" x14ac:dyDescent="0.25">
      <c r="B2609" s="82" t="s">
        <v>441</v>
      </c>
      <c r="C2609" s="174" t="s">
        <v>4899</v>
      </c>
      <c r="D2609" s="175" t="s">
        <v>4900</v>
      </c>
      <c r="E2609" s="82">
        <v>12</v>
      </c>
      <c r="F2609" s="79"/>
      <c r="G2609" s="82"/>
      <c r="H2609" s="82"/>
      <c r="I2609" s="118">
        <f>VLOOKUP(道具表!L2609,虛寶卡代碼清單!D:H,4,FALSE)*K2609</f>
        <v>214000000</v>
      </c>
      <c r="J2609" s="147"/>
      <c r="K2609" s="71">
        <v>1000000</v>
      </c>
      <c r="L2609" t="str">
        <f t="shared" si="51"/>
        <v>啤酒節禮品卡</v>
      </c>
    </row>
    <row r="2610" spans="2:12" x14ac:dyDescent="0.25">
      <c r="B2610" s="82" t="s">
        <v>441</v>
      </c>
      <c r="C2610" s="174" t="s">
        <v>4901</v>
      </c>
      <c r="D2610" s="175" t="s">
        <v>4902</v>
      </c>
      <c r="E2610" s="82">
        <v>12</v>
      </c>
      <c r="F2610" s="79"/>
      <c r="G2610" s="82"/>
      <c r="H2610" s="82"/>
      <c r="I2610" s="118">
        <f>VLOOKUP(道具表!L2610,虛寶卡代碼清單!D:H,4,FALSE)*K2610</f>
        <v>642000000</v>
      </c>
      <c r="J2610" s="147"/>
      <c r="K2610" s="71">
        <v>3000000</v>
      </c>
      <c r="L2610" t="str">
        <f t="shared" si="51"/>
        <v>啤酒節禮品卡</v>
      </c>
    </row>
    <row r="2611" spans="2:12" x14ac:dyDescent="0.25">
      <c r="B2611" s="82" t="s">
        <v>441</v>
      </c>
      <c r="C2611" s="174" t="s">
        <v>4903</v>
      </c>
      <c r="D2611" s="175" t="s">
        <v>4904</v>
      </c>
      <c r="E2611" s="82">
        <v>12</v>
      </c>
      <c r="F2611" s="79"/>
      <c r="G2611" s="82"/>
      <c r="H2611" s="82"/>
      <c r="I2611" s="118">
        <f>VLOOKUP(道具表!L2611,虛寶卡代碼清單!D:H,4,FALSE)*K2611</f>
        <v>1284000000</v>
      </c>
      <c r="J2611" s="147"/>
      <c r="K2611" s="71">
        <v>6000000</v>
      </c>
      <c r="L2611" t="str">
        <f t="shared" si="51"/>
        <v>啤酒節禮品卡</v>
      </c>
    </row>
    <row r="2612" spans="2:12" x14ac:dyDescent="0.25">
      <c r="B2612" s="82" t="s">
        <v>441</v>
      </c>
      <c r="C2612" s="174" t="s">
        <v>4905</v>
      </c>
      <c r="D2612" s="175" t="s">
        <v>4906</v>
      </c>
      <c r="E2612" s="82">
        <v>12</v>
      </c>
      <c r="F2612" s="79"/>
      <c r="G2612" s="82"/>
      <c r="H2612" s="82"/>
      <c r="I2612" s="118">
        <f>VLOOKUP(道具表!L2612,虛寶卡代碼清單!D:H,4,FALSE)*K2612</f>
        <v>1926000000</v>
      </c>
      <c r="J2612" s="147"/>
      <c r="K2612" s="71">
        <v>9000000</v>
      </c>
      <c r="L2612" t="str">
        <f t="shared" si="51"/>
        <v>啤酒節禮品卡</v>
      </c>
    </row>
    <row r="2613" spans="2:12" x14ac:dyDescent="0.25">
      <c r="B2613" s="82" t="s">
        <v>441</v>
      </c>
      <c r="C2613" s="174" t="s">
        <v>4907</v>
      </c>
      <c r="D2613" s="175" t="s">
        <v>4908</v>
      </c>
      <c r="E2613" s="82">
        <v>12</v>
      </c>
      <c r="F2613" s="79"/>
      <c r="G2613" s="82"/>
      <c r="H2613" s="82"/>
      <c r="I2613" s="118">
        <f>VLOOKUP(道具表!L2613,虛寶卡代碼清單!D:H,4,FALSE)*K2613</f>
        <v>2140000000</v>
      </c>
      <c r="J2613" s="147"/>
      <c r="K2613" s="71">
        <v>10000000</v>
      </c>
      <c r="L2613" t="str">
        <f t="shared" si="51"/>
        <v>啤酒節禮品卡</v>
      </c>
    </row>
    <row r="2614" spans="2:12" x14ac:dyDescent="0.25">
      <c r="B2614" s="82" t="s">
        <v>441</v>
      </c>
      <c r="C2614" s="174" t="s">
        <v>4909</v>
      </c>
      <c r="D2614" s="175" t="s">
        <v>4910</v>
      </c>
      <c r="E2614" s="82">
        <v>12</v>
      </c>
      <c r="F2614" s="79"/>
      <c r="G2614" s="82"/>
      <c r="H2614" s="82"/>
      <c r="I2614" s="118">
        <f>VLOOKUP(道具表!L2614,虛寶卡代碼清單!D:H,4,FALSE)*K2614</f>
        <v>3210000000</v>
      </c>
      <c r="J2614" s="147"/>
      <c r="K2614" s="71">
        <v>15000000</v>
      </c>
      <c r="L2614" t="str">
        <f t="shared" si="51"/>
        <v>啤酒節禮品卡</v>
      </c>
    </row>
    <row r="2615" spans="2:12" x14ac:dyDescent="0.25">
      <c r="B2615" s="82" t="s">
        <v>441</v>
      </c>
      <c r="C2615" s="174" t="s">
        <v>4911</v>
      </c>
      <c r="D2615" s="175" t="s">
        <v>4912</v>
      </c>
      <c r="E2615" s="82">
        <v>12</v>
      </c>
      <c r="F2615" s="79"/>
      <c r="G2615" s="82"/>
      <c r="H2615" s="82"/>
      <c r="I2615" s="118">
        <f>VLOOKUP(道具表!L2615,虛寶卡代碼清單!D:H,4,FALSE)*K2615</f>
        <v>6420000000</v>
      </c>
      <c r="J2615" s="147"/>
      <c r="K2615" s="71">
        <v>30000000</v>
      </c>
      <c r="L2615" t="str">
        <f t="shared" si="51"/>
        <v>啤酒節禮品卡</v>
      </c>
    </row>
    <row r="2616" spans="2:12" x14ac:dyDescent="0.25">
      <c r="B2616" s="82" t="s">
        <v>441</v>
      </c>
      <c r="C2616" s="174" t="s">
        <v>4913</v>
      </c>
      <c r="D2616" s="175" t="s">
        <v>4914</v>
      </c>
      <c r="E2616" s="82">
        <v>12</v>
      </c>
      <c r="F2616" s="79"/>
      <c r="G2616" s="82"/>
      <c r="H2616" s="82"/>
      <c r="I2616" s="118">
        <f>VLOOKUP(道具表!L2616,虛寶卡代碼清單!D:H,4,FALSE)*K2616</f>
        <v>10700000000</v>
      </c>
      <c r="J2616" s="147"/>
      <c r="K2616" s="71">
        <v>50000000</v>
      </c>
      <c r="L2616" t="str">
        <f t="shared" si="51"/>
        <v>啤酒節禮品卡</v>
      </c>
    </row>
    <row r="2617" spans="2:12" x14ac:dyDescent="0.25">
      <c r="B2617" s="82" t="s">
        <v>441</v>
      </c>
      <c r="C2617" s="174" t="s">
        <v>4915</v>
      </c>
      <c r="D2617" s="175" t="s">
        <v>4916</v>
      </c>
      <c r="E2617" s="82">
        <v>12</v>
      </c>
      <c r="F2617" s="79"/>
      <c r="G2617" s="82"/>
      <c r="H2617" s="82"/>
      <c r="I2617" s="118">
        <f>VLOOKUP(道具表!L2617,虛寶卡代碼清單!D:H,4,FALSE)*K2617</f>
        <v>21400000000</v>
      </c>
      <c r="J2617" s="147"/>
      <c r="K2617" s="71">
        <v>100000000</v>
      </c>
      <c r="L2617" t="str">
        <f t="shared" si="51"/>
        <v>啤酒節禮品卡</v>
      </c>
    </row>
    <row r="2618" spans="2:12" x14ac:dyDescent="0.25">
      <c r="B2618" s="82" t="s">
        <v>441</v>
      </c>
      <c r="C2618" s="174" t="s">
        <v>4917</v>
      </c>
      <c r="D2618" s="175" t="s">
        <v>4918</v>
      </c>
      <c r="E2618" s="82">
        <v>12</v>
      </c>
      <c r="F2618" s="79"/>
      <c r="G2618" s="82"/>
      <c r="H2618" s="82"/>
      <c r="I2618" s="118">
        <f>VLOOKUP(道具表!L2618,虛寶卡代碼清單!D:H,4,FALSE)*K2618</f>
        <v>42800000000</v>
      </c>
      <c r="J2618" s="147"/>
      <c r="K2618" s="71">
        <v>200000000</v>
      </c>
      <c r="L2618" t="str">
        <f t="shared" si="51"/>
        <v>啤酒節禮品卡</v>
      </c>
    </row>
    <row r="2619" spans="2:12" x14ac:dyDescent="0.25">
      <c r="B2619" s="82" t="s">
        <v>441</v>
      </c>
      <c r="C2619" s="174" t="s">
        <v>4919</v>
      </c>
      <c r="D2619" s="175" t="s">
        <v>4920</v>
      </c>
      <c r="E2619" s="82">
        <v>12</v>
      </c>
      <c r="F2619" s="79"/>
      <c r="G2619" s="82"/>
      <c r="H2619" s="82"/>
      <c r="I2619" s="118">
        <f>VLOOKUP(道具表!L2619,虛寶卡代碼清單!D:H,4,FALSE)*K2619</f>
        <v>64200000000</v>
      </c>
      <c r="J2619" s="147"/>
      <c r="K2619" s="71">
        <v>300000000</v>
      </c>
      <c r="L2619" t="str">
        <f t="shared" si="51"/>
        <v>啤酒節禮品卡</v>
      </c>
    </row>
    <row r="2620" spans="2:12" x14ac:dyDescent="0.25">
      <c r="B2620" s="82" t="s">
        <v>441</v>
      </c>
      <c r="C2620" s="174" t="s">
        <v>4921</v>
      </c>
      <c r="D2620" s="175" t="s">
        <v>4922</v>
      </c>
      <c r="E2620" s="82">
        <v>12</v>
      </c>
      <c r="F2620" s="79"/>
      <c r="G2620" s="82"/>
      <c r="H2620" s="82"/>
      <c r="I2620" s="118">
        <f>VLOOKUP(道具表!L2620,虛寶卡代碼清單!D:H,4,FALSE)*K2620</f>
        <v>107000000000</v>
      </c>
      <c r="J2620" s="147"/>
      <c r="K2620" s="71">
        <v>500000000</v>
      </c>
      <c r="L2620" t="str">
        <f t="shared" si="51"/>
        <v>啤酒節禮品卡</v>
      </c>
    </row>
    <row r="2621" spans="2:12" x14ac:dyDescent="0.25">
      <c r="B2621" s="82" t="s">
        <v>441</v>
      </c>
      <c r="C2621" s="174" t="s">
        <v>4923</v>
      </c>
      <c r="D2621" s="175" t="s">
        <v>4924</v>
      </c>
      <c r="E2621" s="82">
        <v>12</v>
      </c>
      <c r="F2621" s="79"/>
      <c r="G2621" s="82"/>
      <c r="H2621" s="82"/>
      <c r="I2621" s="118">
        <f>VLOOKUP(道具表!L2621,虛寶卡代碼清單!D:H,4,FALSE)*K2621</f>
        <v>214000000000</v>
      </c>
      <c r="J2621" s="147"/>
      <c r="K2621" s="71">
        <v>1000000000</v>
      </c>
      <c r="L2621" t="str">
        <f t="shared" si="51"/>
        <v>啤酒節禮品卡</v>
      </c>
    </row>
    <row r="2622" spans="2:12" x14ac:dyDescent="0.25">
      <c r="B2622" s="82" t="s">
        <v>441</v>
      </c>
      <c r="C2622" s="174" t="s">
        <v>4925</v>
      </c>
      <c r="D2622" s="175" t="s">
        <v>4926</v>
      </c>
      <c r="E2622" s="82">
        <v>12</v>
      </c>
      <c r="F2622" s="79"/>
      <c r="G2622" s="82"/>
      <c r="H2622" s="82"/>
      <c r="I2622" s="118">
        <f>VLOOKUP(道具表!L2622,虛寶卡代碼清單!D:H,4,FALSE)*K2622</f>
        <v>1350000</v>
      </c>
      <c r="J2622" s="147"/>
      <c r="K2622" s="71">
        <v>3000</v>
      </c>
      <c r="L2622" t="str">
        <f t="shared" si="51"/>
        <v>啤酒節炸雞卡</v>
      </c>
    </row>
    <row r="2623" spans="2:12" x14ac:dyDescent="0.25">
      <c r="B2623" s="82" t="s">
        <v>441</v>
      </c>
      <c r="C2623" s="174" t="s">
        <v>4927</v>
      </c>
      <c r="D2623" s="175" t="s">
        <v>4928</v>
      </c>
      <c r="E2623" s="82">
        <v>12</v>
      </c>
      <c r="F2623" s="79"/>
      <c r="G2623" s="82"/>
      <c r="H2623" s="82"/>
      <c r="I2623" s="118">
        <f>VLOOKUP(道具表!L2623,虛寶卡代碼清單!D:H,4,FALSE)*K2623</f>
        <v>4500000</v>
      </c>
      <c r="J2623" s="147"/>
      <c r="K2623" s="71">
        <v>10000</v>
      </c>
      <c r="L2623" t="str">
        <f t="shared" si="51"/>
        <v>啤酒節炸雞卡</v>
      </c>
    </row>
    <row r="2624" spans="2:12" x14ac:dyDescent="0.25">
      <c r="B2624" s="82" t="s">
        <v>441</v>
      </c>
      <c r="C2624" s="174" t="s">
        <v>4929</v>
      </c>
      <c r="D2624" s="175" t="s">
        <v>4930</v>
      </c>
      <c r="E2624" s="82">
        <v>12</v>
      </c>
      <c r="F2624" s="79"/>
      <c r="G2624" s="82"/>
      <c r="H2624" s="82"/>
      <c r="I2624" s="118">
        <f>VLOOKUP(道具表!L2624,虛寶卡代碼清單!D:H,4,FALSE)*K2624</f>
        <v>13500000</v>
      </c>
      <c r="J2624" s="147"/>
      <c r="K2624" s="71">
        <v>30000</v>
      </c>
      <c r="L2624" t="str">
        <f t="shared" si="51"/>
        <v>啤酒節炸雞卡</v>
      </c>
    </row>
    <row r="2625" spans="2:12" x14ac:dyDescent="0.25">
      <c r="B2625" s="82" t="s">
        <v>441</v>
      </c>
      <c r="C2625" s="174" t="s">
        <v>4931</v>
      </c>
      <c r="D2625" s="175" t="s">
        <v>4932</v>
      </c>
      <c r="E2625" s="82">
        <v>12</v>
      </c>
      <c r="F2625" s="79"/>
      <c r="G2625" s="82"/>
      <c r="H2625" s="82"/>
      <c r="I2625" s="118">
        <f>VLOOKUP(道具表!L2625,虛寶卡代碼清單!D:H,4,FALSE)*K2625</f>
        <v>45000000</v>
      </c>
      <c r="J2625" s="147"/>
      <c r="K2625" s="71">
        <v>100000</v>
      </c>
      <c r="L2625" t="str">
        <f t="shared" si="51"/>
        <v>啤酒節炸雞卡</v>
      </c>
    </row>
    <row r="2626" spans="2:12" x14ac:dyDescent="0.25">
      <c r="B2626" s="82" t="s">
        <v>441</v>
      </c>
      <c r="C2626" s="174" t="s">
        <v>4933</v>
      </c>
      <c r="D2626" s="175" t="s">
        <v>4934</v>
      </c>
      <c r="E2626" s="82">
        <v>12</v>
      </c>
      <c r="F2626" s="79"/>
      <c r="G2626" s="82"/>
      <c r="H2626" s="82"/>
      <c r="I2626" s="118">
        <f>VLOOKUP(道具表!L2626,虛寶卡代碼清單!D:H,4,FALSE)*K2626</f>
        <v>135000000</v>
      </c>
      <c r="J2626" s="147"/>
      <c r="K2626" s="71">
        <v>300000</v>
      </c>
      <c r="L2626" t="str">
        <f t="shared" si="51"/>
        <v>啤酒節炸雞卡</v>
      </c>
    </row>
    <row r="2627" spans="2:12" x14ac:dyDescent="0.25">
      <c r="B2627" s="82" t="s">
        <v>441</v>
      </c>
      <c r="C2627" s="174" t="s">
        <v>4935</v>
      </c>
      <c r="D2627" s="175" t="s">
        <v>4936</v>
      </c>
      <c r="E2627" s="82">
        <v>12</v>
      </c>
      <c r="F2627" s="79"/>
      <c r="G2627" s="82"/>
      <c r="H2627" s="82"/>
      <c r="I2627" s="118">
        <f>VLOOKUP(道具表!L2627,虛寶卡代碼清單!D:H,4,FALSE)*K2627</f>
        <v>450000000</v>
      </c>
      <c r="J2627" s="147"/>
      <c r="K2627" s="71">
        <v>1000000</v>
      </c>
      <c r="L2627" t="str">
        <f t="shared" si="51"/>
        <v>啤酒節炸雞卡</v>
      </c>
    </row>
    <row r="2628" spans="2:12" x14ac:dyDescent="0.25">
      <c r="B2628" s="82" t="s">
        <v>441</v>
      </c>
      <c r="C2628" s="174" t="s">
        <v>4937</v>
      </c>
      <c r="D2628" s="175" t="s">
        <v>4938</v>
      </c>
      <c r="E2628" s="82">
        <v>12</v>
      </c>
      <c r="F2628" s="79"/>
      <c r="G2628" s="82"/>
      <c r="H2628" s="82"/>
      <c r="I2628" s="118">
        <f>VLOOKUP(道具表!L2628,虛寶卡代碼清單!D:H,4,FALSE)*K2628</f>
        <v>1350000000</v>
      </c>
      <c r="J2628" s="147"/>
      <c r="K2628" s="71">
        <v>3000000</v>
      </c>
      <c r="L2628" t="str">
        <f t="shared" si="51"/>
        <v>啤酒節炸雞卡</v>
      </c>
    </row>
    <row r="2629" spans="2:12" x14ac:dyDescent="0.25">
      <c r="B2629" s="82" t="s">
        <v>441</v>
      </c>
      <c r="C2629" s="174" t="s">
        <v>4939</v>
      </c>
      <c r="D2629" s="175" t="s">
        <v>4940</v>
      </c>
      <c r="E2629" s="82">
        <v>12</v>
      </c>
      <c r="F2629" s="79"/>
      <c r="G2629" s="82"/>
      <c r="H2629" s="82"/>
      <c r="I2629" s="118">
        <f>VLOOKUP(道具表!L2629,虛寶卡代碼清單!D:H,4,FALSE)*K2629</f>
        <v>2700000000</v>
      </c>
      <c r="J2629" s="147"/>
      <c r="K2629" s="71">
        <v>6000000</v>
      </c>
      <c r="L2629" t="str">
        <f t="shared" si="51"/>
        <v>啤酒節炸雞卡</v>
      </c>
    </row>
    <row r="2630" spans="2:12" x14ac:dyDescent="0.25">
      <c r="B2630" s="82" t="s">
        <v>441</v>
      </c>
      <c r="C2630" s="174" t="s">
        <v>4941</v>
      </c>
      <c r="D2630" s="175" t="s">
        <v>4942</v>
      </c>
      <c r="E2630" s="82">
        <v>12</v>
      </c>
      <c r="F2630" s="79"/>
      <c r="G2630" s="82"/>
      <c r="H2630" s="82"/>
      <c r="I2630" s="118">
        <f>VLOOKUP(道具表!L2630,虛寶卡代碼清單!D:H,4,FALSE)*K2630</f>
        <v>4050000000</v>
      </c>
      <c r="J2630" s="147"/>
      <c r="K2630" s="71">
        <v>9000000</v>
      </c>
      <c r="L2630" t="str">
        <f t="shared" si="51"/>
        <v>啤酒節炸雞卡</v>
      </c>
    </row>
    <row r="2631" spans="2:12" x14ac:dyDescent="0.25">
      <c r="B2631" s="82" t="s">
        <v>441</v>
      </c>
      <c r="C2631" s="174" t="s">
        <v>4943</v>
      </c>
      <c r="D2631" s="175" t="s">
        <v>4944</v>
      </c>
      <c r="E2631" s="82">
        <v>12</v>
      </c>
      <c r="F2631" s="79"/>
      <c r="G2631" s="82"/>
      <c r="H2631" s="82"/>
      <c r="I2631" s="118">
        <f>VLOOKUP(道具表!L2631,虛寶卡代碼清單!D:H,4,FALSE)*K2631</f>
        <v>4500000000</v>
      </c>
      <c r="J2631" s="147"/>
      <c r="K2631" s="71">
        <v>10000000</v>
      </c>
      <c r="L2631" t="str">
        <f t="shared" si="51"/>
        <v>啤酒節炸雞卡</v>
      </c>
    </row>
    <row r="2632" spans="2:12" x14ac:dyDescent="0.25">
      <c r="B2632" s="82" t="s">
        <v>441</v>
      </c>
      <c r="C2632" s="174" t="s">
        <v>4945</v>
      </c>
      <c r="D2632" s="175" t="s">
        <v>4946</v>
      </c>
      <c r="E2632" s="82">
        <v>12</v>
      </c>
      <c r="F2632" s="79"/>
      <c r="G2632" s="82"/>
      <c r="H2632" s="82"/>
      <c r="I2632" s="118">
        <f>VLOOKUP(道具表!L2632,虛寶卡代碼清單!D:H,4,FALSE)*K2632</f>
        <v>6750000000</v>
      </c>
      <c r="J2632" s="147"/>
      <c r="K2632" s="71">
        <v>15000000</v>
      </c>
      <c r="L2632" t="str">
        <f t="shared" si="51"/>
        <v>啤酒節炸雞卡</v>
      </c>
    </row>
    <row r="2633" spans="2:12" x14ac:dyDescent="0.25">
      <c r="B2633" s="82" t="s">
        <v>441</v>
      </c>
      <c r="C2633" s="174" t="s">
        <v>4947</v>
      </c>
      <c r="D2633" s="175" t="s">
        <v>4948</v>
      </c>
      <c r="E2633" s="82">
        <v>12</v>
      </c>
      <c r="F2633" s="79"/>
      <c r="G2633" s="82"/>
      <c r="H2633" s="82"/>
      <c r="I2633" s="118">
        <f>VLOOKUP(道具表!L2633,虛寶卡代碼清單!D:H,4,FALSE)*K2633</f>
        <v>13500000000</v>
      </c>
      <c r="J2633" s="147"/>
      <c r="K2633" s="71">
        <v>30000000</v>
      </c>
      <c r="L2633" t="str">
        <f t="shared" si="51"/>
        <v>啤酒節炸雞卡</v>
      </c>
    </row>
    <row r="2634" spans="2:12" x14ac:dyDescent="0.25">
      <c r="B2634" s="82" t="s">
        <v>441</v>
      </c>
      <c r="C2634" s="174" t="s">
        <v>4949</v>
      </c>
      <c r="D2634" s="175" t="s">
        <v>4950</v>
      </c>
      <c r="E2634" s="82">
        <v>12</v>
      </c>
      <c r="F2634" s="79"/>
      <c r="G2634" s="82"/>
      <c r="H2634" s="82"/>
      <c r="I2634" s="118">
        <f>VLOOKUP(道具表!L2634,虛寶卡代碼清單!D:H,4,FALSE)*K2634</f>
        <v>22500000000</v>
      </c>
      <c r="J2634" s="147"/>
      <c r="K2634" s="71">
        <v>50000000</v>
      </c>
      <c r="L2634" t="str">
        <f t="shared" si="51"/>
        <v>啤酒節炸雞卡</v>
      </c>
    </row>
    <row r="2635" spans="2:12" x14ac:dyDescent="0.25">
      <c r="B2635" s="82" t="s">
        <v>441</v>
      </c>
      <c r="C2635" s="174" t="s">
        <v>4951</v>
      </c>
      <c r="D2635" s="175" t="s">
        <v>4952</v>
      </c>
      <c r="E2635" s="82">
        <v>12</v>
      </c>
      <c r="F2635" s="79"/>
      <c r="G2635" s="82"/>
      <c r="H2635" s="82"/>
      <c r="I2635" s="118">
        <f>VLOOKUP(道具表!L2635,虛寶卡代碼清單!D:H,4,FALSE)*K2635</f>
        <v>45000000000</v>
      </c>
      <c r="J2635" s="147"/>
      <c r="K2635" s="71">
        <v>100000000</v>
      </c>
      <c r="L2635" t="str">
        <f t="shared" si="51"/>
        <v>啤酒節炸雞卡</v>
      </c>
    </row>
    <row r="2636" spans="2:12" x14ac:dyDescent="0.25">
      <c r="B2636" s="82" t="s">
        <v>441</v>
      </c>
      <c r="C2636" s="174" t="s">
        <v>4953</v>
      </c>
      <c r="D2636" s="175" t="s">
        <v>4954</v>
      </c>
      <c r="E2636" s="82">
        <v>12</v>
      </c>
      <c r="F2636" s="79"/>
      <c r="G2636" s="82"/>
      <c r="H2636" s="82"/>
      <c r="I2636" s="118">
        <f>VLOOKUP(道具表!L2636,虛寶卡代碼清單!D:H,4,FALSE)*K2636</f>
        <v>90000000000</v>
      </c>
      <c r="J2636" s="147"/>
      <c r="K2636" s="71">
        <v>200000000</v>
      </c>
      <c r="L2636" t="str">
        <f t="shared" si="51"/>
        <v>啤酒節炸雞卡</v>
      </c>
    </row>
    <row r="2637" spans="2:12" x14ac:dyDescent="0.25">
      <c r="B2637" s="82" t="s">
        <v>441</v>
      </c>
      <c r="C2637" s="174" t="s">
        <v>4955</v>
      </c>
      <c r="D2637" s="175" t="s">
        <v>4956</v>
      </c>
      <c r="E2637" s="82">
        <v>12</v>
      </c>
      <c r="F2637" s="79"/>
      <c r="G2637" s="82"/>
      <c r="H2637" s="82"/>
      <c r="I2637" s="118">
        <f>VLOOKUP(道具表!L2637,虛寶卡代碼清單!D:H,4,FALSE)*K2637</f>
        <v>135000000000</v>
      </c>
      <c r="J2637" s="147"/>
      <c r="K2637" s="71">
        <v>300000000</v>
      </c>
      <c r="L2637" t="str">
        <f t="shared" si="51"/>
        <v>啤酒節炸雞卡</v>
      </c>
    </row>
    <row r="2638" spans="2:12" x14ac:dyDescent="0.25">
      <c r="B2638" s="82" t="s">
        <v>441</v>
      </c>
      <c r="C2638" s="174" t="s">
        <v>4957</v>
      </c>
      <c r="D2638" s="175" t="s">
        <v>4958</v>
      </c>
      <c r="E2638" s="82">
        <v>12</v>
      </c>
      <c r="F2638" s="79"/>
      <c r="G2638" s="82"/>
      <c r="H2638" s="82"/>
      <c r="I2638" s="118">
        <f>VLOOKUP(道具表!L2638,虛寶卡代碼清單!D:H,4,FALSE)*K2638</f>
        <v>225000000000</v>
      </c>
      <c r="J2638" s="147"/>
      <c r="K2638" s="71">
        <v>500000000</v>
      </c>
      <c r="L2638" t="str">
        <f t="shared" si="51"/>
        <v>啤酒節炸雞卡</v>
      </c>
    </row>
    <row r="2639" spans="2:12" x14ac:dyDescent="0.25">
      <c r="B2639" s="82" t="s">
        <v>441</v>
      </c>
      <c r="C2639" s="174" t="s">
        <v>4959</v>
      </c>
      <c r="D2639" s="175" t="s">
        <v>4960</v>
      </c>
      <c r="E2639" s="82">
        <v>12</v>
      </c>
      <c r="F2639" s="79"/>
      <c r="G2639" s="82"/>
      <c r="H2639" s="82"/>
      <c r="I2639" s="118">
        <f>VLOOKUP(道具表!L2639,虛寶卡代碼清單!D:H,4,FALSE)*K2639</f>
        <v>450000000000</v>
      </c>
      <c r="J2639" s="147"/>
      <c r="K2639" s="71">
        <v>1000000000</v>
      </c>
      <c r="L2639" t="str">
        <f t="shared" si="51"/>
        <v>啤酒節炸雞卡</v>
      </c>
    </row>
    <row r="2640" spans="2:12" x14ac:dyDescent="0.25">
      <c r="B2640" s="82" t="s">
        <v>441</v>
      </c>
      <c r="C2640" s="174" t="s">
        <v>4961</v>
      </c>
      <c r="D2640" s="175" t="s">
        <v>4962</v>
      </c>
      <c r="E2640" s="82">
        <v>12</v>
      </c>
      <c r="F2640" s="79"/>
      <c r="G2640" s="82"/>
      <c r="H2640" s="82"/>
      <c r="I2640" s="118">
        <f>VLOOKUP(道具表!L2640,虛寶卡代碼清單!D:H,4,FALSE)*K2640</f>
        <v>1350000</v>
      </c>
      <c r="J2640" s="147"/>
      <c r="K2640" s="71">
        <v>3000</v>
      </c>
      <c r="L2640" t="str">
        <f t="shared" si="51"/>
        <v>啤酒節炸雞卡</v>
      </c>
    </row>
    <row r="2641" spans="2:12" x14ac:dyDescent="0.25">
      <c r="B2641" s="82" t="s">
        <v>441</v>
      </c>
      <c r="C2641" s="174" t="s">
        <v>4963</v>
      </c>
      <c r="D2641" s="175" t="s">
        <v>4964</v>
      </c>
      <c r="E2641" s="82">
        <v>12</v>
      </c>
      <c r="F2641" s="79"/>
      <c r="G2641" s="82"/>
      <c r="H2641" s="82"/>
      <c r="I2641" s="118">
        <f>VLOOKUP(道具表!L2641,虛寶卡代碼清單!D:H,4,FALSE)*K2641</f>
        <v>4500000</v>
      </c>
      <c r="J2641" s="147"/>
      <c r="K2641" s="71">
        <v>10000</v>
      </c>
      <c r="L2641" t="str">
        <f t="shared" si="51"/>
        <v>啤酒節炸雞卡</v>
      </c>
    </row>
    <row r="2642" spans="2:12" x14ac:dyDescent="0.25">
      <c r="B2642" s="82" t="s">
        <v>441</v>
      </c>
      <c r="C2642" s="174" t="s">
        <v>4965</v>
      </c>
      <c r="D2642" s="175" t="s">
        <v>4966</v>
      </c>
      <c r="E2642" s="82">
        <v>12</v>
      </c>
      <c r="F2642" s="79"/>
      <c r="G2642" s="82"/>
      <c r="H2642" s="82"/>
      <c r="I2642" s="118">
        <f>VLOOKUP(道具表!L2642,虛寶卡代碼清單!D:H,4,FALSE)*K2642</f>
        <v>13500000</v>
      </c>
      <c r="J2642" s="147"/>
      <c r="K2642" s="71">
        <v>30000</v>
      </c>
      <c r="L2642" t="str">
        <f t="shared" si="51"/>
        <v>啤酒節炸雞卡</v>
      </c>
    </row>
    <row r="2643" spans="2:12" x14ac:dyDescent="0.25">
      <c r="B2643" s="82" t="s">
        <v>441</v>
      </c>
      <c r="C2643" s="174" t="s">
        <v>4967</v>
      </c>
      <c r="D2643" s="175" t="s">
        <v>4968</v>
      </c>
      <c r="E2643" s="82">
        <v>12</v>
      </c>
      <c r="F2643" s="79"/>
      <c r="G2643" s="82"/>
      <c r="H2643" s="82"/>
      <c r="I2643" s="118">
        <f>VLOOKUP(道具表!L2643,虛寶卡代碼清單!D:H,4,FALSE)*K2643</f>
        <v>45000000</v>
      </c>
      <c r="J2643" s="147"/>
      <c r="K2643" s="71">
        <v>100000</v>
      </c>
      <c r="L2643" t="str">
        <f t="shared" si="51"/>
        <v>啤酒節炸雞卡</v>
      </c>
    </row>
    <row r="2644" spans="2:12" x14ac:dyDescent="0.25">
      <c r="B2644" s="82" t="s">
        <v>441</v>
      </c>
      <c r="C2644" s="174" t="s">
        <v>4969</v>
      </c>
      <c r="D2644" s="175" t="s">
        <v>4970</v>
      </c>
      <c r="E2644" s="82">
        <v>12</v>
      </c>
      <c r="F2644" s="79"/>
      <c r="G2644" s="82"/>
      <c r="H2644" s="82"/>
      <c r="I2644" s="118">
        <f>VLOOKUP(道具表!L2644,虛寶卡代碼清單!D:H,4,FALSE)*K2644</f>
        <v>135000000</v>
      </c>
      <c r="J2644" s="147"/>
      <c r="K2644" s="71">
        <v>300000</v>
      </c>
      <c r="L2644" t="str">
        <f t="shared" si="51"/>
        <v>啤酒節炸雞卡</v>
      </c>
    </row>
    <row r="2645" spans="2:12" x14ac:dyDescent="0.25">
      <c r="B2645" s="82" t="s">
        <v>441</v>
      </c>
      <c r="C2645" s="174" t="s">
        <v>4971</v>
      </c>
      <c r="D2645" s="175" t="s">
        <v>4972</v>
      </c>
      <c r="E2645" s="82">
        <v>12</v>
      </c>
      <c r="F2645" s="79"/>
      <c r="G2645" s="82"/>
      <c r="H2645" s="82"/>
      <c r="I2645" s="118">
        <f>VLOOKUP(道具表!L2645,虛寶卡代碼清單!D:H,4,FALSE)*K2645</f>
        <v>450000000</v>
      </c>
      <c r="J2645" s="147"/>
      <c r="K2645" s="71">
        <v>1000000</v>
      </c>
      <c r="L2645" t="str">
        <f t="shared" si="51"/>
        <v>啤酒節炸雞卡</v>
      </c>
    </row>
    <row r="2646" spans="2:12" x14ac:dyDescent="0.25">
      <c r="B2646" s="82" t="s">
        <v>441</v>
      </c>
      <c r="C2646" s="174" t="s">
        <v>4973</v>
      </c>
      <c r="D2646" s="175" t="s">
        <v>4974</v>
      </c>
      <c r="E2646" s="82">
        <v>12</v>
      </c>
      <c r="F2646" s="79"/>
      <c r="G2646" s="82"/>
      <c r="H2646" s="82"/>
      <c r="I2646" s="118">
        <f>VLOOKUP(道具表!L2646,虛寶卡代碼清單!D:H,4,FALSE)*K2646</f>
        <v>1350000000</v>
      </c>
      <c r="J2646" s="147"/>
      <c r="K2646" s="71">
        <v>3000000</v>
      </c>
      <c r="L2646" t="str">
        <f t="shared" si="51"/>
        <v>啤酒節炸雞卡</v>
      </c>
    </row>
    <row r="2647" spans="2:12" x14ac:dyDescent="0.25">
      <c r="B2647" s="82" t="s">
        <v>441</v>
      </c>
      <c r="C2647" s="174" t="s">
        <v>4975</v>
      </c>
      <c r="D2647" s="175" t="s">
        <v>4976</v>
      </c>
      <c r="E2647" s="82">
        <v>12</v>
      </c>
      <c r="F2647" s="79"/>
      <c r="G2647" s="82"/>
      <c r="H2647" s="82"/>
      <c r="I2647" s="118">
        <f>VLOOKUP(道具表!L2647,虛寶卡代碼清單!D:H,4,FALSE)*K2647</f>
        <v>2700000000</v>
      </c>
      <c r="J2647" s="147"/>
      <c r="K2647" s="71">
        <v>6000000</v>
      </c>
      <c r="L2647" t="str">
        <f t="shared" si="51"/>
        <v>啤酒節炸雞卡</v>
      </c>
    </row>
    <row r="2648" spans="2:12" x14ac:dyDescent="0.25">
      <c r="B2648" s="82" t="s">
        <v>441</v>
      </c>
      <c r="C2648" s="174" t="s">
        <v>4977</v>
      </c>
      <c r="D2648" s="175" t="s">
        <v>4978</v>
      </c>
      <c r="E2648" s="82">
        <v>12</v>
      </c>
      <c r="F2648" s="79"/>
      <c r="G2648" s="82"/>
      <c r="H2648" s="82"/>
      <c r="I2648" s="118">
        <f>VLOOKUP(道具表!L2648,虛寶卡代碼清單!D:H,4,FALSE)*K2648</f>
        <v>4050000000</v>
      </c>
      <c r="J2648" s="147"/>
      <c r="K2648" s="71">
        <v>9000000</v>
      </c>
      <c r="L2648" t="str">
        <f t="shared" si="51"/>
        <v>啤酒節炸雞卡</v>
      </c>
    </row>
    <row r="2649" spans="2:12" x14ac:dyDescent="0.25">
      <c r="B2649" s="82" t="s">
        <v>441</v>
      </c>
      <c r="C2649" s="174" t="s">
        <v>4979</v>
      </c>
      <c r="D2649" s="175" t="s">
        <v>4980</v>
      </c>
      <c r="E2649" s="82">
        <v>12</v>
      </c>
      <c r="F2649" s="79"/>
      <c r="G2649" s="82"/>
      <c r="H2649" s="82"/>
      <c r="I2649" s="118">
        <f>VLOOKUP(道具表!L2649,虛寶卡代碼清單!D:H,4,FALSE)*K2649</f>
        <v>4500000000</v>
      </c>
      <c r="J2649" s="147"/>
      <c r="K2649" s="71">
        <v>10000000</v>
      </c>
      <c r="L2649" t="str">
        <f t="shared" si="51"/>
        <v>啤酒節炸雞卡</v>
      </c>
    </row>
    <row r="2650" spans="2:12" x14ac:dyDescent="0.25">
      <c r="B2650" s="82" t="s">
        <v>441</v>
      </c>
      <c r="C2650" s="174" t="s">
        <v>4981</v>
      </c>
      <c r="D2650" s="175" t="s">
        <v>4982</v>
      </c>
      <c r="E2650" s="82">
        <v>12</v>
      </c>
      <c r="F2650" s="79"/>
      <c r="G2650" s="82"/>
      <c r="H2650" s="82"/>
      <c r="I2650" s="118">
        <f>VLOOKUP(道具表!L2650,虛寶卡代碼清單!D:H,4,FALSE)*K2650</f>
        <v>6750000000</v>
      </c>
      <c r="J2650" s="147"/>
      <c r="K2650" s="71">
        <v>15000000</v>
      </c>
      <c r="L2650" t="str">
        <f t="shared" si="51"/>
        <v>啤酒節炸雞卡</v>
      </c>
    </row>
    <row r="2651" spans="2:12" x14ac:dyDescent="0.25">
      <c r="B2651" s="82" t="s">
        <v>441</v>
      </c>
      <c r="C2651" s="174" t="s">
        <v>4983</v>
      </c>
      <c r="D2651" s="175" t="s">
        <v>4984</v>
      </c>
      <c r="E2651" s="82">
        <v>12</v>
      </c>
      <c r="F2651" s="79"/>
      <c r="G2651" s="82"/>
      <c r="H2651" s="82"/>
      <c r="I2651" s="118">
        <f>VLOOKUP(道具表!L2651,虛寶卡代碼清單!D:H,4,FALSE)*K2651</f>
        <v>13500000000</v>
      </c>
      <c r="J2651" s="147"/>
      <c r="K2651" s="71">
        <v>30000000</v>
      </c>
      <c r="L2651" t="str">
        <f t="shared" si="51"/>
        <v>啤酒節炸雞卡</v>
      </c>
    </row>
    <row r="2652" spans="2:12" x14ac:dyDescent="0.25">
      <c r="B2652" s="82" t="s">
        <v>441</v>
      </c>
      <c r="C2652" s="174" t="s">
        <v>4985</v>
      </c>
      <c r="D2652" s="175" t="s">
        <v>4986</v>
      </c>
      <c r="E2652" s="82">
        <v>12</v>
      </c>
      <c r="F2652" s="79"/>
      <c r="G2652" s="82"/>
      <c r="H2652" s="82"/>
      <c r="I2652" s="118">
        <f>VLOOKUP(道具表!L2652,虛寶卡代碼清單!D:H,4,FALSE)*K2652</f>
        <v>22500000000</v>
      </c>
      <c r="J2652" s="147"/>
      <c r="K2652" s="71">
        <v>50000000</v>
      </c>
      <c r="L2652" t="str">
        <f t="shared" si="51"/>
        <v>啤酒節炸雞卡</v>
      </c>
    </row>
    <row r="2653" spans="2:12" x14ac:dyDescent="0.25">
      <c r="B2653" s="82" t="s">
        <v>441</v>
      </c>
      <c r="C2653" s="174" t="s">
        <v>4987</v>
      </c>
      <c r="D2653" s="175" t="s">
        <v>4988</v>
      </c>
      <c r="E2653" s="82">
        <v>12</v>
      </c>
      <c r="F2653" s="79"/>
      <c r="G2653" s="82"/>
      <c r="H2653" s="82"/>
      <c r="I2653" s="118">
        <f>VLOOKUP(道具表!L2653,虛寶卡代碼清單!D:H,4,FALSE)*K2653</f>
        <v>45000000000</v>
      </c>
      <c r="J2653" s="147"/>
      <c r="K2653" s="71">
        <v>100000000</v>
      </c>
      <c r="L2653" t="str">
        <f t="shared" si="51"/>
        <v>啤酒節炸雞卡</v>
      </c>
    </row>
    <row r="2654" spans="2:12" x14ac:dyDescent="0.25">
      <c r="B2654" s="82" t="s">
        <v>441</v>
      </c>
      <c r="C2654" s="174" t="s">
        <v>4989</v>
      </c>
      <c r="D2654" s="175" t="s">
        <v>4990</v>
      </c>
      <c r="E2654" s="82">
        <v>12</v>
      </c>
      <c r="F2654" s="79"/>
      <c r="G2654" s="82"/>
      <c r="H2654" s="82"/>
      <c r="I2654" s="118">
        <f>VLOOKUP(道具表!L2654,虛寶卡代碼清單!D:H,4,FALSE)*K2654</f>
        <v>90000000000</v>
      </c>
      <c r="J2654" s="147"/>
      <c r="K2654" s="71">
        <v>200000000</v>
      </c>
      <c r="L2654" t="str">
        <f t="shared" si="51"/>
        <v>啤酒節炸雞卡</v>
      </c>
    </row>
    <row r="2655" spans="2:12" x14ac:dyDescent="0.25">
      <c r="B2655" s="82" t="s">
        <v>441</v>
      </c>
      <c r="C2655" s="174" t="s">
        <v>4991</v>
      </c>
      <c r="D2655" s="175" t="s">
        <v>4992</v>
      </c>
      <c r="E2655" s="82">
        <v>12</v>
      </c>
      <c r="F2655" s="79"/>
      <c r="G2655" s="82"/>
      <c r="H2655" s="82"/>
      <c r="I2655" s="118">
        <f>VLOOKUP(道具表!L2655,虛寶卡代碼清單!D:H,4,FALSE)*K2655</f>
        <v>135000000000</v>
      </c>
      <c r="J2655" s="147"/>
      <c r="K2655" s="71">
        <v>300000000</v>
      </c>
      <c r="L2655" t="str">
        <f t="shared" si="51"/>
        <v>啤酒節炸雞卡</v>
      </c>
    </row>
    <row r="2656" spans="2:12" x14ac:dyDescent="0.25">
      <c r="B2656" s="82" t="s">
        <v>441</v>
      </c>
      <c r="C2656" s="174" t="s">
        <v>4993</v>
      </c>
      <c r="D2656" s="175" t="s">
        <v>4994</v>
      </c>
      <c r="E2656" s="82">
        <v>12</v>
      </c>
      <c r="F2656" s="79"/>
      <c r="G2656" s="82"/>
      <c r="H2656" s="82"/>
      <c r="I2656" s="118">
        <f>VLOOKUP(道具表!L2656,虛寶卡代碼清單!D:H,4,FALSE)*K2656</f>
        <v>225000000000</v>
      </c>
      <c r="J2656" s="147"/>
      <c r="K2656" s="71">
        <v>500000000</v>
      </c>
      <c r="L2656" t="str">
        <f t="shared" si="51"/>
        <v>啤酒節炸雞卡</v>
      </c>
    </row>
    <row r="2657" spans="2:12" x14ac:dyDescent="0.25">
      <c r="B2657" s="82" t="s">
        <v>441</v>
      </c>
      <c r="C2657" s="174" t="s">
        <v>4995</v>
      </c>
      <c r="D2657" s="175" t="s">
        <v>4996</v>
      </c>
      <c r="E2657" s="82">
        <v>12</v>
      </c>
      <c r="F2657" s="79"/>
      <c r="G2657" s="82"/>
      <c r="H2657" s="82"/>
      <c r="I2657" s="118">
        <f>VLOOKUP(道具表!L2657,虛寶卡代碼清單!D:H,4,FALSE)*K2657</f>
        <v>450000000000</v>
      </c>
      <c r="J2657" s="147"/>
      <c r="K2657" s="71">
        <v>1000000000</v>
      </c>
      <c r="L2657" t="str">
        <f t="shared" si="51"/>
        <v>啤酒節炸雞卡</v>
      </c>
    </row>
    <row r="2658" spans="2:12" x14ac:dyDescent="0.25">
      <c r="B2658" s="82" t="s">
        <v>441</v>
      </c>
      <c r="C2658" s="174" t="s">
        <v>4997</v>
      </c>
      <c r="D2658" s="175" t="s">
        <v>4998</v>
      </c>
      <c r="E2658" s="82">
        <v>12</v>
      </c>
      <c r="F2658" s="79"/>
      <c r="G2658" s="82"/>
      <c r="H2658" s="82"/>
      <c r="I2658" s="118">
        <f>VLOOKUP(道具表!L2658,虛寶卡代碼清單!D:H,4,FALSE)*K2658</f>
        <v>4926000</v>
      </c>
      <c r="J2658" s="147"/>
      <c r="K2658" s="71">
        <v>3000</v>
      </c>
      <c r="L2658" t="str">
        <f t="shared" si="51"/>
        <v>啤酒節乾杯卡</v>
      </c>
    </row>
    <row r="2659" spans="2:12" x14ac:dyDescent="0.25">
      <c r="B2659" s="82" t="s">
        <v>441</v>
      </c>
      <c r="C2659" s="174" t="s">
        <v>4999</v>
      </c>
      <c r="D2659" s="175" t="s">
        <v>5000</v>
      </c>
      <c r="E2659" s="82">
        <v>12</v>
      </c>
      <c r="F2659" s="79"/>
      <c r="G2659" s="82"/>
      <c r="H2659" s="82"/>
      <c r="I2659" s="118">
        <f>VLOOKUP(道具表!L2659,虛寶卡代碼清單!D:H,4,FALSE)*K2659</f>
        <v>16420000</v>
      </c>
      <c r="J2659" s="147"/>
      <c r="K2659" s="71">
        <v>10000</v>
      </c>
      <c r="L2659" t="str">
        <f t="shared" si="51"/>
        <v>啤酒節乾杯卡</v>
      </c>
    </row>
    <row r="2660" spans="2:12" x14ac:dyDescent="0.25">
      <c r="B2660" s="82" t="s">
        <v>441</v>
      </c>
      <c r="C2660" s="174" t="s">
        <v>5001</v>
      </c>
      <c r="D2660" s="175" t="s">
        <v>5002</v>
      </c>
      <c r="E2660" s="82">
        <v>12</v>
      </c>
      <c r="F2660" s="79"/>
      <c r="G2660" s="82"/>
      <c r="H2660" s="82"/>
      <c r="I2660" s="118">
        <f>VLOOKUP(道具表!L2660,虛寶卡代碼清單!D:H,4,FALSE)*K2660</f>
        <v>49260000</v>
      </c>
      <c r="J2660" s="147"/>
      <c r="K2660" s="71">
        <v>30000</v>
      </c>
      <c r="L2660" t="str">
        <f t="shared" si="51"/>
        <v>啤酒節乾杯卡</v>
      </c>
    </row>
    <row r="2661" spans="2:12" x14ac:dyDescent="0.25">
      <c r="B2661" s="82" t="s">
        <v>441</v>
      </c>
      <c r="C2661" s="174" t="s">
        <v>5003</v>
      </c>
      <c r="D2661" s="175" t="s">
        <v>5004</v>
      </c>
      <c r="E2661" s="82">
        <v>12</v>
      </c>
      <c r="F2661" s="79"/>
      <c r="G2661" s="82"/>
      <c r="H2661" s="82"/>
      <c r="I2661" s="118">
        <f>VLOOKUP(道具表!L2661,虛寶卡代碼清單!D:H,4,FALSE)*K2661</f>
        <v>164200000</v>
      </c>
      <c r="J2661" s="147"/>
      <c r="K2661" s="71">
        <v>100000</v>
      </c>
      <c r="L2661" t="str">
        <f t="shared" si="51"/>
        <v>啤酒節乾杯卡</v>
      </c>
    </row>
    <row r="2662" spans="2:12" x14ac:dyDescent="0.25">
      <c r="B2662" s="82" t="s">
        <v>441</v>
      </c>
      <c r="C2662" s="174" t="s">
        <v>5005</v>
      </c>
      <c r="D2662" s="175" t="s">
        <v>5006</v>
      </c>
      <c r="E2662" s="82">
        <v>12</v>
      </c>
      <c r="F2662" s="79"/>
      <c r="G2662" s="82"/>
      <c r="H2662" s="82"/>
      <c r="I2662" s="118">
        <f>VLOOKUP(道具表!L2662,虛寶卡代碼清單!D:H,4,FALSE)*K2662</f>
        <v>492600000</v>
      </c>
      <c r="J2662" s="147"/>
      <c r="K2662" s="71">
        <v>300000</v>
      </c>
      <c r="L2662" t="str">
        <f t="shared" si="51"/>
        <v>啤酒節乾杯卡</v>
      </c>
    </row>
    <row r="2663" spans="2:12" x14ac:dyDescent="0.25">
      <c r="B2663" s="82" t="s">
        <v>441</v>
      </c>
      <c r="C2663" s="174" t="s">
        <v>5007</v>
      </c>
      <c r="D2663" s="175" t="s">
        <v>5008</v>
      </c>
      <c r="E2663" s="82">
        <v>12</v>
      </c>
      <c r="F2663" s="79"/>
      <c r="G2663" s="82"/>
      <c r="H2663" s="82"/>
      <c r="I2663" s="118">
        <f>VLOOKUP(道具表!L2663,虛寶卡代碼清單!D:H,4,FALSE)*K2663</f>
        <v>1642000000</v>
      </c>
      <c r="J2663" s="147"/>
      <c r="K2663" s="71">
        <v>1000000</v>
      </c>
      <c r="L2663" t="str">
        <f t="shared" si="51"/>
        <v>啤酒節乾杯卡</v>
      </c>
    </row>
    <row r="2664" spans="2:12" x14ac:dyDescent="0.25">
      <c r="B2664" s="82" t="s">
        <v>441</v>
      </c>
      <c r="C2664" s="174" t="s">
        <v>5009</v>
      </c>
      <c r="D2664" s="175" t="s">
        <v>5010</v>
      </c>
      <c r="E2664" s="82">
        <v>12</v>
      </c>
      <c r="F2664" s="79"/>
      <c r="G2664" s="82"/>
      <c r="H2664" s="82"/>
      <c r="I2664" s="118">
        <f>VLOOKUP(道具表!L2664,虛寶卡代碼清單!D:H,4,FALSE)*K2664</f>
        <v>4926000000</v>
      </c>
      <c r="J2664" s="147"/>
      <c r="K2664" s="71">
        <v>3000000</v>
      </c>
      <c r="L2664" t="str">
        <f t="shared" si="51"/>
        <v>啤酒節乾杯卡</v>
      </c>
    </row>
    <row r="2665" spans="2:12" x14ac:dyDescent="0.25">
      <c r="B2665" s="82" t="s">
        <v>441</v>
      </c>
      <c r="C2665" s="174" t="s">
        <v>5011</v>
      </c>
      <c r="D2665" s="175" t="s">
        <v>5012</v>
      </c>
      <c r="E2665" s="82">
        <v>12</v>
      </c>
      <c r="F2665" s="79"/>
      <c r="G2665" s="82"/>
      <c r="H2665" s="82"/>
      <c r="I2665" s="118">
        <f>VLOOKUP(道具表!L2665,虛寶卡代碼清單!D:H,4,FALSE)*K2665</f>
        <v>9852000000</v>
      </c>
      <c r="J2665" s="147"/>
      <c r="K2665" s="71">
        <v>6000000</v>
      </c>
      <c r="L2665" t="str">
        <f t="shared" si="51"/>
        <v>啤酒節乾杯卡</v>
      </c>
    </row>
    <row r="2666" spans="2:12" x14ac:dyDescent="0.25">
      <c r="B2666" s="82" t="s">
        <v>441</v>
      </c>
      <c r="C2666" s="174" t="s">
        <v>5013</v>
      </c>
      <c r="D2666" s="175" t="s">
        <v>5014</v>
      </c>
      <c r="E2666" s="82">
        <v>12</v>
      </c>
      <c r="F2666" s="79"/>
      <c r="G2666" s="82"/>
      <c r="H2666" s="82"/>
      <c r="I2666" s="118">
        <f>VLOOKUP(道具表!L2666,虛寶卡代碼清單!D:H,4,FALSE)*K2666</f>
        <v>14778000000</v>
      </c>
      <c r="J2666" s="147"/>
      <c r="K2666" s="71">
        <v>9000000</v>
      </c>
      <c r="L2666" t="str">
        <f t="shared" si="51"/>
        <v>啤酒節乾杯卡</v>
      </c>
    </row>
    <row r="2667" spans="2:12" x14ac:dyDescent="0.25">
      <c r="B2667" s="82" t="s">
        <v>441</v>
      </c>
      <c r="C2667" s="174" t="s">
        <v>5015</v>
      </c>
      <c r="D2667" s="175" t="s">
        <v>5016</v>
      </c>
      <c r="E2667" s="82">
        <v>12</v>
      </c>
      <c r="F2667" s="79"/>
      <c r="G2667" s="82"/>
      <c r="H2667" s="82"/>
      <c r="I2667" s="118">
        <f>VLOOKUP(道具表!L2667,虛寶卡代碼清單!D:H,4,FALSE)*K2667</f>
        <v>16420000000</v>
      </c>
      <c r="J2667" s="147"/>
      <c r="K2667" s="71">
        <v>10000000</v>
      </c>
      <c r="L2667" t="str">
        <f t="shared" si="51"/>
        <v>啤酒節乾杯卡</v>
      </c>
    </row>
    <row r="2668" spans="2:12" x14ac:dyDescent="0.25">
      <c r="B2668" s="82" t="s">
        <v>441</v>
      </c>
      <c r="C2668" s="174" t="s">
        <v>5017</v>
      </c>
      <c r="D2668" s="175" t="s">
        <v>5018</v>
      </c>
      <c r="E2668" s="82">
        <v>12</v>
      </c>
      <c r="F2668" s="79"/>
      <c r="G2668" s="82"/>
      <c r="H2668" s="82"/>
      <c r="I2668" s="118">
        <f>VLOOKUP(道具表!L2668,虛寶卡代碼清單!D:H,4,FALSE)*K2668</f>
        <v>24630000000</v>
      </c>
      <c r="J2668" s="147"/>
      <c r="K2668" s="71">
        <v>15000000</v>
      </c>
      <c r="L2668" t="str">
        <f t="shared" si="51"/>
        <v>啤酒節乾杯卡</v>
      </c>
    </row>
    <row r="2669" spans="2:12" x14ac:dyDescent="0.25">
      <c r="B2669" s="82" t="s">
        <v>441</v>
      </c>
      <c r="C2669" s="174" t="s">
        <v>5019</v>
      </c>
      <c r="D2669" s="175" t="s">
        <v>5020</v>
      </c>
      <c r="E2669" s="82">
        <v>12</v>
      </c>
      <c r="F2669" s="79"/>
      <c r="G2669" s="82"/>
      <c r="H2669" s="82"/>
      <c r="I2669" s="118">
        <f>VLOOKUP(道具表!L2669,虛寶卡代碼清單!D:H,4,FALSE)*K2669</f>
        <v>49260000000</v>
      </c>
      <c r="J2669" s="147"/>
      <c r="K2669" s="71">
        <v>30000000</v>
      </c>
      <c r="L2669" t="str">
        <f t="shared" si="51"/>
        <v>啤酒節乾杯卡</v>
      </c>
    </row>
    <row r="2670" spans="2:12" x14ac:dyDescent="0.25">
      <c r="B2670" s="82" t="s">
        <v>441</v>
      </c>
      <c r="C2670" s="174" t="s">
        <v>5021</v>
      </c>
      <c r="D2670" s="175" t="s">
        <v>5022</v>
      </c>
      <c r="E2670" s="82">
        <v>12</v>
      </c>
      <c r="F2670" s="79"/>
      <c r="G2670" s="82"/>
      <c r="H2670" s="82"/>
      <c r="I2670" s="118">
        <f>VLOOKUP(道具表!L2670,虛寶卡代碼清單!D:H,4,FALSE)*K2670</f>
        <v>82100000000</v>
      </c>
      <c r="J2670" s="147"/>
      <c r="K2670" s="71">
        <v>50000000</v>
      </c>
      <c r="L2670" t="str">
        <f t="shared" ref="L2670:L2733" si="52">MID(C2670,LEN(K2670)+1,FIND("(",C2670)-LEN(K2670)-1)</f>
        <v>啤酒節乾杯卡</v>
      </c>
    </row>
    <row r="2671" spans="2:12" x14ac:dyDescent="0.25">
      <c r="B2671" s="82" t="s">
        <v>441</v>
      </c>
      <c r="C2671" s="174" t="s">
        <v>5023</v>
      </c>
      <c r="D2671" s="175" t="s">
        <v>5024</v>
      </c>
      <c r="E2671" s="82">
        <v>12</v>
      </c>
      <c r="F2671" s="79"/>
      <c r="G2671" s="82"/>
      <c r="H2671" s="82"/>
      <c r="I2671" s="118">
        <f>VLOOKUP(道具表!L2671,虛寶卡代碼清單!D:H,4,FALSE)*K2671</f>
        <v>164200000000</v>
      </c>
      <c r="J2671" s="147"/>
      <c r="K2671" s="71">
        <v>100000000</v>
      </c>
      <c r="L2671" t="str">
        <f t="shared" si="52"/>
        <v>啤酒節乾杯卡</v>
      </c>
    </row>
    <row r="2672" spans="2:12" x14ac:dyDescent="0.25">
      <c r="B2672" s="82" t="s">
        <v>441</v>
      </c>
      <c r="C2672" s="174" t="s">
        <v>5025</v>
      </c>
      <c r="D2672" s="175" t="s">
        <v>5026</v>
      </c>
      <c r="E2672" s="82">
        <v>12</v>
      </c>
      <c r="F2672" s="79"/>
      <c r="G2672" s="82"/>
      <c r="H2672" s="82"/>
      <c r="I2672" s="118">
        <f>VLOOKUP(道具表!L2672,虛寶卡代碼清單!D:H,4,FALSE)*K2672</f>
        <v>328400000000</v>
      </c>
      <c r="J2672" s="147"/>
      <c r="K2672" s="71">
        <v>200000000</v>
      </c>
      <c r="L2672" t="str">
        <f t="shared" si="52"/>
        <v>啤酒節乾杯卡</v>
      </c>
    </row>
    <row r="2673" spans="2:12" x14ac:dyDescent="0.25">
      <c r="B2673" s="82" t="s">
        <v>441</v>
      </c>
      <c r="C2673" s="174" t="s">
        <v>5027</v>
      </c>
      <c r="D2673" s="175" t="s">
        <v>5028</v>
      </c>
      <c r="E2673" s="82">
        <v>12</v>
      </c>
      <c r="F2673" s="79"/>
      <c r="G2673" s="82"/>
      <c r="H2673" s="82"/>
      <c r="I2673" s="118">
        <f>VLOOKUP(道具表!L2673,虛寶卡代碼清單!D:H,4,FALSE)*K2673</f>
        <v>492600000000</v>
      </c>
      <c r="J2673" s="147"/>
      <c r="K2673" s="71">
        <v>300000000</v>
      </c>
      <c r="L2673" t="str">
        <f t="shared" si="52"/>
        <v>啤酒節乾杯卡</v>
      </c>
    </row>
    <row r="2674" spans="2:12" x14ac:dyDescent="0.25">
      <c r="B2674" s="82" t="s">
        <v>441</v>
      </c>
      <c r="C2674" s="174" t="s">
        <v>5029</v>
      </c>
      <c r="D2674" s="175" t="s">
        <v>5030</v>
      </c>
      <c r="E2674" s="82">
        <v>12</v>
      </c>
      <c r="F2674" s="79"/>
      <c r="G2674" s="82"/>
      <c r="H2674" s="82"/>
      <c r="I2674" s="118">
        <f>VLOOKUP(道具表!L2674,虛寶卡代碼清單!D:H,4,FALSE)*K2674</f>
        <v>821000000000</v>
      </c>
      <c r="J2674" s="147"/>
      <c r="K2674" s="71">
        <v>500000000</v>
      </c>
      <c r="L2674" t="str">
        <f t="shared" si="52"/>
        <v>啤酒節乾杯卡</v>
      </c>
    </row>
    <row r="2675" spans="2:12" x14ac:dyDescent="0.25">
      <c r="B2675" s="82" t="s">
        <v>441</v>
      </c>
      <c r="C2675" s="174" t="s">
        <v>5031</v>
      </c>
      <c r="D2675" s="175" t="s">
        <v>5032</v>
      </c>
      <c r="E2675" s="82">
        <v>12</v>
      </c>
      <c r="F2675" s="79"/>
      <c r="G2675" s="82"/>
      <c r="H2675" s="82"/>
      <c r="I2675" s="118">
        <f>VLOOKUP(道具表!L2675,虛寶卡代碼清單!D:H,4,FALSE)*K2675</f>
        <v>1642000000000</v>
      </c>
      <c r="J2675" s="147"/>
      <c r="K2675" s="71">
        <v>1000000000</v>
      </c>
      <c r="L2675" t="str">
        <f t="shared" si="52"/>
        <v>啤酒節乾杯卡</v>
      </c>
    </row>
    <row r="2676" spans="2:12" x14ac:dyDescent="0.25">
      <c r="B2676" s="82" t="s">
        <v>441</v>
      </c>
      <c r="C2676" s="174" t="s">
        <v>5033</v>
      </c>
      <c r="D2676" s="175" t="s">
        <v>5034</v>
      </c>
      <c r="E2676" s="82">
        <v>12</v>
      </c>
      <c r="F2676" s="79"/>
      <c r="G2676" s="82"/>
      <c r="H2676" s="82"/>
      <c r="I2676" s="118">
        <f>VLOOKUP(道具表!L2676,虛寶卡代碼清單!D:H,4,FALSE)*K2676</f>
        <v>4926000</v>
      </c>
      <c r="J2676" s="147"/>
      <c r="K2676" s="71">
        <v>3000</v>
      </c>
      <c r="L2676" t="str">
        <f t="shared" si="52"/>
        <v>啤酒節乾杯卡</v>
      </c>
    </row>
    <row r="2677" spans="2:12" x14ac:dyDescent="0.25">
      <c r="B2677" s="82" t="s">
        <v>441</v>
      </c>
      <c r="C2677" s="174" t="s">
        <v>5035</v>
      </c>
      <c r="D2677" s="175" t="s">
        <v>5036</v>
      </c>
      <c r="E2677" s="82">
        <v>12</v>
      </c>
      <c r="F2677" s="79"/>
      <c r="G2677" s="82"/>
      <c r="H2677" s="82"/>
      <c r="I2677" s="118">
        <f>VLOOKUP(道具表!L2677,虛寶卡代碼清單!D:H,4,FALSE)*K2677</f>
        <v>16420000</v>
      </c>
      <c r="J2677" s="147"/>
      <c r="K2677" s="71">
        <v>10000</v>
      </c>
      <c r="L2677" t="str">
        <f t="shared" si="52"/>
        <v>啤酒節乾杯卡</v>
      </c>
    </row>
    <row r="2678" spans="2:12" x14ac:dyDescent="0.25">
      <c r="B2678" s="82" t="s">
        <v>441</v>
      </c>
      <c r="C2678" s="174" t="s">
        <v>5037</v>
      </c>
      <c r="D2678" s="175" t="s">
        <v>5038</v>
      </c>
      <c r="E2678" s="82">
        <v>12</v>
      </c>
      <c r="F2678" s="79"/>
      <c r="G2678" s="82"/>
      <c r="H2678" s="82"/>
      <c r="I2678" s="118">
        <f>VLOOKUP(道具表!L2678,虛寶卡代碼清單!D:H,4,FALSE)*K2678</f>
        <v>49260000</v>
      </c>
      <c r="J2678" s="147"/>
      <c r="K2678" s="71">
        <v>30000</v>
      </c>
      <c r="L2678" t="str">
        <f t="shared" si="52"/>
        <v>啤酒節乾杯卡</v>
      </c>
    </row>
    <row r="2679" spans="2:12" x14ac:dyDescent="0.25">
      <c r="B2679" s="82" t="s">
        <v>441</v>
      </c>
      <c r="C2679" s="174" t="s">
        <v>5039</v>
      </c>
      <c r="D2679" s="175" t="s">
        <v>5040</v>
      </c>
      <c r="E2679" s="82">
        <v>12</v>
      </c>
      <c r="F2679" s="79"/>
      <c r="G2679" s="82"/>
      <c r="H2679" s="82"/>
      <c r="I2679" s="118">
        <f>VLOOKUP(道具表!L2679,虛寶卡代碼清單!D:H,4,FALSE)*K2679</f>
        <v>164200000</v>
      </c>
      <c r="J2679" s="147"/>
      <c r="K2679" s="71">
        <v>100000</v>
      </c>
      <c r="L2679" t="str">
        <f t="shared" si="52"/>
        <v>啤酒節乾杯卡</v>
      </c>
    </row>
    <row r="2680" spans="2:12" x14ac:dyDescent="0.25">
      <c r="B2680" s="82" t="s">
        <v>441</v>
      </c>
      <c r="C2680" s="174" t="s">
        <v>5041</v>
      </c>
      <c r="D2680" s="175" t="s">
        <v>5042</v>
      </c>
      <c r="E2680" s="82">
        <v>12</v>
      </c>
      <c r="F2680" s="79"/>
      <c r="G2680" s="82"/>
      <c r="H2680" s="82"/>
      <c r="I2680" s="118">
        <f>VLOOKUP(道具表!L2680,虛寶卡代碼清單!D:H,4,FALSE)*K2680</f>
        <v>492600000</v>
      </c>
      <c r="J2680" s="147"/>
      <c r="K2680" s="71">
        <v>300000</v>
      </c>
      <c r="L2680" t="str">
        <f t="shared" si="52"/>
        <v>啤酒節乾杯卡</v>
      </c>
    </row>
    <row r="2681" spans="2:12" x14ac:dyDescent="0.25">
      <c r="B2681" s="82" t="s">
        <v>441</v>
      </c>
      <c r="C2681" s="174" t="s">
        <v>5043</v>
      </c>
      <c r="D2681" s="175" t="s">
        <v>5044</v>
      </c>
      <c r="E2681" s="82">
        <v>12</v>
      </c>
      <c r="F2681" s="79"/>
      <c r="G2681" s="82"/>
      <c r="H2681" s="82"/>
      <c r="I2681" s="118">
        <f>VLOOKUP(道具表!L2681,虛寶卡代碼清單!D:H,4,FALSE)*K2681</f>
        <v>1642000000</v>
      </c>
      <c r="J2681" s="147"/>
      <c r="K2681" s="71">
        <v>1000000</v>
      </c>
      <c r="L2681" t="str">
        <f t="shared" si="52"/>
        <v>啤酒節乾杯卡</v>
      </c>
    </row>
    <row r="2682" spans="2:12" x14ac:dyDescent="0.25">
      <c r="B2682" s="82" t="s">
        <v>441</v>
      </c>
      <c r="C2682" s="174" t="s">
        <v>5045</v>
      </c>
      <c r="D2682" s="175" t="s">
        <v>5046</v>
      </c>
      <c r="E2682" s="82">
        <v>12</v>
      </c>
      <c r="F2682" s="79"/>
      <c r="G2682" s="82"/>
      <c r="H2682" s="82"/>
      <c r="I2682" s="118">
        <f>VLOOKUP(道具表!L2682,虛寶卡代碼清單!D:H,4,FALSE)*K2682</f>
        <v>4926000000</v>
      </c>
      <c r="J2682" s="147"/>
      <c r="K2682" s="71">
        <v>3000000</v>
      </c>
      <c r="L2682" t="str">
        <f t="shared" si="52"/>
        <v>啤酒節乾杯卡</v>
      </c>
    </row>
    <row r="2683" spans="2:12" x14ac:dyDescent="0.25">
      <c r="B2683" s="82" t="s">
        <v>441</v>
      </c>
      <c r="C2683" s="174" t="s">
        <v>5047</v>
      </c>
      <c r="D2683" s="175" t="s">
        <v>5048</v>
      </c>
      <c r="E2683" s="82">
        <v>12</v>
      </c>
      <c r="F2683" s="79"/>
      <c r="G2683" s="82"/>
      <c r="H2683" s="82"/>
      <c r="I2683" s="118">
        <f>VLOOKUP(道具表!L2683,虛寶卡代碼清單!D:H,4,FALSE)*K2683</f>
        <v>9852000000</v>
      </c>
      <c r="J2683" s="147"/>
      <c r="K2683" s="71">
        <v>6000000</v>
      </c>
      <c r="L2683" t="str">
        <f t="shared" si="52"/>
        <v>啤酒節乾杯卡</v>
      </c>
    </row>
    <row r="2684" spans="2:12" x14ac:dyDescent="0.25">
      <c r="B2684" s="82" t="s">
        <v>441</v>
      </c>
      <c r="C2684" s="174" t="s">
        <v>5049</v>
      </c>
      <c r="D2684" s="175" t="s">
        <v>5050</v>
      </c>
      <c r="E2684" s="82">
        <v>12</v>
      </c>
      <c r="F2684" s="79"/>
      <c r="G2684" s="82"/>
      <c r="H2684" s="82"/>
      <c r="I2684" s="118">
        <f>VLOOKUP(道具表!L2684,虛寶卡代碼清單!D:H,4,FALSE)*K2684</f>
        <v>14778000000</v>
      </c>
      <c r="J2684" s="147"/>
      <c r="K2684" s="71">
        <v>9000000</v>
      </c>
      <c r="L2684" t="str">
        <f t="shared" si="52"/>
        <v>啤酒節乾杯卡</v>
      </c>
    </row>
    <row r="2685" spans="2:12" x14ac:dyDescent="0.25">
      <c r="B2685" s="82" t="s">
        <v>441</v>
      </c>
      <c r="C2685" s="174" t="s">
        <v>5051</v>
      </c>
      <c r="D2685" s="175" t="s">
        <v>5052</v>
      </c>
      <c r="E2685" s="82">
        <v>12</v>
      </c>
      <c r="F2685" s="79"/>
      <c r="G2685" s="82"/>
      <c r="H2685" s="82"/>
      <c r="I2685" s="118">
        <f>VLOOKUP(道具表!L2685,虛寶卡代碼清單!D:H,4,FALSE)*K2685</f>
        <v>16420000000</v>
      </c>
      <c r="J2685" s="147"/>
      <c r="K2685" s="71">
        <v>10000000</v>
      </c>
      <c r="L2685" t="str">
        <f t="shared" si="52"/>
        <v>啤酒節乾杯卡</v>
      </c>
    </row>
    <row r="2686" spans="2:12" x14ac:dyDescent="0.25">
      <c r="B2686" s="82" t="s">
        <v>441</v>
      </c>
      <c r="C2686" s="174" t="s">
        <v>5053</v>
      </c>
      <c r="D2686" s="175" t="s">
        <v>5054</v>
      </c>
      <c r="E2686" s="82">
        <v>12</v>
      </c>
      <c r="F2686" s="79"/>
      <c r="G2686" s="82"/>
      <c r="H2686" s="82"/>
      <c r="I2686" s="118">
        <f>VLOOKUP(道具表!L2686,虛寶卡代碼清單!D:H,4,FALSE)*K2686</f>
        <v>24630000000</v>
      </c>
      <c r="J2686" s="147"/>
      <c r="K2686" s="71">
        <v>15000000</v>
      </c>
      <c r="L2686" t="str">
        <f t="shared" si="52"/>
        <v>啤酒節乾杯卡</v>
      </c>
    </row>
    <row r="2687" spans="2:12" x14ac:dyDescent="0.25">
      <c r="B2687" s="82" t="s">
        <v>441</v>
      </c>
      <c r="C2687" s="174" t="s">
        <v>5055</v>
      </c>
      <c r="D2687" s="175" t="s">
        <v>5056</v>
      </c>
      <c r="E2687" s="82">
        <v>12</v>
      </c>
      <c r="F2687" s="79"/>
      <c r="G2687" s="82"/>
      <c r="H2687" s="82"/>
      <c r="I2687" s="118">
        <f>VLOOKUP(道具表!L2687,虛寶卡代碼清單!D:H,4,FALSE)*K2687</f>
        <v>49260000000</v>
      </c>
      <c r="J2687" s="147"/>
      <c r="K2687" s="71">
        <v>30000000</v>
      </c>
      <c r="L2687" t="str">
        <f t="shared" si="52"/>
        <v>啤酒節乾杯卡</v>
      </c>
    </row>
    <row r="2688" spans="2:12" x14ac:dyDescent="0.25">
      <c r="B2688" s="82" t="s">
        <v>441</v>
      </c>
      <c r="C2688" s="174" t="s">
        <v>5057</v>
      </c>
      <c r="D2688" s="175" t="s">
        <v>5058</v>
      </c>
      <c r="E2688" s="82">
        <v>12</v>
      </c>
      <c r="F2688" s="79"/>
      <c r="G2688" s="82"/>
      <c r="H2688" s="82"/>
      <c r="I2688" s="118">
        <f>VLOOKUP(道具表!L2688,虛寶卡代碼清單!D:H,4,FALSE)*K2688</f>
        <v>82100000000</v>
      </c>
      <c r="J2688" s="147"/>
      <c r="K2688" s="71">
        <v>50000000</v>
      </c>
      <c r="L2688" t="str">
        <f t="shared" si="52"/>
        <v>啤酒節乾杯卡</v>
      </c>
    </row>
    <row r="2689" spans="2:12" x14ac:dyDescent="0.25">
      <c r="B2689" s="82" t="s">
        <v>441</v>
      </c>
      <c r="C2689" s="174" t="s">
        <v>5059</v>
      </c>
      <c r="D2689" s="175" t="s">
        <v>5060</v>
      </c>
      <c r="E2689" s="82">
        <v>12</v>
      </c>
      <c r="F2689" s="79"/>
      <c r="G2689" s="82"/>
      <c r="H2689" s="82"/>
      <c r="I2689" s="118">
        <f>VLOOKUP(道具表!L2689,虛寶卡代碼清單!D:H,4,FALSE)*K2689</f>
        <v>164200000000</v>
      </c>
      <c r="J2689" s="147"/>
      <c r="K2689" s="71">
        <v>100000000</v>
      </c>
      <c r="L2689" t="str">
        <f t="shared" si="52"/>
        <v>啤酒節乾杯卡</v>
      </c>
    </row>
    <row r="2690" spans="2:12" x14ac:dyDescent="0.25">
      <c r="B2690" s="82" t="s">
        <v>441</v>
      </c>
      <c r="C2690" s="174" t="s">
        <v>5061</v>
      </c>
      <c r="D2690" s="175" t="s">
        <v>5062</v>
      </c>
      <c r="E2690" s="82">
        <v>12</v>
      </c>
      <c r="F2690" s="79"/>
      <c r="G2690" s="82"/>
      <c r="H2690" s="82"/>
      <c r="I2690" s="118">
        <f>VLOOKUP(道具表!L2690,虛寶卡代碼清單!D:H,4,FALSE)*K2690</f>
        <v>328400000000</v>
      </c>
      <c r="J2690" s="147"/>
      <c r="K2690" s="71">
        <v>200000000</v>
      </c>
      <c r="L2690" t="str">
        <f t="shared" si="52"/>
        <v>啤酒節乾杯卡</v>
      </c>
    </row>
    <row r="2691" spans="2:12" x14ac:dyDescent="0.25">
      <c r="B2691" s="82" t="s">
        <v>441</v>
      </c>
      <c r="C2691" s="174" t="s">
        <v>5063</v>
      </c>
      <c r="D2691" s="175" t="s">
        <v>5064</v>
      </c>
      <c r="E2691" s="82">
        <v>12</v>
      </c>
      <c r="F2691" s="79"/>
      <c r="G2691" s="82"/>
      <c r="H2691" s="82"/>
      <c r="I2691" s="118">
        <f>VLOOKUP(道具表!L2691,虛寶卡代碼清單!D:H,4,FALSE)*K2691</f>
        <v>492600000000</v>
      </c>
      <c r="J2691" s="147"/>
      <c r="K2691" s="71">
        <v>300000000</v>
      </c>
      <c r="L2691" t="str">
        <f t="shared" si="52"/>
        <v>啤酒節乾杯卡</v>
      </c>
    </row>
    <row r="2692" spans="2:12" x14ac:dyDescent="0.25">
      <c r="B2692" s="82" t="s">
        <v>441</v>
      </c>
      <c r="C2692" s="174" t="s">
        <v>5065</v>
      </c>
      <c r="D2692" s="175" t="s">
        <v>5066</v>
      </c>
      <c r="E2692" s="82">
        <v>12</v>
      </c>
      <c r="F2692" s="79"/>
      <c r="G2692" s="82"/>
      <c r="H2692" s="82"/>
      <c r="I2692" s="118">
        <f>VLOOKUP(道具表!L2692,虛寶卡代碼清單!D:H,4,FALSE)*K2692</f>
        <v>821000000000</v>
      </c>
      <c r="J2692" s="147"/>
      <c r="K2692" s="71">
        <v>500000000</v>
      </c>
      <c r="L2692" t="str">
        <f t="shared" si="52"/>
        <v>啤酒節乾杯卡</v>
      </c>
    </row>
    <row r="2693" spans="2:12" x14ac:dyDescent="0.25">
      <c r="B2693" s="82" t="s">
        <v>441</v>
      </c>
      <c r="C2693" s="174" t="s">
        <v>5067</v>
      </c>
      <c r="D2693" s="175" t="s">
        <v>5068</v>
      </c>
      <c r="E2693" s="82">
        <v>12</v>
      </c>
      <c r="F2693" s="79"/>
      <c r="G2693" s="82"/>
      <c r="H2693" s="82"/>
      <c r="I2693" s="118">
        <f>VLOOKUP(道具表!L2693,虛寶卡代碼清單!D:H,4,FALSE)*K2693</f>
        <v>1642000000000</v>
      </c>
      <c r="J2693" s="147"/>
      <c r="K2693" s="71">
        <v>1000000000</v>
      </c>
      <c r="L2693" t="str">
        <f t="shared" si="52"/>
        <v>啤酒節乾杯卡</v>
      </c>
    </row>
    <row r="2694" spans="2:12" x14ac:dyDescent="0.25">
      <c r="B2694" s="82" t="s">
        <v>441</v>
      </c>
      <c r="C2694" s="174" t="s">
        <v>5069</v>
      </c>
      <c r="D2694" s="175" t="s">
        <v>5070</v>
      </c>
      <c r="E2694" s="82">
        <v>12</v>
      </c>
      <c r="F2694" s="79"/>
      <c r="G2694" s="82"/>
      <c r="H2694" s="82"/>
      <c r="I2694" s="118">
        <f>VLOOKUP(道具表!L2694,虛寶卡代碼清單!D:H,4,FALSE)*K2694</f>
        <v>396000</v>
      </c>
      <c r="J2694" s="147"/>
      <c r="K2694" s="71">
        <v>3000</v>
      </c>
      <c r="L2694" t="str">
        <f t="shared" si="52"/>
        <v>百萬冥神紅利卡</v>
      </c>
    </row>
    <row r="2695" spans="2:12" x14ac:dyDescent="0.25">
      <c r="B2695" s="82" t="s">
        <v>441</v>
      </c>
      <c r="C2695" s="174" t="s">
        <v>5071</v>
      </c>
      <c r="D2695" s="175" t="s">
        <v>5072</v>
      </c>
      <c r="E2695" s="82">
        <v>12</v>
      </c>
      <c r="F2695" s="79"/>
      <c r="G2695" s="82"/>
      <c r="H2695" s="82"/>
      <c r="I2695" s="118">
        <f>VLOOKUP(道具表!L2695,虛寶卡代碼清單!D:H,4,FALSE)*K2695</f>
        <v>1188000</v>
      </c>
      <c r="J2695" s="147"/>
      <c r="K2695" s="71">
        <v>9000</v>
      </c>
      <c r="L2695" t="str">
        <f t="shared" si="52"/>
        <v>百萬冥神紅利卡</v>
      </c>
    </row>
    <row r="2696" spans="2:12" x14ac:dyDescent="0.25">
      <c r="B2696" s="82" t="s">
        <v>441</v>
      </c>
      <c r="C2696" s="174" t="s">
        <v>5073</v>
      </c>
      <c r="D2696" s="175" t="s">
        <v>5074</v>
      </c>
      <c r="E2696" s="82">
        <v>12</v>
      </c>
      <c r="F2696" s="79"/>
      <c r="G2696" s="82"/>
      <c r="H2696" s="82"/>
      <c r="I2696" s="118">
        <f>VLOOKUP(道具表!L2696,虛寶卡代碼清單!D:H,4,FALSE)*K2696</f>
        <v>3960000</v>
      </c>
      <c r="J2696" s="147"/>
      <c r="K2696" s="71">
        <v>30000</v>
      </c>
      <c r="L2696" t="str">
        <f t="shared" si="52"/>
        <v>百萬冥神紅利卡</v>
      </c>
    </row>
    <row r="2697" spans="2:12" x14ac:dyDescent="0.25">
      <c r="B2697" s="82" t="s">
        <v>441</v>
      </c>
      <c r="C2697" s="174" t="s">
        <v>5075</v>
      </c>
      <c r="D2697" s="175" t="s">
        <v>5076</v>
      </c>
      <c r="E2697" s="82">
        <v>12</v>
      </c>
      <c r="F2697" s="79"/>
      <c r="G2697" s="82"/>
      <c r="H2697" s="82"/>
      <c r="I2697" s="118">
        <f>VLOOKUP(道具表!L2697,虛寶卡代碼清單!D:H,4,FALSE)*K2697</f>
        <v>11880000</v>
      </c>
      <c r="J2697" s="147"/>
      <c r="K2697" s="71">
        <v>90000</v>
      </c>
      <c r="L2697" t="str">
        <f t="shared" si="52"/>
        <v>百萬冥神紅利卡</v>
      </c>
    </row>
    <row r="2698" spans="2:12" x14ac:dyDescent="0.25">
      <c r="B2698" s="82" t="s">
        <v>441</v>
      </c>
      <c r="C2698" s="174" t="s">
        <v>5077</v>
      </c>
      <c r="D2698" s="175" t="s">
        <v>5078</v>
      </c>
      <c r="E2698" s="82">
        <v>12</v>
      </c>
      <c r="F2698" s="79"/>
      <c r="G2698" s="82"/>
      <c r="H2698" s="82"/>
      <c r="I2698" s="118">
        <f>VLOOKUP(道具表!L2698,虛寶卡代碼清單!D:H,4,FALSE)*K2698</f>
        <v>39600000</v>
      </c>
      <c r="J2698" s="147"/>
      <c r="K2698" s="71">
        <v>300000</v>
      </c>
      <c r="L2698" t="str">
        <f t="shared" si="52"/>
        <v>百萬冥神紅利卡</v>
      </c>
    </row>
    <row r="2699" spans="2:12" x14ac:dyDescent="0.25">
      <c r="B2699" s="82" t="s">
        <v>441</v>
      </c>
      <c r="C2699" s="174" t="s">
        <v>5079</v>
      </c>
      <c r="D2699" s="175" t="s">
        <v>5080</v>
      </c>
      <c r="E2699" s="82">
        <v>12</v>
      </c>
      <c r="F2699" s="79"/>
      <c r="G2699" s="82"/>
      <c r="H2699" s="82"/>
      <c r="I2699" s="118">
        <f>VLOOKUP(道具表!L2699,虛寶卡代碼清單!D:H,4,FALSE)*K2699</f>
        <v>118800000</v>
      </c>
      <c r="J2699" s="147"/>
      <c r="K2699" s="71">
        <v>900000</v>
      </c>
      <c r="L2699" t="str">
        <f t="shared" si="52"/>
        <v>百萬冥神紅利卡</v>
      </c>
    </row>
    <row r="2700" spans="2:12" x14ac:dyDescent="0.25">
      <c r="B2700" s="82" t="s">
        <v>441</v>
      </c>
      <c r="C2700" s="174" t="s">
        <v>5081</v>
      </c>
      <c r="D2700" s="175" t="s">
        <v>5082</v>
      </c>
      <c r="E2700" s="82">
        <v>12</v>
      </c>
      <c r="F2700" s="79"/>
      <c r="G2700" s="82"/>
      <c r="H2700" s="82"/>
      <c r="I2700" s="118">
        <f>VLOOKUP(道具表!L2700,虛寶卡代碼清單!D:H,4,FALSE)*K2700</f>
        <v>396000000</v>
      </c>
      <c r="J2700" s="147"/>
      <c r="K2700" s="71">
        <v>3000000</v>
      </c>
      <c r="L2700" t="str">
        <f t="shared" si="52"/>
        <v>百萬冥神紅利卡</v>
      </c>
    </row>
    <row r="2701" spans="2:12" x14ac:dyDescent="0.25">
      <c r="B2701" s="82" t="s">
        <v>441</v>
      </c>
      <c r="C2701" s="174" t="s">
        <v>5083</v>
      </c>
      <c r="D2701" s="175" t="s">
        <v>5084</v>
      </c>
      <c r="E2701" s="82">
        <v>12</v>
      </c>
      <c r="F2701" s="79"/>
      <c r="G2701" s="82"/>
      <c r="H2701" s="82"/>
      <c r="I2701" s="118">
        <f>VLOOKUP(道具表!L2701,虛寶卡代碼清單!D:H,4,FALSE)*K2701</f>
        <v>792000000</v>
      </c>
      <c r="J2701" s="147"/>
      <c r="K2701" s="71">
        <v>6000000</v>
      </c>
      <c r="L2701" t="str">
        <f t="shared" si="52"/>
        <v>百萬冥神紅利卡</v>
      </c>
    </row>
    <row r="2702" spans="2:12" x14ac:dyDescent="0.25">
      <c r="B2702" s="82" t="s">
        <v>441</v>
      </c>
      <c r="C2702" s="174" t="s">
        <v>5085</v>
      </c>
      <c r="D2702" s="175" t="s">
        <v>5086</v>
      </c>
      <c r="E2702" s="82">
        <v>12</v>
      </c>
      <c r="F2702" s="79"/>
      <c r="G2702" s="82"/>
      <c r="H2702" s="82"/>
      <c r="I2702" s="118">
        <f>VLOOKUP(道具表!L2702,虛寶卡代碼清單!D:H,4,FALSE)*K2702</f>
        <v>1188000000</v>
      </c>
      <c r="J2702" s="147"/>
      <c r="K2702" s="71">
        <v>9000000</v>
      </c>
      <c r="L2702" t="str">
        <f t="shared" si="52"/>
        <v>百萬冥神紅利卡</v>
      </c>
    </row>
    <row r="2703" spans="2:12" x14ac:dyDescent="0.25">
      <c r="B2703" s="82" t="s">
        <v>441</v>
      </c>
      <c r="C2703" s="174" t="s">
        <v>5087</v>
      </c>
      <c r="D2703" s="175" t="s">
        <v>5088</v>
      </c>
      <c r="E2703" s="82">
        <v>12</v>
      </c>
      <c r="F2703" s="79"/>
      <c r="G2703" s="82"/>
      <c r="H2703" s="82"/>
      <c r="I2703" s="118">
        <f>VLOOKUP(道具表!L2703,虛寶卡代碼清單!D:H,4,FALSE)*K2703</f>
        <v>1980000000</v>
      </c>
      <c r="J2703" s="147"/>
      <c r="K2703" s="71">
        <v>15000000</v>
      </c>
      <c r="L2703" t="str">
        <f t="shared" si="52"/>
        <v>百萬冥神紅利卡</v>
      </c>
    </row>
    <row r="2704" spans="2:12" x14ac:dyDescent="0.25">
      <c r="B2704" s="82" t="s">
        <v>441</v>
      </c>
      <c r="C2704" s="174" t="s">
        <v>5089</v>
      </c>
      <c r="D2704" s="175" t="s">
        <v>5090</v>
      </c>
      <c r="E2704" s="82">
        <v>12</v>
      </c>
      <c r="F2704" s="79"/>
      <c r="G2704" s="82"/>
      <c r="H2704" s="82"/>
      <c r="I2704" s="118">
        <f>VLOOKUP(道具表!L2704,虛寶卡代碼清單!D:H,4,FALSE)*K2704</f>
        <v>3960000000</v>
      </c>
      <c r="J2704" s="147"/>
      <c r="K2704" s="71">
        <v>30000000</v>
      </c>
      <c r="L2704" t="str">
        <f t="shared" si="52"/>
        <v>百萬冥神紅利卡</v>
      </c>
    </row>
    <row r="2705" spans="2:12" x14ac:dyDescent="0.25">
      <c r="B2705" s="82" t="s">
        <v>441</v>
      </c>
      <c r="C2705" s="174" t="s">
        <v>5091</v>
      </c>
      <c r="D2705" s="175" t="s">
        <v>5092</v>
      </c>
      <c r="E2705" s="82">
        <v>12</v>
      </c>
      <c r="F2705" s="79"/>
      <c r="G2705" s="82"/>
      <c r="H2705" s="82"/>
      <c r="I2705" s="118">
        <f>VLOOKUP(道具表!L2705,虛寶卡代碼清單!D:H,4,FALSE)*K2705</f>
        <v>5940000000</v>
      </c>
      <c r="J2705" s="147"/>
      <c r="K2705" s="71">
        <v>45000000</v>
      </c>
      <c r="L2705" t="str">
        <f t="shared" si="52"/>
        <v>百萬冥神紅利卡</v>
      </c>
    </row>
    <row r="2706" spans="2:12" x14ac:dyDescent="0.25">
      <c r="B2706" s="82" t="s">
        <v>441</v>
      </c>
      <c r="C2706" s="174" t="s">
        <v>5093</v>
      </c>
      <c r="D2706" s="175" t="s">
        <v>5094</v>
      </c>
      <c r="E2706" s="82">
        <v>12</v>
      </c>
      <c r="F2706" s="79"/>
      <c r="G2706" s="82"/>
      <c r="H2706" s="82"/>
      <c r="I2706" s="118">
        <f>VLOOKUP(道具表!L2706,虛寶卡代碼清單!D:H,4,FALSE)*K2706</f>
        <v>11880000000</v>
      </c>
      <c r="J2706" s="147"/>
      <c r="K2706" s="71">
        <v>90000000</v>
      </c>
      <c r="L2706" t="str">
        <f t="shared" si="52"/>
        <v>百萬冥神紅利卡</v>
      </c>
    </row>
    <row r="2707" spans="2:12" x14ac:dyDescent="0.25">
      <c r="B2707" s="82" t="s">
        <v>441</v>
      </c>
      <c r="C2707" s="174" t="s">
        <v>5095</v>
      </c>
      <c r="D2707" s="175" t="s">
        <v>5096</v>
      </c>
      <c r="E2707" s="82">
        <v>12</v>
      </c>
      <c r="F2707" s="79"/>
      <c r="G2707" s="82"/>
      <c r="H2707" s="82"/>
      <c r="I2707" s="118">
        <f>VLOOKUP(道具表!L2707,虛寶卡代碼清單!D:H,4,FALSE)*K2707</f>
        <v>19800000000</v>
      </c>
      <c r="J2707" s="147"/>
      <c r="K2707" s="71">
        <v>150000000</v>
      </c>
      <c r="L2707" t="str">
        <f t="shared" si="52"/>
        <v>百萬冥神紅利卡</v>
      </c>
    </row>
    <row r="2708" spans="2:12" x14ac:dyDescent="0.25">
      <c r="B2708" s="82" t="s">
        <v>441</v>
      </c>
      <c r="C2708" s="174" t="s">
        <v>5097</v>
      </c>
      <c r="D2708" s="175" t="s">
        <v>5098</v>
      </c>
      <c r="E2708" s="82">
        <v>12</v>
      </c>
      <c r="F2708" s="79"/>
      <c r="G2708" s="82"/>
      <c r="H2708" s="82"/>
      <c r="I2708" s="118">
        <f>VLOOKUP(道具表!L2708,虛寶卡代碼清單!D:H,4,FALSE)*K2708</f>
        <v>39600000000</v>
      </c>
      <c r="J2708" s="147"/>
      <c r="K2708" s="71">
        <v>300000000</v>
      </c>
      <c r="L2708" t="str">
        <f t="shared" si="52"/>
        <v>百萬冥神紅利卡</v>
      </c>
    </row>
    <row r="2709" spans="2:12" x14ac:dyDescent="0.25">
      <c r="B2709" s="82" t="s">
        <v>441</v>
      </c>
      <c r="C2709" s="174" t="s">
        <v>5099</v>
      </c>
      <c r="D2709" s="175" t="s">
        <v>5100</v>
      </c>
      <c r="E2709" s="82">
        <v>12</v>
      </c>
      <c r="F2709" s="79"/>
      <c r="G2709" s="82"/>
      <c r="H2709" s="82"/>
      <c r="I2709" s="118">
        <f>VLOOKUP(道具表!L2709,虛寶卡代碼清單!D:H,4,FALSE)*K2709</f>
        <v>79200000000</v>
      </c>
      <c r="J2709" s="147"/>
      <c r="K2709" s="71">
        <v>600000000</v>
      </c>
      <c r="L2709" t="str">
        <f t="shared" si="52"/>
        <v>百萬冥神紅利卡</v>
      </c>
    </row>
    <row r="2710" spans="2:12" x14ac:dyDescent="0.25">
      <c r="B2710" s="82" t="s">
        <v>441</v>
      </c>
      <c r="C2710" s="174" t="s">
        <v>5101</v>
      </c>
      <c r="D2710" s="175" t="s">
        <v>5102</v>
      </c>
      <c r="E2710" s="82">
        <v>12</v>
      </c>
      <c r="F2710" s="79"/>
      <c r="G2710" s="82"/>
      <c r="H2710" s="82"/>
      <c r="I2710" s="118">
        <f>VLOOKUP(道具表!L2710,虛寶卡代碼清單!D:H,4,FALSE)*K2710</f>
        <v>158400000000</v>
      </c>
      <c r="J2710" s="147"/>
      <c r="K2710" s="71">
        <v>1200000000</v>
      </c>
      <c r="L2710" t="str">
        <f t="shared" si="52"/>
        <v>百萬冥神紅利卡</v>
      </c>
    </row>
    <row r="2711" spans="2:12" x14ac:dyDescent="0.25">
      <c r="B2711" s="82" t="s">
        <v>441</v>
      </c>
      <c r="C2711" s="174" t="s">
        <v>5103</v>
      </c>
      <c r="D2711" s="175" t="s">
        <v>5104</v>
      </c>
      <c r="E2711" s="82">
        <v>12</v>
      </c>
      <c r="F2711" s="79"/>
      <c r="G2711" s="82"/>
      <c r="H2711" s="82"/>
      <c r="I2711" s="118">
        <f>VLOOKUP(道具表!L2711,虛寶卡代碼清單!D:H,4,FALSE)*K2711</f>
        <v>396000000000</v>
      </c>
      <c r="J2711" s="147"/>
      <c r="K2711" s="71">
        <v>3000000000</v>
      </c>
      <c r="L2711" t="str">
        <f t="shared" si="52"/>
        <v>百萬冥神紅利卡</v>
      </c>
    </row>
    <row r="2712" spans="2:12" x14ac:dyDescent="0.25">
      <c r="B2712" s="82" t="s">
        <v>441</v>
      </c>
      <c r="C2712" s="174" t="s">
        <v>5105</v>
      </c>
      <c r="D2712" s="175" t="s">
        <v>5106</v>
      </c>
      <c r="E2712" s="82">
        <v>12</v>
      </c>
      <c r="F2712" s="79"/>
      <c r="G2712" s="82"/>
      <c r="H2712" s="82"/>
      <c r="I2712" s="118">
        <f>VLOOKUP(道具表!L2712,虛寶卡代碼清單!D:H,4,FALSE)*K2712</f>
        <v>396000</v>
      </c>
      <c r="J2712" s="147"/>
      <c r="K2712" s="71">
        <v>3000</v>
      </c>
      <c r="L2712" t="str">
        <f t="shared" si="52"/>
        <v>百萬冥神紅利卡</v>
      </c>
    </row>
    <row r="2713" spans="2:12" x14ac:dyDescent="0.25">
      <c r="B2713" s="82" t="s">
        <v>441</v>
      </c>
      <c r="C2713" s="174" t="s">
        <v>5107</v>
      </c>
      <c r="D2713" s="175" t="s">
        <v>5108</v>
      </c>
      <c r="E2713" s="82">
        <v>12</v>
      </c>
      <c r="F2713" s="79"/>
      <c r="G2713" s="82"/>
      <c r="H2713" s="82"/>
      <c r="I2713" s="118">
        <f>VLOOKUP(道具表!L2713,虛寶卡代碼清單!D:H,4,FALSE)*K2713</f>
        <v>1188000</v>
      </c>
      <c r="J2713" s="147"/>
      <c r="K2713" s="71">
        <v>9000</v>
      </c>
      <c r="L2713" t="str">
        <f t="shared" si="52"/>
        <v>百萬冥神紅利卡</v>
      </c>
    </row>
    <row r="2714" spans="2:12" x14ac:dyDescent="0.25">
      <c r="B2714" s="82" t="s">
        <v>441</v>
      </c>
      <c r="C2714" s="174" t="s">
        <v>5109</v>
      </c>
      <c r="D2714" s="175" t="s">
        <v>5110</v>
      </c>
      <c r="E2714" s="82">
        <v>12</v>
      </c>
      <c r="F2714" s="79"/>
      <c r="G2714" s="82"/>
      <c r="H2714" s="82"/>
      <c r="I2714" s="118">
        <f>VLOOKUP(道具表!L2714,虛寶卡代碼清單!D:H,4,FALSE)*K2714</f>
        <v>3960000</v>
      </c>
      <c r="J2714" s="147"/>
      <c r="K2714" s="71">
        <v>30000</v>
      </c>
      <c r="L2714" t="str">
        <f t="shared" si="52"/>
        <v>百萬冥神紅利卡</v>
      </c>
    </row>
    <row r="2715" spans="2:12" x14ac:dyDescent="0.25">
      <c r="B2715" s="82" t="s">
        <v>441</v>
      </c>
      <c r="C2715" s="174" t="s">
        <v>5111</v>
      </c>
      <c r="D2715" s="175" t="s">
        <v>5112</v>
      </c>
      <c r="E2715" s="82">
        <v>12</v>
      </c>
      <c r="F2715" s="79"/>
      <c r="G2715" s="82"/>
      <c r="H2715" s="82"/>
      <c r="I2715" s="118">
        <f>VLOOKUP(道具表!L2715,虛寶卡代碼清單!D:H,4,FALSE)*K2715</f>
        <v>11880000</v>
      </c>
      <c r="J2715" s="147"/>
      <c r="K2715" s="71">
        <v>90000</v>
      </c>
      <c r="L2715" t="str">
        <f t="shared" si="52"/>
        <v>百萬冥神紅利卡</v>
      </c>
    </row>
    <row r="2716" spans="2:12" x14ac:dyDescent="0.25">
      <c r="B2716" s="82" t="s">
        <v>441</v>
      </c>
      <c r="C2716" s="174" t="s">
        <v>5113</v>
      </c>
      <c r="D2716" s="175" t="s">
        <v>5114</v>
      </c>
      <c r="E2716" s="82">
        <v>12</v>
      </c>
      <c r="F2716" s="79"/>
      <c r="G2716" s="82"/>
      <c r="H2716" s="82"/>
      <c r="I2716" s="118">
        <f>VLOOKUP(道具表!L2716,虛寶卡代碼清單!D:H,4,FALSE)*K2716</f>
        <v>39600000</v>
      </c>
      <c r="J2716" s="147"/>
      <c r="K2716" s="71">
        <v>300000</v>
      </c>
      <c r="L2716" t="str">
        <f t="shared" si="52"/>
        <v>百萬冥神紅利卡</v>
      </c>
    </row>
    <row r="2717" spans="2:12" x14ac:dyDescent="0.25">
      <c r="B2717" s="82" t="s">
        <v>441</v>
      </c>
      <c r="C2717" s="174" t="s">
        <v>5115</v>
      </c>
      <c r="D2717" s="175" t="s">
        <v>5116</v>
      </c>
      <c r="E2717" s="82">
        <v>12</v>
      </c>
      <c r="F2717" s="79"/>
      <c r="G2717" s="82"/>
      <c r="H2717" s="82"/>
      <c r="I2717" s="118">
        <f>VLOOKUP(道具表!L2717,虛寶卡代碼清單!D:H,4,FALSE)*K2717</f>
        <v>118800000</v>
      </c>
      <c r="J2717" s="147"/>
      <c r="K2717" s="71">
        <v>900000</v>
      </c>
      <c r="L2717" t="str">
        <f t="shared" si="52"/>
        <v>百萬冥神紅利卡</v>
      </c>
    </row>
    <row r="2718" spans="2:12" x14ac:dyDescent="0.25">
      <c r="B2718" s="82" t="s">
        <v>441</v>
      </c>
      <c r="C2718" s="174" t="s">
        <v>5117</v>
      </c>
      <c r="D2718" s="175" t="s">
        <v>5118</v>
      </c>
      <c r="E2718" s="82">
        <v>12</v>
      </c>
      <c r="F2718" s="79"/>
      <c r="G2718" s="82"/>
      <c r="H2718" s="82"/>
      <c r="I2718" s="118">
        <f>VLOOKUP(道具表!L2718,虛寶卡代碼清單!D:H,4,FALSE)*K2718</f>
        <v>396000000</v>
      </c>
      <c r="J2718" s="147"/>
      <c r="K2718" s="71">
        <v>3000000</v>
      </c>
      <c r="L2718" t="str">
        <f t="shared" si="52"/>
        <v>百萬冥神紅利卡</v>
      </c>
    </row>
    <row r="2719" spans="2:12" x14ac:dyDescent="0.25">
      <c r="B2719" s="82" t="s">
        <v>441</v>
      </c>
      <c r="C2719" s="174" t="s">
        <v>5119</v>
      </c>
      <c r="D2719" s="175" t="s">
        <v>5120</v>
      </c>
      <c r="E2719" s="82">
        <v>12</v>
      </c>
      <c r="F2719" s="79"/>
      <c r="G2719" s="82"/>
      <c r="H2719" s="82"/>
      <c r="I2719" s="118">
        <f>VLOOKUP(道具表!L2719,虛寶卡代碼清單!D:H,4,FALSE)*K2719</f>
        <v>792000000</v>
      </c>
      <c r="J2719" s="147"/>
      <c r="K2719" s="71">
        <v>6000000</v>
      </c>
      <c r="L2719" t="str">
        <f t="shared" si="52"/>
        <v>百萬冥神紅利卡</v>
      </c>
    </row>
    <row r="2720" spans="2:12" x14ac:dyDescent="0.25">
      <c r="B2720" s="82" t="s">
        <v>441</v>
      </c>
      <c r="C2720" s="174" t="s">
        <v>5121</v>
      </c>
      <c r="D2720" s="175" t="s">
        <v>5122</v>
      </c>
      <c r="E2720" s="82">
        <v>12</v>
      </c>
      <c r="F2720" s="79"/>
      <c r="G2720" s="82"/>
      <c r="H2720" s="82"/>
      <c r="I2720" s="118">
        <f>VLOOKUP(道具表!L2720,虛寶卡代碼清單!D:H,4,FALSE)*K2720</f>
        <v>1188000000</v>
      </c>
      <c r="J2720" s="147"/>
      <c r="K2720" s="71">
        <v>9000000</v>
      </c>
      <c r="L2720" t="str">
        <f t="shared" si="52"/>
        <v>百萬冥神紅利卡</v>
      </c>
    </row>
    <row r="2721" spans="2:12" x14ac:dyDescent="0.25">
      <c r="B2721" s="82" t="s">
        <v>441</v>
      </c>
      <c r="C2721" s="174" t="s">
        <v>5123</v>
      </c>
      <c r="D2721" s="175" t="s">
        <v>5124</v>
      </c>
      <c r="E2721" s="82">
        <v>12</v>
      </c>
      <c r="F2721" s="79"/>
      <c r="G2721" s="82"/>
      <c r="H2721" s="82"/>
      <c r="I2721" s="118">
        <f>VLOOKUP(道具表!L2721,虛寶卡代碼清單!D:H,4,FALSE)*K2721</f>
        <v>1980000000</v>
      </c>
      <c r="J2721" s="147"/>
      <c r="K2721" s="71">
        <v>15000000</v>
      </c>
      <c r="L2721" t="str">
        <f t="shared" si="52"/>
        <v>百萬冥神紅利卡</v>
      </c>
    </row>
    <row r="2722" spans="2:12" x14ac:dyDescent="0.25">
      <c r="B2722" s="82" t="s">
        <v>441</v>
      </c>
      <c r="C2722" s="174" t="s">
        <v>5125</v>
      </c>
      <c r="D2722" s="175" t="s">
        <v>5126</v>
      </c>
      <c r="E2722" s="82">
        <v>12</v>
      </c>
      <c r="F2722" s="79"/>
      <c r="G2722" s="82"/>
      <c r="H2722" s="82"/>
      <c r="I2722" s="118">
        <f>VLOOKUP(道具表!L2722,虛寶卡代碼清單!D:H,4,FALSE)*K2722</f>
        <v>3960000000</v>
      </c>
      <c r="J2722" s="147"/>
      <c r="K2722" s="71">
        <v>30000000</v>
      </c>
      <c r="L2722" t="str">
        <f t="shared" si="52"/>
        <v>百萬冥神紅利卡</v>
      </c>
    </row>
    <row r="2723" spans="2:12" x14ac:dyDescent="0.25">
      <c r="B2723" s="82" t="s">
        <v>441</v>
      </c>
      <c r="C2723" s="174" t="s">
        <v>5127</v>
      </c>
      <c r="D2723" s="175" t="s">
        <v>5128</v>
      </c>
      <c r="E2723" s="82">
        <v>12</v>
      </c>
      <c r="F2723" s="79"/>
      <c r="G2723" s="82"/>
      <c r="H2723" s="82"/>
      <c r="I2723" s="118">
        <f>VLOOKUP(道具表!L2723,虛寶卡代碼清單!D:H,4,FALSE)*K2723</f>
        <v>5940000000</v>
      </c>
      <c r="J2723" s="147"/>
      <c r="K2723" s="71">
        <v>45000000</v>
      </c>
      <c r="L2723" t="str">
        <f t="shared" si="52"/>
        <v>百萬冥神紅利卡</v>
      </c>
    </row>
    <row r="2724" spans="2:12" x14ac:dyDescent="0.25">
      <c r="B2724" s="82" t="s">
        <v>441</v>
      </c>
      <c r="C2724" s="174" t="s">
        <v>5129</v>
      </c>
      <c r="D2724" s="175" t="s">
        <v>5130</v>
      </c>
      <c r="E2724" s="82">
        <v>12</v>
      </c>
      <c r="F2724" s="79"/>
      <c r="G2724" s="82"/>
      <c r="H2724" s="82"/>
      <c r="I2724" s="118">
        <f>VLOOKUP(道具表!L2724,虛寶卡代碼清單!D:H,4,FALSE)*K2724</f>
        <v>11880000000</v>
      </c>
      <c r="J2724" s="147"/>
      <c r="K2724" s="71">
        <v>90000000</v>
      </c>
      <c r="L2724" t="str">
        <f t="shared" si="52"/>
        <v>百萬冥神紅利卡</v>
      </c>
    </row>
    <row r="2725" spans="2:12" x14ac:dyDescent="0.25">
      <c r="B2725" s="82" t="s">
        <v>441</v>
      </c>
      <c r="C2725" s="174" t="s">
        <v>5131</v>
      </c>
      <c r="D2725" s="175" t="s">
        <v>5132</v>
      </c>
      <c r="E2725" s="82">
        <v>12</v>
      </c>
      <c r="F2725" s="79"/>
      <c r="G2725" s="82"/>
      <c r="H2725" s="82"/>
      <c r="I2725" s="118">
        <f>VLOOKUP(道具表!L2725,虛寶卡代碼清單!D:H,4,FALSE)*K2725</f>
        <v>19800000000</v>
      </c>
      <c r="J2725" s="147"/>
      <c r="K2725" s="71">
        <v>150000000</v>
      </c>
      <c r="L2725" t="str">
        <f t="shared" si="52"/>
        <v>百萬冥神紅利卡</v>
      </c>
    </row>
    <row r="2726" spans="2:12" x14ac:dyDescent="0.25">
      <c r="B2726" s="82" t="s">
        <v>441</v>
      </c>
      <c r="C2726" s="174" t="s">
        <v>5133</v>
      </c>
      <c r="D2726" s="175" t="s">
        <v>5134</v>
      </c>
      <c r="E2726" s="82">
        <v>12</v>
      </c>
      <c r="F2726" s="79"/>
      <c r="G2726" s="82"/>
      <c r="H2726" s="82"/>
      <c r="I2726" s="118">
        <f>VLOOKUP(道具表!L2726,虛寶卡代碼清單!D:H,4,FALSE)*K2726</f>
        <v>39600000000</v>
      </c>
      <c r="J2726" s="147"/>
      <c r="K2726" s="71">
        <v>300000000</v>
      </c>
      <c r="L2726" t="str">
        <f t="shared" si="52"/>
        <v>百萬冥神紅利卡</v>
      </c>
    </row>
    <row r="2727" spans="2:12" x14ac:dyDescent="0.25">
      <c r="B2727" s="82" t="s">
        <v>441</v>
      </c>
      <c r="C2727" s="174" t="s">
        <v>5135</v>
      </c>
      <c r="D2727" s="175" t="s">
        <v>5136</v>
      </c>
      <c r="E2727" s="82">
        <v>12</v>
      </c>
      <c r="F2727" s="79"/>
      <c r="G2727" s="82"/>
      <c r="H2727" s="82"/>
      <c r="I2727" s="118">
        <f>VLOOKUP(道具表!L2727,虛寶卡代碼清單!D:H,4,FALSE)*K2727</f>
        <v>79200000000</v>
      </c>
      <c r="J2727" s="147"/>
      <c r="K2727" s="71">
        <v>600000000</v>
      </c>
      <c r="L2727" t="str">
        <f t="shared" si="52"/>
        <v>百萬冥神紅利卡</v>
      </c>
    </row>
    <row r="2728" spans="2:12" x14ac:dyDescent="0.25">
      <c r="B2728" s="82" t="s">
        <v>441</v>
      </c>
      <c r="C2728" s="174" t="s">
        <v>5137</v>
      </c>
      <c r="D2728" s="175" t="s">
        <v>5138</v>
      </c>
      <c r="E2728" s="82">
        <v>12</v>
      </c>
      <c r="F2728" s="79"/>
      <c r="G2728" s="82"/>
      <c r="H2728" s="82"/>
      <c r="I2728" s="118">
        <f>VLOOKUP(道具表!L2728,虛寶卡代碼清單!D:H,4,FALSE)*K2728</f>
        <v>158400000000</v>
      </c>
      <c r="J2728" s="147"/>
      <c r="K2728" s="71">
        <v>1200000000</v>
      </c>
      <c r="L2728" t="str">
        <f t="shared" si="52"/>
        <v>百萬冥神紅利卡</v>
      </c>
    </row>
    <row r="2729" spans="2:12" x14ac:dyDescent="0.25">
      <c r="B2729" s="82" t="s">
        <v>441</v>
      </c>
      <c r="C2729" s="174" t="s">
        <v>5139</v>
      </c>
      <c r="D2729" s="175" t="s">
        <v>5140</v>
      </c>
      <c r="E2729" s="82">
        <v>12</v>
      </c>
      <c r="F2729" s="79"/>
      <c r="G2729" s="82"/>
      <c r="H2729" s="82"/>
      <c r="I2729" s="118">
        <f>VLOOKUP(道具表!L2729,虛寶卡代碼清單!D:H,4,FALSE)*K2729</f>
        <v>396000000000</v>
      </c>
      <c r="J2729" s="147"/>
      <c r="K2729" s="71">
        <v>3000000000</v>
      </c>
      <c r="L2729" t="str">
        <f t="shared" si="52"/>
        <v>百萬冥神紅利卡</v>
      </c>
    </row>
    <row r="2730" spans="2:12" x14ac:dyDescent="0.25">
      <c r="B2730" s="82" t="s">
        <v>441</v>
      </c>
      <c r="C2730" s="174" t="s">
        <v>5141</v>
      </c>
      <c r="D2730" s="175" t="s">
        <v>5142</v>
      </c>
      <c r="E2730" s="82">
        <v>12</v>
      </c>
      <c r="F2730" s="79"/>
      <c r="G2730" s="82"/>
      <c r="H2730" s="82"/>
      <c r="I2730" s="118">
        <f>VLOOKUP(道具表!L2730,虛寶卡代碼清單!D:H,4,FALSE)*K2730</f>
        <v>1257000</v>
      </c>
      <c r="J2730" s="147"/>
      <c r="K2730" s="71">
        <v>3000</v>
      </c>
      <c r="L2730" t="str">
        <f t="shared" si="52"/>
        <v>百萬冥神冥神卡</v>
      </c>
    </row>
    <row r="2731" spans="2:12" x14ac:dyDescent="0.25">
      <c r="B2731" s="82" t="s">
        <v>441</v>
      </c>
      <c r="C2731" s="174" t="s">
        <v>5143</v>
      </c>
      <c r="D2731" s="175" t="s">
        <v>5144</v>
      </c>
      <c r="E2731" s="82">
        <v>12</v>
      </c>
      <c r="F2731" s="79"/>
      <c r="G2731" s="82"/>
      <c r="H2731" s="82"/>
      <c r="I2731" s="118">
        <f>VLOOKUP(道具表!L2731,虛寶卡代碼清單!D:H,4,FALSE)*K2731</f>
        <v>3771000</v>
      </c>
      <c r="J2731" s="147"/>
      <c r="K2731" s="71">
        <v>9000</v>
      </c>
      <c r="L2731" t="str">
        <f t="shared" si="52"/>
        <v>百萬冥神冥神卡</v>
      </c>
    </row>
    <row r="2732" spans="2:12" x14ac:dyDescent="0.25">
      <c r="B2732" s="82" t="s">
        <v>441</v>
      </c>
      <c r="C2732" s="174" t="s">
        <v>5145</v>
      </c>
      <c r="D2732" s="175" t="s">
        <v>5146</v>
      </c>
      <c r="E2732" s="82">
        <v>12</v>
      </c>
      <c r="F2732" s="79"/>
      <c r="G2732" s="82"/>
      <c r="H2732" s="82"/>
      <c r="I2732" s="118">
        <f>VLOOKUP(道具表!L2732,虛寶卡代碼清單!D:H,4,FALSE)*K2732</f>
        <v>12570000</v>
      </c>
      <c r="J2732" s="147"/>
      <c r="K2732" s="71">
        <v>30000</v>
      </c>
      <c r="L2732" t="str">
        <f t="shared" si="52"/>
        <v>百萬冥神冥神卡</v>
      </c>
    </row>
    <row r="2733" spans="2:12" x14ac:dyDescent="0.25">
      <c r="B2733" s="82" t="s">
        <v>441</v>
      </c>
      <c r="C2733" s="174" t="s">
        <v>5147</v>
      </c>
      <c r="D2733" s="175" t="s">
        <v>5148</v>
      </c>
      <c r="E2733" s="82">
        <v>12</v>
      </c>
      <c r="F2733" s="79"/>
      <c r="G2733" s="82"/>
      <c r="H2733" s="82"/>
      <c r="I2733" s="118">
        <f>VLOOKUP(道具表!L2733,虛寶卡代碼清單!D:H,4,FALSE)*K2733</f>
        <v>37710000</v>
      </c>
      <c r="J2733" s="147"/>
      <c r="K2733" s="71">
        <v>90000</v>
      </c>
      <c r="L2733" t="str">
        <f t="shared" si="52"/>
        <v>百萬冥神冥神卡</v>
      </c>
    </row>
    <row r="2734" spans="2:12" x14ac:dyDescent="0.25">
      <c r="B2734" s="82" t="s">
        <v>441</v>
      </c>
      <c r="C2734" s="174" t="s">
        <v>5149</v>
      </c>
      <c r="D2734" s="175" t="s">
        <v>5150</v>
      </c>
      <c r="E2734" s="82">
        <v>12</v>
      </c>
      <c r="F2734" s="79"/>
      <c r="G2734" s="82"/>
      <c r="H2734" s="82"/>
      <c r="I2734" s="118">
        <f>VLOOKUP(道具表!L2734,虛寶卡代碼清單!D:H,4,FALSE)*K2734</f>
        <v>125700000</v>
      </c>
      <c r="J2734" s="147"/>
      <c r="K2734" s="71">
        <v>300000</v>
      </c>
      <c r="L2734" t="str">
        <f t="shared" ref="L2734:L2797" si="53">MID(C2734,LEN(K2734)+1,FIND("(",C2734)-LEN(K2734)-1)</f>
        <v>百萬冥神冥神卡</v>
      </c>
    </row>
    <row r="2735" spans="2:12" x14ac:dyDescent="0.25">
      <c r="B2735" s="82" t="s">
        <v>441</v>
      </c>
      <c r="C2735" s="174" t="s">
        <v>5151</v>
      </c>
      <c r="D2735" s="175" t="s">
        <v>5152</v>
      </c>
      <c r="E2735" s="82">
        <v>12</v>
      </c>
      <c r="F2735" s="79"/>
      <c r="G2735" s="82"/>
      <c r="H2735" s="82"/>
      <c r="I2735" s="118">
        <f>VLOOKUP(道具表!L2735,虛寶卡代碼清單!D:H,4,FALSE)*K2735</f>
        <v>377100000</v>
      </c>
      <c r="J2735" s="147"/>
      <c r="K2735" s="71">
        <v>900000</v>
      </c>
      <c r="L2735" t="str">
        <f t="shared" si="53"/>
        <v>百萬冥神冥神卡</v>
      </c>
    </row>
    <row r="2736" spans="2:12" x14ac:dyDescent="0.25">
      <c r="B2736" s="82" t="s">
        <v>441</v>
      </c>
      <c r="C2736" s="174" t="s">
        <v>5153</v>
      </c>
      <c r="D2736" s="175" t="s">
        <v>5154</v>
      </c>
      <c r="E2736" s="82">
        <v>12</v>
      </c>
      <c r="F2736" s="79"/>
      <c r="G2736" s="82"/>
      <c r="H2736" s="82"/>
      <c r="I2736" s="118">
        <f>VLOOKUP(道具表!L2736,虛寶卡代碼清單!D:H,4,FALSE)*K2736</f>
        <v>1257000000</v>
      </c>
      <c r="J2736" s="147"/>
      <c r="K2736" s="71">
        <v>3000000</v>
      </c>
      <c r="L2736" t="str">
        <f t="shared" si="53"/>
        <v>百萬冥神冥神卡</v>
      </c>
    </row>
    <row r="2737" spans="2:12" x14ac:dyDescent="0.25">
      <c r="B2737" s="82" t="s">
        <v>441</v>
      </c>
      <c r="C2737" s="174" t="s">
        <v>5155</v>
      </c>
      <c r="D2737" s="175" t="s">
        <v>5156</v>
      </c>
      <c r="E2737" s="82">
        <v>12</v>
      </c>
      <c r="F2737" s="79"/>
      <c r="G2737" s="82"/>
      <c r="H2737" s="82"/>
      <c r="I2737" s="118">
        <f>VLOOKUP(道具表!L2737,虛寶卡代碼清單!D:H,4,FALSE)*K2737</f>
        <v>2514000000</v>
      </c>
      <c r="J2737" s="147"/>
      <c r="K2737" s="71">
        <v>6000000</v>
      </c>
      <c r="L2737" t="str">
        <f t="shared" si="53"/>
        <v>百萬冥神冥神卡</v>
      </c>
    </row>
    <row r="2738" spans="2:12" x14ac:dyDescent="0.25">
      <c r="B2738" s="82" t="s">
        <v>441</v>
      </c>
      <c r="C2738" s="174" t="s">
        <v>5157</v>
      </c>
      <c r="D2738" s="175" t="s">
        <v>5158</v>
      </c>
      <c r="E2738" s="82">
        <v>12</v>
      </c>
      <c r="F2738" s="79"/>
      <c r="G2738" s="82"/>
      <c r="H2738" s="82"/>
      <c r="I2738" s="118">
        <f>VLOOKUP(道具表!L2738,虛寶卡代碼清單!D:H,4,FALSE)*K2738</f>
        <v>3771000000</v>
      </c>
      <c r="J2738" s="147"/>
      <c r="K2738" s="71">
        <v>9000000</v>
      </c>
      <c r="L2738" t="str">
        <f t="shared" si="53"/>
        <v>百萬冥神冥神卡</v>
      </c>
    </row>
    <row r="2739" spans="2:12" x14ac:dyDescent="0.25">
      <c r="B2739" s="82" t="s">
        <v>441</v>
      </c>
      <c r="C2739" s="174" t="s">
        <v>5159</v>
      </c>
      <c r="D2739" s="175" t="s">
        <v>5160</v>
      </c>
      <c r="E2739" s="82">
        <v>12</v>
      </c>
      <c r="F2739" s="79"/>
      <c r="G2739" s="82"/>
      <c r="H2739" s="82"/>
      <c r="I2739" s="118">
        <f>VLOOKUP(道具表!L2739,虛寶卡代碼清單!D:H,4,FALSE)*K2739</f>
        <v>6285000000</v>
      </c>
      <c r="J2739" s="147"/>
      <c r="K2739" s="71">
        <v>15000000</v>
      </c>
      <c r="L2739" t="str">
        <f t="shared" si="53"/>
        <v>百萬冥神冥神卡</v>
      </c>
    </row>
    <row r="2740" spans="2:12" x14ac:dyDescent="0.25">
      <c r="B2740" s="82" t="s">
        <v>441</v>
      </c>
      <c r="C2740" s="174" t="s">
        <v>5161</v>
      </c>
      <c r="D2740" s="175" t="s">
        <v>5162</v>
      </c>
      <c r="E2740" s="82">
        <v>12</v>
      </c>
      <c r="F2740" s="79"/>
      <c r="G2740" s="82"/>
      <c r="H2740" s="82"/>
      <c r="I2740" s="118">
        <f>VLOOKUP(道具表!L2740,虛寶卡代碼清單!D:H,4,FALSE)*K2740</f>
        <v>12570000000</v>
      </c>
      <c r="J2740" s="147"/>
      <c r="K2740" s="71">
        <v>30000000</v>
      </c>
      <c r="L2740" t="str">
        <f t="shared" si="53"/>
        <v>百萬冥神冥神卡</v>
      </c>
    </row>
    <row r="2741" spans="2:12" x14ac:dyDescent="0.25">
      <c r="B2741" s="82" t="s">
        <v>441</v>
      </c>
      <c r="C2741" s="174" t="s">
        <v>5163</v>
      </c>
      <c r="D2741" s="175" t="s">
        <v>5164</v>
      </c>
      <c r="E2741" s="82">
        <v>12</v>
      </c>
      <c r="F2741" s="79"/>
      <c r="G2741" s="82"/>
      <c r="H2741" s="82"/>
      <c r="I2741" s="118">
        <f>VLOOKUP(道具表!L2741,虛寶卡代碼清單!D:H,4,FALSE)*K2741</f>
        <v>18855000000</v>
      </c>
      <c r="J2741" s="147"/>
      <c r="K2741" s="71">
        <v>45000000</v>
      </c>
      <c r="L2741" t="str">
        <f t="shared" si="53"/>
        <v>百萬冥神冥神卡</v>
      </c>
    </row>
    <row r="2742" spans="2:12" x14ac:dyDescent="0.25">
      <c r="B2742" s="82" t="s">
        <v>441</v>
      </c>
      <c r="C2742" s="174" t="s">
        <v>5165</v>
      </c>
      <c r="D2742" s="175" t="s">
        <v>5166</v>
      </c>
      <c r="E2742" s="82">
        <v>12</v>
      </c>
      <c r="F2742" s="79"/>
      <c r="G2742" s="82"/>
      <c r="H2742" s="82"/>
      <c r="I2742" s="118">
        <f>VLOOKUP(道具表!L2742,虛寶卡代碼清單!D:H,4,FALSE)*K2742</f>
        <v>37710000000</v>
      </c>
      <c r="J2742" s="147"/>
      <c r="K2742" s="71">
        <v>90000000</v>
      </c>
      <c r="L2742" t="str">
        <f t="shared" si="53"/>
        <v>百萬冥神冥神卡</v>
      </c>
    </row>
    <row r="2743" spans="2:12" x14ac:dyDescent="0.25">
      <c r="B2743" s="82" t="s">
        <v>441</v>
      </c>
      <c r="C2743" s="174" t="s">
        <v>5167</v>
      </c>
      <c r="D2743" s="175" t="s">
        <v>5168</v>
      </c>
      <c r="E2743" s="82">
        <v>12</v>
      </c>
      <c r="F2743" s="79"/>
      <c r="G2743" s="82"/>
      <c r="H2743" s="82"/>
      <c r="I2743" s="118">
        <f>VLOOKUP(道具表!L2743,虛寶卡代碼清單!D:H,4,FALSE)*K2743</f>
        <v>62850000000</v>
      </c>
      <c r="J2743" s="147"/>
      <c r="K2743" s="71">
        <v>150000000</v>
      </c>
      <c r="L2743" t="str">
        <f t="shared" si="53"/>
        <v>百萬冥神冥神卡</v>
      </c>
    </row>
    <row r="2744" spans="2:12" x14ac:dyDescent="0.25">
      <c r="B2744" s="82" t="s">
        <v>441</v>
      </c>
      <c r="C2744" s="174" t="s">
        <v>5169</v>
      </c>
      <c r="D2744" s="175" t="s">
        <v>5170</v>
      </c>
      <c r="E2744" s="82">
        <v>12</v>
      </c>
      <c r="F2744" s="79"/>
      <c r="G2744" s="82"/>
      <c r="H2744" s="82"/>
      <c r="I2744" s="118">
        <f>VLOOKUP(道具表!L2744,虛寶卡代碼清單!D:H,4,FALSE)*K2744</f>
        <v>125700000000</v>
      </c>
      <c r="J2744" s="147"/>
      <c r="K2744" s="71">
        <v>300000000</v>
      </c>
      <c r="L2744" t="str">
        <f t="shared" si="53"/>
        <v>百萬冥神冥神卡</v>
      </c>
    </row>
    <row r="2745" spans="2:12" x14ac:dyDescent="0.25">
      <c r="B2745" s="82" t="s">
        <v>441</v>
      </c>
      <c r="C2745" s="174" t="s">
        <v>5171</v>
      </c>
      <c r="D2745" s="175" t="s">
        <v>5172</v>
      </c>
      <c r="E2745" s="82">
        <v>12</v>
      </c>
      <c r="F2745" s="79"/>
      <c r="G2745" s="82"/>
      <c r="H2745" s="82"/>
      <c r="I2745" s="118">
        <f>VLOOKUP(道具表!L2745,虛寶卡代碼清單!D:H,4,FALSE)*K2745</f>
        <v>251400000000</v>
      </c>
      <c r="J2745" s="147"/>
      <c r="K2745" s="71">
        <v>600000000</v>
      </c>
      <c r="L2745" t="str">
        <f t="shared" si="53"/>
        <v>百萬冥神冥神卡</v>
      </c>
    </row>
    <row r="2746" spans="2:12" x14ac:dyDescent="0.25">
      <c r="B2746" s="82" t="s">
        <v>441</v>
      </c>
      <c r="C2746" s="174" t="s">
        <v>5173</v>
      </c>
      <c r="D2746" s="175" t="s">
        <v>5174</v>
      </c>
      <c r="E2746" s="82">
        <v>12</v>
      </c>
      <c r="F2746" s="79"/>
      <c r="G2746" s="82"/>
      <c r="H2746" s="82"/>
      <c r="I2746" s="118">
        <f>VLOOKUP(道具表!L2746,虛寶卡代碼清單!D:H,4,FALSE)*K2746</f>
        <v>502800000000</v>
      </c>
      <c r="J2746" s="147"/>
      <c r="K2746" s="71">
        <v>1200000000</v>
      </c>
      <c r="L2746" t="str">
        <f t="shared" si="53"/>
        <v>百萬冥神冥神卡</v>
      </c>
    </row>
    <row r="2747" spans="2:12" x14ac:dyDescent="0.25">
      <c r="B2747" s="82" t="s">
        <v>441</v>
      </c>
      <c r="C2747" s="174" t="s">
        <v>5175</v>
      </c>
      <c r="D2747" s="175" t="s">
        <v>5176</v>
      </c>
      <c r="E2747" s="82">
        <v>12</v>
      </c>
      <c r="F2747" s="79"/>
      <c r="G2747" s="82"/>
      <c r="H2747" s="82"/>
      <c r="I2747" s="118">
        <f>VLOOKUP(道具表!L2747,虛寶卡代碼清單!D:H,4,FALSE)*K2747</f>
        <v>1257000000000</v>
      </c>
      <c r="J2747" s="147"/>
      <c r="K2747" s="71">
        <v>3000000000</v>
      </c>
      <c r="L2747" t="str">
        <f t="shared" si="53"/>
        <v>百萬冥神冥神卡</v>
      </c>
    </row>
    <row r="2748" spans="2:12" x14ac:dyDescent="0.25">
      <c r="B2748" s="82" t="s">
        <v>441</v>
      </c>
      <c r="C2748" s="174" t="s">
        <v>5177</v>
      </c>
      <c r="D2748" s="175" t="s">
        <v>5178</v>
      </c>
      <c r="E2748" s="82">
        <v>12</v>
      </c>
      <c r="F2748" s="79"/>
      <c r="G2748" s="82"/>
      <c r="H2748" s="82"/>
      <c r="I2748" s="118">
        <f>VLOOKUP(道具表!L2748,虛寶卡代碼清單!D:H,4,FALSE)*K2748</f>
        <v>1257000</v>
      </c>
      <c r="J2748" s="147"/>
      <c r="K2748" s="71">
        <v>3000</v>
      </c>
      <c r="L2748" t="str">
        <f t="shared" si="53"/>
        <v>百萬冥神冥神卡</v>
      </c>
    </row>
    <row r="2749" spans="2:12" x14ac:dyDescent="0.25">
      <c r="B2749" s="82" t="s">
        <v>441</v>
      </c>
      <c r="C2749" s="174" t="s">
        <v>5179</v>
      </c>
      <c r="D2749" s="175" t="s">
        <v>5180</v>
      </c>
      <c r="E2749" s="82">
        <v>12</v>
      </c>
      <c r="F2749" s="79"/>
      <c r="G2749" s="82"/>
      <c r="H2749" s="82"/>
      <c r="I2749" s="118">
        <f>VLOOKUP(道具表!L2749,虛寶卡代碼清單!D:H,4,FALSE)*K2749</f>
        <v>3771000</v>
      </c>
      <c r="J2749" s="147"/>
      <c r="K2749" s="71">
        <v>9000</v>
      </c>
      <c r="L2749" t="str">
        <f t="shared" si="53"/>
        <v>百萬冥神冥神卡</v>
      </c>
    </row>
    <row r="2750" spans="2:12" x14ac:dyDescent="0.25">
      <c r="B2750" s="82" t="s">
        <v>441</v>
      </c>
      <c r="C2750" s="174" t="s">
        <v>5181</v>
      </c>
      <c r="D2750" s="175" t="s">
        <v>5182</v>
      </c>
      <c r="E2750" s="82">
        <v>12</v>
      </c>
      <c r="F2750" s="79"/>
      <c r="G2750" s="82"/>
      <c r="H2750" s="82"/>
      <c r="I2750" s="118">
        <f>VLOOKUP(道具表!L2750,虛寶卡代碼清單!D:H,4,FALSE)*K2750</f>
        <v>12570000</v>
      </c>
      <c r="J2750" s="147"/>
      <c r="K2750" s="71">
        <v>30000</v>
      </c>
      <c r="L2750" t="str">
        <f t="shared" si="53"/>
        <v>百萬冥神冥神卡</v>
      </c>
    </row>
    <row r="2751" spans="2:12" x14ac:dyDescent="0.25">
      <c r="B2751" s="82" t="s">
        <v>441</v>
      </c>
      <c r="C2751" s="174" t="s">
        <v>5183</v>
      </c>
      <c r="D2751" s="175" t="s">
        <v>5184</v>
      </c>
      <c r="E2751" s="82">
        <v>12</v>
      </c>
      <c r="F2751" s="79"/>
      <c r="G2751" s="82"/>
      <c r="H2751" s="82"/>
      <c r="I2751" s="118">
        <f>VLOOKUP(道具表!L2751,虛寶卡代碼清單!D:H,4,FALSE)*K2751</f>
        <v>37710000</v>
      </c>
      <c r="J2751" s="147"/>
      <c r="K2751" s="71">
        <v>90000</v>
      </c>
      <c r="L2751" t="str">
        <f t="shared" si="53"/>
        <v>百萬冥神冥神卡</v>
      </c>
    </row>
    <row r="2752" spans="2:12" x14ac:dyDescent="0.25">
      <c r="B2752" s="82" t="s">
        <v>441</v>
      </c>
      <c r="C2752" s="174" t="s">
        <v>5185</v>
      </c>
      <c r="D2752" s="175" t="s">
        <v>5186</v>
      </c>
      <c r="E2752" s="82">
        <v>12</v>
      </c>
      <c r="F2752" s="79"/>
      <c r="G2752" s="82"/>
      <c r="H2752" s="82"/>
      <c r="I2752" s="118">
        <f>VLOOKUP(道具表!L2752,虛寶卡代碼清單!D:H,4,FALSE)*K2752</f>
        <v>125700000</v>
      </c>
      <c r="J2752" s="147"/>
      <c r="K2752" s="71">
        <v>300000</v>
      </c>
      <c r="L2752" t="str">
        <f t="shared" si="53"/>
        <v>百萬冥神冥神卡</v>
      </c>
    </row>
    <row r="2753" spans="2:12" x14ac:dyDescent="0.25">
      <c r="B2753" s="82" t="s">
        <v>441</v>
      </c>
      <c r="C2753" s="174" t="s">
        <v>5187</v>
      </c>
      <c r="D2753" s="175" t="s">
        <v>5188</v>
      </c>
      <c r="E2753" s="82">
        <v>12</v>
      </c>
      <c r="F2753" s="79"/>
      <c r="G2753" s="82"/>
      <c r="H2753" s="82"/>
      <c r="I2753" s="118">
        <f>VLOOKUP(道具表!L2753,虛寶卡代碼清單!D:H,4,FALSE)*K2753</f>
        <v>377100000</v>
      </c>
      <c r="J2753" s="147"/>
      <c r="K2753" s="71">
        <v>900000</v>
      </c>
      <c r="L2753" t="str">
        <f t="shared" si="53"/>
        <v>百萬冥神冥神卡</v>
      </c>
    </row>
    <row r="2754" spans="2:12" x14ac:dyDescent="0.25">
      <c r="B2754" s="82" t="s">
        <v>441</v>
      </c>
      <c r="C2754" s="174" t="s">
        <v>5189</v>
      </c>
      <c r="D2754" s="175" t="s">
        <v>5190</v>
      </c>
      <c r="E2754" s="82">
        <v>12</v>
      </c>
      <c r="F2754" s="79"/>
      <c r="G2754" s="82"/>
      <c r="H2754" s="82"/>
      <c r="I2754" s="118">
        <f>VLOOKUP(道具表!L2754,虛寶卡代碼清單!D:H,4,FALSE)*K2754</f>
        <v>1257000000</v>
      </c>
      <c r="J2754" s="147"/>
      <c r="K2754" s="71">
        <v>3000000</v>
      </c>
      <c r="L2754" t="str">
        <f t="shared" si="53"/>
        <v>百萬冥神冥神卡</v>
      </c>
    </row>
    <row r="2755" spans="2:12" x14ac:dyDescent="0.25">
      <c r="B2755" s="82" t="s">
        <v>441</v>
      </c>
      <c r="C2755" s="174" t="s">
        <v>5191</v>
      </c>
      <c r="D2755" s="175" t="s">
        <v>5192</v>
      </c>
      <c r="E2755" s="82">
        <v>12</v>
      </c>
      <c r="F2755" s="79"/>
      <c r="G2755" s="82"/>
      <c r="H2755" s="82"/>
      <c r="I2755" s="118">
        <f>VLOOKUP(道具表!L2755,虛寶卡代碼清單!D:H,4,FALSE)*K2755</f>
        <v>2514000000</v>
      </c>
      <c r="J2755" s="147"/>
      <c r="K2755" s="71">
        <v>6000000</v>
      </c>
      <c r="L2755" t="str">
        <f t="shared" si="53"/>
        <v>百萬冥神冥神卡</v>
      </c>
    </row>
    <row r="2756" spans="2:12" x14ac:dyDescent="0.25">
      <c r="B2756" s="82" t="s">
        <v>441</v>
      </c>
      <c r="C2756" s="174" t="s">
        <v>5193</v>
      </c>
      <c r="D2756" s="175" t="s">
        <v>5194</v>
      </c>
      <c r="E2756" s="82">
        <v>12</v>
      </c>
      <c r="F2756" s="79"/>
      <c r="G2756" s="82"/>
      <c r="H2756" s="82"/>
      <c r="I2756" s="118">
        <f>VLOOKUP(道具表!L2756,虛寶卡代碼清單!D:H,4,FALSE)*K2756</f>
        <v>3771000000</v>
      </c>
      <c r="J2756" s="147"/>
      <c r="K2756" s="71">
        <v>9000000</v>
      </c>
      <c r="L2756" t="str">
        <f t="shared" si="53"/>
        <v>百萬冥神冥神卡</v>
      </c>
    </row>
    <row r="2757" spans="2:12" x14ac:dyDescent="0.25">
      <c r="B2757" s="82" t="s">
        <v>441</v>
      </c>
      <c r="C2757" s="174" t="s">
        <v>5195</v>
      </c>
      <c r="D2757" s="175" t="s">
        <v>5196</v>
      </c>
      <c r="E2757" s="82">
        <v>12</v>
      </c>
      <c r="F2757" s="79"/>
      <c r="G2757" s="82"/>
      <c r="H2757" s="82"/>
      <c r="I2757" s="118">
        <f>VLOOKUP(道具表!L2757,虛寶卡代碼清單!D:H,4,FALSE)*K2757</f>
        <v>6285000000</v>
      </c>
      <c r="J2757" s="147"/>
      <c r="K2757" s="71">
        <v>15000000</v>
      </c>
      <c r="L2757" t="str">
        <f t="shared" si="53"/>
        <v>百萬冥神冥神卡</v>
      </c>
    </row>
    <row r="2758" spans="2:12" x14ac:dyDescent="0.25">
      <c r="B2758" s="82" t="s">
        <v>441</v>
      </c>
      <c r="C2758" s="174" t="s">
        <v>5197</v>
      </c>
      <c r="D2758" s="175" t="s">
        <v>5198</v>
      </c>
      <c r="E2758" s="82">
        <v>12</v>
      </c>
      <c r="F2758" s="79"/>
      <c r="G2758" s="82"/>
      <c r="H2758" s="82"/>
      <c r="I2758" s="118">
        <f>VLOOKUP(道具表!L2758,虛寶卡代碼清單!D:H,4,FALSE)*K2758</f>
        <v>12570000000</v>
      </c>
      <c r="J2758" s="147"/>
      <c r="K2758" s="71">
        <v>30000000</v>
      </c>
      <c r="L2758" t="str">
        <f t="shared" si="53"/>
        <v>百萬冥神冥神卡</v>
      </c>
    </row>
    <row r="2759" spans="2:12" x14ac:dyDescent="0.25">
      <c r="B2759" s="82" t="s">
        <v>441</v>
      </c>
      <c r="C2759" s="174" t="s">
        <v>5199</v>
      </c>
      <c r="D2759" s="175" t="s">
        <v>5200</v>
      </c>
      <c r="E2759" s="82">
        <v>12</v>
      </c>
      <c r="F2759" s="79"/>
      <c r="G2759" s="82"/>
      <c r="H2759" s="82"/>
      <c r="I2759" s="118">
        <f>VLOOKUP(道具表!L2759,虛寶卡代碼清單!D:H,4,FALSE)*K2759</f>
        <v>18855000000</v>
      </c>
      <c r="J2759" s="147"/>
      <c r="K2759" s="71">
        <v>45000000</v>
      </c>
      <c r="L2759" t="str">
        <f t="shared" si="53"/>
        <v>百萬冥神冥神卡</v>
      </c>
    </row>
    <row r="2760" spans="2:12" x14ac:dyDescent="0.25">
      <c r="B2760" s="82" t="s">
        <v>441</v>
      </c>
      <c r="C2760" s="174" t="s">
        <v>5201</v>
      </c>
      <c r="D2760" s="175" t="s">
        <v>5202</v>
      </c>
      <c r="E2760" s="82">
        <v>12</v>
      </c>
      <c r="F2760" s="79"/>
      <c r="G2760" s="82"/>
      <c r="H2760" s="82"/>
      <c r="I2760" s="118">
        <f>VLOOKUP(道具表!L2760,虛寶卡代碼清單!D:H,4,FALSE)*K2760</f>
        <v>37710000000</v>
      </c>
      <c r="J2760" s="147"/>
      <c r="K2760" s="71">
        <v>90000000</v>
      </c>
      <c r="L2760" t="str">
        <f t="shared" si="53"/>
        <v>百萬冥神冥神卡</v>
      </c>
    </row>
    <row r="2761" spans="2:12" x14ac:dyDescent="0.25">
      <c r="B2761" s="82" t="s">
        <v>441</v>
      </c>
      <c r="C2761" s="174" t="s">
        <v>5203</v>
      </c>
      <c r="D2761" s="175" t="s">
        <v>5204</v>
      </c>
      <c r="E2761" s="82">
        <v>12</v>
      </c>
      <c r="F2761" s="79"/>
      <c r="G2761" s="82"/>
      <c r="H2761" s="82"/>
      <c r="I2761" s="118">
        <f>VLOOKUP(道具表!L2761,虛寶卡代碼清單!D:H,4,FALSE)*K2761</f>
        <v>62850000000</v>
      </c>
      <c r="J2761" s="147"/>
      <c r="K2761" s="71">
        <v>150000000</v>
      </c>
      <c r="L2761" t="str">
        <f t="shared" si="53"/>
        <v>百萬冥神冥神卡</v>
      </c>
    </row>
    <row r="2762" spans="2:12" x14ac:dyDescent="0.25">
      <c r="B2762" s="82" t="s">
        <v>441</v>
      </c>
      <c r="C2762" s="174" t="s">
        <v>5205</v>
      </c>
      <c r="D2762" s="175" t="s">
        <v>5206</v>
      </c>
      <c r="E2762" s="82">
        <v>12</v>
      </c>
      <c r="F2762" s="79"/>
      <c r="G2762" s="82"/>
      <c r="H2762" s="82"/>
      <c r="I2762" s="118">
        <f>VLOOKUP(道具表!L2762,虛寶卡代碼清單!D:H,4,FALSE)*K2762</f>
        <v>125700000000</v>
      </c>
      <c r="J2762" s="147"/>
      <c r="K2762" s="71">
        <v>300000000</v>
      </c>
      <c r="L2762" t="str">
        <f t="shared" si="53"/>
        <v>百萬冥神冥神卡</v>
      </c>
    </row>
    <row r="2763" spans="2:12" x14ac:dyDescent="0.25">
      <c r="B2763" s="82" t="s">
        <v>441</v>
      </c>
      <c r="C2763" s="174" t="s">
        <v>5207</v>
      </c>
      <c r="D2763" s="175" t="s">
        <v>5208</v>
      </c>
      <c r="E2763" s="82">
        <v>12</v>
      </c>
      <c r="F2763" s="79"/>
      <c r="G2763" s="82"/>
      <c r="H2763" s="82"/>
      <c r="I2763" s="118">
        <f>VLOOKUP(道具表!L2763,虛寶卡代碼清單!D:H,4,FALSE)*K2763</f>
        <v>251400000000</v>
      </c>
      <c r="J2763" s="147"/>
      <c r="K2763" s="71">
        <v>600000000</v>
      </c>
      <c r="L2763" t="str">
        <f t="shared" si="53"/>
        <v>百萬冥神冥神卡</v>
      </c>
    </row>
    <row r="2764" spans="2:12" x14ac:dyDescent="0.25">
      <c r="B2764" s="82" t="s">
        <v>441</v>
      </c>
      <c r="C2764" s="174" t="s">
        <v>5209</v>
      </c>
      <c r="D2764" s="175" t="s">
        <v>5210</v>
      </c>
      <c r="E2764" s="82">
        <v>12</v>
      </c>
      <c r="F2764" s="79"/>
      <c r="G2764" s="82"/>
      <c r="H2764" s="82"/>
      <c r="I2764" s="118">
        <f>VLOOKUP(道具表!L2764,虛寶卡代碼清單!D:H,4,FALSE)*K2764</f>
        <v>502800000000</v>
      </c>
      <c r="J2764" s="147"/>
      <c r="K2764" s="71">
        <v>1200000000</v>
      </c>
      <c r="L2764" t="str">
        <f t="shared" si="53"/>
        <v>百萬冥神冥神卡</v>
      </c>
    </row>
    <row r="2765" spans="2:12" x14ac:dyDescent="0.25">
      <c r="B2765" s="82" t="s">
        <v>441</v>
      </c>
      <c r="C2765" s="174" t="s">
        <v>5211</v>
      </c>
      <c r="D2765" s="175" t="s">
        <v>5212</v>
      </c>
      <c r="E2765" s="82">
        <v>12</v>
      </c>
      <c r="F2765" s="79"/>
      <c r="G2765" s="82"/>
      <c r="H2765" s="82"/>
      <c r="I2765" s="118">
        <f>VLOOKUP(道具表!L2765,虛寶卡代碼清單!D:H,4,FALSE)*K2765</f>
        <v>1257000000000</v>
      </c>
      <c r="J2765" s="147"/>
      <c r="K2765" s="71">
        <v>3000000000</v>
      </c>
      <c r="L2765" t="str">
        <f t="shared" si="53"/>
        <v>百萬冥神冥神卡</v>
      </c>
    </row>
    <row r="2766" spans="2:12" x14ac:dyDescent="0.25">
      <c r="B2766" s="82" t="s">
        <v>441</v>
      </c>
      <c r="C2766" s="174" t="s">
        <v>5213</v>
      </c>
      <c r="D2766" s="175" t="s">
        <v>5214</v>
      </c>
      <c r="E2766" s="82">
        <v>12</v>
      </c>
      <c r="F2766" s="79"/>
      <c r="G2766" s="82"/>
      <c r="H2766" s="82"/>
      <c r="I2766" s="118">
        <f>VLOOKUP(道具表!L2766,虛寶卡代碼清單!D:H,4,FALSE)*K2766</f>
        <v>1785000</v>
      </c>
      <c r="J2766" s="147"/>
      <c r="K2766" s="71">
        <v>3000</v>
      </c>
      <c r="L2766" t="str">
        <f t="shared" si="53"/>
        <v>百萬冥神庫存卡</v>
      </c>
    </row>
    <row r="2767" spans="2:12" x14ac:dyDescent="0.25">
      <c r="B2767" s="82" t="s">
        <v>441</v>
      </c>
      <c r="C2767" s="174" t="s">
        <v>5215</v>
      </c>
      <c r="D2767" s="175" t="s">
        <v>5216</v>
      </c>
      <c r="E2767" s="82">
        <v>12</v>
      </c>
      <c r="F2767" s="79"/>
      <c r="G2767" s="82"/>
      <c r="H2767" s="82"/>
      <c r="I2767" s="118">
        <f>VLOOKUP(道具表!L2767,虛寶卡代碼清單!D:H,4,FALSE)*K2767</f>
        <v>5355000</v>
      </c>
      <c r="J2767" s="147"/>
      <c r="K2767" s="71">
        <v>9000</v>
      </c>
      <c r="L2767" t="str">
        <f t="shared" si="53"/>
        <v>百萬冥神庫存卡</v>
      </c>
    </row>
    <row r="2768" spans="2:12" x14ac:dyDescent="0.25">
      <c r="B2768" s="82" t="s">
        <v>441</v>
      </c>
      <c r="C2768" s="174" t="s">
        <v>5217</v>
      </c>
      <c r="D2768" s="175" t="s">
        <v>5218</v>
      </c>
      <c r="E2768" s="82">
        <v>12</v>
      </c>
      <c r="F2768" s="79"/>
      <c r="G2768" s="82"/>
      <c r="H2768" s="82"/>
      <c r="I2768" s="118">
        <f>VLOOKUP(道具表!L2768,虛寶卡代碼清單!D:H,4,FALSE)*K2768</f>
        <v>17850000</v>
      </c>
      <c r="J2768" s="147"/>
      <c r="K2768" s="71">
        <v>30000</v>
      </c>
      <c r="L2768" t="str">
        <f t="shared" si="53"/>
        <v>百萬冥神庫存卡</v>
      </c>
    </row>
    <row r="2769" spans="2:12" x14ac:dyDescent="0.25">
      <c r="B2769" s="82" t="s">
        <v>441</v>
      </c>
      <c r="C2769" s="174" t="s">
        <v>5219</v>
      </c>
      <c r="D2769" s="175" t="s">
        <v>5220</v>
      </c>
      <c r="E2769" s="82">
        <v>12</v>
      </c>
      <c r="F2769" s="79"/>
      <c r="G2769" s="82"/>
      <c r="H2769" s="82"/>
      <c r="I2769" s="118">
        <f>VLOOKUP(道具表!L2769,虛寶卡代碼清單!D:H,4,FALSE)*K2769</f>
        <v>53550000</v>
      </c>
      <c r="J2769" s="147"/>
      <c r="K2769" s="71">
        <v>90000</v>
      </c>
      <c r="L2769" t="str">
        <f t="shared" si="53"/>
        <v>百萬冥神庫存卡</v>
      </c>
    </row>
    <row r="2770" spans="2:12" x14ac:dyDescent="0.25">
      <c r="B2770" s="82" t="s">
        <v>441</v>
      </c>
      <c r="C2770" s="174" t="s">
        <v>5221</v>
      </c>
      <c r="D2770" s="175" t="s">
        <v>5222</v>
      </c>
      <c r="E2770" s="82">
        <v>12</v>
      </c>
      <c r="F2770" s="79"/>
      <c r="G2770" s="82"/>
      <c r="H2770" s="82"/>
      <c r="I2770" s="118">
        <f>VLOOKUP(道具表!L2770,虛寶卡代碼清單!D:H,4,FALSE)*K2770</f>
        <v>178500000</v>
      </c>
      <c r="J2770" s="147"/>
      <c r="K2770" s="71">
        <v>300000</v>
      </c>
      <c r="L2770" t="str">
        <f t="shared" si="53"/>
        <v>百萬冥神庫存卡</v>
      </c>
    </row>
    <row r="2771" spans="2:12" x14ac:dyDescent="0.25">
      <c r="B2771" s="82" t="s">
        <v>441</v>
      </c>
      <c r="C2771" s="174" t="s">
        <v>5223</v>
      </c>
      <c r="D2771" s="175" t="s">
        <v>5224</v>
      </c>
      <c r="E2771" s="82">
        <v>12</v>
      </c>
      <c r="F2771" s="79"/>
      <c r="G2771" s="82"/>
      <c r="H2771" s="82"/>
      <c r="I2771" s="118">
        <f>VLOOKUP(道具表!L2771,虛寶卡代碼清單!D:H,4,FALSE)*K2771</f>
        <v>535500000</v>
      </c>
      <c r="J2771" s="147"/>
      <c r="K2771" s="71">
        <v>900000</v>
      </c>
      <c r="L2771" t="str">
        <f t="shared" si="53"/>
        <v>百萬冥神庫存卡</v>
      </c>
    </row>
    <row r="2772" spans="2:12" x14ac:dyDescent="0.25">
      <c r="B2772" s="82" t="s">
        <v>441</v>
      </c>
      <c r="C2772" s="174" t="s">
        <v>5225</v>
      </c>
      <c r="D2772" s="175" t="s">
        <v>5226</v>
      </c>
      <c r="E2772" s="82">
        <v>12</v>
      </c>
      <c r="F2772" s="79"/>
      <c r="G2772" s="82"/>
      <c r="H2772" s="82"/>
      <c r="I2772" s="118">
        <f>VLOOKUP(道具表!L2772,虛寶卡代碼清單!D:H,4,FALSE)*K2772</f>
        <v>1785000000</v>
      </c>
      <c r="J2772" s="147"/>
      <c r="K2772" s="71">
        <v>3000000</v>
      </c>
      <c r="L2772" t="str">
        <f t="shared" si="53"/>
        <v>百萬冥神庫存卡</v>
      </c>
    </row>
    <row r="2773" spans="2:12" x14ac:dyDescent="0.25">
      <c r="B2773" s="82" t="s">
        <v>441</v>
      </c>
      <c r="C2773" s="174" t="s">
        <v>5227</v>
      </c>
      <c r="D2773" s="175" t="s">
        <v>5228</v>
      </c>
      <c r="E2773" s="82">
        <v>12</v>
      </c>
      <c r="F2773" s="79"/>
      <c r="G2773" s="82"/>
      <c r="H2773" s="82"/>
      <c r="I2773" s="118">
        <f>VLOOKUP(道具表!L2773,虛寶卡代碼清單!D:H,4,FALSE)*K2773</f>
        <v>3570000000</v>
      </c>
      <c r="J2773" s="147"/>
      <c r="K2773" s="71">
        <v>6000000</v>
      </c>
      <c r="L2773" t="str">
        <f t="shared" si="53"/>
        <v>百萬冥神庫存卡</v>
      </c>
    </row>
    <row r="2774" spans="2:12" x14ac:dyDescent="0.25">
      <c r="B2774" s="82" t="s">
        <v>441</v>
      </c>
      <c r="C2774" s="174" t="s">
        <v>5229</v>
      </c>
      <c r="D2774" s="175" t="s">
        <v>5230</v>
      </c>
      <c r="E2774" s="82">
        <v>12</v>
      </c>
      <c r="F2774" s="79"/>
      <c r="G2774" s="82"/>
      <c r="H2774" s="82"/>
      <c r="I2774" s="118">
        <f>VLOOKUP(道具表!L2774,虛寶卡代碼清單!D:H,4,FALSE)*K2774</f>
        <v>5355000000</v>
      </c>
      <c r="J2774" s="147"/>
      <c r="K2774" s="71">
        <v>9000000</v>
      </c>
      <c r="L2774" t="str">
        <f t="shared" si="53"/>
        <v>百萬冥神庫存卡</v>
      </c>
    </row>
    <row r="2775" spans="2:12" x14ac:dyDescent="0.25">
      <c r="B2775" s="82" t="s">
        <v>441</v>
      </c>
      <c r="C2775" s="174" t="s">
        <v>5231</v>
      </c>
      <c r="D2775" s="175" t="s">
        <v>5232</v>
      </c>
      <c r="E2775" s="82">
        <v>12</v>
      </c>
      <c r="F2775" s="79"/>
      <c r="G2775" s="82"/>
      <c r="H2775" s="82"/>
      <c r="I2775" s="118">
        <f>VLOOKUP(道具表!L2775,虛寶卡代碼清單!D:H,4,FALSE)*K2775</f>
        <v>8925000000</v>
      </c>
      <c r="J2775" s="147"/>
      <c r="K2775" s="71">
        <v>15000000</v>
      </c>
      <c r="L2775" t="str">
        <f t="shared" si="53"/>
        <v>百萬冥神庫存卡</v>
      </c>
    </row>
    <row r="2776" spans="2:12" x14ac:dyDescent="0.25">
      <c r="B2776" s="82" t="s">
        <v>441</v>
      </c>
      <c r="C2776" s="174" t="s">
        <v>5233</v>
      </c>
      <c r="D2776" s="175" t="s">
        <v>5234</v>
      </c>
      <c r="E2776" s="82">
        <v>12</v>
      </c>
      <c r="F2776" s="79"/>
      <c r="G2776" s="82"/>
      <c r="H2776" s="82"/>
      <c r="I2776" s="118">
        <f>VLOOKUP(道具表!L2776,虛寶卡代碼清單!D:H,4,FALSE)*K2776</f>
        <v>17850000000</v>
      </c>
      <c r="J2776" s="147"/>
      <c r="K2776" s="71">
        <v>30000000</v>
      </c>
      <c r="L2776" t="str">
        <f t="shared" si="53"/>
        <v>百萬冥神庫存卡</v>
      </c>
    </row>
    <row r="2777" spans="2:12" x14ac:dyDescent="0.25">
      <c r="B2777" s="82" t="s">
        <v>441</v>
      </c>
      <c r="C2777" s="174" t="s">
        <v>5235</v>
      </c>
      <c r="D2777" s="175" t="s">
        <v>5236</v>
      </c>
      <c r="E2777" s="82">
        <v>12</v>
      </c>
      <c r="F2777" s="79"/>
      <c r="G2777" s="82"/>
      <c r="H2777" s="82"/>
      <c r="I2777" s="118">
        <f>VLOOKUP(道具表!L2777,虛寶卡代碼清單!D:H,4,FALSE)*K2777</f>
        <v>26775000000</v>
      </c>
      <c r="J2777" s="147"/>
      <c r="K2777" s="71">
        <v>45000000</v>
      </c>
      <c r="L2777" t="str">
        <f t="shared" si="53"/>
        <v>百萬冥神庫存卡</v>
      </c>
    </row>
    <row r="2778" spans="2:12" x14ac:dyDescent="0.25">
      <c r="B2778" s="82" t="s">
        <v>441</v>
      </c>
      <c r="C2778" s="174" t="s">
        <v>5237</v>
      </c>
      <c r="D2778" s="175" t="s">
        <v>5238</v>
      </c>
      <c r="E2778" s="82">
        <v>12</v>
      </c>
      <c r="F2778" s="79"/>
      <c r="G2778" s="82"/>
      <c r="H2778" s="82"/>
      <c r="I2778" s="118">
        <f>VLOOKUP(道具表!L2778,虛寶卡代碼清單!D:H,4,FALSE)*K2778</f>
        <v>53550000000</v>
      </c>
      <c r="J2778" s="147"/>
      <c r="K2778" s="71">
        <v>90000000</v>
      </c>
      <c r="L2778" t="str">
        <f t="shared" si="53"/>
        <v>百萬冥神庫存卡</v>
      </c>
    </row>
    <row r="2779" spans="2:12" x14ac:dyDescent="0.25">
      <c r="B2779" s="82" t="s">
        <v>441</v>
      </c>
      <c r="C2779" s="174" t="s">
        <v>5239</v>
      </c>
      <c r="D2779" s="175" t="s">
        <v>5240</v>
      </c>
      <c r="E2779" s="82">
        <v>12</v>
      </c>
      <c r="F2779" s="79"/>
      <c r="G2779" s="82"/>
      <c r="H2779" s="82"/>
      <c r="I2779" s="118">
        <f>VLOOKUP(道具表!L2779,虛寶卡代碼清單!D:H,4,FALSE)*K2779</f>
        <v>89250000000</v>
      </c>
      <c r="J2779" s="147"/>
      <c r="K2779" s="71">
        <v>150000000</v>
      </c>
      <c r="L2779" t="str">
        <f t="shared" si="53"/>
        <v>百萬冥神庫存卡</v>
      </c>
    </row>
    <row r="2780" spans="2:12" x14ac:dyDescent="0.25">
      <c r="B2780" s="82" t="s">
        <v>441</v>
      </c>
      <c r="C2780" s="174" t="s">
        <v>5241</v>
      </c>
      <c r="D2780" s="175" t="s">
        <v>5242</v>
      </c>
      <c r="E2780" s="82">
        <v>12</v>
      </c>
      <c r="F2780" s="79"/>
      <c r="G2780" s="82"/>
      <c r="H2780" s="82"/>
      <c r="I2780" s="118">
        <f>VLOOKUP(道具表!L2780,虛寶卡代碼清單!D:H,4,FALSE)*K2780</f>
        <v>178500000000</v>
      </c>
      <c r="J2780" s="147"/>
      <c r="K2780" s="71">
        <v>300000000</v>
      </c>
      <c r="L2780" t="str">
        <f t="shared" si="53"/>
        <v>百萬冥神庫存卡</v>
      </c>
    </row>
    <row r="2781" spans="2:12" x14ac:dyDescent="0.25">
      <c r="B2781" s="82" t="s">
        <v>441</v>
      </c>
      <c r="C2781" s="174" t="s">
        <v>5243</v>
      </c>
      <c r="D2781" s="175" t="s">
        <v>5244</v>
      </c>
      <c r="E2781" s="82">
        <v>12</v>
      </c>
      <c r="F2781" s="79"/>
      <c r="G2781" s="82"/>
      <c r="H2781" s="82"/>
      <c r="I2781" s="118">
        <f>VLOOKUP(道具表!L2781,虛寶卡代碼清單!D:H,4,FALSE)*K2781</f>
        <v>357000000000</v>
      </c>
      <c r="J2781" s="147"/>
      <c r="K2781" s="71">
        <v>600000000</v>
      </c>
      <c r="L2781" t="str">
        <f t="shared" si="53"/>
        <v>百萬冥神庫存卡</v>
      </c>
    </row>
    <row r="2782" spans="2:12" x14ac:dyDescent="0.25">
      <c r="B2782" s="82" t="s">
        <v>441</v>
      </c>
      <c r="C2782" s="174" t="s">
        <v>5245</v>
      </c>
      <c r="D2782" s="175" t="s">
        <v>5246</v>
      </c>
      <c r="E2782" s="82">
        <v>12</v>
      </c>
      <c r="F2782" s="79"/>
      <c r="G2782" s="82"/>
      <c r="H2782" s="82"/>
      <c r="I2782" s="118">
        <f>VLOOKUP(道具表!L2782,虛寶卡代碼清單!D:H,4,FALSE)*K2782</f>
        <v>714000000000</v>
      </c>
      <c r="J2782" s="147"/>
      <c r="K2782" s="71">
        <v>1200000000</v>
      </c>
      <c r="L2782" t="str">
        <f t="shared" si="53"/>
        <v>百萬冥神庫存卡</v>
      </c>
    </row>
    <row r="2783" spans="2:12" x14ac:dyDescent="0.25">
      <c r="B2783" s="82" t="s">
        <v>441</v>
      </c>
      <c r="C2783" s="174" t="s">
        <v>5247</v>
      </c>
      <c r="D2783" s="175" t="s">
        <v>5248</v>
      </c>
      <c r="E2783" s="82">
        <v>12</v>
      </c>
      <c r="F2783" s="79"/>
      <c r="G2783" s="82"/>
      <c r="H2783" s="82"/>
      <c r="I2783" s="118">
        <f>VLOOKUP(道具表!L2783,虛寶卡代碼清單!D:H,4,FALSE)*K2783</f>
        <v>1785000000000</v>
      </c>
      <c r="J2783" s="147"/>
      <c r="K2783" s="71">
        <v>3000000000</v>
      </c>
      <c r="L2783" t="str">
        <f t="shared" si="53"/>
        <v>百萬冥神庫存卡</v>
      </c>
    </row>
    <row r="2784" spans="2:12" x14ac:dyDescent="0.25">
      <c r="B2784" s="82" t="s">
        <v>441</v>
      </c>
      <c r="C2784" s="174" t="s">
        <v>5249</v>
      </c>
      <c r="D2784" s="175" t="s">
        <v>5250</v>
      </c>
      <c r="E2784" s="82">
        <v>12</v>
      </c>
      <c r="F2784" s="79"/>
      <c r="G2784" s="82"/>
      <c r="H2784" s="82"/>
      <c r="I2784" s="118">
        <f>VLOOKUP(道具表!L2784,虛寶卡代碼清單!D:H,4,FALSE)*K2784</f>
        <v>1785000</v>
      </c>
      <c r="J2784" s="147"/>
      <c r="K2784" s="71">
        <v>3000</v>
      </c>
      <c r="L2784" t="str">
        <f t="shared" si="53"/>
        <v>百萬冥神庫存卡</v>
      </c>
    </row>
    <row r="2785" spans="2:12" x14ac:dyDescent="0.25">
      <c r="B2785" s="82" t="s">
        <v>441</v>
      </c>
      <c r="C2785" s="174" t="s">
        <v>5251</v>
      </c>
      <c r="D2785" s="175" t="s">
        <v>5252</v>
      </c>
      <c r="E2785" s="82">
        <v>12</v>
      </c>
      <c r="F2785" s="79"/>
      <c r="G2785" s="82"/>
      <c r="H2785" s="82"/>
      <c r="I2785" s="118">
        <f>VLOOKUP(道具表!L2785,虛寶卡代碼清單!D:H,4,FALSE)*K2785</f>
        <v>5355000</v>
      </c>
      <c r="J2785" s="147"/>
      <c r="K2785" s="71">
        <v>9000</v>
      </c>
      <c r="L2785" t="str">
        <f t="shared" si="53"/>
        <v>百萬冥神庫存卡</v>
      </c>
    </row>
    <row r="2786" spans="2:12" x14ac:dyDescent="0.25">
      <c r="B2786" s="82" t="s">
        <v>441</v>
      </c>
      <c r="C2786" s="174" t="s">
        <v>5253</v>
      </c>
      <c r="D2786" s="175" t="s">
        <v>5254</v>
      </c>
      <c r="E2786" s="82">
        <v>12</v>
      </c>
      <c r="F2786" s="79"/>
      <c r="G2786" s="82"/>
      <c r="H2786" s="82"/>
      <c r="I2786" s="118">
        <f>VLOOKUP(道具表!L2786,虛寶卡代碼清單!D:H,4,FALSE)*K2786</f>
        <v>17850000</v>
      </c>
      <c r="J2786" s="147"/>
      <c r="K2786" s="71">
        <v>30000</v>
      </c>
      <c r="L2786" t="str">
        <f t="shared" si="53"/>
        <v>百萬冥神庫存卡</v>
      </c>
    </row>
    <row r="2787" spans="2:12" x14ac:dyDescent="0.25">
      <c r="B2787" s="82" t="s">
        <v>441</v>
      </c>
      <c r="C2787" s="174" t="s">
        <v>5255</v>
      </c>
      <c r="D2787" s="175" t="s">
        <v>5256</v>
      </c>
      <c r="E2787" s="82">
        <v>12</v>
      </c>
      <c r="F2787" s="79"/>
      <c r="G2787" s="82"/>
      <c r="H2787" s="82"/>
      <c r="I2787" s="118">
        <f>VLOOKUP(道具表!L2787,虛寶卡代碼清單!D:H,4,FALSE)*K2787</f>
        <v>53550000</v>
      </c>
      <c r="J2787" s="147"/>
      <c r="K2787" s="71">
        <v>90000</v>
      </c>
      <c r="L2787" t="str">
        <f t="shared" si="53"/>
        <v>百萬冥神庫存卡</v>
      </c>
    </row>
    <row r="2788" spans="2:12" x14ac:dyDescent="0.25">
      <c r="B2788" s="82" t="s">
        <v>441</v>
      </c>
      <c r="C2788" s="174" t="s">
        <v>5257</v>
      </c>
      <c r="D2788" s="175" t="s">
        <v>5258</v>
      </c>
      <c r="E2788" s="82">
        <v>12</v>
      </c>
      <c r="F2788" s="79"/>
      <c r="G2788" s="82"/>
      <c r="H2788" s="82"/>
      <c r="I2788" s="118">
        <f>VLOOKUP(道具表!L2788,虛寶卡代碼清單!D:H,4,FALSE)*K2788</f>
        <v>178500000</v>
      </c>
      <c r="J2788" s="147"/>
      <c r="K2788" s="71">
        <v>300000</v>
      </c>
      <c r="L2788" t="str">
        <f t="shared" si="53"/>
        <v>百萬冥神庫存卡</v>
      </c>
    </row>
    <row r="2789" spans="2:12" x14ac:dyDescent="0.25">
      <c r="B2789" s="82" t="s">
        <v>441</v>
      </c>
      <c r="C2789" s="174" t="s">
        <v>5259</v>
      </c>
      <c r="D2789" s="175" t="s">
        <v>5260</v>
      </c>
      <c r="E2789" s="82">
        <v>12</v>
      </c>
      <c r="F2789" s="79"/>
      <c r="G2789" s="82"/>
      <c r="H2789" s="82"/>
      <c r="I2789" s="118">
        <f>VLOOKUP(道具表!L2789,虛寶卡代碼清單!D:H,4,FALSE)*K2789</f>
        <v>535500000</v>
      </c>
      <c r="J2789" s="147"/>
      <c r="K2789" s="71">
        <v>900000</v>
      </c>
      <c r="L2789" t="str">
        <f t="shared" si="53"/>
        <v>百萬冥神庫存卡</v>
      </c>
    </row>
    <row r="2790" spans="2:12" x14ac:dyDescent="0.25">
      <c r="B2790" s="82" t="s">
        <v>441</v>
      </c>
      <c r="C2790" s="174" t="s">
        <v>5261</v>
      </c>
      <c r="D2790" s="175" t="s">
        <v>5262</v>
      </c>
      <c r="E2790" s="82">
        <v>12</v>
      </c>
      <c r="F2790" s="79"/>
      <c r="G2790" s="82"/>
      <c r="H2790" s="82"/>
      <c r="I2790" s="118">
        <f>VLOOKUP(道具表!L2790,虛寶卡代碼清單!D:H,4,FALSE)*K2790</f>
        <v>1785000000</v>
      </c>
      <c r="J2790" s="147"/>
      <c r="K2790" s="71">
        <v>3000000</v>
      </c>
      <c r="L2790" t="str">
        <f t="shared" si="53"/>
        <v>百萬冥神庫存卡</v>
      </c>
    </row>
    <row r="2791" spans="2:12" x14ac:dyDescent="0.25">
      <c r="B2791" s="82" t="s">
        <v>441</v>
      </c>
      <c r="C2791" s="174" t="s">
        <v>5263</v>
      </c>
      <c r="D2791" s="175" t="s">
        <v>5264</v>
      </c>
      <c r="E2791" s="82">
        <v>12</v>
      </c>
      <c r="F2791" s="79"/>
      <c r="G2791" s="82"/>
      <c r="H2791" s="82"/>
      <c r="I2791" s="118">
        <f>VLOOKUP(道具表!L2791,虛寶卡代碼清單!D:H,4,FALSE)*K2791</f>
        <v>3570000000</v>
      </c>
      <c r="J2791" s="147"/>
      <c r="K2791" s="71">
        <v>6000000</v>
      </c>
      <c r="L2791" t="str">
        <f t="shared" si="53"/>
        <v>百萬冥神庫存卡</v>
      </c>
    </row>
    <row r="2792" spans="2:12" x14ac:dyDescent="0.25">
      <c r="B2792" s="82" t="s">
        <v>441</v>
      </c>
      <c r="C2792" s="174" t="s">
        <v>5265</v>
      </c>
      <c r="D2792" s="175" t="s">
        <v>5266</v>
      </c>
      <c r="E2792" s="82">
        <v>12</v>
      </c>
      <c r="F2792" s="79"/>
      <c r="G2792" s="82"/>
      <c r="H2792" s="82"/>
      <c r="I2792" s="118">
        <f>VLOOKUP(道具表!L2792,虛寶卡代碼清單!D:H,4,FALSE)*K2792</f>
        <v>5355000000</v>
      </c>
      <c r="J2792" s="147"/>
      <c r="K2792" s="71">
        <v>9000000</v>
      </c>
      <c r="L2792" t="str">
        <f t="shared" si="53"/>
        <v>百萬冥神庫存卡</v>
      </c>
    </row>
    <row r="2793" spans="2:12" x14ac:dyDescent="0.25">
      <c r="B2793" s="82" t="s">
        <v>441</v>
      </c>
      <c r="C2793" s="174" t="s">
        <v>5267</v>
      </c>
      <c r="D2793" s="175" t="s">
        <v>5268</v>
      </c>
      <c r="E2793" s="82">
        <v>12</v>
      </c>
      <c r="F2793" s="79"/>
      <c r="G2793" s="82"/>
      <c r="H2793" s="82"/>
      <c r="I2793" s="118">
        <f>VLOOKUP(道具表!L2793,虛寶卡代碼清單!D:H,4,FALSE)*K2793</f>
        <v>8925000000</v>
      </c>
      <c r="J2793" s="147"/>
      <c r="K2793" s="71">
        <v>15000000</v>
      </c>
      <c r="L2793" t="str">
        <f t="shared" si="53"/>
        <v>百萬冥神庫存卡</v>
      </c>
    </row>
    <row r="2794" spans="2:12" x14ac:dyDescent="0.25">
      <c r="B2794" s="82" t="s">
        <v>441</v>
      </c>
      <c r="C2794" s="174" t="s">
        <v>5269</v>
      </c>
      <c r="D2794" s="175" t="s">
        <v>5270</v>
      </c>
      <c r="E2794" s="82">
        <v>12</v>
      </c>
      <c r="F2794" s="79"/>
      <c r="G2794" s="82"/>
      <c r="H2794" s="82"/>
      <c r="I2794" s="118">
        <f>VLOOKUP(道具表!L2794,虛寶卡代碼清單!D:H,4,FALSE)*K2794</f>
        <v>17850000000</v>
      </c>
      <c r="J2794" s="147"/>
      <c r="K2794" s="71">
        <v>30000000</v>
      </c>
      <c r="L2794" t="str">
        <f t="shared" si="53"/>
        <v>百萬冥神庫存卡</v>
      </c>
    </row>
    <row r="2795" spans="2:12" x14ac:dyDescent="0.25">
      <c r="B2795" s="82" t="s">
        <v>441</v>
      </c>
      <c r="C2795" s="174" t="s">
        <v>5271</v>
      </c>
      <c r="D2795" s="175" t="s">
        <v>5272</v>
      </c>
      <c r="E2795" s="82">
        <v>12</v>
      </c>
      <c r="F2795" s="79"/>
      <c r="G2795" s="82"/>
      <c r="H2795" s="82"/>
      <c r="I2795" s="118">
        <f>VLOOKUP(道具表!L2795,虛寶卡代碼清單!D:H,4,FALSE)*K2795</f>
        <v>26775000000</v>
      </c>
      <c r="J2795" s="147"/>
      <c r="K2795" s="71">
        <v>45000000</v>
      </c>
      <c r="L2795" t="str">
        <f t="shared" si="53"/>
        <v>百萬冥神庫存卡</v>
      </c>
    </row>
    <row r="2796" spans="2:12" x14ac:dyDescent="0.25">
      <c r="B2796" s="82" t="s">
        <v>441</v>
      </c>
      <c r="C2796" s="174" t="s">
        <v>5273</v>
      </c>
      <c r="D2796" s="175" t="s">
        <v>5274</v>
      </c>
      <c r="E2796" s="82">
        <v>12</v>
      </c>
      <c r="F2796" s="79"/>
      <c r="G2796" s="82"/>
      <c r="H2796" s="82"/>
      <c r="I2796" s="118">
        <f>VLOOKUP(道具表!L2796,虛寶卡代碼清單!D:H,4,FALSE)*K2796</f>
        <v>53550000000</v>
      </c>
      <c r="J2796" s="147"/>
      <c r="K2796" s="71">
        <v>90000000</v>
      </c>
      <c r="L2796" t="str">
        <f t="shared" si="53"/>
        <v>百萬冥神庫存卡</v>
      </c>
    </row>
    <row r="2797" spans="2:12" x14ac:dyDescent="0.25">
      <c r="B2797" s="82" t="s">
        <v>441</v>
      </c>
      <c r="C2797" s="174" t="s">
        <v>5275</v>
      </c>
      <c r="D2797" s="175" t="s">
        <v>5276</v>
      </c>
      <c r="E2797" s="82">
        <v>12</v>
      </c>
      <c r="F2797" s="79"/>
      <c r="G2797" s="82"/>
      <c r="H2797" s="82"/>
      <c r="I2797" s="118">
        <f>VLOOKUP(道具表!L2797,虛寶卡代碼清單!D:H,4,FALSE)*K2797</f>
        <v>89250000000</v>
      </c>
      <c r="J2797" s="147"/>
      <c r="K2797" s="71">
        <v>150000000</v>
      </c>
      <c r="L2797" t="str">
        <f t="shared" si="53"/>
        <v>百萬冥神庫存卡</v>
      </c>
    </row>
    <row r="2798" spans="2:12" x14ac:dyDescent="0.25">
      <c r="B2798" s="82" t="s">
        <v>441</v>
      </c>
      <c r="C2798" s="174" t="s">
        <v>5277</v>
      </c>
      <c r="D2798" s="175" t="s">
        <v>5278</v>
      </c>
      <c r="E2798" s="82">
        <v>12</v>
      </c>
      <c r="F2798" s="79"/>
      <c r="G2798" s="82"/>
      <c r="H2798" s="82"/>
      <c r="I2798" s="118">
        <f>VLOOKUP(道具表!L2798,虛寶卡代碼清單!D:H,4,FALSE)*K2798</f>
        <v>178500000000</v>
      </c>
      <c r="J2798" s="147"/>
      <c r="K2798" s="71">
        <v>300000000</v>
      </c>
      <c r="L2798" t="str">
        <f t="shared" ref="L2798:L2861" si="54">MID(C2798,LEN(K2798)+1,FIND("(",C2798)-LEN(K2798)-1)</f>
        <v>百萬冥神庫存卡</v>
      </c>
    </row>
    <row r="2799" spans="2:12" x14ac:dyDescent="0.25">
      <c r="B2799" s="82" t="s">
        <v>441</v>
      </c>
      <c r="C2799" s="174" t="s">
        <v>5279</v>
      </c>
      <c r="D2799" s="175" t="s">
        <v>5280</v>
      </c>
      <c r="E2799" s="82">
        <v>12</v>
      </c>
      <c r="F2799" s="79"/>
      <c r="G2799" s="82"/>
      <c r="H2799" s="82"/>
      <c r="I2799" s="118">
        <f>VLOOKUP(道具表!L2799,虛寶卡代碼清單!D:H,4,FALSE)*K2799</f>
        <v>357000000000</v>
      </c>
      <c r="J2799" s="147"/>
      <c r="K2799" s="71">
        <v>600000000</v>
      </c>
      <c r="L2799" t="str">
        <f t="shared" si="54"/>
        <v>百萬冥神庫存卡</v>
      </c>
    </row>
    <row r="2800" spans="2:12" x14ac:dyDescent="0.25">
      <c r="B2800" s="82" t="s">
        <v>441</v>
      </c>
      <c r="C2800" s="174" t="s">
        <v>5281</v>
      </c>
      <c r="D2800" s="175" t="s">
        <v>5282</v>
      </c>
      <c r="E2800" s="82">
        <v>12</v>
      </c>
      <c r="F2800" s="79"/>
      <c r="G2800" s="82"/>
      <c r="H2800" s="82"/>
      <c r="I2800" s="118">
        <f>VLOOKUP(道具表!L2800,虛寶卡代碼清單!D:H,4,FALSE)*K2800</f>
        <v>714000000000</v>
      </c>
      <c r="J2800" s="147"/>
      <c r="K2800" s="71">
        <v>1200000000</v>
      </c>
      <c r="L2800" t="str">
        <f t="shared" si="54"/>
        <v>百萬冥神庫存卡</v>
      </c>
    </row>
    <row r="2801" spans="2:12" x14ac:dyDescent="0.25">
      <c r="B2801" s="82" t="s">
        <v>441</v>
      </c>
      <c r="C2801" s="174" t="s">
        <v>5283</v>
      </c>
      <c r="D2801" s="175" t="s">
        <v>5284</v>
      </c>
      <c r="E2801" s="82">
        <v>12</v>
      </c>
      <c r="F2801" s="79"/>
      <c r="G2801" s="82"/>
      <c r="H2801" s="82"/>
      <c r="I2801" s="118">
        <f>VLOOKUP(道具表!L2801,虛寶卡代碼清單!D:H,4,FALSE)*K2801</f>
        <v>1785000000000</v>
      </c>
      <c r="J2801" s="147"/>
      <c r="K2801" s="71">
        <v>3000000000</v>
      </c>
      <c r="L2801" t="str">
        <f t="shared" si="54"/>
        <v>百萬冥神庫存卡</v>
      </c>
    </row>
    <row r="2802" spans="2:12" x14ac:dyDescent="0.25">
      <c r="B2802" s="82" t="s">
        <v>441</v>
      </c>
      <c r="C2802" s="174" t="s">
        <v>5285</v>
      </c>
      <c r="D2802" s="175" t="s">
        <v>5286</v>
      </c>
      <c r="E2802" s="82">
        <v>12</v>
      </c>
      <c r="F2802" s="79"/>
      <c r="G2802" s="82"/>
      <c r="H2802" s="82"/>
      <c r="I2802" s="118">
        <f>VLOOKUP(道具表!L2802,虛寶卡代碼清單!D:H,4,FALSE)*K2802</f>
        <v>2601000</v>
      </c>
      <c r="J2802" s="147"/>
      <c r="K2802" s="71">
        <v>3000</v>
      </c>
      <c r="L2802" t="str">
        <f t="shared" si="54"/>
        <v>百萬冥神覺醒卡</v>
      </c>
    </row>
    <row r="2803" spans="2:12" x14ac:dyDescent="0.25">
      <c r="B2803" s="82" t="s">
        <v>441</v>
      </c>
      <c r="C2803" s="174" t="s">
        <v>5287</v>
      </c>
      <c r="D2803" s="175" t="s">
        <v>5288</v>
      </c>
      <c r="E2803" s="82">
        <v>12</v>
      </c>
      <c r="F2803" s="79"/>
      <c r="G2803" s="82"/>
      <c r="H2803" s="82"/>
      <c r="I2803" s="118">
        <f>VLOOKUP(道具表!L2803,虛寶卡代碼清單!D:H,4,FALSE)*K2803</f>
        <v>7803000</v>
      </c>
      <c r="J2803" s="147"/>
      <c r="K2803" s="71">
        <v>9000</v>
      </c>
      <c r="L2803" t="str">
        <f t="shared" si="54"/>
        <v>百萬冥神覺醒卡</v>
      </c>
    </row>
    <row r="2804" spans="2:12" x14ac:dyDescent="0.25">
      <c r="B2804" s="82" t="s">
        <v>441</v>
      </c>
      <c r="C2804" s="174" t="s">
        <v>5289</v>
      </c>
      <c r="D2804" s="175" t="s">
        <v>5290</v>
      </c>
      <c r="E2804" s="82">
        <v>12</v>
      </c>
      <c r="F2804" s="79"/>
      <c r="G2804" s="82"/>
      <c r="H2804" s="82"/>
      <c r="I2804" s="118">
        <f>VLOOKUP(道具表!L2804,虛寶卡代碼清單!D:H,4,FALSE)*K2804</f>
        <v>26010000</v>
      </c>
      <c r="J2804" s="147"/>
      <c r="K2804" s="71">
        <v>30000</v>
      </c>
      <c r="L2804" t="str">
        <f t="shared" si="54"/>
        <v>百萬冥神覺醒卡</v>
      </c>
    </row>
    <row r="2805" spans="2:12" x14ac:dyDescent="0.25">
      <c r="B2805" s="82" t="s">
        <v>441</v>
      </c>
      <c r="C2805" s="174" t="s">
        <v>5291</v>
      </c>
      <c r="D2805" s="175" t="s">
        <v>5292</v>
      </c>
      <c r="E2805" s="82">
        <v>12</v>
      </c>
      <c r="F2805" s="79"/>
      <c r="G2805" s="82"/>
      <c r="H2805" s="82"/>
      <c r="I2805" s="118">
        <f>VLOOKUP(道具表!L2805,虛寶卡代碼清單!D:H,4,FALSE)*K2805</f>
        <v>78030000</v>
      </c>
      <c r="J2805" s="147"/>
      <c r="K2805" s="71">
        <v>90000</v>
      </c>
      <c r="L2805" t="str">
        <f t="shared" si="54"/>
        <v>百萬冥神覺醒卡</v>
      </c>
    </row>
    <row r="2806" spans="2:12" x14ac:dyDescent="0.25">
      <c r="B2806" s="82" t="s">
        <v>441</v>
      </c>
      <c r="C2806" s="174" t="s">
        <v>5293</v>
      </c>
      <c r="D2806" s="175" t="s">
        <v>5294</v>
      </c>
      <c r="E2806" s="82">
        <v>12</v>
      </c>
      <c r="F2806" s="79"/>
      <c r="G2806" s="82"/>
      <c r="H2806" s="82"/>
      <c r="I2806" s="118">
        <f>VLOOKUP(道具表!L2806,虛寶卡代碼清單!D:H,4,FALSE)*K2806</f>
        <v>260100000</v>
      </c>
      <c r="J2806" s="147"/>
      <c r="K2806" s="71">
        <v>300000</v>
      </c>
      <c r="L2806" t="str">
        <f t="shared" si="54"/>
        <v>百萬冥神覺醒卡</v>
      </c>
    </row>
    <row r="2807" spans="2:12" x14ac:dyDescent="0.25">
      <c r="B2807" s="82" t="s">
        <v>441</v>
      </c>
      <c r="C2807" s="174" t="s">
        <v>5295</v>
      </c>
      <c r="D2807" s="175" t="s">
        <v>5296</v>
      </c>
      <c r="E2807" s="82">
        <v>12</v>
      </c>
      <c r="F2807" s="79"/>
      <c r="G2807" s="82"/>
      <c r="H2807" s="82"/>
      <c r="I2807" s="118">
        <f>VLOOKUP(道具表!L2807,虛寶卡代碼清單!D:H,4,FALSE)*K2807</f>
        <v>780300000</v>
      </c>
      <c r="J2807" s="147"/>
      <c r="K2807" s="71">
        <v>900000</v>
      </c>
      <c r="L2807" t="str">
        <f t="shared" si="54"/>
        <v>百萬冥神覺醒卡</v>
      </c>
    </row>
    <row r="2808" spans="2:12" x14ac:dyDescent="0.25">
      <c r="B2808" s="82" t="s">
        <v>441</v>
      </c>
      <c r="C2808" s="174" t="s">
        <v>5297</v>
      </c>
      <c r="D2808" s="175" t="s">
        <v>5298</v>
      </c>
      <c r="E2808" s="82">
        <v>12</v>
      </c>
      <c r="F2808" s="79"/>
      <c r="G2808" s="82"/>
      <c r="H2808" s="82"/>
      <c r="I2808" s="118">
        <f>VLOOKUP(道具表!L2808,虛寶卡代碼清單!D:H,4,FALSE)*K2808</f>
        <v>2601000000</v>
      </c>
      <c r="J2808" s="147"/>
      <c r="K2808" s="71">
        <v>3000000</v>
      </c>
      <c r="L2808" t="str">
        <f t="shared" si="54"/>
        <v>百萬冥神覺醒卡</v>
      </c>
    </row>
    <row r="2809" spans="2:12" x14ac:dyDescent="0.25">
      <c r="B2809" s="82" t="s">
        <v>441</v>
      </c>
      <c r="C2809" s="174" t="s">
        <v>5299</v>
      </c>
      <c r="D2809" s="175" t="s">
        <v>5300</v>
      </c>
      <c r="E2809" s="82">
        <v>12</v>
      </c>
      <c r="F2809" s="79"/>
      <c r="G2809" s="82"/>
      <c r="H2809" s="82"/>
      <c r="I2809" s="118">
        <f>VLOOKUP(道具表!L2809,虛寶卡代碼清單!D:H,4,FALSE)*K2809</f>
        <v>5202000000</v>
      </c>
      <c r="J2809" s="147"/>
      <c r="K2809" s="71">
        <v>6000000</v>
      </c>
      <c r="L2809" t="str">
        <f t="shared" si="54"/>
        <v>百萬冥神覺醒卡</v>
      </c>
    </row>
    <row r="2810" spans="2:12" x14ac:dyDescent="0.25">
      <c r="B2810" s="82" t="s">
        <v>441</v>
      </c>
      <c r="C2810" s="174" t="s">
        <v>5301</v>
      </c>
      <c r="D2810" s="175" t="s">
        <v>5302</v>
      </c>
      <c r="E2810" s="82">
        <v>12</v>
      </c>
      <c r="F2810" s="79"/>
      <c r="G2810" s="82"/>
      <c r="H2810" s="82"/>
      <c r="I2810" s="118">
        <f>VLOOKUP(道具表!L2810,虛寶卡代碼清單!D:H,4,FALSE)*K2810</f>
        <v>7803000000</v>
      </c>
      <c r="J2810" s="147"/>
      <c r="K2810" s="71">
        <v>9000000</v>
      </c>
      <c r="L2810" t="str">
        <f t="shared" si="54"/>
        <v>百萬冥神覺醒卡</v>
      </c>
    </row>
    <row r="2811" spans="2:12" x14ac:dyDescent="0.25">
      <c r="B2811" s="82" t="s">
        <v>441</v>
      </c>
      <c r="C2811" s="174" t="s">
        <v>5303</v>
      </c>
      <c r="D2811" s="175" t="s">
        <v>5304</v>
      </c>
      <c r="E2811" s="82">
        <v>12</v>
      </c>
      <c r="F2811" s="79"/>
      <c r="G2811" s="82"/>
      <c r="H2811" s="82"/>
      <c r="I2811" s="118">
        <f>VLOOKUP(道具表!L2811,虛寶卡代碼清單!D:H,4,FALSE)*K2811</f>
        <v>13005000000</v>
      </c>
      <c r="J2811" s="147"/>
      <c r="K2811" s="71">
        <v>15000000</v>
      </c>
      <c r="L2811" t="str">
        <f t="shared" si="54"/>
        <v>百萬冥神覺醒卡</v>
      </c>
    </row>
    <row r="2812" spans="2:12" x14ac:dyDescent="0.25">
      <c r="B2812" s="82" t="s">
        <v>441</v>
      </c>
      <c r="C2812" s="174" t="s">
        <v>5305</v>
      </c>
      <c r="D2812" s="175" t="s">
        <v>5306</v>
      </c>
      <c r="E2812" s="82">
        <v>12</v>
      </c>
      <c r="F2812" s="79"/>
      <c r="G2812" s="82"/>
      <c r="H2812" s="82"/>
      <c r="I2812" s="118">
        <f>VLOOKUP(道具表!L2812,虛寶卡代碼清單!D:H,4,FALSE)*K2812</f>
        <v>26010000000</v>
      </c>
      <c r="J2812" s="147"/>
      <c r="K2812" s="71">
        <v>30000000</v>
      </c>
      <c r="L2812" t="str">
        <f t="shared" si="54"/>
        <v>百萬冥神覺醒卡</v>
      </c>
    </row>
    <row r="2813" spans="2:12" x14ac:dyDescent="0.25">
      <c r="B2813" s="82" t="s">
        <v>441</v>
      </c>
      <c r="C2813" s="174" t="s">
        <v>5307</v>
      </c>
      <c r="D2813" s="175" t="s">
        <v>5308</v>
      </c>
      <c r="E2813" s="82">
        <v>12</v>
      </c>
      <c r="F2813" s="79"/>
      <c r="G2813" s="82"/>
      <c r="H2813" s="82"/>
      <c r="I2813" s="118">
        <f>VLOOKUP(道具表!L2813,虛寶卡代碼清單!D:H,4,FALSE)*K2813</f>
        <v>39015000000</v>
      </c>
      <c r="J2813" s="147"/>
      <c r="K2813" s="71">
        <v>45000000</v>
      </c>
      <c r="L2813" t="str">
        <f t="shared" si="54"/>
        <v>百萬冥神覺醒卡</v>
      </c>
    </row>
    <row r="2814" spans="2:12" x14ac:dyDescent="0.25">
      <c r="B2814" s="82" t="s">
        <v>441</v>
      </c>
      <c r="C2814" s="174" t="s">
        <v>5309</v>
      </c>
      <c r="D2814" s="175" t="s">
        <v>5310</v>
      </c>
      <c r="E2814" s="82">
        <v>12</v>
      </c>
      <c r="F2814" s="79"/>
      <c r="G2814" s="82"/>
      <c r="H2814" s="82"/>
      <c r="I2814" s="118">
        <f>VLOOKUP(道具表!L2814,虛寶卡代碼清單!D:H,4,FALSE)*K2814</f>
        <v>78030000000</v>
      </c>
      <c r="J2814" s="147"/>
      <c r="K2814" s="71">
        <v>90000000</v>
      </c>
      <c r="L2814" t="str">
        <f t="shared" si="54"/>
        <v>百萬冥神覺醒卡</v>
      </c>
    </row>
    <row r="2815" spans="2:12" x14ac:dyDescent="0.25">
      <c r="B2815" s="82" t="s">
        <v>441</v>
      </c>
      <c r="C2815" s="174" t="s">
        <v>5311</v>
      </c>
      <c r="D2815" s="175" t="s">
        <v>5312</v>
      </c>
      <c r="E2815" s="82">
        <v>12</v>
      </c>
      <c r="F2815" s="79"/>
      <c r="G2815" s="82"/>
      <c r="H2815" s="82"/>
      <c r="I2815" s="118">
        <f>VLOOKUP(道具表!L2815,虛寶卡代碼清單!D:H,4,FALSE)*K2815</f>
        <v>130050000000</v>
      </c>
      <c r="J2815" s="147"/>
      <c r="K2815" s="71">
        <v>150000000</v>
      </c>
      <c r="L2815" t="str">
        <f t="shared" si="54"/>
        <v>百萬冥神覺醒卡</v>
      </c>
    </row>
    <row r="2816" spans="2:12" x14ac:dyDescent="0.25">
      <c r="B2816" s="82" t="s">
        <v>441</v>
      </c>
      <c r="C2816" s="174" t="s">
        <v>5313</v>
      </c>
      <c r="D2816" s="175" t="s">
        <v>5314</v>
      </c>
      <c r="E2816" s="82">
        <v>12</v>
      </c>
      <c r="F2816" s="79"/>
      <c r="G2816" s="82"/>
      <c r="H2816" s="82"/>
      <c r="I2816" s="118">
        <f>VLOOKUP(道具表!L2816,虛寶卡代碼清單!D:H,4,FALSE)*K2816</f>
        <v>260100000000</v>
      </c>
      <c r="J2816" s="147"/>
      <c r="K2816" s="71">
        <v>300000000</v>
      </c>
      <c r="L2816" t="str">
        <f t="shared" si="54"/>
        <v>百萬冥神覺醒卡</v>
      </c>
    </row>
    <row r="2817" spans="2:12" x14ac:dyDescent="0.25">
      <c r="B2817" s="82" t="s">
        <v>441</v>
      </c>
      <c r="C2817" s="174" t="s">
        <v>5315</v>
      </c>
      <c r="D2817" s="175" t="s">
        <v>5316</v>
      </c>
      <c r="E2817" s="82">
        <v>12</v>
      </c>
      <c r="F2817" s="79"/>
      <c r="G2817" s="82"/>
      <c r="H2817" s="82"/>
      <c r="I2817" s="118">
        <f>VLOOKUP(道具表!L2817,虛寶卡代碼清單!D:H,4,FALSE)*K2817</f>
        <v>520200000000</v>
      </c>
      <c r="J2817" s="147"/>
      <c r="K2817" s="71">
        <v>600000000</v>
      </c>
      <c r="L2817" t="str">
        <f t="shared" si="54"/>
        <v>百萬冥神覺醒卡</v>
      </c>
    </row>
    <row r="2818" spans="2:12" x14ac:dyDescent="0.25">
      <c r="B2818" s="82" t="s">
        <v>441</v>
      </c>
      <c r="C2818" s="174" t="s">
        <v>5317</v>
      </c>
      <c r="D2818" s="175" t="s">
        <v>5318</v>
      </c>
      <c r="E2818" s="82">
        <v>12</v>
      </c>
      <c r="F2818" s="79"/>
      <c r="G2818" s="82"/>
      <c r="H2818" s="82"/>
      <c r="I2818" s="118">
        <f>VLOOKUP(道具表!L2818,虛寶卡代碼清單!D:H,4,FALSE)*K2818</f>
        <v>1040400000000</v>
      </c>
      <c r="J2818" s="147"/>
      <c r="K2818" s="71">
        <v>1200000000</v>
      </c>
      <c r="L2818" t="str">
        <f t="shared" si="54"/>
        <v>百萬冥神覺醒卡</v>
      </c>
    </row>
    <row r="2819" spans="2:12" x14ac:dyDescent="0.25">
      <c r="B2819" s="82" t="s">
        <v>441</v>
      </c>
      <c r="C2819" s="174" t="s">
        <v>5319</v>
      </c>
      <c r="D2819" s="175" t="s">
        <v>5320</v>
      </c>
      <c r="E2819" s="82">
        <v>12</v>
      </c>
      <c r="F2819" s="79"/>
      <c r="G2819" s="82"/>
      <c r="H2819" s="82"/>
      <c r="I2819" s="118">
        <f>VLOOKUP(道具表!L2819,虛寶卡代碼清單!D:H,4,FALSE)*K2819</f>
        <v>2601000000000</v>
      </c>
      <c r="J2819" s="147"/>
      <c r="K2819" s="71">
        <v>3000000000</v>
      </c>
      <c r="L2819" t="str">
        <f t="shared" si="54"/>
        <v>百萬冥神覺醒卡</v>
      </c>
    </row>
    <row r="2820" spans="2:12" x14ac:dyDescent="0.25">
      <c r="B2820" s="82" t="s">
        <v>441</v>
      </c>
      <c r="C2820" s="174" t="s">
        <v>5321</v>
      </c>
      <c r="D2820" s="175" t="s">
        <v>5322</v>
      </c>
      <c r="E2820" s="82">
        <v>12</v>
      </c>
      <c r="F2820" s="79"/>
      <c r="G2820" s="82"/>
      <c r="H2820" s="82"/>
      <c r="I2820" s="118">
        <f>VLOOKUP(道具表!L2820,虛寶卡代碼清單!D:H,4,FALSE)*K2820</f>
        <v>2601000</v>
      </c>
      <c r="J2820" s="147"/>
      <c r="K2820" s="71">
        <v>3000</v>
      </c>
      <c r="L2820" t="str">
        <f t="shared" si="54"/>
        <v>百萬冥神覺醒卡</v>
      </c>
    </row>
    <row r="2821" spans="2:12" x14ac:dyDescent="0.25">
      <c r="B2821" s="82" t="s">
        <v>441</v>
      </c>
      <c r="C2821" s="174" t="s">
        <v>5323</v>
      </c>
      <c r="D2821" s="175" t="s">
        <v>5324</v>
      </c>
      <c r="E2821" s="82">
        <v>12</v>
      </c>
      <c r="F2821" s="79"/>
      <c r="G2821" s="82"/>
      <c r="H2821" s="82"/>
      <c r="I2821" s="118">
        <f>VLOOKUP(道具表!L2821,虛寶卡代碼清單!D:H,4,FALSE)*K2821</f>
        <v>7803000</v>
      </c>
      <c r="J2821" s="147"/>
      <c r="K2821" s="71">
        <v>9000</v>
      </c>
      <c r="L2821" t="str">
        <f t="shared" si="54"/>
        <v>百萬冥神覺醒卡</v>
      </c>
    </row>
    <row r="2822" spans="2:12" x14ac:dyDescent="0.25">
      <c r="B2822" s="82" t="s">
        <v>441</v>
      </c>
      <c r="C2822" s="174" t="s">
        <v>5325</v>
      </c>
      <c r="D2822" s="175" t="s">
        <v>5326</v>
      </c>
      <c r="E2822" s="82">
        <v>12</v>
      </c>
      <c r="F2822" s="79"/>
      <c r="G2822" s="82"/>
      <c r="H2822" s="82"/>
      <c r="I2822" s="118">
        <f>VLOOKUP(道具表!L2822,虛寶卡代碼清單!D:H,4,FALSE)*K2822</f>
        <v>26010000</v>
      </c>
      <c r="J2822" s="147"/>
      <c r="K2822" s="71">
        <v>30000</v>
      </c>
      <c r="L2822" t="str">
        <f t="shared" si="54"/>
        <v>百萬冥神覺醒卡</v>
      </c>
    </row>
    <row r="2823" spans="2:12" x14ac:dyDescent="0.25">
      <c r="B2823" s="82" t="s">
        <v>441</v>
      </c>
      <c r="C2823" s="174" t="s">
        <v>5327</v>
      </c>
      <c r="D2823" s="175" t="s">
        <v>5328</v>
      </c>
      <c r="E2823" s="82">
        <v>12</v>
      </c>
      <c r="F2823" s="79"/>
      <c r="G2823" s="82"/>
      <c r="H2823" s="82"/>
      <c r="I2823" s="118">
        <f>VLOOKUP(道具表!L2823,虛寶卡代碼清單!D:H,4,FALSE)*K2823</f>
        <v>78030000</v>
      </c>
      <c r="J2823" s="147"/>
      <c r="K2823" s="71">
        <v>90000</v>
      </c>
      <c r="L2823" t="str">
        <f t="shared" si="54"/>
        <v>百萬冥神覺醒卡</v>
      </c>
    </row>
    <row r="2824" spans="2:12" x14ac:dyDescent="0.25">
      <c r="B2824" s="82" t="s">
        <v>441</v>
      </c>
      <c r="C2824" s="174" t="s">
        <v>5329</v>
      </c>
      <c r="D2824" s="175" t="s">
        <v>5330</v>
      </c>
      <c r="E2824" s="82">
        <v>12</v>
      </c>
      <c r="F2824" s="79"/>
      <c r="G2824" s="82"/>
      <c r="H2824" s="82"/>
      <c r="I2824" s="118">
        <f>VLOOKUP(道具表!L2824,虛寶卡代碼清單!D:H,4,FALSE)*K2824</f>
        <v>260100000</v>
      </c>
      <c r="J2824" s="147"/>
      <c r="K2824" s="71">
        <v>300000</v>
      </c>
      <c r="L2824" t="str">
        <f t="shared" si="54"/>
        <v>百萬冥神覺醒卡</v>
      </c>
    </row>
    <row r="2825" spans="2:12" x14ac:dyDescent="0.25">
      <c r="B2825" s="82" t="s">
        <v>441</v>
      </c>
      <c r="C2825" s="174" t="s">
        <v>5331</v>
      </c>
      <c r="D2825" s="175" t="s">
        <v>5332</v>
      </c>
      <c r="E2825" s="82">
        <v>12</v>
      </c>
      <c r="F2825" s="79"/>
      <c r="G2825" s="82"/>
      <c r="H2825" s="82"/>
      <c r="I2825" s="118">
        <f>VLOOKUP(道具表!L2825,虛寶卡代碼清單!D:H,4,FALSE)*K2825</f>
        <v>780300000</v>
      </c>
      <c r="J2825" s="147"/>
      <c r="K2825" s="71">
        <v>900000</v>
      </c>
      <c r="L2825" t="str">
        <f t="shared" si="54"/>
        <v>百萬冥神覺醒卡</v>
      </c>
    </row>
    <row r="2826" spans="2:12" x14ac:dyDescent="0.25">
      <c r="B2826" s="82" t="s">
        <v>441</v>
      </c>
      <c r="C2826" s="174" t="s">
        <v>5333</v>
      </c>
      <c r="D2826" s="175" t="s">
        <v>5334</v>
      </c>
      <c r="E2826" s="82">
        <v>12</v>
      </c>
      <c r="F2826" s="79"/>
      <c r="G2826" s="82"/>
      <c r="H2826" s="82"/>
      <c r="I2826" s="118">
        <f>VLOOKUP(道具表!L2826,虛寶卡代碼清單!D:H,4,FALSE)*K2826</f>
        <v>2601000000</v>
      </c>
      <c r="J2826" s="147"/>
      <c r="K2826" s="71">
        <v>3000000</v>
      </c>
      <c r="L2826" t="str">
        <f t="shared" si="54"/>
        <v>百萬冥神覺醒卡</v>
      </c>
    </row>
    <row r="2827" spans="2:12" x14ac:dyDescent="0.25">
      <c r="B2827" s="82" t="s">
        <v>441</v>
      </c>
      <c r="C2827" s="174" t="s">
        <v>5335</v>
      </c>
      <c r="D2827" s="175" t="s">
        <v>5336</v>
      </c>
      <c r="E2827" s="82">
        <v>12</v>
      </c>
      <c r="F2827" s="79"/>
      <c r="G2827" s="82"/>
      <c r="H2827" s="82"/>
      <c r="I2827" s="118">
        <f>VLOOKUP(道具表!L2827,虛寶卡代碼清單!D:H,4,FALSE)*K2827</f>
        <v>5202000000</v>
      </c>
      <c r="J2827" s="147"/>
      <c r="K2827" s="71">
        <v>6000000</v>
      </c>
      <c r="L2827" t="str">
        <f t="shared" si="54"/>
        <v>百萬冥神覺醒卡</v>
      </c>
    </row>
    <row r="2828" spans="2:12" x14ac:dyDescent="0.25">
      <c r="B2828" s="82" t="s">
        <v>441</v>
      </c>
      <c r="C2828" s="174" t="s">
        <v>5337</v>
      </c>
      <c r="D2828" s="175" t="s">
        <v>5338</v>
      </c>
      <c r="E2828" s="82">
        <v>12</v>
      </c>
      <c r="F2828" s="79"/>
      <c r="G2828" s="82"/>
      <c r="H2828" s="82"/>
      <c r="I2828" s="118">
        <f>VLOOKUP(道具表!L2828,虛寶卡代碼清單!D:H,4,FALSE)*K2828</f>
        <v>7803000000</v>
      </c>
      <c r="J2828" s="147"/>
      <c r="K2828" s="71">
        <v>9000000</v>
      </c>
      <c r="L2828" t="str">
        <f t="shared" si="54"/>
        <v>百萬冥神覺醒卡</v>
      </c>
    </row>
    <row r="2829" spans="2:12" x14ac:dyDescent="0.25">
      <c r="B2829" s="82" t="s">
        <v>441</v>
      </c>
      <c r="C2829" s="174" t="s">
        <v>5339</v>
      </c>
      <c r="D2829" s="175" t="s">
        <v>5340</v>
      </c>
      <c r="E2829" s="82">
        <v>12</v>
      </c>
      <c r="F2829" s="79"/>
      <c r="G2829" s="82"/>
      <c r="H2829" s="82"/>
      <c r="I2829" s="118">
        <f>VLOOKUP(道具表!L2829,虛寶卡代碼清單!D:H,4,FALSE)*K2829</f>
        <v>13005000000</v>
      </c>
      <c r="J2829" s="147"/>
      <c r="K2829" s="71">
        <v>15000000</v>
      </c>
      <c r="L2829" t="str">
        <f t="shared" si="54"/>
        <v>百萬冥神覺醒卡</v>
      </c>
    </row>
    <row r="2830" spans="2:12" x14ac:dyDescent="0.25">
      <c r="B2830" s="82" t="s">
        <v>441</v>
      </c>
      <c r="C2830" s="174" t="s">
        <v>5341</v>
      </c>
      <c r="D2830" s="175" t="s">
        <v>5342</v>
      </c>
      <c r="E2830" s="82">
        <v>12</v>
      </c>
      <c r="F2830" s="79"/>
      <c r="G2830" s="82"/>
      <c r="H2830" s="82"/>
      <c r="I2830" s="118">
        <f>VLOOKUP(道具表!L2830,虛寶卡代碼清單!D:H,4,FALSE)*K2830</f>
        <v>26010000000</v>
      </c>
      <c r="J2830" s="147"/>
      <c r="K2830" s="71">
        <v>30000000</v>
      </c>
      <c r="L2830" t="str">
        <f t="shared" si="54"/>
        <v>百萬冥神覺醒卡</v>
      </c>
    </row>
    <row r="2831" spans="2:12" x14ac:dyDescent="0.25">
      <c r="B2831" s="82" t="s">
        <v>441</v>
      </c>
      <c r="C2831" s="174" t="s">
        <v>5343</v>
      </c>
      <c r="D2831" s="175" t="s">
        <v>5344</v>
      </c>
      <c r="E2831" s="82">
        <v>12</v>
      </c>
      <c r="F2831" s="79"/>
      <c r="G2831" s="82"/>
      <c r="H2831" s="82"/>
      <c r="I2831" s="118">
        <f>VLOOKUP(道具表!L2831,虛寶卡代碼清單!D:H,4,FALSE)*K2831</f>
        <v>39015000000</v>
      </c>
      <c r="J2831" s="147"/>
      <c r="K2831" s="71">
        <v>45000000</v>
      </c>
      <c r="L2831" t="str">
        <f t="shared" si="54"/>
        <v>百萬冥神覺醒卡</v>
      </c>
    </row>
    <row r="2832" spans="2:12" x14ac:dyDescent="0.25">
      <c r="B2832" s="82" t="s">
        <v>441</v>
      </c>
      <c r="C2832" s="174" t="s">
        <v>5345</v>
      </c>
      <c r="D2832" s="175" t="s">
        <v>5346</v>
      </c>
      <c r="E2832" s="82">
        <v>12</v>
      </c>
      <c r="F2832" s="79"/>
      <c r="G2832" s="82"/>
      <c r="H2832" s="82"/>
      <c r="I2832" s="118">
        <f>VLOOKUP(道具表!L2832,虛寶卡代碼清單!D:H,4,FALSE)*K2832</f>
        <v>78030000000</v>
      </c>
      <c r="J2832" s="147"/>
      <c r="K2832" s="71">
        <v>90000000</v>
      </c>
      <c r="L2832" t="str">
        <f t="shared" si="54"/>
        <v>百萬冥神覺醒卡</v>
      </c>
    </row>
    <row r="2833" spans="2:12" x14ac:dyDescent="0.25">
      <c r="B2833" s="82" t="s">
        <v>441</v>
      </c>
      <c r="C2833" s="174" t="s">
        <v>5347</v>
      </c>
      <c r="D2833" s="175" t="s">
        <v>5348</v>
      </c>
      <c r="E2833" s="82">
        <v>12</v>
      </c>
      <c r="F2833" s="79"/>
      <c r="G2833" s="82"/>
      <c r="H2833" s="82"/>
      <c r="I2833" s="118">
        <f>VLOOKUP(道具表!L2833,虛寶卡代碼清單!D:H,4,FALSE)*K2833</f>
        <v>130050000000</v>
      </c>
      <c r="J2833" s="147"/>
      <c r="K2833" s="71">
        <v>150000000</v>
      </c>
      <c r="L2833" t="str">
        <f t="shared" si="54"/>
        <v>百萬冥神覺醒卡</v>
      </c>
    </row>
    <row r="2834" spans="2:12" x14ac:dyDescent="0.25">
      <c r="B2834" s="82" t="s">
        <v>441</v>
      </c>
      <c r="C2834" s="174" t="s">
        <v>5349</v>
      </c>
      <c r="D2834" s="175" t="s">
        <v>5350</v>
      </c>
      <c r="E2834" s="82">
        <v>12</v>
      </c>
      <c r="F2834" s="79"/>
      <c r="G2834" s="82"/>
      <c r="H2834" s="82"/>
      <c r="I2834" s="118">
        <f>VLOOKUP(道具表!L2834,虛寶卡代碼清單!D:H,4,FALSE)*K2834</f>
        <v>260100000000</v>
      </c>
      <c r="J2834" s="147"/>
      <c r="K2834" s="71">
        <v>300000000</v>
      </c>
      <c r="L2834" t="str">
        <f t="shared" si="54"/>
        <v>百萬冥神覺醒卡</v>
      </c>
    </row>
    <row r="2835" spans="2:12" x14ac:dyDescent="0.25">
      <c r="B2835" s="82" t="s">
        <v>441</v>
      </c>
      <c r="C2835" s="174" t="s">
        <v>5351</v>
      </c>
      <c r="D2835" s="175" t="s">
        <v>5352</v>
      </c>
      <c r="E2835" s="82">
        <v>12</v>
      </c>
      <c r="F2835" s="79"/>
      <c r="G2835" s="82"/>
      <c r="H2835" s="82"/>
      <c r="I2835" s="118">
        <f>VLOOKUP(道具表!L2835,虛寶卡代碼清單!D:H,4,FALSE)*K2835</f>
        <v>520200000000</v>
      </c>
      <c r="J2835" s="147"/>
      <c r="K2835" s="71">
        <v>600000000</v>
      </c>
      <c r="L2835" t="str">
        <f t="shared" si="54"/>
        <v>百萬冥神覺醒卡</v>
      </c>
    </row>
    <row r="2836" spans="2:12" x14ac:dyDescent="0.25">
      <c r="B2836" s="82" t="s">
        <v>441</v>
      </c>
      <c r="C2836" s="174" t="s">
        <v>5353</v>
      </c>
      <c r="D2836" s="175" t="s">
        <v>5354</v>
      </c>
      <c r="E2836" s="82">
        <v>12</v>
      </c>
      <c r="F2836" s="79"/>
      <c r="G2836" s="82"/>
      <c r="H2836" s="82"/>
      <c r="I2836" s="118">
        <f>VLOOKUP(道具表!L2836,虛寶卡代碼清單!D:H,4,FALSE)*K2836</f>
        <v>1040400000000</v>
      </c>
      <c r="J2836" s="147"/>
      <c r="K2836" s="71">
        <v>1200000000</v>
      </c>
      <c r="L2836" t="str">
        <f t="shared" si="54"/>
        <v>百萬冥神覺醒卡</v>
      </c>
    </row>
    <row r="2837" spans="2:12" x14ac:dyDescent="0.25">
      <c r="B2837" s="82" t="s">
        <v>441</v>
      </c>
      <c r="C2837" s="174" t="s">
        <v>5355</v>
      </c>
      <c r="D2837" s="175" t="s">
        <v>5356</v>
      </c>
      <c r="E2837" s="82">
        <v>12</v>
      </c>
      <c r="F2837" s="79"/>
      <c r="G2837" s="82"/>
      <c r="H2837" s="82"/>
      <c r="I2837" s="118">
        <f>VLOOKUP(道具表!L2837,虛寶卡代碼清單!D:H,4,FALSE)*K2837</f>
        <v>2601000000000</v>
      </c>
      <c r="J2837" s="147"/>
      <c r="K2837" s="71">
        <v>3000000000</v>
      </c>
      <c r="L2837" t="str">
        <f t="shared" si="54"/>
        <v>百萬冥神覺醒卡</v>
      </c>
    </row>
    <row r="2838" spans="2:12" x14ac:dyDescent="0.25">
      <c r="B2838" s="82" t="s">
        <v>441</v>
      </c>
      <c r="C2838" s="174" t="s">
        <v>5357</v>
      </c>
      <c r="D2838" s="175" t="s">
        <v>5358</v>
      </c>
      <c r="E2838" s="82">
        <v>12</v>
      </c>
      <c r="F2838" s="79"/>
      <c r="G2838" s="82"/>
      <c r="H2838" s="82"/>
      <c r="I2838" s="118">
        <f>VLOOKUP(道具表!L2838,虛寶卡代碼清單!D:H,4,FALSE)*K2838</f>
        <v>5022000</v>
      </c>
      <c r="J2838" s="147"/>
      <c r="K2838" s="71">
        <v>3000</v>
      </c>
      <c r="L2838" t="str">
        <f t="shared" si="54"/>
        <v>百萬冥神王座卡</v>
      </c>
    </row>
    <row r="2839" spans="2:12" x14ac:dyDescent="0.25">
      <c r="B2839" s="82" t="s">
        <v>441</v>
      </c>
      <c r="C2839" s="174" t="s">
        <v>5359</v>
      </c>
      <c r="D2839" s="175" t="s">
        <v>5360</v>
      </c>
      <c r="E2839" s="82">
        <v>12</v>
      </c>
      <c r="F2839" s="79"/>
      <c r="G2839" s="82"/>
      <c r="H2839" s="82"/>
      <c r="I2839" s="118">
        <f>VLOOKUP(道具表!L2839,虛寶卡代碼清單!D:H,4,FALSE)*K2839</f>
        <v>15066000</v>
      </c>
      <c r="J2839" s="147"/>
      <c r="K2839" s="71">
        <v>9000</v>
      </c>
      <c r="L2839" t="str">
        <f t="shared" si="54"/>
        <v>百萬冥神王座卡</v>
      </c>
    </row>
    <row r="2840" spans="2:12" x14ac:dyDescent="0.25">
      <c r="B2840" s="82" t="s">
        <v>441</v>
      </c>
      <c r="C2840" s="174" t="s">
        <v>5361</v>
      </c>
      <c r="D2840" s="175" t="s">
        <v>5362</v>
      </c>
      <c r="E2840" s="82">
        <v>12</v>
      </c>
      <c r="F2840" s="79"/>
      <c r="G2840" s="82"/>
      <c r="H2840" s="82"/>
      <c r="I2840" s="118">
        <f>VLOOKUP(道具表!L2840,虛寶卡代碼清單!D:H,4,FALSE)*K2840</f>
        <v>50220000</v>
      </c>
      <c r="J2840" s="147"/>
      <c r="K2840" s="71">
        <v>30000</v>
      </c>
      <c r="L2840" t="str">
        <f t="shared" si="54"/>
        <v>百萬冥神王座卡</v>
      </c>
    </row>
    <row r="2841" spans="2:12" x14ac:dyDescent="0.25">
      <c r="B2841" s="82" t="s">
        <v>441</v>
      </c>
      <c r="C2841" s="174" t="s">
        <v>5363</v>
      </c>
      <c r="D2841" s="175" t="s">
        <v>5364</v>
      </c>
      <c r="E2841" s="82">
        <v>12</v>
      </c>
      <c r="F2841" s="79"/>
      <c r="G2841" s="82"/>
      <c r="H2841" s="82"/>
      <c r="I2841" s="118">
        <f>VLOOKUP(道具表!L2841,虛寶卡代碼清單!D:H,4,FALSE)*K2841</f>
        <v>150660000</v>
      </c>
      <c r="J2841" s="147"/>
      <c r="K2841" s="71">
        <v>90000</v>
      </c>
      <c r="L2841" t="str">
        <f t="shared" si="54"/>
        <v>百萬冥神王座卡</v>
      </c>
    </row>
    <row r="2842" spans="2:12" x14ac:dyDescent="0.25">
      <c r="B2842" s="82" t="s">
        <v>441</v>
      </c>
      <c r="C2842" s="174" t="s">
        <v>5365</v>
      </c>
      <c r="D2842" s="175" t="s">
        <v>5366</v>
      </c>
      <c r="E2842" s="82">
        <v>12</v>
      </c>
      <c r="F2842" s="79"/>
      <c r="G2842" s="82"/>
      <c r="H2842" s="82"/>
      <c r="I2842" s="118">
        <f>VLOOKUP(道具表!L2842,虛寶卡代碼清單!D:H,4,FALSE)*K2842</f>
        <v>502200000</v>
      </c>
      <c r="J2842" s="147"/>
      <c r="K2842" s="71">
        <v>300000</v>
      </c>
      <c r="L2842" t="str">
        <f t="shared" si="54"/>
        <v>百萬冥神王座卡</v>
      </c>
    </row>
    <row r="2843" spans="2:12" x14ac:dyDescent="0.25">
      <c r="B2843" s="82" t="s">
        <v>441</v>
      </c>
      <c r="C2843" s="174" t="s">
        <v>5367</v>
      </c>
      <c r="D2843" s="175" t="s">
        <v>5368</v>
      </c>
      <c r="E2843" s="82">
        <v>12</v>
      </c>
      <c r="F2843" s="79"/>
      <c r="G2843" s="82"/>
      <c r="H2843" s="82"/>
      <c r="I2843" s="118">
        <f>VLOOKUP(道具表!L2843,虛寶卡代碼清單!D:H,4,FALSE)*K2843</f>
        <v>1506600000</v>
      </c>
      <c r="J2843" s="147"/>
      <c r="K2843" s="71">
        <v>900000</v>
      </c>
      <c r="L2843" t="str">
        <f t="shared" si="54"/>
        <v>百萬冥神王座卡</v>
      </c>
    </row>
    <row r="2844" spans="2:12" x14ac:dyDescent="0.25">
      <c r="B2844" s="82" t="s">
        <v>441</v>
      </c>
      <c r="C2844" s="174" t="s">
        <v>5369</v>
      </c>
      <c r="D2844" s="175" t="s">
        <v>5370</v>
      </c>
      <c r="E2844" s="82">
        <v>12</v>
      </c>
      <c r="F2844" s="79"/>
      <c r="G2844" s="82"/>
      <c r="H2844" s="82"/>
      <c r="I2844" s="118">
        <f>VLOOKUP(道具表!L2844,虛寶卡代碼清單!D:H,4,FALSE)*K2844</f>
        <v>5022000000</v>
      </c>
      <c r="J2844" s="147"/>
      <c r="K2844" s="71">
        <v>3000000</v>
      </c>
      <c r="L2844" t="str">
        <f t="shared" si="54"/>
        <v>百萬冥神王座卡</v>
      </c>
    </row>
    <row r="2845" spans="2:12" x14ac:dyDescent="0.25">
      <c r="B2845" s="82" t="s">
        <v>441</v>
      </c>
      <c r="C2845" s="174" t="s">
        <v>5371</v>
      </c>
      <c r="D2845" s="175" t="s">
        <v>5372</v>
      </c>
      <c r="E2845" s="82">
        <v>12</v>
      </c>
      <c r="F2845" s="79"/>
      <c r="G2845" s="82"/>
      <c r="H2845" s="82"/>
      <c r="I2845" s="118">
        <f>VLOOKUP(道具表!L2845,虛寶卡代碼清單!D:H,4,FALSE)*K2845</f>
        <v>10044000000</v>
      </c>
      <c r="J2845" s="147"/>
      <c r="K2845" s="71">
        <v>6000000</v>
      </c>
      <c r="L2845" t="str">
        <f t="shared" si="54"/>
        <v>百萬冥神王座卡</v>
      </c>
    </row>
    <row r="2846" spans="2:12" x14ac:dyDescent="0.25">
      <c r="B2846" s="82" t="s">
        <v>441</v>
      </c>
      <c r="C2846" s="174" t="s">
        <v>5373</v>
      </c>
      <c r="D2846" s="175" t="s">
        <v>5374</v>
      </c>
      <c r="E2846" s="82">
        <v>12</v>
      </c>
      <c r="F2846" s="79"/>
      <c r="G2846" s="82"/>
      <c r="H2846" s="82"/>
      <c r="I2846" s="118">
        <f>VLOOKUP(道具表!L2846,虛寶卡代碼清單!D:H,4,FALSE)*K2846</f>
        <v>15066000000</v>
      </c>
      <c r="J2846" s="147"/>
      <c r="K2846" s="71">
        <v>9000000</v>
      </c>
      <c r="L2846" t="str">
        <f t="shared" si="54"/>
        <v>百萬冥神王座卡</v>
      </c>
    </row>
    <row r="2847" spans="2:12" x14ac:dyDescent="0.25">
      <c r="B2847" s="82" t="s">
        <v>441</v>
      </c>
      <c r="C2847" s="174" t="s">
        <v>5375</v>
      </c>
      <c r="D2847" s="175" t="s">
        <v>5376</v>
      </c>
      <c r="E2847" s="82">
        <v>12</v>
      </c>
      <c r="F2847" s="79"/>
      <c r="G2847" s="82"/>
      <c r="H2847" s="82"/>
      <c r="I2847" s="118">
        <f>VLOOKUP(道具表!L2847,虛寶卡代碼清單!D:H,4,FALSE)*K2847</f>
        <v>25110000000</v>
      </c>
      <c r="J2847" s="147"/>
      <c r="K2847" s="71">
        <v>15000000</v>
      </c>
      <c r="L2847" t="str">
        <f t="shared" si="54"/>
        <v>百萬冥神王座卡</v>
      </c>
    </row>
    <row r="2848" spans="2:12" x14ac:dyDescent="0.25">
      <c r="B2848" s="82" t="s">
        <v>441</v>
      </c>
      <c r="C2848" s="174" t="s">
        <v>5377</v>
      </c>
      <c r="D2848" s="175" t="s">
        <v>5378</v>
      </c>
      <c r="E2848" s="82">
        <v>12</v>
      </c>
      <c r="F2848" s="79"/>
      <c r="G2848" s="82"/>
      <c r="H2848" s="82"/>
      <c r="I2848" s="118">
        <f>VLOOKUP(道具表!L2848,虛寶卡代碼清單!D:H,4,FALSE)*K2848</f>
        <v>50220000000</v>
      </c>
      <c r="J2848" s="147"/>
      <c r="K2848" s="71">
        <v>30000000</v>
      </c>
      <c r="L2848" t="str">
        <f t="shared" si="54"/>
        <v>百萬冥神王座卡</v>
      </c>
    </row>
    <row r="2849" spans="2:12" x14ac:dyDescent="0.25">
      <c r="B2849" s="82" t="s">
        <v>441</v>
      </c>
      <c r="C2849" s="174" t="s">
        <v>5379</v>
      </c>
      <c r="D2849" s="175" t="s">
        <v>5380</v>
      </c>
      <c r="E2849" s="82">
        <v>12</v>
      </c>
      <c r="F2849" s="79"/>
      <c r="G2849" s="82"/>
      <c r="H2849" s="82"/>
      <c r="I2849" s="118">
        <f>VLOOKUP(道具表!L2849,虛寶卡代碼清單!D:H,4,FALSE)*K2849</f>
        <v>75330000000</v>
      </c>
      <c r="J2849" s="147"/>
      <c r="K2849" s="71">
        <v>45000000</v>
      </c>
      <c r="L2849" t="str">
        <f t="shared" si="54"/>
        <v>百萬冥神王座卡</v>
      </c>
    </row>
    <row r="2850" spans="2:12" x14ac:dyDescent="0.25">
      <c r="B2850" s="82" t="s">
        <v>441</v>
      </c>
      <c r="C2850" s="174" t="s">
        <v>5381</v>
      </c>
      <c r="D2850" s="175" t="s">
        <v>5382</v>
      </c>
      <c r="E2850" s="82">
        <v>12</v>
      </c>
      <c r="F2850" s="79"/>
      <c r="G2850" s="82"/>
      <c r="H2850" s="82"/>
      <c r="I2850" s="118">
        <f>VLOOKUP(道具表!L2850,虛寶卡代碼清單!D:H,4,FALSE)*K2850</f>
        <v>150660000000</v>
      </c>
      <c r="J2850" s="147"/>
      <c r="K2850" s="71">
        <v>90000000</v>
      </c>
      <c r="L2850" t="str">
        <f t="shared" si="54"/>
        <v>百萬冥神王座卡</v>
      </c>
    </row>
    <row r="2851" spans="2:12" x14ac:dyDescent="0.25">
      <c r="B2851" s="82" t="s">
        <v>441</v>
      </c>
      <c r="C2851" s="174" t="s">
        <v>5383</v>
      </c>
      <c r="D2851" s="175" t="s">
        <v>5384</v>
      </c>
      <c r="E2851" s="82">
        <v>12</v>
      </c>
      <c r="F2851" s="79"/>
      <c r="G2851" s="82"/>
      <c r="H2851" s="82"/>
      <c r="I2851" s="118">
        <f>VLOOKUP(道具表!L2851,虛寶卡代碼清單!D:H,4,FALSE)*K2851</f>
        <v>251100000000</v>
      </c>
      <c r="J2851" s="147"/>
      <c r="K2851" s="71">
        <v>150000000</v>
      </c>
      <c r="L2851" t="str">
        <f t="shared" si="54"/>
        <v>百萬冥神王座卡</v>
      </c>
    </row>
    <row r="2852" spans="2:12" x14ac:dyDescent="0.25">
      <c r="B2852" s="82" t="s">
        <v>441</v>
      </c>
      <c r="C2852" s="174" t="s">
        <v>5385</v>
      </c>
      <c r="D2852" s="175" t="s">
        <v>5386</v>
      </c>
      <c r="E2852" s="82">
        <v>12</v>
      </c>
      <c r="F2852" s="79"/>
      <c r="G2852" s="82"/>
      <c r="H2852" s="82"/>
      <c r="I2852" s="118">
        <f>VLOOKUP(道具表!L2852,虛寶卡代碼清單!D:H,4,FALSE)*K2852</f>
        <v>502200000000</v>
      </c>
      <c r="J2852" s="147"/>
      <c r="K2852" s="71">
        <v>300000000</v>
      </c>
      <c r="L2852" t="str">
        <f t="shared" si="54"/>
        <v>百萬冥神王座卡</v>
      </c>
    </row>
    <row r="2853" spans="2:12" x14ac:dyDescent="0.25">
      <c r="B2853" s="82" t="s">
        <v>441</v>
      </c>
      <c r="C2853" s="174" t="s">
        <v>5387</v>
      </c>
      <c r="D2853" s="175" t="s">
        <v>5388</v>
      </c>
      <c r="E2853" s="82">
        <v>12</v>
      </c>
      <c r="F2853" s="79"/>
      <c r="G2853" s="82"/>
      <c r="H2853" s="82"/>
      <c r="I2853" s="118">
        <f>VLOOKUP(道具表!L2853,虛寶卡代碼清單!D:H,4,FALSE)*K2853</f>
        <v>1004400000000</v>
      </c>
      <c r="J2853" s="147"/>
      <c r="K2853" s="71">
        <v>600000000</v>
      </c>
      <c r="L2853" t="str">
        <f t="shared" si="54"/>
        <v>百萬冥神王座卡</v>
      </c>
    </row>
    <row r="2854" spans="2:12" x14ac:dyDescent="0.25">
      <c r="B2854" s="82" t="s">
        <v>441</v>
      </c>
      <c r="C2854" s="174" t="s">
        <v>5389</v>
      </c>
      <c r="D2854" s="175" t="s">
        <v>5390</v>
      </c>
      <c r="E2854" s="82">
        <v>12</v>
      </c>
      <c r="F2854" s="79"/>
      <c r="G2854" s="82"/>
      <c r="H2854" s="82"/>
      <c r="I2854" s="118">
        <f>VLOOKUP(道具表!L2854,虛寶卡代碼清單!D:H,4,FALSE)*K2854</f>
        <v>2008800000000</v>
      </c>
      <c r="J2854" s="147"/>
      <c r="K2854" s="71">
        <v>1200000000</v>
      </c>
      <c r="L2854" t="str">
        <f t="shared" si="54"/>
        <v>百萬冥神王座卡</v>
      </c>
    </row>
    <row r="2855" spans="2:12" x14ac:dyDescent="0.25">
      <c r="B2855" s="82" t="s">
        <v>441</v>
      </c>
      <c r="C2855" s="174" t="s">
        <v>5391</v>
      </c>
      <c r="D2855" s="175" t="s">
        <v>5392</v>
      </c>
      <c r="E2855" s="82">
        <v>12</v>
      </c>
      <c r="F2855" s="79"/>
      <c r="G2855" s="82"/>
      <c r="H2855" s="82"/>
      <c r="I2855" s="118">
        <f>VLOOKUP(道具表!L2855,虛寶卡代碼清單!D:H,4,FALSE)*K2855</f>
        <v>5022000000000</v>
      </c>
      <c r="J2855" s="147"/>
      <c r="K2855" s="71">
        <v>3000000000</v>
      </c>
      <c r="L2855" t="str">
        <f t="shared" si="54"/>
        <v>百萬冥神王座卡</v>
      </c>
    </row>
    <row r="2856" spans="2:12" x14ac:dyDescent="0.25">
      <c r="B2856" s="82" t="s">
        <v>441</v>
      </c>
      <c r="C2856" s="174" t="s">
        <v>5393</v>
      </c>
      <c r="D2856" s="175" t="s">
        <v>5394</v>
      </c>
      <c r="E2856" s="82">
        <v>12</v>
      </c>
      <c r="F2856" s="79"/>
      <c r="G2856" s="82"/>
      <c r="H2856" s="82"/>
      <c r="I2856" s="118">
        <f>VLOOKUP(道具表!L2856,虛寶卡代碼清單!D:H,4,FALSE)*K2856</f>
        <v>5022000</v>
      </c>
      <c r="J2856" s="147"/>
      <c r="K2856" s="71">
        <v>3000</v>
      </c>
      <c r="L2856" t="str">
        <f t="shared" si="54"/>
        <v>百萬冥神王座卡</v>
      </c>
    </row>
    <row r="2857" spans="2:12" x14ac:dyDescent="0.25">
      <c r="B2857" s="82" t="s">
        <v>441</v>
      </c>
      <c r="C2857" s="174" t="s">
        <v>5395</v>
      </c>
      <c r="D2857" s="175" t="s">
        <v>5396</v>
      </c>
      <c r="E2857" s="82">
        <v>12</v>
      </c>
      <c r="F2857" s="79"/>
      <c r="G2857" s="82"/>
      <c r="H2857" s="82"/>
      <c r="I2857" s="118">
        <f>VLOOKUP(道具表!L2857,虛寶卡代碼清單!D:H,4,FALSE)*K2857</f>
        <v>15066000</v>
      </c>
      <c r="J2857" s="147"/>
      <c r="K2857" s="71">
        <v>9000</v>
      </c>
      <c r="L2857" t="str">
        <f t="shared" si="54"/>
        <v>百萬冥神王座卡</v>
      </c>
    </row>
    <row r="2858" spans="2:12" x14ac:dyDescent="0.25">
      <c r="B2858" s="82" t="s">
        <v>441</v>
      </c>
      <c r="C2858" s="174" t="s">
        <v>5397</v>
      </c>
      <c r="D2858" s="175" t="s">
        <v>5398</v>
      </c>
      <c r="E2858" s="82">
        <v>12</v>
      </c>
      <c r="F2858" s="79"/>
      <c r="G2858" s="82"/>
      <c r="H2858" s="82"/>
      <c r="I2858" s="118">
        <f>VLOOKUP(道具表!L2858,虛寶卡代碼清單!D:H,4,FALSE)*K2858</f>
        <v>50220000</v>
      </c>
      <c r="J2858" s="147"/>
      <c r="K2858" s="71">
        <v>30000</v>
      </c>
      <c r="L2858" t="str">
        <f t="shared" si="54"/>
        <v>百萬冥神王座卡</v>
      </c>
    </row>
    <row r="2859" spans="2:12" x14ac:dyDescent="0.25">
      <c r="B2859" s="82" t="s">
        <v>441</v>
      </c>
      <c r="C2859" s="174" t="s">
        <v>5399</v>
      </c>
      <c r="D2859" s="175" t="s">
        <v>5400</v>
      </c>
      <c r="E2859" s="82">
        <v>12</v>
      </c>
      <c r="F2859" s="79"/>
      <c r="G2859" s="82"/>
      <c r="H2859" s="82"/>
      <c r="I2859" s="118">
        <f>VLOOKUP(道具表!L2859,虛寶卡代碼清單!D:H,4,FALSE)*K2859</f>
        <v>150660000</v>
      </c>
      <c r="J2859" s="147"/>
      <c r="K2859" s="71">
        <v>90000</v>
      </c>
      <c r="L2859" t="str">
        <f t="shared" si="54"/>
        <v>百萬冥神王座卡</v>
      </c>
    </row>
    <row r="2860" spans="2:12" x14ac:dyDescent="0.25">
      <c r="B2860" s="82" t="s">
        <v>441</v>
      </c>
      <c r="C2860" s="174" t="s">
        <v>5401</v>
      </c>
      <c r="D2860" s="175" t="s">
        <v>5402</v>
      </c>
      <c r="E2860" s="82">
        <v>12</v>
      </c>
      <c r="F2860" s="79"/>
      <c r="G2860" s="82"/>
      <c r="H2860" s="82"/>
      <c r="I2860" s="118">
        <f>VLOOKUP(道具表!L2860,虛寶卡代碼清單!D:H,4,FALSE)*K2860</f>
        <v>502200000</v>
      </c>
      <c r="J2860" s="147"/>
      <c r="K2860" s="71">
        <v>300000</v>
      </c>
      <c r="L2860" t="str">
        <f t="shared" si="54"/>
        <v>百萬冥神王座卡</v>
      </c>
    </row>
    <row r="2861" spans="2:12" x14ac:dyDescent="0.25">
      <c r="B2861" s="82" t="s">
        <v>441</v>
      </c>
      <c r="C2861" s="174" t="s">
        <v>5403</v>
      </c>
      <c r="D2861" s="175" t="s">
        <v>5404</v>
      </c>
      <c r="E2861" s="82">
        <v>12</v>
      </c>
      <c r="F2861" s="79"/>
      <c r="G2861" s="82"/>
      <c r="H2861" s="82"/>
      <c r="I2861" s="118">
        <f>VLOOKUP(道具表!L2861,虛寶卡代碼清單!D:H,4,FALSE)*K2861</f>
        <v>1506600000</v>
      </c>
      <c r="J2861" s="147"/>
      <c r="K2861" s="71">
        <v>900000</v>
      </c>
      <c r="L2861" t="str">
        <f t="shared" si="54"/>
        <v>百萬冥神王座卡</v>
      </c>
    </row>
    <row r="2862" spans="2:12" x14ac:dyDescent="0.25">
      <c r="B2862" s="82" t="s">
        <v>441</v>
      </c>
      <c r="C2862" s="174" t="s">
        <v>5405</v>
      </c>
      <c r="D2862" s="175" t="s">
        <v>5406</v>
      </c>
      <c r="E2862" s="82">
        <v>12</v>
      </c>
      <c r="F2862" s="79"/>
      <c r="G2862" s="82"/>
      <c r="H2862" s="82"/>
      <c r="I2862" s="118">
        <f>VLOOKUP(道具表!L2862,虛寶卡代碼清單!D:H,4,FALSE)*K2862</f>
        <v>5022000000</v>
      </c>
      <c r="J2862" s="147"/>
      <c r="K2862" s="71">
        <v>3000000</v>
      </c>
      <c r="L2862" t="str">
        <f t="shared" ref="L2862:L2925" si="55">MID(C2862,LEN(K2862)+1,FIND("(",C2862)-LEN(K2862)-1)</f>
        <v>百萬冥神王座卡</v>
      </c>
    </row>
    <row r="2863" spans="2:12" x14ac:dyDescent="0.25">
      <c r="B2863" s="82" t="s">
        <v>441</v>
      </c>
      <c r="C2863" s="174" t="s">
        <v>5407</v>
      </c>
      <c r="D2863" s="175" t="s">
        <v>5408</v>
      </c>
      <c r="E2863" s="82">
        <v>12</v>
      </c>
      <c r="F2863" s="79"/>
      <c r="G2863" s="82"/>
      <c r="H2863" s="82"/>
      <c r="I2863" s="118">
        <f>VLOOKUP(道具表!L2863,虛寶卡代碼清單!D:H,4,FALSE)*K2863</f>
        <v>10044000000</v>
      </c>
      <c r="J2863" s="147"/>
      <c r="K2863" s="71">
        <v>6000000</v>
      </c>
      <c r="L2863" t="str">
        <f t="shared" si="55"/>
        <v>百萬冥神王座卡</v>
      </c>
    </row>
    <row r="2864" spans="2:12" x14ac:dyDescent="0.25">
      <c r="B2864" s="82" t="s">
        <v>441</v>
      </c>
      <c r="C2864" s="174" t="s">
        <v>5409</v>
      </c>
      <c r="D2864" s="175" t="s">
        <v>5410</v>
      </c>
      <c r="E2864" s="82">
        <v>12</v>
      </c>
      <c r="F2864" s="79"/>
      <c r="G2864" s="82"/>
      <c r="H2864" s="82"/>
      <c r="I2864" s="118">
        <f>VLOOKUP(道具表!L2864,虛寶卡代碼清單!D:H,4,FALSE)*K2864</f>
        <v>15066000000</v>
      </c>
      <c r="J2864" s="147"/>
      <c r="K2864" s="71">
        <v>9000000</v>
      </c>
      <c r="L2864" t="str">
        <f t="shared" si="55"/>
        <v>百萬冥神王座卡</v>
      </c>
    </row>
    <row r="2865" spans="2:12" x14ac:dyDescent="0.25">
      <c r="B2865" s="82" t="s">
        <v>441</v>
      </c>
      <c r="C2865" s="174" t="s">
        <v>5411</v>
      </c>
      <c r="D2865" s="175" t="s">
        <v>5412</v>
      </c>
      <c r="E2865" s="82">
        <v>12</v>
      </c>
      <c r="F2865" s="79"/>
      <c r="G2865" s="82"/>
      <c r="H2865" s="82"/>
      <c r="I2865" s="118">
        <f>VLOOKUP(道具表!L2865,虛寶卡代碼清單!D:H,4,FALSE)*K2865</f>
        <v>25110000000</v>
      </c>
      <c r="J2865" s="147"/>
      <c r="K2865" s="71">
        <v>15000000</v>
      </c>
      <c r="L2865" t="str">
        <f t="shared" si="55"/>
        <v>百萬冥神王座卡</v>
      </c>
    </row>
    <row r="2866" spans="2:12" x14ac:dyDescent="0.25">
      <c r="B2866" s="82" t="s">
        <v>441</v>
      </c>
      <c r="C2866" s="174" t="s">
        <v>5413</v>
      </c>
      <c r="D2866" s="175" t="s">
        <v>5414</v>
      </c>
      <c r="E2866" s="82">
        <v>12</v>
      </c>
      <c r="F2866" s="79"/>
      <c r="G2866" s="82"/>
      <c r="H2866" s="82"/>
      <c r="I2866" s="118">
        <f>VLOOKUP(道具表!L2866,虛寶卡代碼清單!D:H,4,FALSE)*K2866</f>
        <v>50220000000</v>
      </c>
      <c r="J2866" s="147"/>
      <c r="K2866" s="71">
        <v>30000000</v>
      </c>
      <c r="L2866" t="str">
        <f t="shared" si="55"/>
        <v>百萬冥神王座卡</v>
      </c>
    </row>
    <row r="2867" spans="2:12" x14ac:dyDescent="0.25">
      <c r="B2867" s="82" t="s">
        <v>441</v>
      </c>
      <c r="C2867" s="174" t="s">
        <v>5415</v>
      </c>
      <c r="D2867" s="175" t="s">
        <v>5416</v>
      </c>
      <c r="E2867" s="82">
        <v>12</v>
      </c>
      <c r="F2867" s="79"/>
      <c r="G2867" s="82"/>
      <c r="H2867" s="82"/>
      <c r="I2867" s="118">
        <f>VLOOKUP(道具表!L2867,虛寶卡代碼清單!D:H,4,FALSE)*K2867</f>
        <v>75330000000</v>
      </c>
      <c r="J2867" s="147"/>
      <c r="K2867" s="71">
        <v>45000000</v>
      </c>
      <c r="L2867" t="str">
        <f t="shared" si="55"/>
        <v>百萬冥神王座卡</v>
      </c>
    </row>
    <row r="2868" spans="2:12" x14ac:dyDescent="0.25">
      <c r="B2868" s="82" t="s">
        <v>441</v>
      </c>
      <c r="C2868" s="174" t="s">
        <v>5417</v>
      </c>
      <c r="D2868" s="175" t="s">
        <v>5418</v>
      </c>
      <c r="E2868" s="82">
        <v>12</v>
      </c>
      <c r="F2868" s="79"/>
      <c r="G2868" s="82"/>
      <c r="H2868" s="82"/>
      <c r="I2868" s="118">
        <f>VLOOKUP(道具表!L2868,虛寶卡代碼清單!D:H,4,FALSE)*K2868</f>
        <v>150660000000</v>
      </c>
      <c r="J2868" s="147"/>
      <c r="K2868" s="71">
        <v>90000000</v>
      </c>
      <c r="L2868" t="str">
        <f t="shared" si="55"/>
        <v>百萬冥神王座卡</v>
      </c>
    </row>
    <row r="2869" spans="2:12" x14ac:dyDescent="0.25">
      <c r="B2869" s="82" t="s">
        <v>441</v>
      </c>
      <c r="C2869" s="174" t="s">
        <v>5419</v>
      </c>
      <c r="D2869" s="175" t="s">
        <v>5420</v>
      </c>
      <c r="E2869" s="82">
        <v>12</v>
      </c>
      <c r="F2869" s="79"/>
      <c r="G2869" s="82"/>
      <c r="H2869" s="82"/>
      <c r="I2869" s="118">
        <f>VLOOKUP(道具表!L2869,虛寶卡代碼清單!D:H,4,FALSE)*K2869</f>
        <v>251100000000</v>
      </c>
      <c r="J2869" s="147"/>
      <c r="K2869" s="71">
        <v>150000000</v>
      </c>
      <c r="L2869" t="str">
        <f t="shared" si="55"/>
        <v>百萬冥神王座卡</v>
      </c>
    </row>
    <row r="2870" spans="2:12" x14ac:dyDescent="0.25">
      <c r="B2870" s="82" t="s">
        <v>441</v>
      </c>
      <c r="C2870" s="174" t="s">
        <v>5421</v>
      </c>
      <c r="D2870" s="175" t="s">
        <v>5422</v>
      </c>
      <c r="E2870" s="82">
        <v>12</v>
      </c>
      <c r="F2870" s="79"/>
      <c r="G2870" s="82"/>
      <c r="H2870" s="82"/>
      <c r="I2870" s="118">
        <f>VLOOKUP(道具表!L2870,虛寶卡代碼清單!D:H,4,FALSE)*K2870</f>
        <v>502200000000</v>
      </c>
      <c r="J2870" s="147"/>
      <c r="K2870" s="71">
        <v>300000000</v>
      </c>
      <c r="L2870" t="str">
        <f t="shared" si="55"/>
        <v>百萬冥神王座卡</v>
      </c>
    </row>
    <row r="2871" spans="2:12" x14ac:dyDescent="0.25">
      <c r="B2871" s="82" t="s">
        <v>441</v>
      </c>
      <c r="C2871" s="174" t="s">
        <v>5423</v>
      </c>
      <c r="D2871" s="175" t="s">
        <v>5424</v>
      </c>
      <c r="E2871" s="82">
        <v>12</v>
      </c>
      <c r="F2871" s="79"/>
      <c r="G2871" s="82"/>
      <c r="H2871" s="82"/>
      <c r="I2871" s="118">
        <f>VLOOKUP(道具表!L2871,虛寶卡代碼清單!D:H,4,FALSE)*K2871</f>
        <v>1004400000000</v>
      </c>
      <c r="J2871" s="147"/>
      <c r="K2871" s="71">
        <v>600000000</v>
      </c>
      <c r="L2871" t="str">
        <f t="shared" si="55"/>
        <v>百萬冥神王座卡</v>
      </c>
    </row>
    <row r="2872" spans="2:12" x14ac:dyDescent="0.25">
      <c r="B2872" s="82" t="s">
        <v>441</v>
      </c>
      <c r="C2872" s="174" t="s">
        <v>5425</v>
      </c>
      <c r="D2872" s="175" t="s">
        <v>5426</v>
      </c>
      <c r="E2872" s="82">
        <v>12</v>
      </c>
      <c r="F2872" s="79"/>
      <c r="G2872" s="82"/>
      <c r="H2872" s="82"/>
      <c r="I2872" s="118">
        <f>VLOOKUP(道具表!L2872,虛寶卡代碼清單!D:H,4,FALSE)*K2872</f>
        <v>2008800000000</v>
      </c>
      <c r="J2872" s="147"/>
      <c r="K2872" s="71">
        <v>1200000000</v>
      </c>
      <c r="L2872" t="str">
        <f t="shared" si="55"/>
        <v>百萬冥神王座卡</v>
      </c>
    </row>
    <row r="2873" spans="2:12" x14ac:dyDescent="0.25">
      <c r="B2873" s="82" t="s">
        <v>441</v>
      </c>
      <c r="C2873" s="174" t="s">
        <v>5427</v>
      </c>
      <c r="D2873" s="175" t="s">
        <v>5428</v>
      </c>
      <c r="E2873" s="82">
        <v>12</v>
      </c>
      <c r="F2873" s="79"/>
      <c r="G2873" s="82"/>
      <c r="H2873" s="82"/>
      <c r="I2873" s="118">
        <f>VLOOKUP(道具表!L2873,虛寶卡代碼清單!D:H,4,FALSE)*K2873</f>
        <v>5022000000000</v>
      </c>
      <c r="J2873" s="147"/>
      <c r="K2873" s="71">
        <v>3000000000</v>
      </c>
      <c r="L2873" t="str">
        <f t="shared" si="55"/>
        <v>百萬冥神王座卡</v>
      </c>
    </row>
    <row r="2874" spans="2:12" x14ac:dyDescent="0.25">
      <c r="B2874" s="82" t="s">
        <v>441</v>
      </c>
      <c r="C2874" s="174" t="s">
        <v>5429</v>
      </c>
      <c r="D2874" s="175" t="s">
        <v>5430</v>
      </c>
      <c r="E2874" s="82">
        <v>12</v>
      </c>
      <c r="F2874" s="79"/>
      <c r="G2874" s="82"/>
      <c r="H2874" s="82"/>
      <c r="I2874" s="118">
        <f>VLOOKUP(道具表!L2874,虛寶卡代碼清單!D:H,4,FALSE)*K2874</f>
        <v>222000</v>
      </c>
      <c r="J2874" s="147"/>
      <c r="K2874" s="71">
        <v>3000</v>
      </c>
      <c r="L2874" t="str">
        <f t="shared" si="55"/>
        <v>太空漫遊免費卡</v>
      </c>
    </row>
    <row r="2875" spans="2:12" x14ac:dyDescent="0.25">
      <c r="B2875" s="82" t="s">
        <v>441</v>
      </c>
      <c r="C2875" s="174" t="s">
        <v>5431</v>
      </c>
      <c r="D2875" s="175" t="s">
        <v>5432</v>
      </c>
      <c r="E2875" s="82">
        <v>12</v>
      </c>
      <c r="F2875" s="79"/>
      <c r="G2875" s="82"/>
      <c r="H2875" s="82"/>
      <c r="I2875" s="118">
        <f>VLOOKUP(道具表!L2875,虛寶卡代碼清單!D:H,4,FALSE)*K2875</f>
        <v>740000</v>
      </c>
      <c r="J2875" s="147"/>
      <c r="K2875" s="71">
        <v>10000</v>
      </c>
      <c r="L2875" t="str">
        <f t="shared" si="55"/>
        <v>太空漫遊免費卡</v>
      </c>
    </row>
    <row r="2876" spans="2:12" x14ac:dyDescent="0.25">
      <c r="B2876" s="82" t="s">
        <v>441</v>
      </c>
      <c r="C2876" s="174" t="s">
        <v>5433</v>
      </c>
      <c r="D2876" s="175" t="s">
        <v>5434</v>
      </c>
      <c r="E2876" s="82">
        <v>12</v>
      </c>
      <c r="F2876" s="79"/>
      <c r="G2876" s="82"/>
      <c r="H2876" s="82"/>
      <c r="I2876" s="118">
        <f>VLOOKUP(道具表!L2876,虛寶卡代碼清單!D:H,4,FALSE)*K2876</f>
        <v>2220000</v>
      </c>
      <c r="J2876" s="147"/>
      <c r="K2876" s="71">
        <v>30000</v>
      </c>
      <c r="L2876" t="str">
        <f t="shared" si="55"/>
        <v>太空漫遊免費卡</v>
      </c>
    </row>
    <row r="2877" spans="2:12" x14ac:dyDescent="0.25">
      <c r="B2877" s="82" t="s">
        <v>441</v>
      </c>
      <c r="C2877" s="174" t="s">
        <v>5435</v>
      </c>
      <c r="D2877" s="175" t="s">
        <v>5436</v>
      </c>
      <c r="E2877" s="82">
        <v>12</v>
      </c>
      <c r="F2877" s="79"/>
      <c r="G2877" s="82"/>
      <c r="H2877" s="82"/>
      <c r="I2877" s="118">
        <f>VLOOKUP(道具表!L2877,虛寶卡代碼清單!D:H,4,FALSE)*K2877</f>
        <v>7400000</v>
      </c>
      <c r="J2877" s="147"/>
      <c r="K2877" s="71">
        <v>100000</v>
      </c>
      <c r="L2877" t="str">
        <f t="shared" si="55"/>
        <v>太空漫遊免費卡</v>
      </c>
    </row>
    <row r="2878" spans="2:12" x14ac:dyDescent="0.25">
      <c r="B2878" s="82" t="s">
        <v>441</v>
      </c>
      <c r="C2878" s="174" t="s">
        <v>5437</v>
      </c>
      <c r="D2878" s="175" t="s">
        <v>5438</v>
      </c>
      <c r="E2878" s="82">
        <v>12</v>
      </c>
      <c r="F2878" s="79"/>
      <c r="G2878" s="82"/>
      <c r="H2878" s="82"/>
      <c r="I2878" s="118">
        <f>VLOOKUP(道具表!L2878,虛寶卡代碼清單!D:H,4,FALSE)*K2878</f>
        <v>22200000</v>
      </c>
      <c r="J2878" s="147"/>
      <c r="K2878" s="71">
        <v>300000</v>
      </c>
      <c r="L2878" t="str">
        <f t="shared" si="55"/>
        <v>太空漫遊免費卡</v>
      </c>
    </row>
    <row r="2879" spans="2:12" x14ac:dyDescent="0.25">
      <c r="B2879" s="82" t="s">
        <v>441</v>
      </c>
      <c r="C2879" s="174" t="s">
        <v>5439</v>
      </c>
      <c r="D2879" s="175" t="s">
        <v>5440</v>
      </c>
      <c r="E2879" s="82">
        <v>12</v>
      </c>
      <c r="F2879" s="79"/>
      <c r="G2879" s="82"/>
      <c r="H2879" s="82"/>
      <c r="I2879" s="118">
        <f>VLOOKUP(道具表!L2879,虛寶卡代碼清單!D:H,4,FALSE)*K2879</f>
        <v>74000000</v>
      </c>
      <c r="J2879" s="147"/>
      <c r="K2879" s="71">
        <v>1000000</v>
      </c>
      <c r="L2879" t="str">
        <f t="shared" si="55"/>
        <v>太空漫遊免費卡</v>
      </c>
    </row>
    <row r="2880" spans="2:12" x14ac:dyDescent="0.25">
      <c r="B2880" s="82" t="s">
        <v>441</v>
      </c>
      <c r="C2880" s="174" t="s">
        <v>5441</v>
      </c>
      <c r="D2880" s="175" t="s">
        <v>5442</v>
      </c>
      <c r="E2880" s="82">
        <v>12</v>
      </c>
      <c r="F2880" s="79"/>
      <c r="G2880" s="82"/>
      <c r="H2880" s="82"/>
      <c r="I2880" s="118">
        <f>VLOOKUP(道具表!L2880,虛寶卡代碼清單!D:H,4,FALSE)*K2880</f>
        <v>222000000</v>
      </c>
      <c r="J2880" s="147"/>
      <c r="K2880" s="71">
        <v>3000000</v>
      </c>
      <c r="L2880" t="str">
        <f t="shared" si="55"/>
        <v>太空漫遊免費卡</v>
      </c>
    </row>
    <row r="2881" spans="2:12" x14ac:dyDescent="0.25">
      <c r="B2881" s="82" t="s">
        <v>441</v>
      </c>
      <c r="C2881" s="174" t="s">
        <v>5443</v>
      </c>
      <c r="D2881" s="175" t="s">
        <v>5444</v>
      </c>
      <c r="E2881" s="82">
        <v>12</v>
      </c>
      <c r="F2881" s="79"/>
      <c r="G2881" s="82"/>
      <c r="H2881" s="82"/>
      <c r="I2881" s="118">
        <f>VLOOKUP(道具表!L2881,虛寶卡代碼清單!D:H,4,FALSE)*K2881</f>
        <v>444000000</v>
      </c>
      <c r="J2881" s="147"/>
      <c r="K2881" s="71">
        <v>6000000</v>
      </c>
      <c r="L2881" t="str">
        <f t="shared" si="55"/>
        <v>太空漫遊免費卡</v>
      </c>
    </row>
    <row r="2882" spans="2:12" x14ac:dyDescent="0.25">
      <c r="B2882" s="82" t="s">
        <v>441</v>
      </c>
      <c r="C2882" s="174" t="s">
        <v>5445</v>
      </c>
      <c r="D2882" s="175" t="s">
        <v>5446</v>
      </c>
      <c r="E2882" s="82">
        <v>12</v>
      </c>
      <c r="F2882" s="79"/>
      <c r="G2882" s="82"/>
      <c r="H2882" s="82"/>
      <c r="I2882" s="118">
        <f>VLOOKUP(道具表!L2882,虛寶卡代碼清單!D:H,4,FALSE)*K2882</f>
        <v>666000000</v>
      </c>
      <c r="J2882" s="147"/>
      <c r="K2882" s="71">
        <v>9000000</v>
      </c>
      <c r="L2882" t="str">
        <f t="shared" si="55"/>
        <v>太空漫遊免費卡</v>
      </c>
    </row>
    <row r="2883" spans="2:12" x14ac:dyDescent="0.25">
      <c r="B2883" s="82" t="s">
        <v>441</v>
      </c>
      <c r="C2883" s="174" t="s">
        <v>5447</v>
      </c>
      <c r="D2883" s="175" t="s">
        <v>5448</v>
      </c>
      <c r="E2883" s="82">
        <v>12</v>
      </c>
      <c r="F2883" s="79"/>
      <c r="G2883" s="82"/>
      <c r="H2883" s="82"/>
      <c r="I2883" s="118">
        <f>VLOOKUP(道具表!L2883,虛寶卡代碼清單!D:H,4,FALSE)*K2883</f>
        <v>740000000</v>
      </c>
      <c r="J2883" s="147"/>
      <c r="K2883" s="71">
        <v>10000000</v>
      </c>
      <c r="L2883" t="str">
        <f t="shared" si="55"/>
        <v>太空漫遊免費卡</v>
      </c>
    </row>
    <row r="2884" spans="2:12" x14ac:dyDescent="0.25">
      <c r="B2884" s="82" t="s">
        <v>441</v>
      </c>
      <c r="C2884" s="174" t="s">
        <v>5449</v>
      </c>
      <c r="D2884" s="175" t="s">
        <v>5450</v>
      </c>
      <c r="E2884" s="82">
        <v>12</v>
      </c>
      <c r="F2884" s="79"/>
      <c r="G2884" s="82"/>
      <c r="H2884" s="82"/>
      <c r="I2884" s="118">
        <f>VLOOKUP(道具表!L2884,虛寶卡代碼清單!D:H,4,FALSE)*K2884</f>
        <v>1110000000</v>
      </c>
      <c r="J2884" s="147"/>
      <c r="K2884" s="71">
        <v>15000000</v>
      </c>
      <c r="L2884" t="str">
        <f t="shared" si="55"/>
        <v>太空漫遊免費卡</v>
      </c>
    </row>
    <row r="2885" spans="2:12" x14ac:dyDescent="0.25">
      <c r="B2885" s="82" t="s">
        <v>441</v>
      </c>
      <c r="C2885" s="174" t="s">
        <v>5451</v>
      </c>
      <c r="D2885" s="175" t="s">
        <v>5452</v>
      </c>
      <c r="E2885" s="82">
        <v>12</v>
      </c>
      <c r="F2885" s="79"/>
      <c r="G2885" s="82"/>
      <c r="H2885" s="82"/>
      <c r="I2885" s="118">
        <f>VLOOKUP(道具表!L2885,虛寶卡代碼清單!D:H,4,FALSE)*K2885</f>
        <v>2220000000</v>
      </c>
      <c r="J2885" s="147"/>
      <c r="K2885" s="71">
        <v>30000000</v>
      </c>
      <c r="L2885" t="str">
        <f t="shared" si="55"/>
        <v>太空漫遊免費卡</v>
      </c>
    </row>
    <row r="2886" spans="2:12" x14ac:dyDescent="0.25">
      <c r="B2886" s="82" t="s">
        <v>441</v>
      </c>
      <c r="C2886" s="174" t="s">
        <v>5453</v>
      </c>
      <c r="D2886" s="175" t="s">
        <v>5454</v>
      </c>
      <c r="E2886" s="82">
        <v>12</v>
      </c>
      <c r="F2886" s="79"/>
      <c r="G2886" s="82"/>
      <c r="H2886" s="82"/>
      <c r="I2886" s="118">
        <f>VLOOKUP(道具表!L2886,虛寶卡代碼清單!D:H,4,FALSE)*K2886</f>
        <v>3700000000</v>
      </c>
      <c r="J2886" s="147"/>
      <c r="K2886" s="71">
        <v>50000000</v>
      </c>
      <c r="L2886" t="str">
        <f t="shared" si="55"/>
        <v>太空漫遊免費卡</v>
      </c>
    </row>
    <row r="2887" spans="2:12" x14ac:dyDescent="0.25">
      <c r="B2887" s="82" t="s">
        <v>441</v>
      </c>
      <c r="C2887" s="174" t="s">
        <v>5455</v>
      </c>
      <c r="D2887" s="175" t="s">
        <v>5456</v>
      </c>
      <c r="E2887" s="82">
        <v>12</v>
      </c>
      <c r="F2887" s="79"/>
      <c r="G2887" s="82"/>
      <c r="H2887" s="82"/>
      <c r="I2887" s="118">
        <f>VLOOKUP(道具表!L2887,虛寶卡代碼清單!D:H,4,FALSE)*K2887</f>
        <v>7400000000</v>
      </c>
      <c r="J2887" s="147"/>
      <c r="K2887" s="71">
        <v>100000000</v>
      </c>
      <c r="L2887" t="str">
        <f t="shared" si="55"/>
        <v>太空漫遊免費卡</v>
      </c>
    </row>
    <row r="2888" spans="2:12" x14ac:dyDescent="0.25">
      <c r="B2888" s="82" t="s">
        <v>441</v>
      </c>
      <c r="C2888" s="174" t="s">
        <v>5457</v>
      </c>
      <c r="D2888" s="175" t="s">
        <v>5458</v>
      </c>
      <c r="E2888" s="82">
        <v>12</v>
      </c>
      <c r="F2888" s="79"/>
      <c r="G2888" s="82"/>
      <c r="H2888" s="82"/>
      <c r="I2888" s="118">
        <f>VLOOKUP(道具表!L2888,虛寶卡代碼清單!D:H,4,FALSE)*K2888</f>
        <v>14800000000</v>
      </c>
      <c r="J2888" s="147"/>
      <c r="K2888" s="71">
        <v>200000000</v>
      </c>
      <c r="L2888" t="str">
        <f t="shared" si="55"/>
        <v>太空漫遊免費卡</v>
      </c>
    </row>
    <row r="2889" spans="2:12" x14ac:dyDescent="0.25">
      <c r="B2889" s="82" t="s">
        <v>441</v>
      </c>
      <c r="C2889" s="174" t="s">
        <v>5459</v>
      </c>
      <c r="D2889" s="175" t="s">
        <v>5460</v>
      </c>
      <c r="E2889" s="82">
        <v>12</v>
      </c>
      <c r="F2889" s="79"/>
      <c r="G2889" s="82"/>
      <c r="H2889" s="82"/>
      <c r="I2889" s="118">
        <f>VLOOKUP(道具表!L2889,虛寶卡代碼清單!D:H,4,FALSE)*K2889</f>
        <v>22200000000</v>
      </c>
      <c r="J2889" s="147"/>
      <c r="K2889" s="71">
        <v>300000000</v>
      </c>
      <c r="L2889" t="str">
        <f t="shared" si="55"/>
        <v>太空漫遊免費卡</v>
      </c>
    </row>
    <row r="2890" spans="2:12" x14ac:dyDescent="0.25">
      <c r="B2890" s="82" t="s">
        <v>441</v>
      </c>
      <c r="C2890" s="174" t="s">
        <v>5461</v>
      </c>
      <c r="D2890" s="175" t="s">
        <v>5462</v>
      </c>
      <c r="E2890" s="82">
        <v>12</v>
      </c>
      <c r="F2890" s="79"/>
      <c r="G2890" s="82"/>
      <c r="H2890" s="82"/>
      <c r="I2890" s="118">
        <f>VLOOKUP(道具表!L2890,虛寶卡代碼清單!D:H,4,FALSE)*K2890</f>
        <v>37000000000</v>
      </c>
      <c r="J2890" s="147"/>
      <c r="K2890" s="71">
        <v>500000000</v>
      </c>
      <c r="L2890" t="str">
        <f t="shared" si="55"/>
        <v>太空漫遊免費卡</v>
      </c>
    </row>
    <row r="2891" spans="2:12" x14ac:dyDescent="0.25">
      <c r="B2891" s="82" t="s">
        <v>441</v>
      </c>
      <c r="C2891" s="174" t="s">
        <v>5463</v>
      </c>
      <c r="D2891" s="175" t="s">
        <v>5464</v>
      </c>
      <c r="E2891" s="82">
        <v>12</v>
      </c>
      <c r="F2891" s="79"/>
      <c r="G2891" s="82"/>
      <c r="H2891" s="82"/>
      <c r="I2891" s="118">
        <f>VLOOKUP(道具表!L2891,虛寶卡代碼清單!D:H,4,FALSE)*K2891</f>
        <v>74000000000</v>
      </c>
      <c r="J2891" s="147"/>
      <c r="K2891" s="71">
        <v>1000000000</v>
      </c>
      <c r="L2891" t="str">
        <f t="shared" si="55"/>
        <v>太空漫遊免費卡</v>
      </c>
    </row>
    <row r="2892" spans="2:12" x14ac:dyDescent="0.25">
      <c r="B2892" s="82" t="s">
        <v>441</v>
      </c>
      <c r="C2892" s="174" t="s">
        <v>5465</v>
      </c>
      <c r="D2892" s="175" t="s">
        <v>5466</v>
      </c>
      <c r="E2892" s="82">
        <v>12</v>
      </c>
      <c r="F2892" s="79"/>
      <c r="G2892" s="82"/>
      <c r="H2892" s="82"/>
      <c r="I2892" s="118">
        <f>VLOOKUP(道具表!L2892,虛寶卡代碼清單!D:H,4,FALSE)*K2892</f>
        <v>222000</v>
      </c>
      <c r="J2892" s="147"/>
      <c r="K2892" s="71">
        <v>3000</v>
      </c>
      <c r="L2892" t="str">
        <f t="shared" si="55"/>
        <v>太空漫遊免費卡</v>
      </c>
    </row>
    <row r="2893" spans="2:12" x14ac:dyDescent="0.25">
      <c r="B2893" s="82" t="s">
        <v>441</v>
      </c>
      <c r="C2893" s="174" t="s">
        <v>5467</v>
      </c>
      <c r="D2893" s="175" t="s">
        <v>5468</v>
      </c>
      <c r="E2893" s="82">
        <v>12</v>
      </c>
      <c r="F2893" s="79"/>
      <c r="G2893" s="82"/>
      <c r="H2893" s="82"/>
      <c r="I2893" s="118">
        <f>VLOOKUP(道具表!L2893,虛寶卡代碼清單!D:H,4,FALSE)*K2893</f>
        <v>740000</v>
      </c>
      <c r="J2893" s="147"/>
      <c r="K2893" s="71">
        <v>10000</v>
      </c>
      <c r="L2893" t="str">
        <f t="shared" si="55"/>
        <v>太空漫遊免費卡</v>
      </c>
    </row>
    <row r="2894" spans="2:12" x14ac:dyDescent="0.25">
      <c r="B2894" s="82" t="s">
        <v>441</v>
      </c>
      <c r="C2894" s="174" t="s">
        <v>5469</v>
      </c>
      <c r="D2894" s="175" t="s">
        <v>5470</v>
      </c>
      <c r="E2894" s="82">
        <v>12</v>
      </c>
      <c r="F2894" s="79"/>
      <c r="G2894" s="82"/>
      <c r="H2894" s="82"/>
      <c r="I2894" s="118">
        <f>VLOOKUP(道具表!L2894,虛寶卡代碼清單!D:H,4,FALSE)*K2894</f>
        <v>2220000</v>
      </c>
      <c r="J2894" s="147"/>
      <c r="K2894" s="71">
        <v>30000</v>
      </c>
      <c r="L2894" t="str">
        <f t="shared" si="55"/>
        <v>太空漫遊免費卡</v>
      </c>
    </row>
    <row r="2895" spans="2:12" x14ac:dyDescent="0.25">
      <c r="B2895" s="82" t="s">
        <v>441</v>
      </c>
      <c r="C2895" s="174" t="s">
        <v>5471</v>
      </c>
      <c r="D2895" s="175" t="s">
        <v>5472</v>
      </c>
      <c r="E2895" s="82">
        <v>12</v>
      </c>
      <c r="F2895" s="79"/>
      <c r="G2895" s="82"/>
      <c r="H2895" s="82"/>
      <c r="I2895" s="118">
        <f>VLOOKUP(道具表!L2895,虛寶卡代碼清單!D:H,4,FALSE)*K2895</f>
        <v>7400000</v>
      </c>
      <c r="J2895" s="147"/>
      <c r="K2895" s="71">
        <v>100000</v>
      </c>
      <c r="L2895" t="str">
        <f t="shared" si="55"/>
        <v>太空漫遊免費卡</v>
      </c>
    </row>
    <row r="2896" spans="2:12" x14ac:dyDescent="0.25">
      <c r="B2896" s="82" t="s">
        <v>441</v>
      </c>
      <c r="C2896" s="174" t="s">
        <v>5473</v>
      </c>
      <c r="D2896" s="175" t="s">
        <v>5474</v>
      </c>
      <c r="E2896" s="82">
        <v>12</v>
      </c>
      <c r="F2896" s="79"/>
      <c r="G2896" s="82"/>
      <c r="H2896" s="82"/>
      <c r="I2896" s="118">
        <f>VLOOKUP(道具表!L2896,虛寶卡代碼清單!D:H,4,FALSE)*K2896</f>
        <v>22200000</v>
      </c>
      <c r="J2896" s="147"/>
      <c r="K2896" s="71">
        <v>300000</v>
      </c>
      <c r="L2896" t="str">
        <f t="shared" si="55"/>
        <v>太空漫遊免費卡</v>
      </c>
    </row>
    <row r="2897" spans="2:12" x14ac:dyDescent="0.25">
      <c r="B2897" s="82" t="s">
        <v>441</v>
      </c>
      <c r="C2897" s="174" t="s">
        <v>5475</v>
      </c>
      <c r="D2897" s="175" t="s">
        <v>5476</v>
      </c>
      <c r="E2897" s="82">
        <v>12</v>
      </c>
      <c r="F2897" s="79"/>
      <c r="G2897" s="82"/>
      <c r="H2897" s="82"/>
      <c r="I2897" s="118">
        <f>VLOOKUP(道具表!L2897,虛寶卡代碼清單!D:H,4,FALSE)*K2897</f>
        <v>74000000</v>
      </c>
      <c r="J2897" s="147"/>
      <c r="K2897" s="71">
        <v>1000000</v>
      </c>
      <c r="L2897" t="str">
        <f t="shared" si="55"/>
        <v>太空漫遊免費卡</v>
      </c>
    </row>
    <row r="2898" spans="2:12" x14ac:dyDescent="0.25">
      <c r="B2898" s="82" t="s">
        <v>441</v>
      </c>
      <c r="C2898" s="174" t="s">
        <v>5477</v>
      </c>
      <c r="D2898" s="175" t="s">
        <v>5478</v>
      </c>
      <c r="E2898" s="82">
        <v>12</v>
      </c>
      <c r="F2898" s="79"/>
      <c r="G2898" s="82"/>
      <c r="H2898" s="82"/>
      <c r="I2898" s="118">
        <f>VLOOKUP(道具表!L2898,虛寶卡代碼清單!D:H,4,FALSE)*K2898</f>
        <v>222000000</v>
      </c>
      <c r="J2898" s="147"/>
      <c r="K2898" s="71">
        <v>3000000</v>
      </c>
      <c r="L2898" t="str">
        <f t="shared" si="55"/>
        <v>太空漫遊免費卡</v>
      </c>
    </row>
    <row r="2899" spans="2:12" x14ac:dyDescent="0.25">
      <c r="B2899" s="82" t="s">
        <v>441</v>
      </c>
      <c r="C2899" s="174" t="s">
        <v>5479</v>
      </c>
      <c r="D2899" s="175" t="s">
        <v>5480</v>
      </c>
      <c r="E2899" s="82">
        <v>12</v>
      </c>
      <c r="F2899" s="79"/>
      <c r="G2899" s="82"/>
      <c r="H2899" s="82"/>
      <c r="I2899" s="118">
        <f>VLOOKUP(道具表!L2899,虛寶卡代碼清單!D:H,4,FALSE)*K2899</f>
        <v>444000000</v>
      </c>
      <c r="J2899" s="147"/>
      <c r="K2899" s="71">
        <v>6000000</v>
      </c>
      <c r="L2899" t="str">
        <f t="shared" si="55"/>
        <v>太空漫遊免費卡</v>
      </c>
    </row>
    <row r="2900" spans="2:12" x14ac:dyDescent="0.25">
      <c r="B2900" s="82" t="s">
        <v>441</v>
      </c>
      <c r="C2900" s="174" t="s">
        <v>5481</v>
      </c>
      <c r="D2900" s="175" t="s">
        <v>5482</v>
      </c>
      <c r="E2900" s="82">
        <v>12</v>
      </c>
      <c r="F2900" s="79"/>
      <c r="G2900" s="82"/>
      <c r="H2900" s="82"/>
      <c r="I2900" s="118">
        <f>VLOOKUP(道具表!L2900,虛寶卡代碼清單!D:H,4,FALSE)*K2900</f>
        <v>666000000</v>
      </c>
      <c r="J2900" s="147"/>
      <c r="K2900" s="71">
        <v>9000000</v>
      </c>
      <c r="L2900" t="str">
        <f t="shared" si="55"/>
        <v>太空漫遊免費卡</v>
      </c>
    </row>
    <row r="2901" spans="2:12" x14ac:dyDescent="0.25">
      <c r="B2901" s="82" t="s">
        <v>441</v>
      </c>
      <c r="C2901" s="174" t="s">
        <v>5483</v>
      </c>
      <c r="D2901" s="175" t="s">
        <v>5484</v>
      </c>
      <c r="E2901" s="82">
        <v>12</v>
      </c>
      <c r="F2901" s="79"/>
      <c r="G2901" s="82"/>
      <c r="H2901" s="82"/>
      <c r="I2901" s="118">
        <f>VLOOKUP(道具表!L2901,虛寶卡代碼清單!D:H,4,FALSE)*K2901</f>
        <v>740000000</v>
      </c>
      <c r="J2901" s="147"/>
      <c r="K2901" s="71">
        <v>10000000</v>
      </c>
      <c r="L2901" t="str">
        <f t="shared" si="55"/>
        <v>太空漫遊免費卡</v>
      </c>
    </row>
    <row r="2902" spans="2:12" x14ac:dyDescent="0.25">
      <c r="B2902" s="82" t="s">
        <v>441</v>
      </c>
      <c r="C2902" s="174" t="s">
        <v>5485</v>
      </c>
      <c r="D2902" s="175" t="s">
        <v>5486</v>
      </c>
      <c r="E2902" s="82">
        <v>12</v>
      </c>
      <c r="F2902" s="79"/>
      <c r="G2902" s="82"/>
      <c r="H2902" s="82"/>
      <c r="I2902" s="118">
        <f>VLOOKUP(道具表!L2902,虛寶卡代碼清單!D:H,4,FALSE)*K2902</f>
        <v>1110000000</v>
      </c>
      <c r="J2902" s="147"/>
      <c r="K2902" s="71">
        <v>15000000</v>
      </c>
      <c r="L2902" t="str">
        <f t="shared" si="55"/>
        <v>太空漫遊免費卡</v>
      </c>
    </row>
    <row r="2903" spans="2:12" x14ac:dyDescent="0.25">
      <c r="B2903" s="82" t="s">
        <v>441</v>
      </c>
      <c r="C2903" s="174" t="s">
        <v>5487</v>
      </c>
      <c r="D2903" s="175" t="s">
        <v>5488</v>
      </c>
      <c r="E2903" s="82">
        <v>12</v>
      </c>
      <c r="F2903" s="79"/>
      <c r="G2903" s="82"/>
      <c r="H2903" s="82"/>
      <c r="I2903" s="118">
        <f>VLOOKUP(道具表!L2903,虛寶卡代碼清單!D:H,4,FALSE)*K2903</f>
        <v>2220000000</v>
      </c>
      <c r="J2903" s="147"/>
      <c r="K2903" s="71">
        <v>30000000</v>
      </c>
      <c r="L2903" t="str">
        <f t="shared" si="55"/>
        <v>太空漫遊免費卡</v>
      </c>
    </row>
    <row r="2904" spans="2:12" x14ac:dyDescent="0.25">
      <c r="B2904" s="82" t="s">
        <v>441</v>
      </c>
      <c r="C2904" s="174" t="s">
        <v>5489</v>
      </c>
      <c r="D2904" s="175" t="s">
        <v>5490</v>
      </c>
      <c r="E2904" s="82">
        <v>12</v>
      </c>
      <c r="F2904" s="79"/>
      <c r="G2904" s="82"/>
      <c r="H2904" s="82"/>
      <c r="I2904" s="118">
        <f>VLOOKUP(道具表!L2904,虛寶卡代碼清單!D:H,4,FALSE)*K2904</f>
        <v>3700000000</v>
      </c>
      <c r="J2904" s="147"/>
      <c r="K2904" s="71">
        <v>50000000</v>
      </c>
      <c r="L2904" t="str">
        <f t="shared" si="55"/>
        <v>太空漫遊免費卡</v>
      </c>
    </row>
    <row r="2905" spans="2:12" x14ac:dyDescent="0.25">
      <c r="B2905" s="82" t="s">
        <v>441</v>
      </c>
      <c r="C2905" s="174" t="s">
        <v>5491</v>
      </c>
      <c r="D2905" s="175" t="s">
        <v>5492</v>
      </c>
      <c r="E2905" s="82">
        <v>12</v>
      </c>
      <c r="F2905" s="79"/>
      <c r="G2905" s="82"/>
      <c r="H2905" s="82"/>
      <c r="I2905" s="118">
        <f>VLOOKUP(道具表!L2905,虛寶卡代碼清單!D:H,4,FALSE)*K2905</f>
        <v>7400000000</v>
      </c>
      <c r="J2905" s="147"/>
      <c r="K2905" s="71">
        <v>100000000</v>
      </c>
      <c r="L2905" t="str">
        <f t="shared" si="55"/>
        <v>太空漫遊免費卡</v>
      </c>
    </row>
    <row r="2906" spans="2:12" x14ac:dyDescent="0.25">
      <c r="B2906" s="82" t="s">
        <v>441</v>
      </c>
      <c r="C2906" s="174" t="s">
        <v>5493</v>
      </c>
      <c r="D2906" s="175" t="s">
        <v>5494</v>
      </c>
      <c r="E2906" s="82">
        <v>12</v>
      </c>
      <c r="F2906" s="79"/>
      <c r="G2906" s="82"/>
      <c r="H2906" s="82"/>
      <c r="I2906" s="118">
        <f>VLOOKUP(道具表!L2906,虛寶卡代碼清單!D:H,4,FALSE)*K2906</f>
        <v>14800000000</v>
      </c>
      <c r="J2906" s="147"/>
      <c r="K2906" s="71">
        <v>200000000</v>
      </c>
      <c r="L2906" t="str">
        <f t="shared" si="55"/>
        <v>太空漫遊免費卡</v>
      </c>
    </row>
    <row r="2907" spans="2:12" x14ac:dyDescent="0.25">
      <c r="B2907" s="82" t="s">
        <v>441</v>
      </c>
      <c r="C2907" s="174" t="s">
        <v>5495</v>
      </c>
      <c r="D2907" s="175" t="s">
        <v>5496</v>
      </c>
      <c r="E2907" s="82">
        <v>12</v>
      </c>
      <c r="F2907" s="79"/>
      <c r="G2907" s="82"/>
      <c r="H2907" s="82"/>
      <c r="I2907" s="118">
        <f>VLOOKUP(道具表!L2907,虛寶卡代碼清單!D:H,4,FALSE)*K2907</f>
        <v>22200000000</v>
      </c>
      <c r="J2907" s="147"/>
      <c r="K2907" s="71">
        <v>300000000</v>
      </c>
      <c r="L2907" t="str">
        <f t="shared" si="55"/>
        <v>太空漫遊免費卡</v>
      </c>
    </row>
    <row r="2908" spans="2:12" x14ac:dyDescent="0.25">
      <c r="B2908" s="82" t="s">
        <v>441</v>
      </c>
      <c r="C2908" s="174" t="s">
        <v>5497</v>
      </c>
      <c r="D2908" s="175" t="s">
        <v>5498</v>
      </c>
      <c r="E2908" s="82">
        <v>12</v>
      </c>
      <c r="F2908" s="79"/>
      <c r="G2908" s="82"/>
      <c r="H2908" s="82"/>
      <c r="I2908" s="118">
        <f>VLOOKUP(道具表!L2908,虛寶卡代碼清單!D:H,4,FALSE)*K2908</f>
        <v>37000000000</v>
      </c>
      <c r="J2908" s="147"/>
      <c r="K2908" s="71">
        <v>500000000</v>
      </c>
      <c r="L2908" t="str">
        <f t="shared" si="55"/>
        <v>太空漫遊免費卡</v>
      </c>
    </row>
    <row r="2909" spans="2:12" x14ac:dyDescent="0.25">
      <c r="B2909" s="82" t="s">
        <v>441</v>
      </c>
      <c r="C2909" s="174" t="s">
        <v>5499</v>
      </c>
      <c r="D2909" s="175" t="s">
        <v>5500</v>
      </c>
      <c r="E2909" s="82">
        <v>12</v>
      </c>
      <c r="F2909" s="79"/>
      <c r="G2909" s="82"/>
      <c r="H2909" s="82"/>
      <c r="I2909" s="118">
        <f>VLOOKUP(道具表!L2909,虛寶卡代碼清單!D:H,4,FALSE)*K2909</f>
        <v>74000000000</v>
      </c>
      <c r="J2909" s="147"/>
      <c r="K2909" s="71">
        <v>1000000000</v>
      </c>
      <c r="L2909" t="str">
        <f t="shared" si="55"/>
        <v>太空漫遊免費卡</v>
      </c>
    </row>
    <row r="2910" spans="2:12" x14ac:dyDescent="0.25">
      <c r="B2910" s="82" t="s">
        <v>441</v>
      </c>
      <c r="C2910" s="174" t="s">
        <v>5501</v>
      </c>
      <c r="D2910" s="175" t="s">
        <v>5502</v>
      </c>
      <c r="E2910" s="82">
        <v>12</v>
      </c>
      <c r="F2910" s="79"/>
      <c r="G2910" s="82"/>
      <c r="H2910" s="82"/>
      <c r="I2910" s="118">
        <f>VLOOKUP(道具表!L2910,虛寶卡代碼清單!D:H,4,FALSE)*K2910</f>
        <v>438000</v>
      </c>
      <c r="J2910" s="147"/>
      <c r="K2910" s="71">
        <v>3000</v>
      </c>
      <c r="L2910" t="str">
        <f t="shared" si="55"/>
        <v>太空漫遊火星卡</v>
      </c>
    </row>
    <row r="2911" spans="2:12" x14ac:dyDescent="0.25">
      <c r="B2911" s="82" t="s">
        <v>441</v>
      </c>
      <c r="C2911" s="174" t="s">
        <v>5503</v>
      </c>
      <c r="D2911" s="175" t="s">
        <v>5504</v>
      </c>
      <c r="E2911" s="82">
        <v>12</v>
      </c>
      <c r="F2911" s="79"/>
      <c r="G2911" s="82"/>
      <c r="H2911" s="82"/>
      <c r="I2911" s="118">
        <f>VLOOKUP(道具表!L2911,虛寶卡代碼清單!D:H,4,FALSE)*K2911</f>
        <v>1460000</v>
      </c>
      <c r="J2911" s="147"/>
      <c r="K2911" s="71">
        <v>10000</v>
      </c>
      <c r="L2911" t="str">
        <f t="shared" si="55"/>
        <v>太空漫遊火星卡</v>
      </c>
    </row>
    <row r="2912" spans="2:12" x14ac:dyDescent="0.25">
      <c r="B2912" s="82" t="s">
        <v>441</v>
      </c>
      <c r="C2912" s="174" t="s">
        <v>5505</v>
      </c>
      <c r="D2912" s="175" t="s">
        <v>5506</v>
      </c>
      <c r="E2912" s="82">
        <v>12</v>
      </c>
      <c r="F2912" s="79"/>
      <c r="G2912" s="82"/>
      <c r="H2912" s="82"/>
      <c r="I2912" s="118">
        <f>VLOOKUP(道具表!L2912,虛寶卡代碼清單!D:H,4,FALSE)*K2912</f>
        <v>4380000</v>
      </c>
      <c r="J2912" s="147"/>
      <c r="K2912" s="71">
        <v>30000</v>
      </c>
      <c r="L2912" t="str">
        <f t="shared" si="55"/>
        <v>太空漫遊火星卡</v>
      </c>
    </row>
    <row r="2913" spans="2:12" x14ac:dyDescent="0.25">
      <c r="B2913" s="82" t="s">
        <v>441</v>
      </c>
      <c r="C2913" s="174" t="s">
        <v>5507</v>
      </c>
      <c r="D2913" s="175" t="s">
        <v>5508</v>
      </c>
      <c r="E2913" s="82">
        <v>12</v>
      </c>
      <c r="F2913" s="79"/>
      <c r="G2913" s="82"/>
      <c r="H2913" s="82"/>
      <c r="I2913" s="118">
        <f>VLOOKUP(道具表!L2913,虛寶卡代碼清單!D:H,4,FALSE)*K2913</f>
        <v>14600000</v>
      </c>
      <c r="J2913" s="147"/>
      <c r="K2913" s="71">
        <v>100000</v>
      </c>
      <c r="L2913" t="str">
        <f t="shared" si="55"/>
        <v>太空漫遊火星卡</v>
      </c>
    </row>
    <row r="2914" spans="2:12" x14ac:dyDescent="0.25">
      <c r="B2914" s="82" t="s">
        <v>441</v>
      </c>
      <c r="C2914" s="174" t="s">
        <v>5509</v>
      </c>
      <c r="D2914" s="175" t="s">
        <v>5510</v>
      </c>
      <c r="E2914" s="82">
        <v>12</v>
      </c>
      <c r="F2914" s="79"/>
      <c r="G2914" s="82"/>
      <c r="H2914" s="82"/>
      <c r="I2914" s="118">
        <f>VLOOKUP(道具表!L2914,虛寶卡代碼清單!D:H,4,FALSE)*K2914</f>
        <v>43800000</v>
      </c>
      <c r="J2914" s="147"/>
      <c r="K2914" s="71">
        <v>300000</v>
      </c>
      <c r="L2914" t="str">
        <f t="shared" si="55"/>
        <v>太空漫遊火星卡</v>
      </c>
    </row>
    <row r="2915" spans="2:12" x14ac:dyDescent="0.25">
      <c r="B2915" s="82" t="s">
        <v>441</v>
      </c>
      <c r="C2915" s="174" t="s">
        <v>5511</v>
      </c>
      <c r="D2915" s="175" t="s">
        <v>5512</v>
      </c>
      <c r="E2915" s="82">
        <v>12</v>
      </c>
      <c r="F2915" s="79"/>
      <c r="G2915" s="82"/>
      <c r="H2915" s="82"/>
      <c r="I2915" s="118">
        <f>VLOOKUP(道具表!L2915,虛寶卡代碼清單!D:H,4,FALSE)*K2915</f>
        <v>146000000</v>
      </c>
      <c r="J2915" s="147"/>
      <c r="K2915" s="71">
        <v>1000000</v>
      </c>
      <c r="L2915" t="str">
        <f t="shared" si="55"/>
        <v>太空漫遊火星卡</v>
      </c>
    </row>
    <row r="2916" spans="2:12" x14ac:dyDescent="0.25">
      <c r="B2916" s="82" t="s">
        <v>441</v>
      </c>
      <c r="C2916" s="174" t="s">
        <v>5513</v>
      </c>
      <c r="D2916" s="175" t="s">
        <v>5514</v>
      </c>
      <c r="E2916" s="82">
        <v>12</v>
      </c>
      <c r="F2916" s="79"/>
      <c r="G2916" s="82"/>
      <c r="H2916" s="82"/>
      <c r="I2916" s="118">
        <f>VLOOKUP(道具表!L2916,虛寶卡代碼清單!D:H,4,FALSE)*K2916</f>
        <v>438000000</v>
      </c>
      <c r="J2916" s="147"/>
      <c r="K2916" s="71">
        <v>3000000</v>
      </c>
      <c r="L2916" t="str">
        <f t="shared" si="55"/>
        <v>太空漫遊火星卡</v>
      </c>
    </row>
    <row r="2917" spans="2:12" x14ac:dyDescent="0.25">
      <c r="B2917" s="82" t="s">
        <v>441</v>
      </c>
      <c r="C2917" s="174" t="s">
        <v>5515</v>
      </c>
      <c r="D2917" s="175" t="s">
        <v>5516</v>
      </c>
      <c r="E2917" s="82">
        <v>12</v>
      </c>
      <c r="F2917" s="79"/>
      <c r="G2917" s="82"/>
      <c r="H2917" s="82"/>
      <c r="I2917" s="118">
        <f>VLOOKUP(道具表!L2917,虛寶卡代碼清單!D:H,4,FALSE)*K2917</f>
        <v>876000000</v>
      </c>
      <c r="J2917" s="147"/>
      <c r="K2917" s="71">
        <v>6000000</v>
      </c>
      <c r="L2917" t="str">
        <f t="shared" si="55"/>
        <v>太空漫遊火星卡</v>
      </c>
    </row>
    <row r="2918" spans="2:12" x14ac:dyDescent="0.25">
      <c r="B2918" s="82" t="s">
        <v>441</v>
      </c>
      <c r="C2918" s="174" t="s">
        <v>5517</v>
      </c>
      <c r="D2918" s="175" t="s">
        <v>5518</v>
      </c>
      <c r="E2918" s="82">
        <v>12</v>
      </c>
      <c r="F2918" s="79"/>
      <c r="G2918" s="82"/>
      <c r="H2918" s="82"/>
      <c r="I2918" s="118">
        <f>VLOOKUP(道具表!L2918,虛寶卡代碼清單!D:H,4,FALSE)*K2918</f>
        <v>1314000000</v>
      </c>
      <c r="J2918" s="147"/>
      <c r="K2918" s="71">
        <v>9000000</v>
      </c>
      <c r="L2918" t="str">
        <f t="shared" si="55"/>
        <v>太空漫遊火星卡</v>
      </c>
    </row>
    <row r="2919" spans="2:12" x14ac:dyDescent="0.25">
      <c r="B2919" s="82" t="s">
        <v>441</v>
      </c>
      <c r="C2919" s="174" t="s">
        <v>5519</v>
      </c>
      <c r="D2919" s="175" t="s">
        <v>5520</v>
      </c>
      <c r="E2919" s="82">
        <v>12</v>
      </c>
      <c r="F2919" s="79"/>
      <c r="G2919" s="82"/>
      <c r="H2919" s="82"/>
      <c r="I2919" s="118">
        <f>VLOOKUP(道具表!L2919,虛寶卡代碼清單!D:H,4,FALSE)*K2919</f>
        <v>1460000000</v>
      </c>
      <c r="J2919" s="147"/>
      <c r="K2919" s="71">
        <v>10000000</v>
      </c>
      <c r="L2919" t="str">
        <f t="shared" si="55"/>
        <v>太空漫遊火星卡</v>
      </c>
    </row>
    <row r="2920" spans="2:12" x14ac:dyDescent="0.25">
      <c r="B2920" s="82" t="s">
        <v>441</v>
      </c>
      <c r="C2920" s="174" t="s">
        <v>5521</v>
      </c>
      <c r="D2920" s="175" t="s">
        <v>5522</v>
      </c>
      <c r="E2920" s="82">
        <v>12</v>
      </c>
      <c r="F2920" s="79"/>
      <c r="G2920" s="82"/>
      <c r="H2920" s="82"/>
      <c r="I2920" s="118">
        <f>VLOOKUP(道具表!L2920,虛寶卡代碼清單!D:H,4,FALSE)*K2920</f>
        <v>2190000000</v>
      </c>
      <c r="J2920" s="147"/>
      <c r="K2920" s="71">
        <v>15000000</v>
      </c>
      <c r="L2920" t="str">
        <f t="shared" si="55"/>
        <v>太空漫遊火星卡</v>
      </c>
    </row>
    <row r="2921" spans="2:12" x14ac:dyDescent="0.25">
      <c r="B2921" s="82" t="s">
        <v>441</v>
      </c>
      <c r="C2921" s="174" t="s">
        <v>5523</v>
      </c>
      <c r="D2921" s="175" t="s">
        <v>5524</v>
      </c>
      <c r="E2921" s="82">
        <v>12</v>
      </c>
      <c r="F2921" s="79"/>
      <c r="G2921" s="82"/>
      <c r="H2921" s="82"/>
      <c r="I2921" s="118">
        <f>VLOOKUP(道具表!L2921,虛寶卡代碼清單!D:H,4,FALSE)*K2921</f>
        <v>4380000000</v>
      </c>
      <c r="J2921" s="147"/>
      <c r="K2921" s="71">
        <v>30000000</v>
      </c>
      <c r="L2921" t="str">
        <f t="shared" si="55"/>
        <v>太空漫遊火星卡</v>
      </c>
    </row>
    <row r="2922" spans="2:12" x14ac:dyDescent="0.25">
      <c r="B2922" s="82" t="s">
        <v>441</v>
      </c>
      <c r="C2922" s="174" t="s">
        <v>5525</v>
      </c>
      <c r="D2922" s="175" t="s">
        <v>5526</v>
      </c>
      <c r="E2922" s="82">
        <v>12</v>
      </c>
      <c r="F2922" s="79"/>
      <c r="G2922" s="82"/>
      <c r="H2922" s="82"/>
      <c r="I2922" s="118">
        <f>VLOOKUP(道具表!L2922,虛寶卡代碼清單!D:H,4,FALSE)*K2922</f>
        <v>7300000000</v>
      </c>
      <c r="J2922" s="147"/>
      <c r="K2922" s="71">
        <v>50000000</v>
      </c>
      <c r="L2922" t="str">
        <f t="shared" si="55"/>
        <v>太空漫遊火星卡</v>
      </c>
    </row>
    <row r="2923" spans="2:12" x14ac:dyDescent="0.25">
      <c r="B2923" s="82" t="s">
        <v>441</v>
      </c>
      <c r="C2923" s="174" t="s">
        <v>5527</v>
      </c>
      <c r="D2923" s="175" t="s">
        <v>5528</v>
      </c>
      <c r="E2923" s="82">
        <v>12</v>
      </c>
      <c r="F2923" s="79"/>
      <c r="G2923" s="82"/>
      <c r="H2923" s="82"/>
      <c r="I2923" s="118">
        <f>VLOOKUP(道具表!L2923,虛寶卡代碼清單!D:H,4,FALSE)*K2923</f>
        <v>14600000000</v>
      </c>
      <c r="J2923" s="147"/>
      <c r="K2923" s="71">
        <v>100000000</v>
      </c>
      <c r="L2923" t="str">
        <f t="shared" si="55"/>
        <v>太空漫遊火星卡</v>
      </c>
    </row>
    <row r="2924" spans="2:12" x14ac:dyDescent="0.25">
      <c r="B2924" s="82" t="s">
        <v>441</v>
      </c>
      <c r="C2924" s="174" t="s">
        <v>5529</v>
      </c>
      <c r="D2924" s="175" t="s">
        <v>5530</v>
      </c>
      <c r="E2924" s="82">
        <v>12</v>
      </c>
      <c r="F2924" s="79"/>
      <c r="G2924" s="82"/>
      <c r="H2924" s="82"/>
      <c r="I2924" s="118">
        <f>VLOOKUP(道具表!L2924,虛寶卡代碼清單!D:H,4,FALSE)*K2924</f>
        <v>29200000000</v>
      </c>
      <c r="J2924" s="147"/>
      <c r="K2924" s="71">
        <v>200000000</v>
      </c>
      <c r="L2924" t="str">
        <f t="shared" si="55"/>
        <v>太空漫遊火星卡</v>
      </c>
    </row>
    <row r="2925" spans="2:12" x14ac:dyDescent="0.25">
      <c r="B2925" s="82" t="s">
        <v>441</v>
      </c>
      <c r="C2925" s="174" t="s">
        <v>5531</v>
      </c>
      <c r="D2925" s="175" t="s">
        <v>5532</v>
      </c>
      <c r="E2925" s="82">
        <v>12</v>
      </c>
      <c r="F2925" s="79"/>
      <c r="G2925" s="82"/>
      <c r="H2925" s="82"/>
      <c r="I2925" s="118">
        <f>VLOOKUP(道具表!L2925,虛寶卡代碼清單!D:H,4,FALSE)*K2925</f>
        <v>43800000000</v>
      </c>
      <c r="J2925" s="147"/>
      <c r="K2925" s="71">
        <v>300000000</v>
      </c>
      <c r="L2925" t="str">
        <f t="shared" si="55"/>
        <v>太空漫遊火星卡</v>
      </c>
    </row>
    <row r="2926" spans="2:12" x14ac:dyDescent="0.25">
      <c r="B2926" s="82" t="s">
        <v>441</v>
      </c>
      <c r="C2926" s="174" t="s">
        <v>5533</v>
      </c>
      <c r="D2926" s="175" t="s">
        <v>5534</v>
      </c>
      <c r="E2926" s="82">
        <v>12</v>
      </c>
      <c r="F2926" s="79"/>
      <c r="G2926" s="82"/>
      <c r="H2926" s="82"/>
      <c r="I2926" s="118">
        <f>VLOOKUP(道具表!L2926,虛寶卡代碼清單!D:H,4,FALSE)*K2926</f>
        <v>73000000000</v>
      </c>
      <c r="J2926" s="147"/>
      <c r="K2926" s="71">
        <v>500000000</v>
      </c>
      <c r="L2926" t="str">
        <f t="shared" ref="L2926:L2989" si="56">MID(C2926,LEN(K2926)+1,FIND("(",C2926)-LEN(K2926)-1)</f>
        <v>太空漫遊火星卡</v>
      </c>
    </row>
    <row r="2927" spans="2:12" x14ac:dyDescent="0.25">
      <c r="B2927" s="82" t="s">
        <v>441</v>
      </c>
      <c r="C2927" s="174" t="s">
        <v>5535</v>
      </c>
      <c r="D2927" s="175" t="s">
        <v>5536</v>
      </c>
      <c r="E2927" s="82">
        <v>12</v>
      </c>
      <c r="F2927" s="79"/>
      <c r="G2927" s="82"/>
      <c r="H2927" s="82"/>
      <c r="I2927" s="118">
        <f>VLOOKUP(道具表!L2927,虛寶卡代碼清單!D:H,4,FALSE)*K2927</f>
        <v>146000000000</v>
      </c>
      <c r="J2927" s="147"/>
      <c r="K2927" s="71">
        <v>1000000000</v>
      </c>
      <c r="L2927" t="str">
        <f t="shared" si="56"/>
        <v>太空漫遊火星卡</v>
      </c>
    </row>
    <row r="2928" spans="2:12" x14ac:dyDescent="0.25">
      <c r="B2928" s="82" t="s">
        <v>441</v>
      </c>
      <c r="C2928" s="174" t="s">
        <v>5537</v>
      </c>
      <c r="D2928" s="175" t="s">
        <v>5538</v>
      </c>
      <c r="E2928" s="82">
        <v>12</v>
      </c>
      <c r="F2928" s="79"/>
      <c r="G2928" s="82"/>
      <c r="H2928" s="82"/>
      <c r="I2928" s="118">
        <f>VLOOKUP(道具表!L2928,虛寶卡代碼清單!D:H,4,FALSE)*K2928</f>
        <v>438000</v>
      </c>
      <c r="J2928" s="147"/>
      <c r="K2928" s="71">
        <v>3000</v>
      </c>
      <c r="L2928" t="str">
        <f t="shared" si="56"/>
        <v>太空漫遊火星卡</v>
      </c>
    </row>
    <row r="2929" spans="2:12" x14ac:dyDescent="0.25">
      <c r="B2929" s="82" t="s">
        <v>441</v>
      </c>
      <c r="C2929" s="174" t="s">
        <v>5539</v>
      </c>
      <c r="D2929" s="175" t="s">
        <v>5540</v>
      </c>
      <c r="E2929" s="82">
        <v>12</v>
      </c>
      <c r="F2929" s="79"/>
      <c r="G2929" s="82"/>
      <c r="H2929" s="82"/>
      <c r="I2929" s="118">
        <f>VLOOKUP(道具表!L2929,虛寶卡代碼清單!D:H,4,FALSE)*K2929</f>
        <v>1460000</v>
      </c>
      <c r="J2929" s="147"/>
      <c r="K2929" s="71">
        <v>10000</v>
      </c>
      <c r="L2929" t="str">
        <f t="shared" si="56"/>
        <v>太空漫遊火星卡</v>
      </c>
    </row>
    <row r="2930" spans="2:12" x14ac:dyDescent="0.25">
      <c r="B2930" s="82" t="s">
        <v>441</v>
      </c>
      <c r="C2930" s="174" t="s">
        <v>5541</v>
      </c>
      <c r="D2930" s="175" t="s">
        <v>5542</v>
      </c>
      <c r="E2930" s="82">
        <v>12</v>
      </c>
      <c r="F2930" s="79"/>
      <c r="G2930" s="82"/>
      <c r="H2930" s="82"/>
      <c r="I2930" s="118">
        <f>VLOOKUP(道具表!L2930,虛寶卡代碼清單!D:H,4,FALSE)*K2930</f>
        <v>4380000</v>
      </c>
      <c r="J2930" s="147"/>
      <c r="K2930" s="71">
        <v>30000</v>
      </c>
      <c r="L2930" t="str">
        <f t="shared" si="56"/>
        <v>太空漫遊火星卡</v>
      </c>
    </row>
    <row r="2931" spans="2:12" x14ac:dyDescent="0.25">
      <c r="B2931" s="82" t="s">
        <v>441</v>
      </c>
      <c r="C2931" s="174" t="s">
        <v>5543</v>
      </c>
      <c r="D2931" s="175" t="s">
        <v>5544</v>
      </c>
      <c r="E2931" s="82">
        <v>12</v>
      </c>
      <c r="F2931" s="79"/>
      <c r="G2931" s="82"/>
      <c r="H2931" s="82"/>
      <c r="I2931" s="118">
        <f>VLOOKUP(道具表!L2931,虛寶卡代碼清單!D:H,4,FALSE)*K2931</f>
        <v>14600000</v>
      </c>
      <c r="J2931" s="147"/>
      <c r="K2931" s="71">
        <v>100000</v>
      </c>
      <c r="L2931" t="str">
        <f t="shared" si="56"/>
        <v>太空漫遊火星卡</v>
      </c>
    </row>
    <row r="2932" spans="2:12" x14ac:dyDescent="0.25">
      <c r="B2932" s="82" t="s">
        <v>441</v>
      </c>
      <c r="C2932" s="174" t="s">
        <v>5545</v>
      </c>
      <c r="D2932" s="175" t="s">
        <v>5546</v>
      </c>
      <c r="E2932" s="82">
        <v>12</v>
      </c>
      <c r="F2932" s="79"/>
      <c r="G2932" s="82"/>
      <c r="H2932" s="82"/>
      <c r="I2932" s="118">
        <f>VLOOKUP(道具表!L2932,虛寶卡代碼清單!D:H,4,FALSE)*K2932</f>
        <v>43800000</v>
      </c>
      <c r="J2932" s="147"/>
      <c r="K2932" s="71">
        <v>300000</v>
      </c>
      <c r="L2932" t="str">
        <f t="shared" si="56"/>
        <v>太空漫遊火星卡</v>
      </c>
    </row>
    <row r="2933" spans="2:12" x14ac:dyDescent="0.25">
      <c r="B2933" s="82" t="s">
        <v>441</v>
      </c>
      <c r="C2933" s="174" t="s">
        <v>5547</v>
      </c>
      <c r="D2933" s="175" t="s">
        <v>5548</v>
      </c>
      <c r="E2933" s="82">
        <v>12</v>
      </c>
      <c r="F2933" s="79"/>
      <c r="G2933" s="82"/>
      <c r="H2933" s="82"/>
      <c r="I2933" s="118">
        <f>VLOOKUP(道具表!L2933,虛寶卡代碼清單!D:H,4,FALSE)*K2933</f>
        <v>146000000</v>
      </c>
      <c r="J2933" s="147"/>
      <c r="K2933" s="71">
        <v>1000000</v>
      </c>
      <c r="L2933" t="str">
        <f t="shared" si="56"/>
        <v>太空漫遊火星卡</v>
      </c>
    </row>
    <row r="2934" spans="2:12" x14ac:dyDescent="0.25">
      <c r="B2934" s="82" t="s">
        <v>441</v>
      </c>
      <c r="C2934" s="174" t="s">
        <v>5549</v>
      </c>
      <c r="D2934" s="175" t="s">
        <v>5550</v>
      </c>
      <c r="E2934" s="82">
        <v>12</v>
      </c>
      <c r="F2934" s="79"/>
      <c r="G2934" s="82"/>
      <c r="H2934" s="82"/>
      <c r="I2934" s="118">
        <f>VLOOKUP(道具表!L2934,虛寶卡代碼清單!D:H,4,FALSE)*K2934</f>
        <v>438000000</v>
      </c>
      <c r="J2934" s="147"/>
      <c r="K2934" s="71">
        <v>3000000</v>
      </c>
      <c r="L2934" t="str">
        <f t="shared" si="56"/>
        <v>太空漫遊火星卡</v>
      </c>
    </row>
    <row r="2935" spans="2:12" x14ac:dyDescent="0.25">
      <c r="B2935" s="82" t="s">
        <v>441</v>
      </c>
      <c r="C2935" s="174" t="s">
        <v>5551</v>
      </c>
      <c r="D2935" s="175" t="s">
        <v>5552</v>
      </c>
      <c r="E2935" s="82">
        <v>12</v>
      </c>
      <c r="F2935" s="79"/>
      <c r="G2935" s="82"/>
      <c r="H2935" s="82"/>
      <c r="I2935" s="118">
        <f>VLOOKUP(道具表!L2935,虛寶卡代碼清單!D:H,4,FALSE)*K2935</f>
        <v>876000000</v>
      </c>
      <c r="J2935" s="147"/>
      <c r="K2935" s="71">
        <v>6000000</v>
      </c>
      <c r="L2935" t="str">
        <f t="shared" si="56"/>
        <v>太空漫遊火星卡</v>
      </c>
    </row>
    <row r="2936" spans="2:12" x14ac:dyDescent="0.25">
      <c r="B2936" s="82" t="s">
        <v>441</v>
      </c>
      <c r="C2936" s="174" t="s">
        <v>5553</v>
      </c>
      <c r="D2936" s="175" t="s">
        <v>5554</v>
      </c>
      <c r="E2936" s="82">
        <v>12</v>
      </c>
      <c r="F2936" s="79"/>
      <c r="G2936" s="82"/>
      <c r="H2936" s="82"/>
      <c r="I2936" s="118">
        <f>VLOOKUP(道具表!L2936,虛寶卡代碼清單!D:H,4,FALSE)*K2936</f>
        <v>1314000000</v>
      </c>
      <c r="J2936" s="147"/>
      <c r="K2936" s="71">
        <v>9000000</v>
      </c>
      <c r="L2936" t="str">
        <f t="shared" si="56"/>
        <v>太空漫遊火星卡</v>
      </c>
    </row>
    <row r="2937" spans="2:12" x14ac:dyDescent="0.25">
      <c r="B2937" s="82" t="s">
        <v>441</v>
      </c>
      <c r="C2937" s="174" t="s">
        <v>5555</v>
      </c>
      <c r="D2937" s="175" t="s">
        <v>5556</v>
      </c>
      <c r="E2937" s="82">
        <v>12</v>
      </c>
      <c r="F2937" s="79"/>
      <c r="G2937" s="82"/>
      <c r="H2937" s="82"/>
      <c r="I2937" s="118">
        <f>VLOOKUP(道具表!L2937,虛寶卡代碼清單!D:H,4,FALSE)*K2937</f>
        <v>1460000000</v>
      </c>
      <c r="J2937" s="147"/>
      <c r="K2937" s="71">
        <v>10000000</v>
      </c>
      <c r="L2937" t="str">
        <f t="shared" si="56"/>
        <v>太空漫遊火星卡</v>
      </c>
    </row>
    <row r="2938" spans="2:12" x14ac:dyDescent="0.25">
      <c r="B2938" s="82" t="s">
        <v>441</v>
      </c>
      <c r="C2938" s="174" t="s">
        <v>5557</v>
      </c>
      <c r="D2938" s="175" t="s">
        <v>5558</v>
      </c>
      <c r="E2938" s="82">
        <v>12</v>
      </c>
      <c r="F2938" s="79"/>
      <c r="G2938" s="82"/>
      <c r="H2938" s="82"/>
      <c r="I2938" s="118">
        <f>VLOOKUP(道具表!L2938,虛寶卡代碼清單!D:H,4,FALSE)*K2938</f>
        <v>2190000000</v>
      </c>
      <c r="J2938" s="147"/>
      <c r="K2938" s="71">
        <v>15000000</v>
      </c>
      <c r="L2938" t="str">
        <f t="shared" si="56"/>
        <v>太空漫遊火星卡</v>
      </c>
    </row>
    <row r="2939" spans="2:12" x14ac:dyDescent="0.25">
      <c r="B2939" s="82" t="s">
        <v>441</v>
      </c>
      <c r="C2939" s="174" t="s">
        <v>5559</v>
      </c>
      <c r="D2939" s="175" t="s">
        <v>5560</v>
      </c>
      <c r="E2939" s="82">
        <v>12</v>
      </c>
      <c r="F2939" s="79"/>
      <c r="G2939" s="82"/>
      <c r="H2939" s="82"/>
      <c r="I2939" s="118">
        <f>VLOOKUP(道具表!L2939,虛寶卡代碼清單!D:H,4,FALSE)*K2939</f>
        <v>4380000000</v>
      </c>
      <c r="J2939" s="147"/>
      <c r="K2939" s="71">
        <v>30000000</v>
      </c>
      <c r="L2939" t="str">
        <f t="shared" si="56"/>
        <v>太空漫遊火星卡</v>
      </c>
    </row>
    <row r="2940" spans="2:12" x14ac:dyDescent="0.25">
      <c r="B2940" s="82" t="s">
        <v>441</v>
      </c>
      <c r="C2940" s="174" t="s">
        <v>5561</v>
      </c>
      <c r="D2940" s="175" t="s">
        <v>5562</v>
      </c>
      <c r="E2940" s="82">
        <v>12</v>
      </c>
      <c r="F2940" s="79"/>
      <c r="G2940" s="82"/>
      <c r="H2940" s="82"/>
      <c r="I2940" s="118">
        <f>VLOOKUP(道具表!L2940,虛寶卡代碼清單!D:H,4,FALSE)*K2940</f>
        <v>7300000000</v>
      </c>
      <c r="J2940" s="147"/>
      <c r="K2940" s="71">
        <v>50000000</v>
      </c>
      <c r="L2940" t="str">
        <f t="shared" si="56"/>
        <v>太空漫遊火星卡</v>
      </c>
    </row>
    <row r="2941" spans="2:12" x14ac:dyDescent="0.25">
      <c r="B2941" s="82" t="s">
        <v>441</v>
      </c>
      <c r="C2941" s="174" t="s">
        <v>5563</v>
      </c>
      <c r="D2941" s="175" t="s">
        <v>5564</v>
      </c>
      <c r="E2941" s="82">
        <v>12</v>
      </c>
      <c r="F2941" s="79"/>
      <c r="G2941" s="82"/>
      <c r="H2941" s="82"/>
      <c r="I2941" s="118">
        <f>VLOOKUP(道具表!L2941,虛寶卡代碼清單!D:H,4,FALSE)*K2941</f>
        <v>14600000000</v>
      </c>
      <c r="J2941" s="147"/>
      <c r="K2941" s="71">
        <v>100000000</v>
      </c>
      <c r="L2941" t="str">
        <f t="shared" si="56"/>
        <v>太空漫遊火星卡</v>
      </c>
    </row>
    <row r="2942" spans="2:12" x14ac:dyDescent="0.25">
      <c r="B2942" s="82" t="s">
        <v>441</v>
      </c>
      <c r="C2942" s="174" t="s">
        <v>5565</v>
      </c>
      <c r="D2942" s="175" t="s">
        <v>5566</v>
      </c>
      <c r="E2942" s="82">
        <v>12</v>
      </c>
      <c r="F2942" s="79"/>
      <c r="G2942" s="82"/>
      <c r="H2942" s="82"/>
      <c r="I2942" s="118">
        <f>VLOOKUP(道具表!L2942,虛寶卡代碼清單!D:H,4,FALSE)*K2942</f>
        <v>29200000000</v>
      </c>
      <c r="J2942" s="147"/>
      <c r="K2942" s="71">
        <v>200000000</v>
      </c>
      <c r="L2942" t="str">
        <f t="shared" si="56"/>
        <v>太空漫遊火星卡</v>
      </c>
    </row>
    <row r="2943" spans="2:12" x14ac:dyDescent="0.25">
      <c r="B2943" s="82" t="s">
        <v>441</v>
      </c>
      <c r="C2943" s="174" t="s">
        <v>5567</v>
      </c>
      <c r="D2943" s="175" t="s">
        <v>5568</v>
      </c>
      <c r="E2943" s="82">
        <v>12</v>
      </c>
      <c r="F2943" s="79"/>
      <c r="G2943" s="82"/>
      <c r="H2943" s="82"/>
      <c r="I2943" s="118">
        <f>VLOOKUP(道具表!L2943,虛寶卡代碼清單!D:H,4,FALSE)*K2943</f>
        <v>43800000000</v>
      </c>
      <c r="J2943" s="147"/>
      <c r="K2943" s="71">
        <v>300000000</v>
      </c>
      <c r="L2943" t="str">
        <f t="shared" si="56"/>
        <v>太空漫遊火星卡</v>
      </c>
    </row>
    <row r="2944" spans="2:12" x14ac:dyDescent="0.25">
      <c r="B2944" s="82" t="s">
        <v>441</v>
      </c>
      <c r="C2944" s="174" t="s">
        <v>5569</v>
      </c>
      <c r="D2944" s="175" t="s">
        <v>5570</v>
      </c>
      <c r="E2944" s="82">
        <v>12</v>
      </c>
      <c r="F2944" s="79"/>
      <c r="G2944" s="82"/>
      <c r="H2944" s="82"/>
      <c r="I2944" s="118">
        <f>VLOOKUP(道具表!L2944,虛寶卡代碼清單!D:H,4,FALSE)*K2944</f>
        <v>73000000000</v>
      </c>
      <c r="J2944" s="147"/>
      <c r="K2944" s="71">
        <v>500000000</v>
      </c>
      <c r="L2944" t="str">
        <f t="shared" si="56"/>
        <v>太空漫遊火星卡</v>
      </c>
    </row>
    <row r="2945" spans="2:12" x14ac:dyDescent="0.25">
      <c r="B2945" s="82" t="s">
        <v>441</v>
      </c>
      <c r="C2945" s="174" t="s">
        <v>5571</v>
      </c>
      <c r="D2945" s="175" t="s">
        <v>5572</v>
      </c>
      <c r="E2945" s="82">
        <v>12</v>
      </c>
      <c r="F2945" s="79"/>
      <c r="G2945" s="82"/>
      <c r="H2945" s="82"/>
      <c r="I2945" s="118">
        <f>VLOOKUP(道具表!L2945,虛寶卡代碼清單!D:H,4,FALSE)*K2945</f>
        <v>146000000000</v>
      </c>
      <c r="J2945" s="147"/>
      <c r="K2945" s="71">
        <v>1000000000</v>
      </c>
      <c r="L2945" t="str">
        <f t="shared" si="56"/>
        <v>太空漫遊火星卡</v>
      </c>
    </row>
    <row r="2946" spans="2:12" x14ac:dyDescent="0.25">
      <c r="B2946" s="82" t="s">
        <v>441</v>
      </c>
      <c r="C2946" s="174" t="s">
        <v>5573</v>
      </c>
      <c r="D2946" s="175" t="s">
        <v>5574</v>
      </c>
      <c r="E2946" s="82">
        <v>12</v>
      </c>
      <c r="F2946" s="79"/>
      <c r="G2946" s="82"/>
      <c r="H2946" s="82"/>
      <c r="I2946" s="118">
        <f>VLOOKUP(道具表!L2946,虛寶卡代碼清單!D:H,4,FALSE)*K2946</f>
        <v>1026000</v>
      </c>
      <c r="J2946" s="147"/>
      <c r="K2946" s="71">
        <v>3000</v>
      </c>
      <c r="L2946" t="str">
        <f t="shared" si="56"/>
        <v>太空漫遊冥王星卡</v>
      </c>
    </row>
    <row r="2947" spans="2:12" x14ac:dyDescent="0.25">
      <c r="B2947" s="82" t="s">
        <v>441</v>
      </c>
      <c r="C2947" s="174" t="s">
        <v>5575</v>
      </c>
      <c r="D2947" s="175" t="s">
        <v>5576</v>
      </c>
      <c r="E2947" s="82">
        <v>12</v>
      </c>
      <c r="F2947" s="79"/>
      <c r="G2947" s="82"/>
      <c r="H2947" s="82"/>
      <c r="I2947" s="118">
        <f>VLOOKUP(道具表!L2947,虛寶卡代碼清單!D:H,4,FALSE)*K2947</f>
        <v>3420000</v>
      </c>
      <c r="J2947" s="147"/>
      <c r="K2947" s="71">
        <v>10000</v>
      </c>
      <c r="L2947" t="str">
        <f t="shared" si="56"/>
        <v>太空漫遊冥王星卡</v>
      </c>
    </row>
    <row r="2948" spans="2:12" x14ac:dyDescent="0.25">
      <c r="B2948" s="82" t="s">
        <v>441</v>
      </c>
      <c r="C2948" s="174" t="s">
        <v>5577</v>
      </c>
      <c r="D2948" s="175" t="s">
        <v>5578</v>
      </c>
      <c r="E2948" s="82">
        <v>12</v>
      </c>
      <c r="F2948" s="79"/>
      <c r="G2948" s="82"/>
      <c r="H2948" s="82"/>
      <c r="I2948" s="118">
        <f>VLOOKUP(道具表!L2948,虛寶卡代碼清單!D:H,4,FALSE)*K2948</f>
        <v>10260000</v>
      </c>
      <c r="J2948" s="147"/>
      <c r="K2948" s="71">
        <v>30000</v>
      </c>
      <c r="L2948" t="str">
        <f t="shared" si="56"/>
        <v>太空漫遊冥王星卡</v>
      </c>
    </row>
    <row r="2949" spans="2:12" x14ac:dyDescent="0.25">
      <c r="B2949" s="82" t="s">
        <v>441</v>
      </c>
      <c r="C2949" s="174" t="s">
        <v>5579</v>
      </c>
      <c r="D2949" s="175" t="s">
        <v>5580</v>
      </c>
      <c r="E2949" s="82">
        <v>12</v>
      </c>
      <c r="F2949" s="79"/>
      <c r="G2949" s="82"/>
      <c r="H2949" s="82"/>
      <c r="I2949" s="118">
        <f>VLOOKUP(道具表!L2949,虛寶卡代碼清單!D:H,4,FALSE)*K2949</f>
        <v>34200000</v>
      </c>
      <c r="J2949" s="147"/>
      <c r="K2949" s="71">
        <v>100000</v>
      </c>
      <c r="L2949" t="str">
        <f t="shared" si="56"/>
        <v>太空漫遊冥王星卡</v>
      </c>
    </row>
    <row r="2950" spans="2:12" x14ac:dyDescent="0.25">
      <c r="B2950" s="82" t="s">
        <v>441</v>
      </c>
      <c r="C2950" s="174" t="s">
        <v>5581</v>
      </c>
      <c r="D2950" s="175" t="s">
        <v>5582</v>
      </c>
      <c r="E2950" s="82">
        <v>12</v>
      </c>
      <c r="F2950" s="79"/>
      <c r="G2950" s="82"/>
      <c r="H2950" s="82"/>
      <c r="I2950" s="118">
        <f>VLOOKUP(道具表!L2950,虛寶卡代碼清單!D:H,4,FALSE)*K2950</f>
        <v>102600000</v>
      </c>
      <c r="J2950" s="147"/>
      <c r="K2950" s="71">
        <v>300000</v>
      </c>
      <c r="L2950" t="str">
        <f t="shared" si="56"/>
        <v>太空漫遊冥王星卡</v>
      </c>
    </row>
    <row r="2951" spans="2:12" x14ac:dyDescent="0.25">
      <c r="B2951" s="82" t="s">
        <v>441</v>
      </c>
      <c r="C2951" s="174" t="s">
        <v>5583</v>
      </c>
      <c r="D2951" s="175" t="s">
        <v>5584</v>
      </c>
      <c r="E2951" s="82">
        <v>12</v>
      </c>
      <c r="F2951" s="79"/>
      <c r="G2951" s="82"/>
      <c r="H2951" s="82"/>
      <c r="I2951" s="118">
        <f>VLOOKUP(道具表!L2951,虛寶卡代碼清單!D:H,4,FALSE)*K2951</f>
        <v>342000000</v>
      </c>
      <c r="J2951" s="147"/>
      <c r="K2951" s="71">
        <v>1000000</v>
      </c>
      <c r="L2951" t="str">
        <f t="shared" si="56"/>
        <v>太空漫遊冥王星卡</v>
      </c>
    </row>
    <row r="2952" spans="2:12" x14ac:dyDescent="0.25">
      <c r="B2952" s="82" t="s">
        <v>441</v>
      </c>
      <c r="C2952" s="174" t="s">
        <v>5585</v>
      </c>
      <c r="D2952" s="175" t="s">
        <v>5586</v>
      </c>
      <c r="E2952" s="82">
        <v>12</v>
      </c>
      <c r="F2952" s="79"/>
      <c r="G2952" s="82"/>
      <c r="H2952" s="82"/>
      <c r="I2952" s="118">
        <f>VLOOKUP(道具表!L2952,虛寶卡代碼清單!D:H,4,FALSE)*K2952</f>
        <v>1026000000</v>
      </c>
      <c r="J2952" s="147"/>
      <c r="K2952" s="71">
        <v>3000000</v>
      </c>
      <c r="L2952" t="str">
        <f t="shared" si="56"/>
        <v>太空漫遊冥王星卡</v>
      </c>
    </row>
    <row r="2953" spans="2:12" x14ac:dyDescent="0.25">
      <c r="B2953" s="82" t="s">
        <v>441</v>
      </c>
      <c r="C2953" s="174" t="s">
        <v>5587</v>
      </c>
      <c r="D2953" s="175" t="s">
        <v>5588</v>
      </c>
      <c r="E2953" s="82">
        <v>12</v>
      </c>
      <c r="F2953" s="79"/>
      <c r="G2953" s="82"/>
      <c r="H2953" s="82"/>
      <c r="I2953" s="118">
        <f>VLOOKUP(道具表!L2953,虛寶卡代碼清單!D:H,4,FALSE)*K2953</f>
        <v>2052000000</v>
      </c>
      <c r="J2953" s="147"/>
      <c r="K2953" s="71">
        <v>6000000</v>
      </c>
      <c r="L2953" t="str">
        <f t="shared" si="56"/>
        <v>太空漫遊冥王星卡</v>
      </c>
    </row>
    <row r="2954" spans="2:12" x14ac:dyDescent="0.25">
      <c r="B2954" s="82" t="s">
        <v>441</v>
      </c>
      <c r="C2954" s="174" t="s">
        <v>5589</v>
      </c>
      <c r="D2954" s="175" t="s">
        <v>5590</v>
      </c>
      <c r="E2954" s="82">
        <v>12</v>
      </c>
      <c r="F2954" s="79"/>
      <c r="G2954" s="82"/>
      <c r="H2954" s="82"/>
      <c r="I2954" s="118">
        <f>VLOOKUP(道具表!L2954,虛寶卡代碼清單!D:H,4,FALSE)*K2954</f>
        <v>3078000000</v>
      </c>
      <c r="J2954" s="147"/>
      <c r="K2954" s="71">
        <v>9000000</v>
      </c>
      <c r="L2954" t="str">
        <f t="shared" si="56"/>
        <v>太空漫遊冥王星卡</v>
      </c>
    </row>
    <row r="2955" spans="2:12" x14ac:dyDescent="0.25">
      <c r="B2955" s="82" t="s">
        <v>441</v>
      </c>
      <c r="C2955" s="174" t="s">
        <v>5591</v>
      </c>
      <c r="D2955" s="175" t="s">
        <v>5592</v>
      </c>
      <c r="E2955" s="82">
        <v>12</v>
      </c>
      <c r="F2955" s="79"/>
      <c r="G2955" s="82"/>
      <c r="H2955" s="82"/>
      <c r="I2955" s="118">
        <f>VLOOKUP(道具表!L2955,虛寶卡代碼清單!D:H,4,FALSE)*K2955</f>
        <v>3420000000</v>
      </c>
      <c r="J2955" s="147"/>
      <c r="K2955" s="71">
        <v>10000000</v>
      </c>
      <c r="L2955" t="str">
        <f t="shared" si="56"/>
        <v>太空漫遊冥王星卡</v>
      </c>
    </row>
    <row r="2956" spans="2:12" x14ac:dyDescent="0.25">
      <c r="B2956" s="82" t="s">
        <v>441</v>
      </c>
      <c r="C2956" s="174" t="s">
        <v>5593</v>
      </c>
      <c r="D2956" s="175" t="s">
        <v>5594</v>
      </c>
      <c r="E2956" s="82">
        <v>12</v>
      </c>
      <c r="F2956" s="79"/>
      <c r="G2956" s="82"/>
      <c r="H2956" s="82"/>
      <c r="I2956" s="118">
        <f>VLOOKUP(道具表!L2956,虛寶卡代碼清單!D:H,4,FALSE)*K2956</f>
        <v>5130000000</v>
      </c>
      <c r="J2956" s="147"/>
      <c r="K2956" s="71">
        <v>15000000</v>
      </c>
      <c r="L2956" t="str">
        <f t="shared" si="56"/>
        <v>太空漫遊冥王星卡</v>
      </c>
    </row>
    <row r="2957" spans="2:12" x14ac:dyDescent="0.25">
      <c r="B2957" s="82" t="s">
        <v>441</v>
      </c>
      <c r="C2957" s="174" t="s">
        <v>5595</v>
      </c>
      <c r="D2957" s="175" t="s">
        <v>5596</v>
      </c>
      <c r="E2957" s="82">
        <v>12</v>
      </c>
      <c r="F2957" s="79"/>
      <c r="G2957" s="82"/>
      <c r="H2957" s="82"/>
      <c r="I2957" s="118">
        <f>VLOOKUP(道具表!L2957,虛寶卡代碼清單!D:H,4,FALSE)*K2957</f>
        <v>10260000000</v>
      </c>
      <c r="J2957" s="147"/>
      <c r="K2957" s="71">
        <v>30000000</v>
      </c>
      <c r="L2957" t="str">
        <f t="shared" si="56"/>
        <v>太空漫遊冥王星卡</v>
      </c>
    </row>
    <row r="2958" spans="2:12" x14ac:dyDescent="0.25">
      <c r="B2958" s="82" t="s">
        <v>441</v>
      </c>
      <c r="C2958" s="174" t="s">
        <v>5597</v>
      </c>
      <c r="D2958" s="175" t="s">
        <v>5598</v>
      </c>
      <c r="E2958" s="82">
        <v>12</v>
      </c>
      <c r="F2958" s="79"/>
      <c r="G2958" s="82"/>
      <c r="H2958" s="82"/>
      <c r="I2958" s="118">
        <f>VLOOKUP(道具表!L2958,虛寶卡代碼清單!D:H,4,FALSE)*K2958</f>
        <v>17100000000</v>
      </c>
      <c r="J2958" s="147"/>
      <c r="K2958" s="71">
        <v>50000000</v>
      </c>
      <c r="L2958" t="str">
        <f t="shared" si="56"/>
        <v>太空漫遊冥王星卡</v>
      </c>
    </row>
    <row r="2959" spans="2:12" x14ac:dyDescent="0.25">
      <c r="B2959" s="82" t="s">
        <v>441</v>
      </c>
      <c r="C2959" s="174" t="s">
        <v>5599</v>
      </c>
      <c r="D2959" s="175" t="s">
        <v>5600</v>
      </c>
      <c r="E2959" s="82">
        <v>12</v>
      </c>
      <c r="F2959" s="79"/>
      <c r="G2959" s="82"/>
      <c r="H2959" s="82"/>
      <c r="I2959" s="118">
        <f>VLOOKUP(道具表!L2959,虛寶卡代碼清單!D:H,4,FALSE)*K2959</f>
        <v>34200000000</v>
      </c>
      <c r="J2959" s="147"/>
      <c r="K2959" s="71">
        <v>100000000</v>
      </c>
      <c r="L2959" t="str">
        <f t="shared" si="56"/>
        <v>太空漫遊冥王星卡</v>
      </c>
    </row>
    <row r="2960" spans="2:12" x14ac:dyDescent="0.25">
      <c r="B2960" s="82" t="s">
        <v>441</v>
      </c>
      <c r="C2960" s="174" t="s">
        <v>5601</v>
      </c>
      <c r="D2960" s="175" t="s">
        <v>5602</v>
      </c>
      <c r="E2960" s="82">
        <v>12</v>
      </c>
      <c r="F2960" s="79"/>
      <c r="G2960" s="82"/>
      <c r="H2960" s="82"/>
      <c r="I2960" s="118">
        <f>VLOOKUP(道具表!L2960,虛寶卡代碼清單!D:H,4,FALSE)*K2960</f>
        <v>68400000000</v>
      </c>
      <c r="J2960" s="147"/>
      <c r="K2960" s="71">
        <v>200000000</v>
      </c>
      <c r="L2960" t="str">
        <f t="shared" si="56"/>
        <v>太空漫遊冥王星卡</v>
      </c>
    </row>
    <row r="2961" spans="2:12" x14ac:dyDescent="0.25">
      <c r="B2961" s="82" t="s">
        <v>441</v>
      </c>
      <c r="C2961" s="174" t="s">
        <v>5603</v>
      </c>
      <c r="D2961" s="175" t="s">
        <v>5604</v>
      </c>
      <c r="E2961" s="82">
        <v>12</v>
      </c>
      <c r="F2961" s="79"/>
      <c r="G2961" s="82"/>
      <c r="H2961" s="82"/>
      <c r="I2961" s="118">
        <f>VLOOKUP(道具表!L2961,虛寶卡代碼清單!D:H,4,FALSE)*K2961</f>
        <v>102600000000</v>
      </c>
      <c r="J2961" s="147"/>
      <c r="K2961" s="71">
        <v>300000000</v>
      </c>
      <c r="L2961" t="str">
        <f t="shared" si="56"/>
        <v>太空漫遊冥王星卡</v>
      </c>
    </row>
    <row r="2962" spans="2:12" x14ac:dyDescent="0.25">
      <c r="B2962" s="82" t="s">
        <v>441</v>
      </c>
      <c r="C2962" s="174" t="s">
        <v>5605</v>
      </c>
      <c r="D2962" s="175" t="s">
        <v>5606</v>
      </c>
      <c r="E2962" s="82">
        <v>12</v>
      </c>
      <c r="F2962" s="79"/>
      <c r="G2962" s="82"/>
      <c r="H2962" s="82"/>
      <c r="I2962" s="118">
        <f>VLOOKUP(道具表!L2962,虛寶卡代碼清單!D:H,4,FALSE)*K2962</f>
        <v>171000000000</v>
      </c>
      <c r="J2962" s="147"/>
      <c r="K2962" s="71">
        <v>500000000</v>
      </c>
      <c r="L2962" t="str">
        <f t="shared" si="56"/>
        <v>太空漫遊冥王星卡</v>
      </c>
    </row>
    <row r="2963" spans="2:12" x14ac:dyDescent="0.25">
      <c r="B2963" s="82" t="s">
        <v>441</v>
      </c>
      <c r="C2963" s="174" t="s">
        <v>5607</v>
      </c>
      <c r="D2963" s="175" t="s">
        <v>5608</v>
      </c>
      <c r="E2963" s="82">
        <v>12</v>
      </c>
      <c r="F2963" s="79"/>
      <c r="G2963" s="82"/>
      <c r="H2963" s="82"/>
      <c r="I2963" s="118">
        <f>VLOOKUP(道具表!L2963,虛寶卡代碼清單!D:H,4,FALSE)*K2963</f>
        <v>342000000000</v>
      </c>
      <c r="J2963" s="147"/>
      <c r="K2963" s="71">
        <v>1000000000</v>
      </c>
      <c r="L2963" t="str">
        <f t="shared" si="56"/>
        <v>太空漫遊冥王星卡</v>
      </c>
    </row>
    <row r="2964" spans="2:12" x14ac:dyDescent="0.25">
      <c r="B2964" s="82" t="s">
        <v>441</v>
      </c>
      <c r="C2964" s="174" t="s">
        <v>5609</v>
      </c>
      <c r="D2964" s="175" t="s">
        <v>5610</v>
      </c>
      <c r="E2964" s="82">
        <v>12</v>
      </c>
      <c r="F2964" s="79"/>
      <c r="G2964" s="82"/>
      <c r="H2964" s="82"/>
      <c r="I2964" s="118">
        <f>VLOOKUP(道具表!L2964,虛寶卡代碼清單!D:H,4,FALSE)*K2964</f>
        <v>1026000</v>
      </c>
      <c r="J2964" s="147"/>
      <c r="K2964" s="71">
        <v>3000</v>
      </c>
      <c r="L2964" t="str">
        <f t="shared" si="56"/>
        <v>太空漫遊冥王星卡</v>
      </c>
    </row>
    <row r="2965" spans="2:12" x14ac:dyDescent="0.25">
      <c r="B2965" s="82" t="s">
        <v>441</v>
      </c>
      <c r="C2965" s="174" t="s">
        <v>5611</v>
      </c>
      <c r="D2965" s="175" t="s">
        <v>5612</v>
      </c>
      <c r="E2965" s="82">
        <v>12</v>
      </c>
      <c r="F2965" s="79"/>
      <c r="G2965" s="82"/>
      <c r="H2965" s="82"/>
      <c r="I2965" s="118">
        <f>VLOOKUP(道具表!L2965,虛寶卡代碼清單!D:H,4,FALSE)*K2965</f>
        <v>3420000</v>
      </c>
      <c r="J2965" s="147"/>
      <c r="K2965" s="71">
        <v>10000</v>
      </c>
      <c r="L2965" t="str">
        <f t="shared" si="56"/>
        <v>太空漫遊冥王星卡</v>
      </c>
    </row>
    <row r="2966" spans="2:12" x14ac:dyDescent="0.25">
      <c r="B2966" s="82" t="s">
        <v>441</v>
      </c>
      <c r="C2966" s="174" t="s">
        <v>5613</v>
      </c>
      <c r="D2966" s="175" t="s">
        <v>5614</v>
      </c>
      <c r="E2966" s="82">
        <v>12</v>
      </c>
      <c r="F2966" s="79"/>
      <c r="G2966" s="82"/>
      <c r="H2966" s="82"/>
      <c r="I2966" s="118">
        <f>VLOOKUP(道具表!L2966,虛寶卡代碼清單!D:H,4,FALSE)*K2966</f>
        <v>10260000</v>
      </c>
      <c r="J2966" s="147"/>
      <c r="K2966" s="71">
        <v>30000</v>
      </c>
      <c r="L2966" t="str">
        <f t="shared" si="56"/>
        <v>太空漫遊冥王星卡</v>
      </c>
    </row>
    <row r="2967" spans="2:12" x14ac:dyDescent="0.25">
      <c r="B2967" s="82" t="s">
        <v>441</v>
      </c>
      <c r="C2967" s="174" t="s">
        <v>5615</v>
      </c>
      <c r="D2967" s="175" t="s">
        <v>5616</v>
      </c>
      <c r="E2967" s="82">
        <v>12</v>
      </c>
      <c r="F2967" s="79"/>
      <c r="G2967" s="82"/>
      <c r="H2967" s="82"/>
      <c r="I2967" s="118">
        <f>VLOOKUP(道具表!L2967,虛寶卡代碼清單!D:H,4,FALSE)*K2967</f>
        <v>34200000</v>
      </c>
      <c r="J2967" s="147"/>
      <c r="K2967" s="71">
        <v>100000</v>
      </c>
      <c r="L2967" t="str">
        <f t="shared" si="56"/>
        <v>太空漫遊冥王星卡</v>
      </c>
    </row>
    <row r="2968" spans="2:12" x14ac:dyDescent="0.25">
      <c r="B2968" s="82" t="s">
        <v>441</v>
      </c>
      <c r="C2968" s="174" t="s">
        <v>5617</v>
      </c>
      <c r="D2968" s="175" t="s">
        <v>5618</v>
      </c>
      <c r="E2968" s="82">
        <v>12</v>
      </c>
      <c r="F2968" s="79"/>
      <c r="G2968" s="82"/>
      <c r="H2968" s="82"/>
      <c r="I2968" s="118">
        <f>VLOOKUP(道具表!L2968,虛寶卡代碼清單!D:H,4,FALSE)*K2968</f>
        <v>102600000</v>
      </c>
      <c r="J2968" s="147"/>
      <c r="K2968" s="71">
        <v>300000</v>
      </c>
      <c r="L2968" t="str">
        <f t="shared" si="56"/>
        <v>太空漫遊冥王星卡</v>
      </c>
    </row>
    <row r="2969" spans="2:12" x14ac:dyDescent="0.25">
      <c r="B2969" s="82" t="s">
        <v>441</v>
      </c>
      <c r="C2969" s="174" t="s">
        <v>5619</v>
      </c>
      <c r="D2969" s="175" t="s">
        <v>5620</v>
      </c>
      <c r="E2969" s="82">
        <v>12</v>
      </c>
      <c r="F2969" s="79"/>
      <c r="G2969" s="82"/>
      <c r="H2969" s="82"/>
      <c r="I2969" s="118">
        <f>VLOOKUP(道具表!L2969,虛寶卡代碼清單!D:H,4,FALSE)*K2969</f>
        <v>342000000</v>
      </c>
      <c r="J2969" s="147"/>
      <c r="K2969" s="71">
        <v>1000000</v>
      </c>
      <c r="L2969" t="str">
        <f t="shared" si="56"/>
        <v>太空漫遊冥王星卡</v>
      </c>
    </row>
    <row r="2970" spans="2:12" x14ac:dyDescent="0.25">
      <c r="B2970" s="82" t="s">
        <v>441</v>
      </c>
      <c r="C2970" s="174" t="s">
        <v>5621</v>
      </c>
      <c r="D2970" s="175" t="s">
        <v>5622</v>
      </c>
      <c r="E2970" s="82">
        <v>12</v>
      </c>
      <c r="F2970" s="79"/>
      <c r="G2970" s="82"/>
      <c r="H2970" s="82"/>
      <c r="I2970" s="118">
        <f>VLOOKUP(道具表!L2970,虛寶卡代碼清單!D:H,4,FALSE)*K2970</f>
        <v>1026000000</v>
      </c>
      <c r="J2970" s="147"/>
      <c r="K2970" s="71">
        <v>3000000</v>
      </c>
      <c r="L2970" t="str">
        <f t="shared" si="56"/>
        <v>太空漫遊冥王星卡</v>
      </c>
    </row>
    <row r="2971" spans="2:12" x14ac:dyDescent="0.25">
      <c r="B2971" s="82" t="s">
        <v>441</v>
      </c>
      <c r="C2971" s="174" t="s">
        <v>5623</v>
      </c>
      <c r="D2971" s="175" t="s">
        <v>5624</v>
      </c>
      <c r="E2971" s="82">
        <v>12</v>
      </c>
      <c r="F2971" s="79"/>
      <c r="G2971" s="82"/>
      <c r="H2971" s="82"/>
      <c r="I2971" s="118">
        <f>VLOOKUP(道具表!L2971,虛寶卡代碼清單!D:H,4,FALSE)*K2971</f>
        <v>2052000000</v>
      </c>
      <c r="J2971" s="147"/>
      <c r="K2971" s="71">
        <v>6000000</v>
      </c>
      <c r="L2971" t="str">
        <f t="shared" si="56"/>
        <v>太空漫遊冥王星卡</v>
      </c>
    </row>
    <row r="2972" spans="2:12" x14ac:dyDescent="0.25">
      <c r="B2972" s="82" t="s">
        <v>441</v>
      </c>
      <c r="C2972" s="174" t="s">
        <v>5625</v>
      </c>
      <c r="D2972" s="175" t="s">
        <v>5626</v>
      </c>
      <c r="E2972" s="82">
        <v>12</v>
      </c>
      <c r="F2972" s="79"/>
      <c r="G2972" s="82"/>
      <c r="H2972" s="82"/>
      <c r="I2972" s="118">
        <f>VLOOKUP(道具表!L2972,虛寶卡代碼清單!D:H,4,FALSE)*K2972</f>
        <v>3078000000</v>
      </c>
      <c r="J2972" s="147"/>
      <c r="K2972" s="71">
        <v>9000000</v>
      </c>
      <c r="L2972" t="str">
        <f t="shared" si="56"/>
        <v>太空漫遊冥王星卡</v>
      </c>
    </row>
    <row r="2973" spans="2:12" x14ac:dyDescent="0.25">
      <c r="B2973" s="82" t="s">
        <v>441</v>
      </c>
      <c r="C2973" s="174" t="s">
        <v>5627</v>
      </c>
      <c r="D2973" s="175" t="s">
        <v>5628</v>
      </c>
      <c r="E2973" s="82">
        <v>12</v>
      </c>
      <c r="F2973" s="79"/>
      <c r="G2973" s="82"/>
      <c r="H2973" s="82"/>
      <c r="I2973" s="118">
        <f>VLOOKUP(道具表!L2973,虛寶卡代碼清單!D:H,4,FALSE)*K2973</f>
        <v>3420000000</v>
      </c>
      <c r="J2973" s="147"/>
      <c r="K2973" s="71">
        <v>10000000</v>
      </c>
      <c r="L2973" t="str">
        <f t="shared" si="56"/>
        <v>太空漫遊冥王星卡</v>
      </c>
    </row>
    <row r="2974" spans="2:12" x14ac:dyDescent="0.25">
      <c r="B2974" s="82" t="s">
        <v>441</v>
      </c>
      <c r="C2974" s="174" t="s">
        <v>5629</v>
      </c>
      <c r="D2974" s="175" t="s">
        <v>5630</v>
      </c>
      <c r="E2974" s="82">
        <v>12</v>
      </c>
      <c r="F2974" s="79"/>
      <c r="G2974" s="82"/>
      <c r="H2974" s="82"/>
      <c r="I2974" s="118">
        <f>VLOOKUP(道具表!L2974,虛寶卡代碼清單!D:H,4,FALSE)*K2974</f>
        <v>5130000000</v>
      </c>
      <c r="J2974" s="147"/>
      <c r="K2974" s="71">
        <v>15000000</v>
      </c>
      <c r="L2974" t="str">
        <f t="shared" si="56"/>
        <v>太空漫遊冥王星卡</v>
      </c>
    </row>
    <row r="2975" spans="2:12" x14ac:dyDescent="0.25">
      <c r="B2975" s="82" t="s">
        <v>441</v>
      </c>
      <c r="C2975" s="174" t="s">
        <v>5631</v>
      </c>
      <c r="D2975" s="175" t="s">
        <v>5632</v>
      </c>
      <c r="E2975" s="82">
        <v>12</v>
      </c>
      <c r="F2975" s="79"/>
      <c r="G2975" s="82"/>
      <c r="H2975" s="82"/>
      <c r="I2975" s="118">
        <f>VLOOKUP(道具表!L2975,虛寶卡代碼清單!D:H,4,FALSE)*K2975</f>
        <v>10260000000</v>
      </c>
      <c r="J2975" s="147"/>
      <c r="K2975" s="71">
        <v>30000000</v>
      </c>
      <c r="L2975" t="str">
        <f t="shared" si="56"/>
        <v>太空漫遊冥王星卡</v>
      </c>
    </row>
    <row r="2976" spans="2:12" x14ac:dyDescent="0.25">
      <c r="B2976" s="82" t="s">
        <v>441</v>
      </c>
      <c r="C2976" s="174" t="s">
        <v>5633</v>
      </c>
      <c r="D2976" s="175" t="s">
        <v>5634</v>
      </c>
      <c r="E2976" s="82">
        <v>12</v>
      </c>
      <c r="F2976" s="79"/>
      <c r="G2976" s="82"/>
      <c r="H2976" s="82"/>
      <c r="I2976" s="118">
        <f>VLOOKUP(道具表!L2976,虛寶卡代碼清單!D:H,4,FALSE)*K2976</f>
        <v>17100000000</v>
      </c>
      <c r="J2976" s="147"/>
      <c r="K2976" s="71">
        <v>50000000</v>
      </c>
      <c r="L2976" t="str">
        <f t="shared" si="56"/>
        <v>太空漫遊冥王星卡</v>
      </c>
    </row>
    <row r="2977" spans="2:12" x14ac:dyDescent="0.25">
      <c r="B2977" s="82" t="s">
        <v>441</v>
      </c>
      <c r="C2977" s="174" t="s">
        <v>5635</v>
      </c>
      <c r="D2977" s="175" t="s">
        <v>5636</v>
      </c>
      <c r="E2977" s="82">
        <v>12</v>
      </c>
      <c r="F2977" s="79"/>
      <c r="G2977" s="82"/>
      <c r="H2977" s="82"/>
      <c r="I2977" s="118">
        <f>VLOOKUP(道具表!L2977,虛寶卡代碼清單!D:H,4,FALSE)*K2977</f>
        <v>34200000000</v>
      </c>
      <c r="J2977" s="147"/>
      <c r="K2977" s="71">
        <v>100000000</v>
      </c>
      <c r="L2977" t="str">
        <f t="shared" si="56"/>
        <v>太空漫遊冥王星卡</v>
      </c>
    </row>
    <row r="2978" spans="2:12" x14ac:dyDescent="0.25">
      <c r="B2978" s="82" t="s">
        <v>441</v>
      </c>
      <c r="C2978" s="174" t="s">
        <v>5637</v>
      </c>
      <c r="D2978" s="175" t="s">
        <v>5638</v>
      </c>
      <c r="E2978" s="82">
        <v>12</v>
      </c>
      <c r="F2978" s="79"/>
      <c r="G2978" s="82"/>
      <c r="H2978" s="82"/>
      <c r="I2978" s="118">
        <f>VLOOKUP(道具表!L2978,虛寶卡代碼清單!D:H,4,FALSE)*K2978</f>
        <v>68400000000</v>
      </c>
      <c r="J2978" s="147"/>
      <c r="K2978" s="71">
        <v>200000000</v>
      </c>
      <c r="L2978" t="str">
        <f t="shared" si="56"/>
        <v>太空漫遊冥王星卡</v>
      </c>
    </row>
    <row r="2979" spans="2:12" x14ac:dyDescent="0.25">
      <c r="B2979" s="82" t="s">
        <v>441</v>
      </c>
      <c r="C2979" s="174" t="s">
        <v>5639</v>
      </c>
      <c r="D2979" s="175" t="s">
        <v>5640</v>
      </c>
      <c r="E2979" s="82">
        <v>12</v>
      </c>
      <c r="F2979" s="79"/>
      <c r="G2979" s="82"/>
      <c r="H2979" s="82"/>
      <c r="I2979" s="118">
        <f>VLOOKUP(道具表!L2979,虛寶卡代碼清單!D:H,4,FALSE)*K2979</f>
        <v>102600000000</v>
      </c>
      <c r="J2979" s="147"/>
      <c r="K2979" s="71">
        <v>300000000</v>
      </c>
      <c r="L2979" t="str">
        <f t="shared" si="56"/>
        <v>太空漫遊冥王星卡</v>
      </c>
    </row>
    <row r="2980" spans="2:12" x14ac:dyDescent="0.25">
      <c r="B2980" s="82" t="s">
        <v>441</v>
      </c>
      <c r="C2980" s="174" t="s">
        <v>5641</v>
      </c>
      <c r="D2980" s="175" t="s">
        <v>5642</v>
      </c>
      <c r="E2980" s="82">
        <v>12</v>
      </c>
      <c r="F2980" s="79"/>
      <c r="G2980" s="82"/>
      <c r="H2980" s="82"/>
      <c r="I2980" s="118">
        <f>VLOOKUP(道具表!L2980,虛寶卡代碼清單!D:H,4,FALSE)*K2980</f>
        <v>171000000000</v>
      </c>
      <c r="J2980" s="147"/>
      <c r="K2980" s="71">
        <v>500000000</v>
      </c>
      <c r="L2980" t="str">
        <f t="shared" si="56"/>
        <v>太空漫遊冥王星卡</v>
      </c>
    </row>
    <row r="2981" spans="2:12" x14ac:dyDescent="0.25">
      <c r="B2981" s="82" t="s">
        <v>441</v>
      </c>
      <c r="C2981" s="174" t="s">
        <v>5643</v>
      </c>
      <c r="D2981" s="175" t="s">
        <v>5644</v>
      </c>
      <c r="E2981" s="82">
        <v>12</v>
      </c>
      <c r="F2981" s="79"/>
      <c r="G2981" s="82"/>
      <c r="H2981" s="82"/>
      <c r="I2981" s="118">
        <f>VLOOKUP(道具表!L2981,虛寶卡代碼清單!D:H,4,FALSE)*K2981</f>
        <v>342000000000</v>
      </c>
      <c r="J2981" s="147"/>
      <c r="K2981" s="71">
        <v>1000000000</v>
      </c>
      <c r="L2981" t="str">
        <f t="shared" si="56"/>
        <v>太空漫遊冥王星卡</v>
      </c>
    </row>
    <row r="2982" spans="2:12" x14ac:dyDescent="0.25">
      <c r="B2982" s="82" t="s">
        <v>441</v>
      </c>
      <c r="C2982" s="174" t="s">
        <v>5645</v>
      </c>
      <c r="D2982" s="175" t="s">
        <v>5646</v>
      </c>
      <c r="E2982" s="82">
        <v>12</v>
      </c>
      <c r="F2982" s="79"/>
      <c r="G2982" s="82"/>
      <c r="H2982" s="82"/>
      <c r="I2982" s="118">
        <f>VLOOKUP(道具表!L2982,虛寶卡代碼清單!D:H,4,FALSE)*K2982</f>
        <v>2022000</v>
      </c>
      <c r="J2982" s="147"/>
      <c r="K2982" s="71">
        <v>3000</v>
      </c>
      <c r="L2982" t="str">
        <f t="shared" si="56"/>
        <v>太空漫遊超級免費卡</v>
      </c>
    </row>
    <row r="2983" spans="2:12" x14ac:dyDescent="0.25">
      <c r="B2983" s="82" t="s">
        <v>441</v>
      </c>
      <c r="C2983" s="174" t="s">
        <v>5647</v>
      </c>
      <c r="D2983" s="175" t="s">
        <v>5648</v>
      </c>
      <c r="E2983" s="82">
        <v>12</v>
      </c>
      <c r="F2983" s="79"/>
      <c r="G2983" s="82"/>
      <c r="H2983" s="82"/>
      <c r="I2983" s="118">
        <f>VLOOKUP(道具表!L2983,虛寶卡代碼清單!D:H,4,FALSE)*K2983</f>
        <v>6740000</v>
      </c>
      <c r="J2983" s="147"/>
      <c r="K2983" s="71">
        <v>10000</v>
      </c>
      <c r="L2983" t="str">
        <f t="shared" si="56"/>
        <v>太空漫遊超級免費卡</v>
      </c>
    </row>
    <row r="2984" spans="2:12" x14ac:dyDescent="0.25">
      <c r="B2984" s="82" t="s">
        <v>441</v>
      </c>
      <c r="C2984" s="174" t="s">
        <v>5649</v>
      </c>
      <c r="D2984" s="175" t="s">
        <v>5650</v>
      </c>
      <c r="E2984" s="82">
        <v>12</v>
      </c>
      <c r="F2984" s="79"/>
      <c r="G2984" s="82"/>
      <c r="H2984" s="82"/>
      <c r="I2984" s="118">
        <f>VLOOKUP(道具表!L2984,虛寶卡代碼清單!D:H,4,FALSE)*K2984</f>
        <v>20220000</v>
      </c>
      <c r="J2984" s="147"/>
      <c r="K2984" s="71">
        <v>30000</v>
      </c>
      <c r="L2984" t="str">
        <f t="shared" si="56"/>
        <v>太空漫遊超級免費卡</v>
      </c>
    </row>
    <row r="2985" spans="2:12" x14ac:dyDescent="0.25">
      <c r="B2985" s="82" t="s">
        <v>441</v>
      </c>
      <c r="C2985" s="174" t="s">
        <v>5651</v>
      </c>
      <c r="D2985" s="175" t="s">
        <v>5652</v>
      </c>
      <c r="E2985" s="82">
        <v>12</v>
      </c>
      <c r="F2985" s="79"/>
      <c r="G2985" s="82"/>
      <c r="H2985" s="82"/>
      <c r="I2985" s="118">
        <f>VLOOKUP(道具表!L2985,虛寶卡代碼清單!D:H,4,FALSE)*K2985</f>
        <v>67400000</v>
      </c>
      <c r="J2985" s="147"/>
      <c r="K2985" s="71">
        <v>100000</v>
      </c>
      <c r="L2985" t="str">
        <f t="shared" si="56"/>
        <v>太空漫遊超級免費卡</v>
      </c>
    </row>
    <row r="2986" spans="2:12" x14ac:dyDescent="0.25">
      <c r="B2986" s="82" t="s">
        <v>441</v>
      </c>
      <c r="C2986" s="174" t="s">
        <v>5653</v>
      </c>
      <c r="D2986" s="175" t="s">
        <v>5654</v>
      </c>
      <c r="E2986" s="82">
        <v>12</v>
      </c>
      <c r="F2986" s="79"/>
      <c r="G2986" s="82"/>
      <c r="H2986" s="82"/>
      <c r="I2986" s="118">
        <f>VLOOKUP(道具表!L2986,虛寶卡代碼清單!D:H,4,FALSE)*K2986</f>
        <v>202200000</v>
      </c>
      <c r="J2986" s="147"/>
      <c r="K2986" s="71">
        <v>300000</v>
      </c>
      <c r="L2986" t="str">
        <f t="shared" si="56"/>
        <v>太空漫遊超級免費卡</v>
      </c>
    </row>
    <row r="2987" spans="2:12" x14ac:dyDescent="0.25">
      <c r="B2987" s="82" t="s">
        <v>441</v>
      </c>
      <c r="C2987" s="174" t="s">
        <v>5655</v>
      </c>
      <c r="D2987" s="175" t="s">
        <v>5656</v>
      </c>
      <c r="E2987" s="82">
        <v>12</v>
      </c>
      <c r="F2987" s="79"/>
      <c r="G2987" s="82"/>
      <c r="H2987" s="82"/>
      <c r="I2987" s="118">
        <f>VLOOKUP(道具表!L2987,虛寶卡代碼清單!D:H,4,FALSE)*K2987</f>
        <v>674000000</v>
      </c>
      <c r="J2987" s="147"/>
      <c r="K2987" s="71">
        <v>1000000</v>
      </c>
      <c r="L2987" t="str">
        <f t="shared" si="56"/>
        <v>太空漫遊超級免費卡</v>
      </c>
    </row>
    <row r="2988" spans="2:12" x14ac:dyDescent="0.25">
      <c r="B2988" s="82" t="s">
        <v>441</v>
      </c>
      <c r="C2988" s="174" t="s">
        <v>5657</v>
      </c>
      <c r="D2988" s="175" t="s">
        <v>5658</v>
      </c>
      <c r="E2988" s="82">
        <v>12</v>
      </c>
      <c r="F2988" s="79"/>
      <c r="G2988" s="82"/>
      <c r="H2988" s="82"/>
      <c r="I2988" s="118">
        <f>VLOOKUP(道具表!L2988,虛寶卡代碼清單!D:H,4,FALSE)*K2988</f>
        <v>2022000000</v>
      </c>
      <c r="J2988" s="147"/>
      <c r="K2988" s="71">
        <v>3000000</v>
      </c>
      <c r="L2988" t="str">
        <f t="shared" si="56"/>
        <v>太空漫遊超級免費卡</v>
      </c>
    </row>
    <row r="2989" spans="2:12" x14ac:dyDescent="0.25">
      <c r="B2989" s="82" t="s">
        <v>441</v>
      </c>
      <c r="C2989" s="174" t="s">
        <v>5659</v>
      </c>
      <c r="D2989" s="175" t="s">
        <v>5660</v>
      </c>
      <c r="E2989" s="82">
        <v>12</v>
      </c>
      <c r="F2989" s="79"/>
      <c r="G2989" s="82"/>
      <c r="H2989" s="82"/>
      <c r="I2989" s="118">
        <f>VLOOKUP(道具表!L2989,虛寶卡代碼清單!D:H,4,FALSE)*K2989</f>
        <v>4044000000</v>
      </c>
      <c r="J2989" s="147"/>
      <c r="K2989" s="71">
        <v>6000000</v>
      </c>
      <c r="L2989" t="str">
        <f t="shared" si="56"/>
        <v>太空漫遊超級免費卡</v>
      </c>
    </row>
    <row r="2990" spans="2:12" x14ac:dyDescent="0.25">
      <c r="B2990" s="82" t="s">
        <v>441</v>
      </c>
      <c r="C2990" s="174" t="s">
        <v>5661</v>
      </c>
      <c r="D2990" s="175" t="s">
        <v>5662</v>
      </c>
      <c r="E2990" s="82">
        <v>12</v>
      </c>
      <c r="F2990" s="79"/>
      <c r="G2990" s="82"/>
      <c r="H2990" s="82"/>
      <c r="I2990" s="118">
        <f>VLOOKUP(道具表!L2990,虛寶卡代碼清單!D:H,4,FALSE)*K2990</f>
        <v>6066000000</v>
      </c>
      <c r="J2990" s="147"/>
      <c r="K2990" s="71">
        <v>9000000</v>
      </c>
      <c r="L2990" t="str">
        <f t="shared" ref="L2990:L3053" si="57">MID(C2990,LEN(K2990)+1,FIND("(",C2990)-LEN(K2990)-1)</f>
        <v>太空漫遊超級免費卡</v>
      </c>
    </row>
    <row r="2991" spans="2:12" x14ac:dyDescent="0.25">
      <c r="B2991" s="82" t="s">
        <v>441</v>
      </c>
      <c r="C2991" s="174" t="s">
        <v>5663</v>
      </c>
      <c r="D2991" s="175" t="s">
        <v>5664</v>
      </c>
      <c r="E2991" s="82">
        <v>12</v>
      </c>
      <c r="F2991" s="79"/>
      <c r="G2991" s="82"/>
      <c r="H2991" s="82"/>
      <c r="I2991" s="118">
        <f>VLOOKUP(道具表!L2991,虛寶卡代碼清單!D:H,4,FALSE)*K2991</f>
        <v>6740000000</v>
      </c>
      <c r="J2991" s="147"/>
      <c r="K2991" s="71">
        <v>10000000</v>
      </c>
      <c r="L2991" t="str">
        <f t="shared" si="57"/>
        <v>太空漫遊超級免費卡</v>
      </c>
    </row>
    <row r="2992" spans="2:12" x14ac:dyDescent="0.25">
      <c r="B2992" s="82" t="s">
        <v>441</v>
      </c>
      <c r="C2992" s="174" t="s">
        <v>5665</v>
      </c>
      <c r="D2992" s="175" t="s">
        <v>5666</v>
      </c>
      <c r="E2992" s="82">
        <v>12</v>
      </c>
      <c r="F2992" s="79"/>
      <c r="G2992" s="82"/>
      <c r="H2992" s="82"/>
      <c r="I2992" s="118">
        <f>VLOOKUP(道具表!L2992,虛寶卡代碼清單!D:H,4,FALSE)*K2992</f>
        <v>10110000000</v>
      </c>
      <c r="J2992" s="147"/>
      <c r="K2992" s="71">
        <v>15000000</v>
      </c>
      <c r="L2992" t="str">
        <f t="shared" si="57"/>
        <v>太空漫遊超級免費卡</v>
      </c>
    </row>
    <row r="2993" spans="2:12" x14ac:dyDescent="0.25">
      <c r="B2993" s="82" t="s">
        <v>441</v>
      </c>
      <c r="C2993" s="174" t="s">
        <v>5667</v>
      </c>
      <c r="D2993" s="175" t="s">
        <v>5668</v>
      </c>
      <c r="E2993" s="82">
        <v>12</v>
      </c>
      <c r="F2993" s="79"/>
      <c r="G2993" s="82"/>
      <c r="H2993" s="82"/>
      <c r="I2993" s="118">
        <f>VLOOKUP(道具表!L2993,虛寶卡代碼清單!D:H,4,FALSE)*K2993</f>
        <v>20220000000</v>
      </c>
      <c r="J2993" s="147"/>
      <c r="K2993" s="71">
        <v>30000000</v>
      </c>
      <c r="L2993" t="str">
        <f t="shared" si="57"/>
        <v>太空漫遊超級免費卡</v>
      </c>
    </row>
    <row r="2994" spans="2:12" x14ac:dyDescent="0.25">
      <c r="B2994" s="82" t="s">
        <v>441</v>
      </c>
      <c r="C2994" s="174" t="s">
        <v>5669</v>
      </c>
      <c r="D2994" s="175" t="s">
        <v>5670</v>
      </c>
      <c r="E2994" s="82">
        <v>12</v>
      </c>
      <c r="F2994" s="79"/>
      <c r="G2994" s="82"/>
      <c r="H2994" s="82"/>
      <c r="I2994" s="118">
        <f>VLOOKUP(道具表!L2994,虛寶卡代碼清單!D:H,4,FALSE)*K2994</f>
        <v>33700000000</v>
      </c>
      <c r="J2994" s="147"/>
      <c r="K2994" s="71">
        <v>50000000</v>
      </c>
      <c r="L2994" t="str">
        <f t="shared" si="57"/>
        <v>太空漫遊超級免費卡</v>
      </c>
    </row>
    <row r="2995" spans="2:12" x14ac:dyDescent="0.25">
      <c r="B2995" s="82" t="s">
        <v>441</v>
      </c>
      <c r="C2995" s="174" t="s">
        <v>5671</v>
      </c>
      <c r="D2995" s="175" t="s">
        <v>5672</v>
      </c>
      <c r="E2995" s="82">
        <v>12</v>
      </c>
      <c r="F2995" s="79"/>
      <c r="G2995" s="82"/>
      <c r="H2995" s="82"/>
      <c r="I2995" s="118">
        <f>VLOOKUP(道具表!L2995,虛寶卡代碼清單!D:H,4,FALSE)*K2995</f>
        <v>67400000000</v>
      </c>
      <c r="J2995" s="147"/>
      <c r="K2995" s="71">
        <v>100000000</v>
      </c>
      <c r="L2995" t="str">
        <f t="shared" si="57"/>
        <v>太空漫遊超級免費卡</v>
      </c>
    </row>
    <row r="2996" spans="2:12" x14ac:dyDescent="0.25">
      <c r="B2996" s="82" t="s">
        <v>441</v>
      </c>
      <c r="C2996" s="174" t="s">
        <v>5673</v>
      </c>
      <c r="D2996" s="175" t="s">
        <v>5674</v>
      </c>
      <c r="E2996" s="82">
        <v>12</v>
      </c>
      <c r="F2996" s="79"/>
      <c r="G2996" s="82"/>
      <c r="H2996" s="82"/>
      <c r="I2996" s="118">
        <f>VLOOKUP(道具表!L2996,虛寶卡代碼清單!D:H,4,FALSE)*K2996</f>
        <v>134800000000</v>
      </c>
      <c r="J2996" s="147"/>
      <c r="K2996" s="71">
        <v>200000000</v>
      </c>
      <c r="L2996" t="str">
        <f t="shared" si="57"/>
        <v>太空漫遊超級免費卡</v>
      </c>
    </row>
    <row r="2997" spans="2:12" x14ac:dyDescent="0.25">
      <c r="B2997" s="82" t="s">
        <v>441</v>
      </c>
      <c r="C2997" s="174" t="s">
        <v>5675</v>
      </c>
      <c r="D2997" s="175" t="s">
        <v>5676</v>
      </c>
      <c r="E2997" s="82">
        <v>12</v>
      </c>
      <c r="F2997" s="79"/>
      <c r="G2997" s="82"/>
      <c r="H2997" s="82"/>
      <c r="I2997" s="118">
        <f>VLOOKUP(道具表!L2997,虛寶卡代碼清單!D:H,4,FALSE)*K2997</f>
        <v>202200000000</v>
      </c>
      <c r="J2997" s="147"/>
      <c r="K2997" s="71">
        <v>300000000</v>
      </c>
      <c r="L2997" t="str">
        <f t="shared" si="57"/>
        <v>太空漫遊超級免費卡</v>
      </c>
    </row>
    <row r="2998" spans="2:12" x14ac:dyDescent="0.25">
      <c r="B2998" s="82" t="s">
        <v>441</v>
      </c>
      <c r="C2998" s="174" t="s">
        <v>5677</v>
      </c>
      <c r="D2998" s="175" t="s">
        <v>5678</v>
      </c>
      <c r="E2998" s="82">
        <v>12</v>
      </c>
      <c r="F2998" s="79"/>
      <c r="G2998" s="82"/>
      <c r="H2998" s="82"/>
      <c r="I2998" s="118">
        <f>VLOOKUP(道具表!L2998,虛寶卡代碼清單!D:H,4,FALSE)*K2998</f>
        <v>337000000000</v>
      </c>
      <c r="J2998" s="147"/>
      <c r="K2998" s="71">
        <v>500000000</v>
      </c>
      <c r="L2998" t="str">
        <f t="shared" si="57"/>
        <v>太空漫遊超級免費卡</v>
      </c>
    </row>
    <row r="2999" spans="2:12" x14ac:dyDescent="0.25">
      <c r="B2999" s="82" t="s">
        <v>441</v>
      </c>
      <c r="C2999" s="174" t="s">
        <v>5679</v>
      </c>
      <c r="D2999" s="175" t="s">
        <v>5680</v>
      </c>
      <c r="E2999" s="82">
        <v>12</v>
      </c>
      <c r="F2999" s="79"/>
      <c r="G2999" s="82"/>
      <c r="H2999" s="82"/>
      <c r="I2999" s="118">
        <f>VLOOKUP(道具表!L2999,虛寶卡代碼清單!D:H,4,FALSE)*K2999</f>
        <v>674000000000</v>
      </c>
      <c r="J2999" s="147"/>
      <c r="K2999" s="71">
        <v>1000000000</v>
      </c>
      <c r="L2999" t="str">
        <f t="shared" si="57"/>
        <v>太空漫遊超級免費卡</v>
      </c>
    </row>
    <row r="3000" spans="2:12" x14ac:dyDescent="0.25">
      <c r="B3000" s="82" t="s">
        <v>441</v>
      </c>
      <c r="C3000" s="174" t="s">
        <v>5681</v>
      </c>
      <c r="D3000" s="175" t="s">
        <v>5682</v>
      </c>
      <c r="E3000" s="82">
        <v>12</v>
      </c>
      <c r="F3000" s="79"/>
      <c r="G3000" s="82"/>
      <c r="H3000" s="82"/>
      <c r="I3000" s="118">
        <f>VLOOKUP(道具表!L3000,虛寶卡代碼清單!D:H,4,FALSE)*K3000</f>
        <v>2022000</v>
      </c>
      <c r="J3000" s="147"/>
      <c r="K3000" s="71">
        <v>3000</v>
      </c>
      <c r="L3000" t="str">
        <f t="shared" si="57"/>
        <v>太空漫遊超級免費卡</v>
      </c>
    </row>
    <row r="3001" spans="2:12" x14ac:dyDescent="0.25">
      <c r="B3001" s="82" t="s">
        <v>441</v>
      </c>
      <c r="C3001" s="174" t="s">
        <v>5683</v>
      </c>
      <c r="D3001" s="175" t="s">
        <v>5684</v>
      </c>
      <c r="E3001" s="82">
        <v>12</v>
      </c>
      <c r="F3001" s="79"/>
      <c r="G3001" s="82"/>
      <c r="H3001" s="82"/>
      <c r="I3001" s="118">
        <f>VLOOKUP(道具表!L3001,虛寶卡代碼清單!D:H,4,FALSE)*K3001</f>
        <v>6740000</v>
      </c>
      <c r="J3001" s="147"/>
      <c r="K3001" s="71">
        <v>10000</v>
      </c>
      <c r="L3001" t="str">
        <f t="shared" si="57"/>
        <v>太空漫遊超級免費卡</v>
      </c>
    </row>
    <row r="3002" spans="2:12" x14ac:dyDescent="0.25">
      <c r="B3002" s="82" t="s">
        <v>441</v>
      </c>
      <c r="C3002" s="174" t="s">
        <v>5685</v>
      </c>
      <c r="D3002" s="175" t="s">
        <v>5686</v>
      </c>
      <c r="E3002" s="82">
        <v>12</v>
      </c>
      <c r="F3002" s="79"/>
      <c r="G3002" s="82"/>
      <c r="H3002" s="82"/>
      <c r="I3002" s="118">
        <f>VLOOKUP(道具表!L3002,虛寶卡代碼清單!D:H,4,FALSE)*K3002</f>
        <v>20220000</v>
      </c>
      <c r="J3002" s="147"/>
      <c r="K3002" s="71">
        <v>30000</v>
      </c>
      <c r="L3002" t="str">
        <f t="shared" si="57"/>
        <v>太空漫遊超級免費卡</v>
      </c>
    </row>
    <row r="3003" spans="2:12" x14ac:dyDescent="0.25">
      <c r="B3003" s="82" t="s">
        <v>441</v>
      </c>
      <c r="C3003" s="174" t="s">
        <v>5687</v>
      </c>
      <c r="D3003" s="175" t="s">
        <v>5688</v>
      </c>
      <c r="E3003" s="82">
        <v>12</v>
      </c>
      <c r="F3003" s="79"/>
      <c r="G3003" s="82"/>
      <c r="H3003" s="82"/>
      <c r="I3003" s="118">
        <f>VLOOKUP(道具表!L3003,虛寶卡代碼清單!D:H,4,FALSE)*K3003</f>
        <v>67400000</v>
      </c>
      <c r="J3003" s="147"/>
      <c r="K3003" s="71">
        <v>100000</v>
      </c>
      <c r="L3003" t="str">
        <f t="shared" si="57"/>
        <v>太空漫遊超級免費卡</v>
      </c>
    </row>
    <row r="3004" spans="2:12" x14ac:dyDescent="0.25">
      <c r="B3004" s="82" t="s">
        <v>441</v>
      </c>
      <c r="C3004" s="174" t="s">
        <v>5689</v>
      </c>
      <c r="D3004" s="175" t="s">
        <v>5690</v>
      </c>
      <c r="E3004" s="82">
        <v>12</v>
      </c>
      <c r="F3004" s="79"/>
      <c r="G3004" s="82"/>
      <c r="H3004" s="82"/>
      <c r="I3004" s="118">
        <f>VLOOKUP(道具表!L3004,虛寶卡代碼清單!D:H,4,FALSE)*K3004</f>
        <v>202200000</v>
      </c>
      <c r="J3004" s="147"/>
      <c r="K3004" s="71">
        <v>300000</v>
      </c>
      <c r="L3004" t="str">
        <f t="shared" si="57"/>
        <v>太空漫遊超級免費卡</v>
      </c>
    </row>
    <row r="3005" spans="2:12" x14ac:dyDescent="0.25">
      <c r="B3005" s="82" t="s">
        <v>441</v>
      </c>
      <c r="C3005" s="174" t="s">
        <v>5691</v>
      </c>
      <c r="D3005" s="175" t="s">
        <v>5692</v>
      </c>
      <c r="E3005" s="82">
        <v>12</v>
      </c>
      <c r="F3005" s="79"/>
      <c r="G3005" s="82"/>
      <c r="H3005" s="82"/>
      <c r="I3005" s="118">
        <f>VLOOKUP(道具表!L3005,虛寶卡代碼清單!D:H,4,FALSE)*K3005</f>
        <v>674000000</v>
      </c>
      <c r="J3005" s="147"/>
      <c r="K3005" s="71">
        <v>1000000</v>
      </c>
      <c r="L3005" t="str">
        <f t="shared" si="57"/>
        <v>太空漫遊超級免費卡</v>
      </c>
    </row>
    <row r="3006" spans="2:12" x14ac:dyDescent="0.25">
      <c r="B3006" s="82" t="s">
        <v>441</v>
      </c>
      <c r="C3006" s="174" t="s">
        <v>5693</v>
      </c>
      <c r="D3006" s="175" t="s">
        <v>5694</v>
      </c>
      <c r="E3006" s="82">
        <v>12</v>
      </c>
      <c r="F3006" s="79"/>
      <c r="G3006" s="82"/>
      <c r="H3006" s="82"/>
      <c r="I3006" s="118">
        <f>VLOOKUP(道具表!L3006,虛寶卡代碼清單!D:H,4,FALSE)*K3006</f>
        <v>2022000000</v>
      </c>
      <c r="J3006" s="147"/>
      <c r="K3006" s="71">
        <v>3000000</v>
      </c>
      <c r="L3006" t="str">
        <f t="shared" si="57"/>
        <v>太空漫遊超級免費卡</v>
      </c>
    </row>
    <row r="3007" spans="2:12" x14ac:dyDescent="0.25">
      <c r="B3007" s="82" t="s">
        <v>441</v>
      </c>
      <c r="C3007" s="174" t="s">
        <v>5695</v>
      </c>
      <c r="D3007" s="175" t="s">
        <v>5696</v>
      </c>
      <c r="E3007" s="82">
        <v>12</v>
      </c>
      <c r="F3007" s="79"/>
      <c r="G3007" s="82"/>
      <c r="H3007" s="82"/>
      <c r="I3007" s="118">
        <f>VLOOKUP(道具表!L3007,虛寶卡代碼清單!D:H,4,FALSE)*K3007</f>
        <v>4044000000</v>
      </c>
      <c r="J3007" s="147"/>
      <c r="K3007" s="71">
        <v>6000000</v>
      </c>
      <c r="L3007" t="str">
        <f t="shared" si="57"/>
        <v>太空漫遊超級免費卡</v>
      </c>
    </row>
    <row r="3008" spans="2:12" x14ac:dyDescent="0.25">
      <c r="B3008" s="82" t="s">
        <v>441</v>
      </c>
      <c r="C3008" s="174" t="s">
        <v>5697</v>
      </c>
      <c r="D3008" s="175" t="s">
        <v>5698</v>
      </c>
      <c r="E3008" s="82">
        <v>12</v>
      </c>
      <c r="F3008" s="79"/>
      <c r="G3008" s="82"/>
      <c r="H3008" s="82"/>
      <c r="I3008" s="118">
        <f>VLOOKUP(道具表!L3008,虛寶卡代碼清單!D:H,4,FALSE)*K3008</f>
        <v>6066000000</v>
      </c>
      <c r="J3008" s="147"/>
      <c r="K3008" s="71">
        <v>9000000</v>
      </c>
      <c r="L3008" t="str">
        <f t="shared" si="57"/>
        <v>太空漫遊超級免費卡</v>
      </c>
    </row>
    <row r="3009" spans="2:12" x14ac:dyDescent="0.25">
      <c r="B3009" s="82" t="s">
        <v>441</v>
      </c>
      <c r="C3009" s="174" t="s">
        <v>5699</v>
      </c>
      <c r="D3009" s="175" t="s">
        <v>5700</v>
      </c>
      <c r="E3009" s="82">
        <v>12</v>
      </c>
      <c r="F3009" s="79"/>
      <c r="G3009" s="82"/>
      <c r="H3009" s="82"/>
      <c r="I3009" s="118">
        <f>VLOOKUP(道具表!L3009,虛寶卡代碼清單!D:H,4,FALSE)*K3009</f>
        <v>6740000000</v>
      </c>
      <c r="J3009" s="147"/>
      <c r="K3009" s="71">
        <v>10000000</v>
      </c>
      <c r="L3009" t="str">
        <f t="shared" si="57"/>
        <v>太空漫遊超級免費卡</v>
      </c>
    </row>
    <row r="3010" spans="2:12" x14ac:dyDescent="0.25">
      <c r="B3010" s="82" t="s">
        <v>441</v>
      </c>
      <c r="C3010" s="174" t="s">
        <v>5701</v>
      </c>
      <c r="D3010" s="175" t="s">
        <v>5702</v>
      </c>
      <c r="E3010" s="82">
        <v>12</v>
      </c>
      <c r="F3010" s="79"/>
      <c r="G3010" s="82"/>
      <c r="H3010" s="82"/>
      <c r="I3010" s="118">
        <f>VLOOKUP(道具表!L3010,虛寶卡代碼清單!D:H,4,FALSE)*K3010</f>
        <v>10110000000</v>
      </c>
      <c r="J3010" s="147"/>
      <c r="K3010" s="71">
        <v>15000000</v>
      </c>
      <c r="L3010" t="str">
        <f t="shared" si="57"/>
        <v>太空漫遊超級免費卡</v>
      </c>
    </row>
    <row r="3011" spans="2:12" x14ac:dyDescent="0.25">
      <c r="B3011" s="82" t="s">
        <v>441</v>
      </c>
      <c r="C3011" s="174" t="s">
        <v>5703</v>
      </c>
      <c r="D3011" s="175" t="s">
        <v>5704</v>
      </c>
      <c r="E3011" s="82">
        <v>12</v>
      </c>
      <c r="F3011" s="79"/>
      <c r="G3011" s="82"/>
      <c r="H3011" s="82"/>
      <c r="I3011" s="118">
        <f>VLOOKUP(道具表!L3011,虛寶卡代碼清單!D:H,4,FALSE)*K3011</f>
        <v>20220000000</v>
      </c>
      <c r="J3011" s="147"/>
      <c r="K3011" s="71">
        <v>30000000</v>
      </c>
      <c r="L3011" t="str">
        <f t="shared" si="57"/>
        <v>太空漫遊超級免費卡</v>
      </c>
    </row>
    <row r="3012" spans="2:12" x14ac:dyDescent="0.25">
      <c r="B3012" s="82" t="s">
        <v>441</v>
      </c>
      <c r="C3012" s="174" t="s">
        <v>5705</v>
      </c>
      <c r="D3012" s="175" t="s">
        <v>5706</v>
      </c>
      <c r="E3012" s="82">
        <v>12</v>
      </c>
      <c r="F3012" s="79"/>
      <c r="G3012" s="82"/>
      <c r="H3012" s="82"/>
      <c r="I3012" s="118">
        <f>VLOOKUP(道具表!L3012,虛寶卡代碼清單!D:H,4,FALSE)*K3012</f>
        <v>33700000000</v>
      </c>
      <c r="J3012" s="147"/>
      <c r="K3012" s="71">
        <v>50000000</v>
      </c>
      <c r="L3012" t="str">
        <f t="shared" si="57"/>
        <v>太空漫遊超級免費卡</v>
      </c>
    </row>
    <row r="3013" spans="2:12" x14ac:dyDescent="0.25">
      <c r="B3013" s="82" t="s">
        <v>441</v>
      </c>
      <c r="C3013" s="174" t="s">
        <v>5707</v>
      </c>
      <c r="D3013" s="175" t="s">
        <v>5708</v>
      </c>
      <c r="E3013" s="82">
        <v>12</v>
      </c>
      <c r="F3013" s="79"/>
      <c r="G3013" s="82"/>
      <c r="H3013" s="82"/>
      <c r="I3013" s="118">
        <f>VLOOKUP(道具表!L3013,虛寶卡代碼清單!D:H,4,FALSE)*K3013</f>
        <v>67400000000</v>
      </c>
      <c r="J3013" s="147"/>
      <c r="K3013" s="71">
        <v>100000000</v>
      </c>
      <c r="L3013" t="str">
        <f t="shared" si="57"/>
        <v>太空漫遊超級免費卡</v>
      </c>
    </row>
    <row r="3014" spans="2:12" x14ac:dyDescent="0.25">
      <c r="B3014" s="82" t="s">
        <v>441</v>
      </c>
      <c r="C3014" s="174" t="s">
        <v>5709</v>
      </c>
      <c r="D3014" s="175" t="s">
        <v>5710</v>
      </c>
      <c r="E3014" s="82">
        <v>12</v>
      </c>
      <c r="F3014" s="79"/>
      <c r="G3014" s="82"/>
      <c r="H3014" s="82"/>
      <c r="I3014" s="118">
        <f>VLOOKUP(道具表!L3014,虛寶卡代碼清單!D:H,4,FALSE)*K3014</f>
        <v>134800000000</v>
      </c>
      <c r="J3014" s="147"/>
      <c r="K3014" s="71">
        <v>200000000</v>
      </c>
      <c r="L3014" t="str">
        <f t="shared" si="57"/>
        <v>太空漫遊超級免費卡</v>
      </c>
    </row>
    <row r="3015" spans="2:12" x14ac:dyDescent="0.25">
      <c r="B3015" s="82" t="s">
        <v>441</v>
      </c>
      <c r="C3015" s="174" t="s">
        <v>5711</v>
      </c>
      <c r="D3015" s="175" t="s">
        <v>5712</v>
      </c>
      <c r="E3015" s="82">
        <v>12</v>
      </c>
      <c r="F3015" s="79"/>
      <c r="G3015" s="82"/>
      <c r="H3015" s="82"/>
      <c r="I3015" s="118">
        <f>VLOOKUP(道具表!L3015,虛寶卡代碼清單!D:H,4,FALSE)*K3015</f>
        <v>202200000000</v>
      </c>
      <c r="J3015" s="147"/>
      <c r="K3015" s="71">
        <v>300000000</v>
      </c>
      <c r="L3015" t="str">
        <f t="shared" si="57"/>
        <v>太空漫遊超級免費卡</v>
      </c>
    </row>
    <row r="3016" spans="2:12" x14ac:dyDescent="0.25">
      <c r="B3016" s="82" t="s">
        <v>441</v>
      </c>
      <c r="C3016" s="174" t="s">
        <v>5713</v>
      </c>
      <c r="D3016" s="175" t="s">
        <v>5714</v>
      </c>
      <c r="E3016" s="82">
        <v>12</v>
      </c>
      <c r="F3016" s="79"/>
      <c r="G3016" s="82"/>
      <c r="H3016" s="82"/>
      <c r="I3016" s="118">
        <f>VLOOKUP(道具表!L3016,虛寶卡代碼清單!D:H,4,FALSE)*K3016</f>
        <v>337000000000</v>
      </c>
      <c r="J3016" s="147"/>
      <c r="K3016" s="71">
        <v>500000000</v>
      </c>
      <c r="L3016" t="str">
        <f t="shared" si="57"/>
        <v>太空漫遊超級免費卡</v>
      </c>
    </row>
    <row r="3017" spans="2:12" x14ac:dyDescent="0.25">
      <c r="B3017" s="82" t="s">
        <v>441</v>
      </c>
      <c r="C3017" s="174" t="s">
        <v>5715</v>
      </c>
      <c r="D3017" s="175" t="s">
        <v>5716</v>
      </c>
      <c r="E3017" s="82">
        <v>12</v>
      </c>
      <c r="F3017" s="79"/>
      <c r="G3017" s="82"/>
      <c r="H3017" s="82"/>
      <c r="I3017" s="118">
        <f>VLOOKUP(道具表!L3017,虛寶卡代碼清單!D:H,4,FALSE)*K3017</f>
        <v>674000000000</v>
      </c>
      <c r="J3017" s="147"/>
      <c r="K3017" s="71">
        <v>1000000000</v>
      </c>
      <c r="L3017" t="str">
        <f t="shared" si="57"/>
        <v>太空漫遊超級免費卡</v>
      </c>
    </row>
    <row r="3018" spans="2:12" x14ac:dyDescent="0.25">
      <c r="B3018" s="82" t="s">
        <v>441</v>
      </c>
      <c r="C3018" s="174" t="s">
        <v>5717</v>
      </c>
      <c r="D3018" s="175" t="s">
        <v>5718</v>
      </c>
      <c r="E3018" s="82">
        <v>12</v>
      </c>
      <c r="F3018" s="79"/>
      <c r="G3018" s="82"/>
      <c r="H3018" s="82"/>
      <c r="I3018" s="118">
        <f>VLOOKUP(道具表!L3018,虛寶卡代碼清單!D:H,4,FALSE)*K3018</f>
        <v>5166000</v>
      </c>
      <c r="J3018" s="147"/>
      <c r="K3018" s="71">
        <v>3000</v>
      </c>
      <c r="L3018" t="str">
        <f t="shared" si="57"/>
        <v>太空漫遊黑洞卡</v>
      </c>
    </row>
    <row r="3019" spans="2:12" x14ac:dyDescent="0.25">
      <c r="B3019" s="82" t="s">
        <v>441</v>
      </c>
      <c r="C3019" s="174" t="s">
        <v>5719</v>
      </c>
      <c r="D3019" s="175" t="s">
        <v>5720</v>
      </c>
      <c r="E3019" s="82">
        <v>12</v>
      </c>
      <c r="F3019" s="79"/>
      <c r="G3019" s="82"/>
      <c r="H3019" s="82"/>
      <c r="I3019" s="118">
        <f>VLOOKUP(道具表!L3019,虛寶卡代碼清單!D:H,4,FALSE)*K3019</f>
        <v>17220000</v>
      </c>
      <c r="J3019" s="147"/>
      <c r="K3019" s="71">
        <v>10000</v>
      </c>
      <c r="L3019" t="str">
        <f t="shared" si="57"/>
        <v>太空漫遊黑洞卡</v>
      </c>
    </row>
    <row r="3020" spans="2:12" x14ac:dyDescent="0.25">
      <c r="B3020" s="82" t="s">
        <v>441</v>
      </c>
      <c r="C3020" s="174" t="s">
        <v>5721</v>
      </c>
      <c r="D3020" s="175" t="s">
        <v>5722</v>
      </c>
      <c r="E3020" s="82">
        <v>12</v>
      </c>
      <c r="F3020" s="79"/>
      <c r="G3020" s="82"/>
      <c r="H3020" s="82"/>
      <c r="I3020" s="118">
        <f>VLOOKUP(道具表!L3020,虛寶卡代碼清單!D:H,4,FALSE)*K3020</f>
        <v>51660000</v>
      </c>
      <c r="J3020" s="147"/>
      <c r="K3020" s="71">
        <v>30000</v>
      </c>
      <c r="L3020" t="str">
        <f t="shared" si="57"/>
        <v>太空漫遊黑洞卡</v>
      </c>
    </row>
    <row r="3021" spans="2:12" x14ac:dyDescent="0.25">
      <c r="B3021" s="82" t="s">
        <v>441</v>
      </c>
      <c r="C3021" s="174" t="s">
        <v>5723</v>
      </c>
      <c r="D3021" s="175" t="s">
        <v>5724</v>
      </c>
      <c r="E3021" s="82">
        <v>12</v>
      </c>
      <c r="F3021" s="79"/>
      <c r="G3021" s="82"/>
      <c r="H3021" s="82"/>
      <c r="I3021" s="118">
        <f>VLOOKUP(道具表!L3021,虛寶卡代碼清單!D:H,4,FALSE)*K3021</f>
        <v>172200000</v>
      </c>
      <c r="J3021" s="147"/>
      <c r="K3021" s="71">
        <v>100000</v>
      </c>
      <c r="L3021" t="str">
        <f t="shared" si="57"/>
        <v>太空漫遊黑洞卡</v>
      </c>
    </row>
    <row r="3022" spans="2:12" x14ac:dyDescent="0.25">
      <c r="B3022" s="82" t="s">
        <v>441</v>
      </c>
      <c r="C3022" s="174" t="s">
        <v>5725</v>
      </c>
      <c r="D3022" s="175" t="s">
        <v>5726</v>
      </c>
      <c r="E3022" s="82">
        <v>12</v>
      </c>
      <c r="F3022" s="79"/>
      <c r="G3022" s="82"/>
      <c r="H3022" s="82"/>
      <c r="I3022" s="118">
        <f>VLOOKUP(道具表!L3022,虛寶卡代碼清單!D:H,4,FALSE)*K3022</f>
        <v>516600000</v>
      </c>
      <c r="J3022" s="147"/>
      <c r="K3022" s="71">
        <v>300000</v>
      </c>
      <c r="L3022" t="str">
        <f t="shared" si="57"/>
        <v>太空漫遊黑洞卡</v>
      </c>
    </row>
    <row r="3023" spans="2:12" x14ac:dyDescent="0.25">
      <c r="B3023" s="82" t="s">
        <v>441</v>
      </c>
      <c r="C3023" s="174" t="s">
        <v>5727</v>
      </c>
      <c r="D3023" s="175" t="s">
        <v>5728</v>
      </c>
      <c r="E3023" s="82">
        <v>12</v>
      </c>
      <c r="F3023" s="79"/>
      <c r="G3023" s="82"/>
      <c r="H3023" s="82"/>
      <c r="I3023" s="118">
        <f>VLOOKUP(道具表!L3023,虛寶卡代碼清單!D:H,4,FALSE)*K3023</f>
        <v>1722000000</v>
      </c>
      <c r="J3023" s="147"/>
      <c r="K3023" s="71">
        <v>1000000</v>
      </c>
      <c r="L3023" t="str">
        <f t="shared" si="57"/>
        <v>太空漫遊黑洞卡</v>
      </c>
    </row>
    <row r="3024" spans="2:12" x14ac:dyDescent="0.25">
      <c r="B3024" s="82" t="s">
        <v>441</v>
      </c>
      <c r="C3024" s="174" t="s">
        <v>5729</v>
      </c>
      <c r="D3024" s="175" t="s">
        <v>5730</v>
      </c>
      <c r="E3024" s="82">
        <v>12</v>
      </c>
      <c r="F3024" s="79"/>
      <c r="G3024" s="82"/>
      <c r="H3024" s="82"/>
      <c r="I3024" s="118">
        <f>VLOOKUP(道具表!L3024,虛寶卡代碼清單!D:H,4,FALSE)*K3024</f>
        <v>5166000000</v>
      </c>
      <c r="J3024" s="147"/>
      <c r="K3024" s="71">
        <v>3000000</v>
      </c>
      <c r="L3024" t="str">
        <f t="shared" si="57"/>
        <v>太空漫遊黑洞卡</v>
      </c>
    </row>
    <row r="3025" spans="2:12" x14ac:dyDescent="0.25">
      <c r="B3025" s="82" t="s">
        <v>441</v>
      </c>
      <c r="C3025" s="174" t="s">
        <v>5731</v>
      </c>
      <c r="D3025" s="175" t="s">
        <v>5732</v>
      </c>
      <c r="E3025" s="82">
        <v>12</v>
      </c>
      <c r="F3025" s="79"/>
      <c r="G3025" s="82"/>
      <c r="H3025" s="82"/>
      <c r="I3025" s="118">
        <f>VLOOKUP(道具表!L3025,虛寶卡代碼清單!D:H,4,FALSE)*K3025</f>
        <v>10332000000</v>
      </c>
      <c r="J3025" s="147"/>
      <c r="K3025" s="71">
        <v>6000000</v>
      </c>
      <c r="L3025" t="str">
        <f t="shared" si="57"/>
        <v>太空漫遊黑洞卡</v>
      </c>
    </row>
    <row r="3026" spans="2:12" x14ac:dyDescent="0.25">
      <c r="B3026" s="82" t="s">
        <v>441</v>
      </c>
      <c r="C3026" s="174" t="s">
        <v>5733</v>
      </c>
      <c r="D3026" s="175" t="s">
        <v>5734</v>
      </c>
      <c r="E3026" s="82">
        <v>12</v>
      </c>
      <c r="F3026" s="79"/>
      <c r="G3026" s="82"/>
      <c r="H3026" s="82"/>
      <c r="I3026" s="118">
        <f>VLOOKUP(道具表!L3026,虛寶卡代碼清單!D:H,4,FALSE)*K3026</f>
        <v>15498000000</v>
      </c>
      <c r="J3026" s="147"/>
      <c r="K3026" s="71">
        <v>9000000</v>
      </c>
      <c r="L3026" t="str">
        <f t="shared" si="57"/>
        <v>太空漫遊黑洞卡</v>
      </c>
    </row>
    <row r="3027" spans="2:12" x14ac:dyDescent="0.25">
      <c r="B3027" s="82" t="s">
        <v>441</v>
      </c>
      <c r="C3027" s="174" t="s">
        <v>5735</v>
      </c>
      <c r="D3027" s="175" t="s">
        <v>5736</v>
      </c>
      <c r="E3027" s="82">
        <v>12</v>
      </c>
      <c r="F3027" s="79"/>
      <c r="G3027" s="82"/>
      <c r="H3027" s="82"/>
      <c r="I3027" s="118">
        <f>VLOOKUP(道具表!L3027,虛寶卡代碼清單!D:H,4,FALSE)*K3027</f>
        <v>17220000000</v>
      </c>
      <c r="J3027" s="147"/>
      <c r="K3027" s="71">
        <v>10000000</v>
      </c>
      <c r="L3027" t="str">
        <f t="shared" si="57"/>
        <v>太空漫遊黑洞卡</v>
      </c>
    </row>
    <row r="3028" spans="2:12" x14ac:dyDescent="0.25">
      <c r="B3028" s="82" t="s">
        <v>441</v>
      </c>
      <c r="C3028" s="174" t="s">
        <v>5737</v>
      </c>
      <c r="D3028" s="175" t="s">
        <v>5738</v>
      </c>
      <c r="E3028" s="82">
        <v>12</v>
      </c>
      <c r="F3028" s="79"/>
      <c r="G3028" s="82"/>
      <c r="H3028" s="82"/>
      <c r="I3028" s="118">
        <f>VLOOKUP(道具表!L3028,虛寶卡代碼清單!D:H,4,FALSE)*K3028</f>
        <v>25830000000</v>
      </c>
      <c r="J3028" s="147"/>
      <c r="K3028" s="71">
        <v>15000000</v>
      </c>
      <c r="L3028" t="str">
        <f t="shared" si="57"/>
        <v>太空漫遊黑洞卡</v>
      </c>
    </row>
    <row r="3029" spans="2:12" x14ac:dyDescent="0.25">
      <c r="B3029" s="82" t="s">
        <v>441</v>
      </c>
      <c r="C3029" s="174" t="s">
        <v>5739</v>
      </c>
      <c r="D3029" s="175" t="s">
        <v>5740</v>
      </c>
      <c r="E3029" s="82">
        <v>12</v>
      </c>
      <c r="F3029" s="79"/>
      <c r="G3029" s="82"/>
      <c r="H3029" s="82"/>
      <c r="I3029" s="118">
        <f>VLOOKUP(道具表!L3029,虛寶卡代碼清單!D:H,4,FALSE)*K3029</f>
        <v>51660000000</v>
      </c>
      <c r="J3029" s="147"/>
      <c r="K3029" s="71">
        <v>30000000</v>
      </c>
      <c r="L3029" t="str">
        <f t="shared" si="57"/>
        <v>太空漫遊黑洞卡</v>
      </c>
    </row>
    <row r="3030" spans="2:12" x14ac:dyDescent="0.25">
      <c r="B3030" s="82" t="s">
        <v>441</v>
      </c>
      <c r="C3030" s="174" t="s">
        <v>5741</v>
      </c>
      <c r="D3030" s="175" t="s">
        <v>5742</v>
      </c>
      <c r="E3030" s="82">
        <v>12</v>
      </c>
      <c r="F3030" s="79"/>
      <c r="G3030" s="82"/>
      <c r="H3030" s="82"/>
      <c r="I3030" s="118">
        <f>VLOOKUP(道具表!L3030,虛寶卡代碼清單!D:H,4,FALSE)*K3030</f>
        <v>86100000000</v>
      </c>
      <c r="J3030" s="147"/>
      <c r="K3030" s="71">
        <v>50000000</v>
      </c>
      <c r="L3030" t="str">
        <f t="shared" si="57"/>
        <v>太空漫遊黑洞卡</v>
      </c>
    </row>
    <row r="3031" spans="2:12" x14ac:dyDescent="0.25">
      <c r="B3031" s="82" t="s">
        <v>441</v>
      </c>
      <c r="C3031" s="174" t="s">
        <v>5743</v>
      </c>
      <c r="D3031" s="175" t="s">
        <v>5744</v>
      </c>
      <c r="E3031" s="82">
        <v>12</v>
      </c>
      <c r="F3031" s="79"/>
      <c r="G3031" s="82"/>
      <c r="H3031" s="82"/>
      <c r="I3031" s="118">
        <f>VLOOKUP(道具表!L3031,虛寶卡代碼清單!D:H,4,FALSE)*K3031</f>
        <v>172200000000</v>
      </c>
      <c r="J3031" s="147"/>
      <c r="K3031" s="71">
        <v>100000000</v>
      </c>
      <c r="L3031" t="str">
        <f t="shared" si="57"/>
        <v>太空漫遊黑洞卡</v>
      </c>
    </row>
    <row r="3032" spans="2:12" x14ac:dyDescent="0.25">
      <c r="B3032" s="82" t="s">
        <v>441</v>
      </c>
      <c r="C3032" s="174" t="s">
        <v>5745</v>
      </c>
      <c r="D3032" s="175" t="s">
        <v>5746</v>
      </c>
      <c r="E3032" s="82">
        <v>12</v>
      </c>
      <c r="F3032" s="79"/>
      <c r="G3032" s="82"/>
      <c r="H3032" s="82"/>
      <c r="I3032" s="118">
        <f>VLOOKUP(道具表!L3032,虛寶卡代碼清單!D:H,4,FALSE)*K3032</f>
        <v>344400000000</v>
      </c>
      <c r="J3032" s="147"/>
      <c r="K3032" s="71">
        <v>200000000</v>
      </c>
      <c r="L3032" t="str">
        <f t="shared" si="57"/>
        <v>太空漫遊黑洞卡</v>
      </c>
    </row>
    <row r="3033" spans="2:12" x14ac:dyDescent="0.25">
      <c r="B3033" s="82" t="s">
        <v>441</v>
      </c>
      <c r="C3033" s="174" t="s">
        <v>5747</v>
      </c>
      <c r="D3033" s="175" t="s">
        <v>5748</v>
      </c>
      <c r="E3033" s="82">
        <v>12</v>
      </c>
      <c r="F3033" s="79"/>
      <c r="G3033" s="82"/>
      <c r="H3033" s="82"/>
      <c r="I3033" s="118">
        <f>VLOOKUP(道具表!L3033,虛寶卡代碼清單!D:H,4,FALSE)*K3033</f>
        <v>516600000000</v>
      </c>
      <c r="J3033" s="147"/>
      <c r="K3033" s="71">
        <v>300000000</v>
      </c>
      <c r="L3033" t="str">
        <f t="shared" si="57"/>
        <v>太空漫遊黑洞卡</v>
      </c>
    </row>
    <row r="3034" spans="2:12" x14ac:dyDescent="0.25">
      <c r="B3034" s="82" t="s">
        <v>441</v>
      </c>
      <c r="C3034" s="174" t="s">
        <v>5749</v>
      </c>
      <c r="D3034" s="175" t="s">
        <v>5750</v>
      </c>
      <c r="E3034" s="82">
        <v>12</v>
      </c>
      <c r="F3034" s="79"/>
      <c r="G3034" s="82"/>
      <c r="H3034" s="82"/>
      <c r="I3034" s="118">
        <f>VLOOKUP(道具表!L3034,虛寶卡代碼清單!D:H,4,FALSE)*K3034</f>
        <v>861000000000</v>
      </c>
      <c r="J3034" s="147"/>
      <c r="K3034" s="71">
        <v>500000000</v>
      </c>
      <c r="L3034" t="str">
        <f t="shared" si="57"/>
        <v>太空漫遊黑洞卡</v>
      </c>
    </row>
    <row r="3035" spans="2:12" x14ac:dyDescent="0.25">
      <c r="B3035" s="82" t="s">
        <v>441</v>
      </c>
      <c r="C3035" s="174" t="s">
        <v>5751</v>
      </c>
      <c r="D3035" s="175" t="s">
        <v>5752</v>
      </c>
      <c r="E3035" s="82">
        <v>12</v>
      </c>
      <c r="F3035" s="79"/>
      <c r="G3035" s="82"/>
      <c r="H3035" s="82"/>
      <c r="I3035" s="118">
        <f>VLOOKUP(道具表!L3035,虛寶卡代碼清單!D:H,4,FALSE)*K3035</f>
        <v>1722000000000</v>
      </c>
      <c r="J3035" s="147"/>
      <c r="K3035" s="71">
        <v>1000000000</v>
      </c>
      <c r="L3035" t="str">
        <f t="shared" si="57"/>
        <v>太空漫遊黑洞卡</v>
      </c>
    </row>
    <row r="3036" spans="2:12" x14ac:dyDescent="0.25">
      <c r="B3036" s="82" t="s">
        <v>441</v>
      </c>
      <c r="C3036" s="174" t="s">
        <v>5753</v>
      </c>
      <c r="D3036" s="175" t="s">
        <v>5754</v>
      </c>
      <c r="E3036" s="82">
        <v>12</v>
      </c>
      <c r="F3036" s="79"/>
      <c r="G3036" s="82"/>
      <c r="H3036" s="82"/>
      <c r="I3036" s="118">
        <f>VLOOKUP(道具表!L3036,虛寶卡代碼清單!D:H,4,FALSE)*K3036</f>
        <v>5166000</v>
      </c>
      <c r="J3036" s="147"/>
      <c r="K3036" s="71">
        <v>3000</v>
      </c>
      <c r="L3036" t="str">
        <f t="shared" si="57"/>
        <v>太空漫遊黑洞卡</v>
      </c>
    </row>
    <row r="3037" spans="2:12" x14ac:dyDescent="0.25">
      <c r="B3037" s="82" t="s">
        <v>441</v>
      </c>
      <c r="C3037" s="174" t="s">
        <v>5755</v>
      </c>
      <c r="D3037" s="175" t="s">
        <v>5756</v>
      </c>
      <c r="E3037" s="82">
        <v>12</v>
      </c>
      <c r="F3037" s="79"/>
      <c r="G3037" s="82"/>
      <c r="H3037" s="82"/>
      <c r="I3037" s="118">
        <f>VLOOKUP(道具表!L3037,虛寶卡代碼清單!D:H,4,FALSE)*K3037</f>
        <v>17220000</v>
      </c>
      <c r="J3037" s="147"/>
      <c r="K3037" s="71">
        <v>10000</v>
      </c>
      <c r="L3037" t="str">
        <f t="shared" si="57"/>
        <v>太空漫遊黑洞卡</v>
      </c>
    </row>
    <row r="3038" spans="2:12" x14ac:dyDescent="0.25">
      <c r="B3038" s="82" t="s">
        <v>441</v>
      </c>
      <c r="C3038" s="174" t="s">
        <v>5757</v>
      </c>
      <c r="D3038" s="175" t="s">
        <v>5758</v>
      </c>
      <c r="E3038" s="82">
        <v>12</v>
      </c>
      <c r="F3038" s="79"/>
      <c r="G3038" s="82"/>
      <c r="H3038" s="82"/>
      <c r="I3038" s="118">
        <f>VLOOKUP(道具表!L3038,虛寶卡代碼清單!D:H,4,FALSE)*K3038</f>
        <v>51660000</v>
      </c>
      <c r="J3038" s="147"/>
      <c r="K3038" s="71">
        <v>30000</v>
      </c>
      <c r="L3038" t="str">
        <f t="shared" si="57"/>
        <v>太空漫遊黑洞卡</v>
      </c>
    </row>
    <row r="3039" spans="2:12" x14ac:dyDescent="0.25">
      <c r="B3039" s="82" t="s">
        <v>441</v>
      </c>
      <c r="C3039" s="174" t="s">
        <v>5759</v>
      </c>
      <c r="D3039" s="175" t="s">
        <v>5760</v>
      </c>
      <c r="E3039" s="82">
        <v>12</v>
      </c>
      <c r="F3039" s="79"/>
      <c r="G3039" s="82"/>
      <c r="H3039" s="82"/>
      <c r="I3039" s="118">
        <f>VLOOKUP(道具表!L3039,虛寶卡代碼清單!D:H,4,FALSE)*K3039</f>
        <v>172200000</v>
      </c>
      <c r="J3039" s="147"/>
      <c r="K3039" s="71">
        <v>100000</v>
      </c>
      <c r="L3039" t="str">
        <f t="shared" si="57"/>
        <v>太空漫遊黑洞卡</v>
      </c>
    </row>
    <row r="3040" spans="2:12" x14ac:dyDescent="0.25">
      <c r="B3040" s="82" t="s">
        <v>441</v>
      </c>
      <c r="C3040" s="174" t="s">
        <v>5761</v>
      </c>
      <c r="D3040" s="175" t="s">
        <v>5762</v>
      </c>
      <c r="E3040" s="82">
        <v>12</v>
      </c>
      <c r="F3040" s="79"/>
      <c r="G3040" s="82"/>
      <c r="H3040" s="82"/>
      <c r="I3040" s="118">
        <f>VLOOKUP(道具表!L3040,虛寶卡代碼清單!D:H,4,FALSE)*K3040</f>
        <v>516600000</v>
      </c>
      <c r="J3040" s="147"/>
      <c r="K3040" s="71">
        <v>300000</v>
      </c>
      <c r="L3040" t="str">
        <f t="shared" si="57"/>
        <v>太空漫遊黑洞卡</v>
      </c>
    </row>
    <row r="3041" spans="2:12" x14ac:dyDescent="0.25">
      <c r="B3041" s="82" t="s">
        <v>441</v>
      </c>
      <c r="C3041" s="174" t="s">
        <v>5763</v>
      </c>
      <c r="D3041" s="175" t="s">
        <v>5764</v>
      </c>
      <c r="E3041" s="82">
        <v>12</v>
      </c>
      <c r="F3041" s="79"/>
      <c r="G3041" s="82"/>
      <c r="H3041" s="82"/>
      <c r="I3041" s="118">
        <f>VLOOKUP(道具表!L3041,虛寶卡代碼清單!D:H,4,FALSE)*K3041</f>
        <v>1722000000</v>
      </c>
      <c r="J3041" s="147"/>
      <c r="K3041" s="71">
        <v>1000000</v>
      </c>
      <c r="L3041" t="str">
        <f t="shared" si="57"/>
        <v>太空漫遊黑洞卡</v>
      </c>
    </row>
    <row r="3042" spans="2:12" x14ac:dyDescent="0.25">
      <c r="B3042" s="82" t="s">
        <v>441</v>
      </c>
      <c r="C3042" s="174" t="s">
        <v>5765</v>
      </c>
      <c r="D3042" s="175" t="s">
        <v>5766</v>
      </c>
      <c r="E3042" s="82">
        <v>12</v>
      </c>
      <c r="F3042" s="79"/>
      <c r="G3042" s="82"/>
      <c r="H3042" s="82"/>
      <c r="I3042" s="118">
        <f>VLOOKUP(道具表!L3042,虛寶卡代碼清單!D:H,4,FALSE)*K3042</f>
        <v>5166000000</v>
      </c>
      <c r="J3042" s="147"/>
      <c r="K3042" s="71">
        <v>3000000</v>
      </c>
      <c r="L3042" t="str">
        <f t="shared" si="57"/>
        <v>太空漫遊黑洞卡</v>
      </c>
    </row>
    <row r="3043" spans="2:12" x14ac:dyDescent="0.25">
      <c r="B3043" s="82" t="s">
        <v>441</v>
      </c>
      <c r="C3043" s="174" t="s">
        <v>5767</v>
      </c>
      <c r="D3043" s="175" t="s">
        <v>5768</v>
      </c>
      <c r="E3043" s="82">
        <v>12</v>
      </c>
      <c r="F3043" s="79"/>
      <c r="G3043" s="82"/>
      <c r="H3043" s="82"/>
      <c r="I3043" s="118">
        <f>VLOOKUP(道具表!L3043,虛寶卡代碼清單!D:H,4,FALSE)*K3043</f>
        <v>10332000000</v>
      </c>
      <c r="J3043" s="147"/>
      <c r="K3043" s="71">
        <v>6000000</v>
      </c>
      <c r="L3043" t="str">
        <f t="shared" si="57"/>
        <v>太空漫遊黑洞卡</v>
      </c>
    </row>
    <row r="3044" spans="2:12" x14ac:dyDescent="0.25">
      <c r="B3044" s="82" t="s">
        <v>441</v>
      </c>
      <c r="C3044" s="174" t="s">
        <v>5769</v>
      </c>
      <c r="D3044" s="175" t="s">
        <v>5770</v>
      </c>
      <c r="E3044" s="82">
        <v>12</v>
      </c>
      <c r="F3044" s="79"/>
      <c r="G3044" s="82"/>
      <c r="H3044" s="82"/>
      <c r="I3044" s="118">
        <f>VLOOKUP(道具表!L3044,虛寶卡代碼清單!D:H,4,FALSE)*K3044</f>
        <v>15498000000</v>
      </c>
      <c r="J3044" s="147"/>
      <c r="K3044" s="71">
        <v>9000000</v>
      </c>
      <c r="L3044" t="str">
        <f t="shared" si="57"/>
        <v>太空漫遊黑洞卡</v>
      </c>
    </row>
    <row r="3045" spans="2:12" x14ac:dyDescent="0.25">
      <c r="B3045" s="82" t="s">
        <v>441</v>
      </c>
      <c r="C3045" s="174" t="s">
        <v>5771</v>
      </c>
      <c r="D3045" s="175" t="s">
        <v>5772</v>
      </c>
      <c r="E3045" s="82">
        <v>12</v>
      </c>
      <c r="F3045" s="79"/>
      <c r="G3045" s="82"/>
      <c r="H3045" s="82"/>
      <c r="I3045" s="118">
        <f>VLOOKUP(道具表!L3045,虛寶卡代碼清單!D:H,4,FALSE)*K3045</f>
        <v>17220000000</v>
      </c>
      <c r="J3045" s="147"/>
      <c r="K3045" s="71">
        <v>10000000</v>
      </c>
      <c r="L3045" t="str">
        <f t="shared" si="57"/>
        <v>太空漫遊黑洞卡</v>
      </c>
    </row>
    <row r="3046" spans="2:12" x14ac:dyDescent="0.25">
      <c r="B3046" s="82" t="s">
        <v>441</v>
      </c>
      <c r="C3046" s="174" t="s">
        <v>5773</v>
      </c>
      <c r="D3046" s="175" t="s">
        <v>5774</v>
      </c>
      <c r="E3046" s="82">
        <v>12</v>
      </c>
      <c r="F3046" s="79"/>
      <c r="G3046" s="82"/>
      <c r="H3046" s="82"/>
      <c r="I3046" s="118">
        <f>VLOOKUP(道具表!L3046,虛寶卡代碼清單!D:H,4,FALSE)*K3046</f>
        <v>25830000000</v>
      </c>
      <c r="J3046" s="147"/>
      <c r="K3046" s="71">
        <v>15000000</v>
      </c>
      <c r="L3046" t="str">
        <f t="shared" si="57"/>
        <v>太空漫遊黑洞卡</v>
      </c>
    </row>
    <row r="3047" spans="2:12" x14ac:dyDescent="0.25">
      <c r="B3047" s="82" t="s">
        <v>441</v>
      </c>
      <c r="C3047" s="174" t="s">
        <v>5775</v>
      </c>
      <c r="D3047" s="175" t="s">
        <v>5776</v>
      </c>
      <c r="E3047" s="82">
        <v>12</v>
      </c>
      <c r="F3047" s="79"/>
      <c r="G3047" s="82"/>
      <c r="H3047" s="82"/>
      <c r="I3047" s="118">
        <f>VLOOKUP(道具表!L3047,虛寶卡代碼清單!D:H,4,FALSE)*K3047</f>
        <v>51660000000</v>
      </c>
      <c r="J3047" s="147"/>
      <c r="K3047" s="71">
        <v>30000000</v>
      </c>
      <c r="L3047" t="str">
        <f t="shared" si="57"/>
        <v>太空漫遊黑洞卡</v>
      </c>
    </row>
    <row r="3048" spans="2:12" x14ac:dyDescent="0.25">
      <c r="B3048" s="82" t="s">
        <v>441</v>
      </c>
      <c r="C3048" s="174" t="s">
        <v>5777</v>
      </c>
      <c r="D3048" s="175" t="s">
        <v>5778</v>
      </c>
      <c r="E3048" s="82">
        <v>12</v>
      </c>
      <c r="F3048" s="79"/>
      <c r="G3048" s="82"/>
      <c r="H3048" s="82"/>
      <c r="I3048" s="118">
        <f>VLOOKUP(道具表!L3048,虛寶卡代碼清單!D:H,4,FALSE)*K3048</f>
        <v>86100000000</v>
      </c>
      <c r="J3048" s="147"/>
      <c r="K3048" s="71">
        <v>50000000</v>
      </c>
      <c r="L3048" t="str">
        <f t="shared" si="57"/>
        <v>太空漫遊黑洞卡</v>
      </c>
    </row>
    <row r="3049" spans="2:12" x14ac:dyDescent="0.25">
      <c r="B3049" s="82" t="s">
        <v>441</v>
      </c>
      <c r="C3049" s="174" t="s">
        <v>5779</v>
      </c>
      <c r="D3049" s="175" t="s">
        <v>5780</v>
      </c>
      <c r="E3049" s="82">
        <v>12</v>
      </c>
      <c r="F3049" s="79"/>
      <c r="G3049" s="82"/>
      <c r="H3049" s="82"/>
      <c r="I3049" s="118">
        <f>VLOOKUP(道具表!L3049,虛寶卡代碼清單!D:H,4,FALSE)*K3049</f>
        <v>172200000000</v>
      </c>
      <c r="J3049" s="147"/>
      <c r="K3049" s="71">
        <v>100000000</v>
      </c>
      <c r="L3049" t="str">
        <f t="shared" si="57"/>
        <v>太空漫遊黑洞卡</v>
      </c>
    </row>
    <row r="3050" spans="2:12" x14ac:dyDescent="0.25">
      <c r="B3050" s="82" t="s">
        <v>441</v>
      </c>
      <c r="C3050" s="174" t="s">
        <v>5781</v>
      </c>
      <c r="D3050" s="175" t="s">
        <v>5782</v>
      </c>
      <c r="E3050" s="82">
        <v>12</v>
      </c>
      <c r="F3050" s="79"/>
      <c r="G3050" s="82"/>
      <c r="H3050" s="82"/>
      <c r="I3050" s="118">
        <f>VLOOKUP(道具表!L3050,虛寶卡代碼清單!D:H,4,FALSE)*K3050</f>
        <v>344400000000</v>
      </c>
      <c r="J3050" s="147"/>
      <c r="K3050" s="71">
        <v>200000000</v>
      </c>
      <c r="L3050" t="str">
        <f t="shared" si="57"/>
        <v>太空漫遊黑洞卡</v>
      </c>
    </row>
    <row r="3051" spans="2:12" x14ac:dyDescent="0.25">
      <c r="B3051" s="82" t="s">
        <v>441</v>
      </c>
      <c r="C3051" s="174" t="s">
        <v>5783</v>
      </c>
      <c r="D3051" s="175" t="s">
        <v>5784</v>
      </c>
      <c r="E3051" s="82">
        <v>12</v>
      </c>
      <c r="F3051" s="79"/>
      <c r="G3051" s="82"/>
      <c r="H3051" s="82"/>
      <c r="I3051" s="118">
        <f>VLOOKUP(道具表!L3051,虛寶卡代碼清單!D:H,4,FALSE)*K3051</f>
        <v>516600000000</v>
      </c>
      <c r="J3051" s="147"/>
      <c r="K3051" s="71">
        <v>300000000</v>
      </c>
      <c r="L3051" t="str">
        <f t="shared" si="57"/>
        <v>太空漫遊黑洞卡</v>
      </c>
    </row>
    <row r="3052" spans="2:12" x14ac:dyDescent="0.25">
      <c r="B3052" s="82" t="s">
        <v>441</v>
      </c>
      <c r="C3052" s="174" t="s">
        <v>5785</v>
      </c>
      <c r="D3052" s="175" t="s">
        <v>5786</v>
      </c>
      <c r="E3052" s="82">
        <v>12</v>
      </c>
      <c r="F3052" s="79"/>
      <c r="G3052" s="82"/>
      <c r="H3052" s="82"/>
      <c r="I3052" s="118">
        <f>VLOOKUP(道具表!L3052,虛寶卡代碼清單!D:H,4,FALSE)*K3052</f>
        <v>861000000000</v>
      </c>
      <c r="J3052" s="147"/>
      <c r="K3052" s="71">
        <v>500000000</v>
      </c>
      <c r="L3052" t="str">
        <f t="shared" si="57"/>
        <v>太空漫遊黑洞卡</v>
      </c>
    </row>
    <row r="3053" spans="2:12" x14ac:dyDescent="0.25">
      <c r="B3053" s="82" t="s">
        <v>441</v>
      </c>
      <c r="C3053" s="174" t="s">
        <v>5787</v>
      </c>
      <c r="D3053" s="175" t="s">
        <v>5788</v>
      </c>
      <c r="E3053" s="82">
        <v>12</v>
      </c>
      <c r="F3053" s="79"/>
      <c r="G3053" s="82"/>
      <c r="H3053" s="82"/>
      <c r="I3053" s="118">
        <f>VLOOKUP(道具表!L3053,虛寶卡代碼清單!D:H,4,FALSE)*K3053</f>
        <v>1722000000000</v>
      </c>
      <c r="J3053" s="147"/>
      <c r="K3053" s="71">
        <v>1000000000</v>
      </c>
      <c r="L3053" t="str">
        <f t="shared" si="57"/>
        <v>太空漫遊黑洞卡</v>
      </c>
    </row>
    <row r="3054" spans="2:12" x14ac:dyDescent="0.25">
      <c r="B3054" s="82" t="s">
        <v>441</v>
      </c>
      <c r="C3054" s="174" t="s">
        <v>5789</v>
      </c>
      <c r="D3054" s="175" t="s">
        <v>5790</v>
      </c>
      <c r="E3054" s="82">
        <v>12</v>
      </c>
      <c r="F3054" s="79"/>
      <c r="G3054" s="82"/>
      <c r="H3054" s="82"/>
      <c r="I3054" s="118">
        <f>VLOOKUP(道具表!L3054,虛寶卡代碼清單!D:H,4,FALSE)*K3054</f>
        <v>123000</v>
      </c>
      <c r="J3054" s="147"/>
      <c r="K3054" s="71">
        <v>3000</v>
      </c>
      <c r="L3054" t="str">
        <f t="shared" ref="L3054:L3117" si="58">MID(C3054,LEN(K3054)+1,FIND("(",C3054)-LEN(K3054)-1)</f>
        <v>多彩福娃免費卡</v>
      </c>
    </row>
    <row r="3055" spans="2:12" x14ac:dyDescent="0.25">
      <c r="B3055" s="82" t="s">
        <v>441</v>
      </c>
      <c r="C3055" s="174" t="s">
        <v>5791</v>
      </c>
      <c r="D3055" s="175" t="s">
        <v>5792</v>
      </c>
      <c r="E3055" s="82">
        <v>12</v>
      </c>
      <c r="F3055" s="79"/>
      <c r="G3055" s="82"/>
      <c r="H3055" s="82"/>
      <c r="I3055" s="118">
        <f>VLOOKUP(道具表!L3055,虛寶卡代碼清單!D:H,4,FALSE)*K3055</f>
        <v>410000</v>
      </c>
      <c r="J3055" s="147"/>
      <c r="K3055" s="71">
        <v>10000</v>
      </c>
      <c r="L3055" t="str">
        <f t="shared" si="58"/>
        <v>多彩福娃免費卡</v>
      </c>
    </row>
    <row r="3056" spans="2:12" x14ac:dyDescent="0.25">
      <c r="B3056" s="82" t="s">
        <v>441</v>
      </c>
      <c r="C3056" s="174" t="s">
        <v>5793</v>
      </c>
      <c r="D3056" s="175" t="s">
        <v>5794</v>
      </c>
      <c r="E3056" s="82">
        <v>12</v>
      </c>
      <c r="F3056" s="79"/>
      <c r="G3056" s="82"/>
      <c r="H3056" s="82"/>
      <c r="I3056" s="118">
        <f>VLOOKUP(道具表!L3056,虛寶卡代碼清單!D:H,4,FALSE)*K3056</f>
        <v>1230000</v>
      </c>
      <c r="J3056" s="147"/>
      <c r="K3056" s="71">
        <v>30000</v>
      </c>
      <c r="L3056" t="str">
        <f t="shared" si="58"/>
        <v>多彩福娃免費卡</v>
      </c>
    </row>
    <row r="3057" spans="2:12" x14ac:dyDescent="0.25">
      <c r="B3057" s="82" t="s">
        <v>441</v>
      </c>
      <c r="C3057" s="174" t="s">
        <v>5795</v>
      </c>
      <c r="D3057" s="175" t="s">
        <v>5796</v>
      </c>
      <c r="E3057" s="82">
        <v>12</v>
      </c>
      <c r="F3057" s="79"/>
      <c r="G3057" s="82"/>
      <c r="H3057" s="82"/>
      <c r="I3057" s="118">
        <f>VLOOKUP(道具表!L3057,虛寶卡代碼清單!D:H,4,FALSE)*K3057</f>
        <v>4100000</v>
      </c>
      <c r="J3057" s="147"/>
      <c r="K3057" s="71">
        <v>100000</v>
      </c>
      <c r="L3057" t="str">
        <f t="shared" si="58"/>
        <v>多彩福娃免費卡</v>
      </c>
    </row>
    <row r="3058" spans="2:12" x14ac:dyDescent="0.25">
      <c r="B3058" s="82" t="s">
        <v>441</v>
      </c>
      <c r="C3058" s="174" t="s">
        <v>5797</v>
      </c>
      <c r="D3058" s="175" t="s">
        <v>5798</v>
      </c>
      <c r="E3058" s="82">
        <v>12</v>
      </c>
      <c r="F3058" s="79"/>
      <c r="G3058" s="82"/>
      <c r="H3058" s="82"/>
      <c r="I3058" s="118">
        <f>VLOOKUP(道具表!L3058,虛寶卡代碼清單!D:H,4,FALSE)*K3058</f>
        <v>12300000</v>
      </c>
      <c r="J3058" s="147"/>
      <c r="K3058" s="71">
        <v>300000</v>
      </c>
      <c r="L3058" t="str">
        <f t="shared" si="58"/>
        <v>多彩福娃免費卡</v>
      </c>
    </row>
    <row r="3059" spans="2:12" x14ac:dyDescent="0.25">
      <c r="B3059" s="82" t="s">
        <v>441</v>
      </c>
      <c r="C3059" s="174" t="s">
        <v>5799</v>
      </c>
      <c r="D3059" s="175" t="s">
        <v>5800</v>
      </c>
      <c r="E3059" s="82">
        <v>12</v>
      </c>
      <c r="F3059" s="79"/>
      <c r="G3059" s="82"/>
      <c r="H3059" s="82"/>
      <c r="I3059" s="118">
        <f>VLOOKUP(道具表!L3059,虛寶卡代碼清單!D:H,4,FALSE)*K3059</f>
        <v>41000000</v>
      </c>
      <c r="J3059" s="147"/>
      <c r="K3059" s="71">
        <v>1000000</v>
      </c>
      <c r="L3059" t="str">
        <f t="shared" si="58"/>
        <v>多彩福娃免費卡</v>
      </c>
    </row>
    <row r="3060" spans="2:12" x14ac:dyDescent="0.25">
      <c r="B3060" s="82" t="s">
        <v>441</v>
      </c>
      <c r="C3060" s="174" t="s">
        <v>5801</v>
      </c>
      <c r="D3060" s="175" t="s">
        <v>5802</v>
      </c>
      <c r="E3060" s="82">
        <v>12</v>
      </c>
      <c r="F3060" s="79"/>
      <c r="G3060" s="82"/>
      <c r="H3060" s="82"/>
      <c r="I3060" s="118">
        <f>VLOOKUP(道具表!L3060,虛寶卡代碼清單!D:H,4,FALSE)*K3060</f>
        <v>123000000</v>
      </c>
      <c r="J3060" s="147"/>
      <c r="K3060" s="71">
        <v>3000000</v>
      </c>
      <c r="L3060" t="str">
        <f t="shared" si="58"/>
        <v>多彩福娃免費卡</v>
      </c>
    </row>
    <row r="3061" spans="2:12" x14ac:dyDescent="0.25">
      <c r="B3061" s="82" t="s">
        <v>441</v>
      </c>
      <c r="C3061" s="174" t="s">
        <v>5803</v>
      </c>
      <c r="D3061" s="175" t="s">
        <v>5804</v>
      </c>
      <c r="E3061" s="82">
        <v>12</v>
      </c>
      <c r="F3061" s="79"/>
      <c r="G3061" s="82"/>
      <c r="H3061" s="82"/>
      <c r="I3061" s="118">
        <f>VLOOKUP(道具表!L3061,虛寶卡代碼清單!D:H,4,FALSE)*K3061</f>
        <v>246000000</v>
      </c>
      <c r="J3061" s="147"/>
      <c r="K3061" s="71">
        <v>6000000</v>
      </c>
      <c r="L3061" t="str">
        <f t="shared" si="58"/>
        <v>多彩福娃免費卡</v>
      </c>
    </row>
    <row r="3062" spans="2:12" x14ac:dyDescent="0.25">
      <c r="B3062" s="82" t="s">
        <v>441</v>
      </c>
      <c r="C3062" s="174" t="s">
        <v>5805</v>
      </c>
      <c r="D3062" s="175" t="s">
        <v>5806</v>
      </c>
      <c r="E3062" s="82">
        <v>12</v>
      </c>
      <c r="F3062" s="79"/>
      <c r="G3062" s="82"/>
      <c r="H3062" s="82"/>
      <c r="I3062" s="118">
        <f>VLOOKUP(道具表!L3062,虛寶卡代碼清單!D:H,4,FALSE)*K3062</f>
        <v>369000000</v>
      </c>
      <c r="J3062" s="147"/>
      <c r="K3062" s="71">
        <v>9000000</v>
      </c>
      <c r="L3062" t="str">
        <f t="shared" si="58"/>
        <v>多彩福娃免費卡</v>
      </c>
    </row>
    <row r="3063" spans="2:12" x14ac:dyDescent="0.25">
      <c r="B3063" s="82" t="s">
        <v>441</v>
      </c>
      <c r="C3063" s="174" t="s">
        <v>5807</v>
      </c>
      <c r="D3063" s="175" t="s">
        <v>5808</v>
      </c>
      <c r="E3063" s="82">
        <v>12</v>
      </c>
      <c r="F3063" s="79"/>
      <c r="G3063" s="82"/>
      <c r="H3063" s="82"/>
      <c r="I3063" s="118">
        <f>VLOOKUP(道具表!L3063,虛寶卡代碼清單!D:H,4,FALSE)*K3063</f>
        <v>410000000</v>
      </c>
      <c r="J3063" s="147"/>
      <c r="K3063" s="71">
        <v>10000000</v>
      </c>
      <c r="L3063" t="str">
        <f t="shared" si="58"/>
        <v>多彩福娃免費卡</v>
      </c>
    </row>
    <row r="3064" spans="2:12" x14ac:dyDescent="0.25">
      <c r="B3064" s="82" t="s">
        <v>441</v>
      </c>
      <c r="C3064" s="174" t="s">
        <v>5809</v>
      </c>
      <c r="D3064" s="175" t="s">
        <v>5810</v>
      </c>
      <c r="E3064" s="82">
        <v>12</v>
      </c>
      <c r="F3064" s="79"/>
      <c r="G3064" s="82"/>
      <c r="H3064" s="82"/>
      <c r="I3064" s="118">
        <f>VLOOKUP(道具表!L3064,虛寶卡代碼清單!D:H,4,FALSE)*K3064</f>
        <v>615000000</v>
      </c>
      <c r="J3064" s="147"/>
      <c r="K3064" s="71">
        <v>15000000</v>
      </c>
      <c r="L3064" t="str">
        <f t="shared" si="58"/>
        <v>多彩福娃免費卡</v>
      </c>
    </row>
    <row r="3065" spans="2:12" x14ac:dyDescent="0.25">
      <c r="B3065" s="82" t="s">
        <v>441</v>
      </c>
      <c r="C3065" s="174" t="s">
        <v>5811</v>
      </c>
      <c r="D3065" s="175" t="s">
        <v>5812</v>
      </c>
      <c r="E3065" s="82">
        <v>12</v>
      </c>
      <c r="F3065" s="79"/>
      <c r="G3065" s="82"/>
      <c r="H3065" s="82"/>
      <c r="I3065" s="118">
        <f>VLOOKUP(道具表!L3065,虛寶卡代碼清單!D:H,4,FALSE)*K3065</f>
        <v>1230000000</v>
      </c>
      <c r="J3065" s="147"/>
      <c r="K3065" s="71">
        <v>30000000</v>
      </c>
      <c r="L3065" t="str">
        <f t="shared" si="58"/>
        <v>多彩福娃免費卡</v>
      </c>
    </row>
    <row r="3066" spans="2:12" x14ac:dyDescent="0.25">
      <c r="B3066" s="82" t="s">
        <v>441</v>
      </c>
      <c r="C3066" s="174" t="s">
        <v>5813</v>
      </c>
      <c r="D3066" s="175" t="s">
        <v>5814</v>
      </c>
      <c r="E3066" s="82">
        <v>12</v>
      </c>
      <c r="F3066" s="79"/>
      <c r="G3066" s="82"/>
      <c r="H3066" s="82"/>
      <c r="I3066" s="118">
        <f>VLOOKUP(道具表!L3066,虛寶卡代碼清單!D:H,4,FALSE)*K3066</f>
        <v>2050000000</v>
      </c>
      <c r="J3066" s="147"/>
      <c r="K3066" s="71">
        <v>50000000</v>
      </c>
      <c r="L3066" t="str">
        <f t="shared" si="58"/>
        <v>多彩福娃免費卡</v>
      </c>
    </row>
    <row r="3067" spans="2:12" x14ac:dyDescent="0.25">
      <c r="B3067" s="82" t="s">
        <v>441</v>
      </c>
      <c r="C3067" s="174" t="s">
        <v>5815</v>
      </c>
      <c r="D3067" s="175" t="s">
        <v>5816</v>
      </c>
      <c r="E3067" s="82">
        <v>12</v>
      </c>
      <c r="F3067" s="79"/>
      <c r="G3067" s="82"/>
      <c r="H3067" s="82"/>
      <c r="I3067" s="118">
        <f>VLOOKUP(道具表!L3067,虛寶卡代碼清單!D:H,4,FALSE)*K3067</f>
        <v>4100000000</v>
      </c>
      <c r="J3067" s="147"/>
      <c r="K3067" s="71">
        <v>100000000</v>
      </c>
      <c r="L3067" t="str">
        <f t="shared" si="58"/>
        <v>多彩福娃免費卡</v>
      </c>
    </row>
    <row r="3068" spans="2:12" x14ac:dyDescent="0.25">
      <c r="B3068" s="82" t="s">
        <v>441</v>
      </c>
      <c r="C3068" s="174" t="s">
        <v>5817</v>
      </c>
      <c r="D3068" s="175" t="s">
        <v>5818</v>
      </c>
      <c r="E3068" s="82">
        <v>12</v>
      </c>
      <c r="F3068" s="79"/>
      <c r="G3068" s="82"/>
      <c r="H3068" s="82"/>
      <c r="I3068" s="118">
        <f>VLOOKUP(道具表!L3068,虛寶卡代碼清單!D:H,4,FALSE)*K3068</f>
        <v>8200000000</v>
      </c>
      <c r="J3068" s="147"/>
      <c r="K3068" s="71">
        <v>200000000</v>
      </c>
      <c r="L3068" t="str">
        <f t="shared" si="58"/>
        <v>多彩福娃免費卡</v>
      </c>
    </row>
    <row r="3069" spans="2:12" x14ac:dyDescent="0.25">
      <c r="B3069" s="82" t="s">
        <v>441</v>
      </c>
      <c r="C3069" s="174" t="s">
        <v>5819</v>
      </c>
      <c r="D3069" s="175" t="s">
        <v>5820</v>
      </c>
      <c r="E3069" s="82">
        <v>12</v>
      </c>
      <c r="F3069" s="79"/>
      <c r="G3069" s="82"/>
      <c r="H3069" s="82"/>
      <c r="I3069" s="118">
        <f>VLOOKUP(道具表!L3069,虛寶卡代碼清單!D:H,4,FALSE)*K3069</f>
        <v>12300000000</v>
      </c>
      <c r="J3069" s="147"/>
      <c r="K3069" s="71">
        <v>300000000</v>
      </c>
      <c r="L3069" t="str">
        <f t="shared" si="58"/>
        <v>多彩福娃免費卡</v>
      </c>
    </row>
    <row r="3070" spans="2:12" x14ac:dyDescent="0.25">
      <c r="B3070" s="82" t="s">
        <v>441</v>
      </c>
      <c r="C3070" s="174" t="s">
        <v>5821</v>
      </c>
      <c r="D3070" s="175" t="s">
        <v>8978</v>
      </c>
      <c r="E3070" s="82">
        <v>12</v>
      </c>
      <c r="F3070" s="79"/>
      <c r="G3070" s="82"/>
      <c r="H3070" s="82"/>
      <c r="I3070" s="118">
        <f>VLOOKUP(道具表!L3070,虛寶卡代碼清單!D:H,4,FALSE)*K3070</f>
        <v>20500000000</v>
      </c>
      <c r="J3070" s="147"/>
      <c r="K3070" s="71">
        <v>500000000</v>
      </c>
      <c r="L3070" t="str">
        <f t="shared" si="58"/>
        <v>多彩福娃免費卡</v>
      </c>
    </row>
    <row r="3071" spans="2:12" x14ac:dyDescent="0.25">
      <c r="B3071" s="82" t="s">
        <v>441</v>
      </c>
      <c r="C3071" s="174" t="s">
        <v>5822</v>
      </c>
      <c r="D3071" s="175" t="s">
        <v>5823</v>
      </c>
      <c r="E3071" s="82">
        <v>12</v>
      </c>
      <c r="F3071" s="79"/>
      <c r="G3071" s="82"/>
      <c r="H3071" s="82"/>
      <c r="I3071" s="118">
        <f>VLOOKUP(道具表!L3071,虛寶卡代碼清單!D:H,4,FALSE)*K3071</f>
        <v>41000000000</v>
      </c>
      <c r="J3071" s="147"/>
      <c r="K3071" s="71">
        <v>1000000000</v>
      </c>
      <c r="L3071" t="str">
        <f t="shared" si="58"/>
        <v>多彩福娃免費卡</v>
      </c>
    </row>
    <row r="3072" spans="2:12" x14ac:dyDescent="0.25">
      <c r="B3072" s="82" t="s">
        <v>441</v>
      </c>
      <c r="C3072" s="174" t="s">
        <v>5824</v>
      </c>
      <c r="D3072" s="175" t="s">
        <v>5825</v>
      </c>
      <c r="E3072" s="82">
        <v>12</v>
      </c>
      <c r="F3072" s="79"/>
      <c r="G3072" s="82"/>
      <c r="H3072" s="82"/>
      <c r="I3072" s="118">
        <f>VLOOKUP(道具表!L3072,虛寶卡代碼清單!D:H,4,FALSE)*K3072</f>
        <v>123000</v>
      </c>
      <c r="J3072" s="147"/>
      <c r="K3072" s="71">
        <v>3000</v>
      </c>
      <c r="L3072" t="str">
        <f t="shared" si="58"/>
        <v>多彩福娃免費卡</v>
      </c>
    </row>
    <row r="3073" spans="2:12" x14ac:dyDescent="0.25">
      <c r="B3073" s="82" t="s">
        <v>441</v>
      </c>
      <c r="C3073" s="174" t="s">
        <v>5826</v>
      </c>
      <c r="D3073" s="175" t="s">
        <v>5827</v>
      </c>
      <c r="E3073" s="82">
        <v>12</v>
      </c>
      <c r="F3073" s="79"/>
      <c r="G3073" s="82"/>
      <c r="H3073" s="82"/>
      <c r="I3073" s="118">
        <f>VLOOKUP(道具表!L3073,虛寶卡代碼清單!D:H,4,FALSE)*K3073</f>
        <v>410000</v>
      </c>
      <c r="J3073" s="147"/>
      <c r="K3073" s="71">
        <v>10000</v>
      </c>
      <c r="L3073" t="str">
        <f t="shared" si="58"/>
        <v>多彩福娃免費卡</v>
      </c>
    </row>
    <row r="3074" spans="2:12" x14ac:dyDescent="0.25">
      <c r="B3074" s="82" t="s">
        <v>441</v>
      </c>
      <c r="C3074" s="174" t="s">
        <v>5828</v>
      </c>
      <c r="D3074" s="175" t="s">
        <v>5829</v>
      </c>
      <c r="E3074" s="82">
        <v>12</v>
      </c>
      <c r="F3074" s="79"/>
      <c r="G3074" s="82"/>
      <c r="H3074" s="82"/>
      <c r="I3074" s="118">
        <f>VLOOKUP(道具表!L3074,虛寶卡代碼清單!D:H,4,FALSE)*K3074</f>
        <v>1230000</v>
      </c>
      <c r="J3074" s="147"/>
      <c r="K3074" s="71">
        <v>30000</v>
      </c>
      <c r="L3074" t="str">
        <f t="shared" si="58"/>
        <v>多彩福娃免費卡</v>
      </c>
    </row>
    <row r="3075" spans="2:12" x14ac:dyDescent="0.25">
      <c r="B3075" s="82" t="s">
        <v>441</v>
      </c>
      <c r="C3075" s="174" t="s">
        <v>5830</v>
      </c>
      <c r="D3075" s="175" t="s">
        <v>5831</v>
      </c>
      <c r="E3075" s="82">
        <v>12</v>
      </c>
      <c r="F3075" s="79"/>
      <c r="G3075" s="82"/>
      <c r="H3075" s="82"/>
      <c r="I3075" s="118">
        <f>VLOOKUP(道具表!L3075,虛寶卡代碼清單!D:H,4,FALSE)*K3075</f>
        <v>4100000</v>
      </c>
      <c r="J3075" s="147"/>
      <c r="K3075" s="71">
        <v>100000</v>
      </c>
      <c r="L3075" t="str">
        <f t="shared" si="58"/>
        <v>多彩福娃免費卡</v>
      </c>
    </row>
    <row r="3076" spans="2:12" x14ac:dyDescent="0.25">
      <c r="B3076" s="82" t="s">
        <v>441</v>
      </c>
      <c r="C3076" s="174" t="s">
        <v>5832</v>
      </c>
      <c r="D3076" s="175" t="s">
        <v>5833</v>
      </c>
      <c r="E3076" s="82">
        <v>12</v>
      </c>
      <c r="F3076" s="79"/>
      <c r="G3076" s="82"/>
      <c r="H3076" s="82"/>
      <c r="I3076" s="118">
        <f>VLOOKUP(道具表!L3076,虛寶卡代碼清單!D:H,4,FALSE)*K3076</f>
        <v>12300000</v>
      </c>
      <c r="J3076" s="147"/>
      <c r="K3076" s="71">
        <v>300000</v>
      </c>
      <c r="L3076" t="str">
        <f t="shared" si="58"/>
        <v>多彩福娃免費卡</v>
      </c>
    </row>
    <row r="3077" spans="2:12" x14ac:dyDescent="0.25">
      <c r="B3077" s="82" t="s">
        <v>441</v>
      </c>
      <c r="C3077" s="174" t="s">
        <v>5834</v>
      </c>
      <c r="D3077" s="175" t="s">
        <v>5835</v>
      </c>
      <c r="E3077" s="82">
        <v>12</v>
      </c>
      <c r="F3077" s="79"/>
      <c r="G3077" s="82"/>
      <c r="H3077" s="82"/>
      <c r="I3077" s="118">
        <f>VLOOKUP(道具表!L3077,虛寶卡代碼清單!D:H,4,FALSE)*K3077</f>
        <v>41000000</v>
      </c>
      <c r="J3077" s="147"/>
      <c r="K3077" s="71">
        <v>1000000</v>
      </c>
      <c r="L3077" t="str">
        <f t="shared" si="58"/>
        <v>多彩福娃免費卡</v>
      </c>
    </row>
    <row r="3078" spans="2:12" x14ac:dyDescent="0.25">
      <c r="B3078" s="82" t="s">
        <v>441</v>
      </c>
      <c r="C3078" s="174" t="s">
        <v>5836</v>
      </c>
      <c r="D3078" s="175" t="s">
        <v>5837</v>
      </c>
      <c r="E3078" s="82">
        <v>12</v>
      </c>
      <c r="F3078" s="79"/>
      <c r="G3078" s="82"/>
      <c r="H3078" s="82"/>
      <c r="I3078" s="118">
        <f>VLOOKUP(道具表!L3078,虛寶卡代碼清單!D:H,4,FALSE)*K3078</f>
        <v>123000000</v>
      </c>
      <c r="J3078" s="147"/>
      <c r="K3078" s="71">
        <v>3000000</v>
      </c>
      <c r="L3078" t="str">
        <f t="shared" si="58"/>
        <v>多彩福娃免費卡</v>
      </c>
    </row>
    <row r="3079" spans="2:12" x14ac:dyDescent="0.25">
      <c r="B3079" s="82" t="s">
        <v>441</v>
      </c>
      <c r="C3079" s="174" t="s">
        <v>5838</v>
      </c>
      <c r="D3079" s="175" t="s">
        <v>5839</v>
      </c>
      <c r="E3079" s="82">
        <v>12</v>
      </c>
      <c r="F3079" s="79"/>
      <c r="G3079" s="82"/>
      <c r="H3079" s="82"/>
      <c r="I3079" s="118">
        <f>VLOOKUP(道具表!L3079,虛寶卡代碼清單!D:H,4,FALSE)*K3079</f>
        <v>246000000</v>
      </c>
      <c r="J3079" s="147"/>
      <c r="K3079" s="71">
        <v>6000000</v>
      </c>
      <c r="L3079" t="str">
        <f t="shared" si="58"/>
        <v>多彩福娃免費卡</v>
      </c>
    </row>
    <row r="3080" spans="2:12" x14ac:dyDescent="0.25">
      <c r="B3080" s="82" t="s">
        <v>441</v>
      </c>
      <c r="C3080" s="174" t="s">
        <v>5840</v>
      </c>
      <c r="D3080" s="175" t="s">
        <v>5841</v>
      </c>
      <c r="E3080" s="82">
        <v>12</v>
      </c>
      <c r="F3080" s="79"/>
      <c r="G3080" s="82"/>
      <c r="H3080" s="82"/>
      <c r="I3080" s="118">
        <f>VLOOKUP(道具表!L3080,虛寶卡代碼清單!D:H,4,FALSE)*K3080</f>
        <v>369000000</v>
      </c>
      <c r="J3080" s="147"/>
      <c r="K3080" s="71">
        <v>9000000</v>
      </c>
      <c r="L3080" t="str">
        <f t="shared" si="58"/>
        <v>多彩福娃免費卡</v>
      </c>
    </row>
    <row r="3081" spans="2:12" x14ac:dyDescent="0.25">
      <c r="B3081" s="82" t="s">
        <v>441</v>
      </c>
      <c r="C3081" s="174" t="s">
        <v>5842</v>
      </c>
      <c r="D3081" s="175" t="s">
        <v>5843</v>
      </c>
      <c r="E3081" s="82">
        <v>12</v>
      </c>
      <c r="F3081" s="79"/>
      <c r="G3081" s="82"/>
      <c r="H3081" s="82"/>
      <c r="I3081" s="118">
        <f>VLOOKUP(道具表!L3081,虛寶卡代碼清單!D:H,4,FALSE)*K3081</f>
        <v>410000000</v>
      </c>
      <c r="J3081" s="147"/>
      <c r="K3081" s="71">
        <v>10000000</v>
      </c>
      <c r="L3081" t="str">
        <f t="shared" si="58"/>
        <v>多彩福娃免費卡</v>
      </c>
    </row>
    <row r="3082" spans="2:12" x14ac:dyDescent="0.25">
      <c r="B3082" s="82" t="s">
        <v>441</v>
      </c>
      <c r="C3082" s="174" t="s">
        <v>5844</v>
      </c>
      <c r="D3082" s="175" t="s">
        <v>5845</v>
      </c>
      <c r="E3082" s="82">
        <v>12</v>
      </c>
      <c r="F3082" s="79"/>
      <c r="G3082" s="82"/>
      <c r="H3082" s="82"/>
      <c r="I3082" s="118">
        <f>VLOOKUP(道具表!L3082,虛寶卡代碼清單!D:H,4,FALSE)*K3082</f>
        <v>615000000</v>
      </c>
      <c r="J3082" s="147"/>
      <c r="K3082" s="71">
        <v>15000000</v>
      </c>
      <c r="L3082" t="str">
        <f t="shared" si="58"/>
        <v>多彩福娃免費卡</v>
      </c>
    </row>
    <row r="3083" spans="2:12" x14ac:dyDescent="0.25">
      <c r="B3083" s="82" t="s">
        <v>441</v>
      </c>
      <c r="C3083" s="174" t="s">
        <v>5846</v>
      </c>
      <c r="D3083" s="175" t="s">
        <v>5847</v>
      </c>
      <c r="E3083" s="82">
        <v>12</v>
      </c>
      <c r="F3083" s="79"/>
      <c r="G3083" s="82"/>
      <c r="H3083" s="82"/>
      <c r="I3083" s="118">
        <f>VLOOKUP(道具表!L3083,虛寶卡代碼清單!D:H,4,FALSE)*K3083</f>
        <v>1230000000</v>
      </c>
      <c r="J3083" s="147"/>
      <c r="K3083" s="71">
        <v>30000000</v>
      </c>
      <c r="L3083" t="str">
        <f t="shared" si="58"/>
        <v>多彩福娃免費卡</v>
      </c>
    </row>
    <row r="3084" spans="2:12" x14ac:dyDescent="0.25">
      <c r="B3084" s="82" t="s">
        <v>441</v>
      </c>
      <c r="C3084" s="174" t="s">
        <v>5848</v>
      </c>
      <c r="D3084" s="175" t="s">
        <v>5849</v>
      </c>
      <c r="E3084" s="82">
        <v>12</v>
      </c>
      <c r="F3084" s="79"/>
      <c r="G3084" s="82"/>
      <c r="H3084" s="82"/>
      <c r="I3084" s="118">
        <f>VLOOKUP(道具表!L3084,虛寶卡代碼清單!D:H,4,FALSE)*K3084</f>
        <v>2050000000</v>
      </c>
      <c r="J3084" s="147"/>
      <c r="K3084" s="71">
        <v>50000000</v>
      </c>
      <c r="L3084" t="str">
        <f t="shared" si="58"/>
        <v>多彩福娃免費卡</v>
      </c>
    </row>
    <row r="3085" spans="2:12" x14ac:dyDescent="0.25">
      <c r="B3085" s="82" t="s">
        <v>441</v>
      </c>
      <c r="C3085" s="174" t="s">
        <v>5850</v>
      </c>
      <c r="D3085" s="175" t="s">
        <v>5851</v>
      </c>
      <c r="E3085" s="82">
        <v>12</v>
      </c>
      <c r="F3085" s="79"/>
      <c r="G3085" s="82"/>
      <c r="H3085" s="82"/>
      <c r="I3085" s="118">
        <f>VLOOKUP(道具表!L3085,虛寶卡代碼清單!D:H,4,FALSE)*K3085</f>
        <v>4100000000</v>
      </c>
      <c r="J3085" s="147"/>
      <c r="K3085" s="71">
        <v>100000000</v>
      </c>
      <c r="L3085" t="str">
        <f t="shared" si="58"/>
        <v>多彩福娃免費卡</v>
      </c>
    </row>
    <row r="3086" spans="2:12" x14ac:dyDescent="0.25">
      <c r="B3086" s="82" t="s">
        <v>441</v>
      </c>
      <c r="C3086" s="174" t="s">
        <v>5852</v>
      </c>
      <c r="D3086" s="175" t="s">
        <v>5853</v>
      </c>
      <c r="E3086" s="82">
        <v>12</v>
      </c>
      <c r="F3086" s="79"/>
      <c r="G3086" s="82"/>
      <c r="H3086" s="82"/>
      <c r="I3086" s="118">
        <f>VLOOKUP(道具表!L3086,虛寶卡代碼清單!D:H,4,FALSE)*K3086</f>
        <v>8200000000</v>
      </c>
      <c r="J3086" s="147"/>
      <c r="K3086" s="71">
        <v>200000000</v>
      </c>
      <c r="L3086" t="str">
        <f t="shared" si="58"/>
        <v>多彩福娃免費卡</v>
      </c>
    </row>
    <row r="3087" spans="2:12" x14ac:dyDescent="0.25">
      <c r="B3087" s="82" t="s">
        <v>441</v>
      </c>
      <c r="C3087" s="174" t="s">
        <v>5854</v>
      </c>
      <c r="D3087" s="175" t="s">
        <v>5855</v>
      </c>
      <c r="E3087" s="82">
        <v>12</v>
      </c>
      <c r="F3087" s="79"/>
      <c r="G3087" s="82"/>
      <c r="H3087" s="82"/>
      <c r="I3087" s="118">
        <f>VLOOKUP(道具表!L3087,虛寶卡代碼清單!D:H,4,FALSE)*K3087</f>
        <v>12300000000</v>
      </c>
      <c r="J3087" s="147"/>
      <c r="K3087" s="71">
        <v>300000000</v>
      </c>
      <c r="L3087" t="str">
        <f t="shared" si="58"/>
        <v>多彩福娃免費卡</v>
      </c>
    </row>
    <row r="3088" spans="2:12" x14ac:dyDescent="0.25">
      <c r="B3088" s="82" t="s">
        <v>441</v>
      </c>
      <c r="C3088" s="174" t="s">
        <v>5856</v>
      </c>
      <c r="D3088" s="175" t="s">
        <v>5857</v>
      </c>
      <c r="E3088" s="82">
        <v>12</v>
      </c>
      <c r="F3088" s="79"/>
      <c r="G3088" s="82"/>
      <c r="H3088" s="82"/>
      <c r="I3088" s="118">
        <f>VLOOKUP(道具表!L3088,虛寶卡代碼清單!D:H,4,FALSE)*K3088</f>
        <v>20500000000</v>
      </c>
      <c r="J3088" s="147"/>
      <c r="K3088" s="71">
        <v>500000000</v>
      </c>
      <c r="L3088" t="str">
        <f t="shared" si="58"/>
        <v>多彩福娃免費卡</v>
      </c>
    </row>
    <row r="3089" spans="2:12" x14ac:dyDescent="0.25">
      <c r="B3089" s="82" t="s">
        <v>441</v>
      </c>
      <c r="C3089" s="174" t="s">
        <v>5858</v>
      </c>
      <c r="D3089" s="175" t="s">
        <v>8974</v>
      </c>
      <c r="E3089" s="82">
        <v>12</v>
      </c>
      <c r="F3089" s="79"/>
      <c r="G3089" s="82"/>
      <c r="H3089" s="82"/>
      <c r="I3089" s="118">
        <f>VLOOKUP(道具表!L3089,虛寶卡代碼清單!D:H,4,FALSE)*K3089</f>
        <v>41000000000</v>
      </c>
      <c r="J3089" s="147"/>
      <c r="K3089" s="71">
        <v>1000000000</v>
      </c>
      <c r="L3089" t="str">
        <f t="shared" si="58"/>
        <v>多彩福娃免費卡</v>
      </c>
    </row>
    <row r="3090" spans="2:12" x14ac:dyDescent="0.25">
      <c r="B3090" s="82" t="s">
        <v>441</v>
      </c>
      <c r="C3090" s="174" t="s">
        <v>5859</v>
      </c>
      <c r="D3090" s="175" t="s">
        <v>5860</v>
      </c>
      <c r="E3090" s="82">
        <v>12</v>
      </c>
      <c r="F3090" s="79"/>
      <c r="G3090" s="82"/>
      <c r="H3090" s="82"/>
      <c r="I3090" s="118">
        <f>VLOOKUP(道具表!L3090,虛寶卡代碼清單!D:H,4,FALSE)*K3090</f>
        <v>1812000</v>
      </c>
      <c r="J3090" s="147"/>
      <c r="K3090" s="71">
        <v>3000</v>
      </c>
      <c r="L3090" t="str">
        <f t="shared" si="58"/>
        <v>多彩福娃超級免費卡</v>
      </c>
    </row>
    <row r="3091" spans="2:12" x14ac:dyDescent="0.25">
      <c r="B3091" s="82" t="s">
        <v>441</v>
      </c>
      <c r="C3091" s="174" t="s">
        <v>5861</v>
      </c>
      <c r="D3091" s="175" t="s">
        <v>5862</v>
      </c>
      <c r="E3091" s="82">
        <v>12</v>
      </c>
      <c r="F3091" s="79"/>
      <c r="G3091" s="82"/>
      <c r="H3091" s="82"/>
      <c r="I3091" s="118">
        <f>VLOOKUP(道具表!L3091,虛寶卡代碼清單!D:H,4,FALSE)*K3091</f>
        <v>6040000</v>
      </c>
      <c r="J3091" s="147"/>
      <c r="K3091" s="71">
        <v>10000</v>
      </c>
      <c r="L3091" t="str">
        <f t="shared" si="58"/>
        <v>多彩福娃超級免費卡</v>
      </c>
    </row>
    <row r="3092" spans="2:12" x14ac:dyDescent="0.25">
      <c r="B3092" s="82" t="s">
        <v>441</v>
      </c>
      <c r="C3092" s="174" t="s">
        <v>5863</v>
      </c>
      <c r="D3092" s="175" t="s">
        <v>5864</v>
      </c>
      <c r="E3092" s="82">
        <v>12</v>
      </c>
      <c r="F3092" s="79"/>
      <c r="G3092" s="82"/>
      <c r="H3092" s="82"/>
      <c r="I3092" s="118">
        <f>VLOOKUP(道具表!L3092,虛寶卡代碼清單!D:H,4,FALSE)*K3092</f>
        <v>18120000</v>
      </c>
      <c r="J3092" s="147"/>
      <c r="K3092" s="71">
        <v>30000</v>
      </c>
      <c r="L3092" t="str">
        <f t="shared" si="58"/>
        <v>多彩福娃超級免費卡</v>
      </c>
    </row>
    <row r="3093" spans="2:12" x14ac:dyDescent="0.25">
      <c r="B3093" s="82" t="s">
        <v>441</v>
      </c>
      <c r="C3093" s="174" t="s">
        <v>5865</v>
      </c>
      <c r="D3093" s="175" t="s">
        <v>5866</v>
      </c>
      <c r="E3093" s="82">
        <v>12</v>
      </c>
      <c r="F3093" s="79"/>
      <c r="G3093" s="82"/>
      <c r="H3093" s="82"/>
      <c r="I3093" s="118">
        <f>VLOOKUP(道具表!L3093,虛寶卡代碼清單!D:H,4,FALSE)*K3093</f>
        <v>60400000</v>
      </c>
      <c r="J3093" s="147"/>
      <c r="K3093" s="71">
        <v>100000</v>
      </c>
      <c r="L3093" t="str">
        <f t="shared" si="58"/>
        <v>多彩福娃超級免費卡</v>
      </c>
    </row>
    <row r="3094" spans="2:12" x14ac:dyDescent="0.25">
      <c r="B3094" s="82" t="s">
        <v>441</v>
      </c>
      <c r="C3094" s="174" t="s">
        <v>5867</v>
      </c>
      <c r="D3094" s="175" t="s">
        <v>5868</v>
      </c>
      <c r="E3094" s="82">
        <v>12</v>
      </c>
      <c r="F3094" s="79"/>
      <c r="G3094" s="82"/>
      <c r="H3094" s="82"/>
      <c r="I3094" s="118">
        <f>VLOOKUP(道具表!L3094,虛寶卡代碼清單!D:H,4,FALSE)*K3094</f>
        <v>181200000</v>
      </c>
      <c r="J3094" s="147"/>
      <c r="K3094" s="71">
        <v>300000</v>
      </c>
      <c r="L3094" t="str">
        <f t="shared" si="58"/>
        <v>多彩福娃超級免費卡</v>
      </c>
    </row>
    <row r="3095" spans="2:12" x14ac:dyDescent="0.25">
      <c r="B3095" s="82" t="s">
        <v>441</v>
      </c>
      <c r="C3095" s="174" t="s">
        <v>5869</v>
      </c>
      <c r="D3095" s="175" t="s">
        <v>5870</v>
      </c>
      <c r="E3095" s="82">
        <v>12</v>
      </c>
      <c r="F3095" s="79"/>
      <c r="G3095" s="82"/>
      <c r="H3095" s="82"/>
      <c r="I3095" s="118">
        <f>VLOOKUP(道具表!L3095,虛寶卡代碼清單!D:H,4,FALSE)*K3095</f>
        <v>604000000</v>
      </c>
      <c r="J3095" s="147"/>
      <c r="K3095" s="71">
        <v>1000000</v>
      </c>
      <c r="L3095" t="str">
        <f t="shared" si="58"/>
        <v>多彩福娃超級免費卡</v>
      </c>
    </row>
    <row r="3096" spans="2:12" x14ac:dyDescent="0.25">
      <c r="B3096" s="82" t="s">
        <v>441</v>
      </c>
      <c r="C3096" s="174" t="s">
        <v>5871</v>
      </c>
      <c r="D3096" s="175" t="s">
        <v>5872</v>
      </c>
      <c r="E3096" s="82">
        <v>12</v>
      </c>
      <c r="F3096" s="79"/>
      <c r="G3096" s="82"/>
      <c r="H3096" s="82"/>
      <c r="I3096" s="118">
        <f>VLOOKUP(道具表!L3096,虛寶卡代碼清單!D:H,4,FALSE)*K3096</f>
        <v>1812000000</v>
      </c>
      <c r="J3096" s="147"/>
      <c r="K3096" s="71">
        <v>3000000</v>
      </c>
      <c r="L3096" t="str">
        <f t="shared" si="58"/>
        <v>多彩福娃超級免費卡</v>
      </c>
    </row>
    <row r="3097" spans="2:12" x14ac:dyDescent="0.25">
      <c r="B3097" s="82" t="s">
        <v>441</v>
      </c>
      <c r="C3097" s="174" t="s">
        <v>5873</v>
      </c>
      <c r="D3097" s="175" t="s">
        <v>5874</v>
      </c>
      <c r="E3097" s="82">
        <v>12</v>
      </c>
      <c r="F3097" s="79"/>
      <c r="G3097" s="82"/>
      <c r="H3097" s="82"/>
      <c r="I3097" s="118">
        <f>VLOOKUP(道具表!L3097,虛寶卡代碼清單!D:H,4,FALSE)*K3097</f>
        <v>3624000000</v>
      </c>
      <c r="J3097" s="147"/>
      <c r="K3097" s="71">
        <v>6000000</v>
      </c>
      <c r="L3097" t="str">
        <f t="shared" si="58"/>
        <v>多彩福娃超級免費卡</v>
      </c>
    </row>
    <row r="3098" spans="2:12" x14ac:dyDescent="0.25">
      <c r="B3098" s="82" t="s">
        <v>441</v>
      </c>
      <c r="C3098" s="174" t="s">
        <v>5875</v>
      </c>
      <c r="D3098" s="175" t="s">
        <v>5876</v>
      </c>
      <c r="E3098" s="82">
        <v>12</v>
      </c>
      <c r="F3098" s="79"/>
      <c r="G3098" s="82"/>
      <c r="H3098" s="82"/>
      <c r="I3098" s="118">
        <f>VLOOKUP(道具表!L3098,虛寶卡代碼清單!D:H,4,FALSE)*K3098</f>
        <v>5436000000</v>
      </c>
      <c r="J3098" s="147"/>
      <c r="K3098" s="71">
        <v>9000000</v>
      </c>
      <c r="L3098" t="str">
        <f t="shared" si="58"/>
        <v>多彩福娃超級免費卡</v>
      </c>
    </row>
    <row r="3099" spans="2:12" x14ac:dyDescent="0.25">
      <c r="B3099" s="82" t="s">
        <v>441</v>
      </c>
      <c r="C3099" s="174" t="s">
        <v>5877</v>
      </c>
      <c r="D3099" s="175" t="s">
        <v>5878</v>
      </c>
      <c r="E3099" s="82">
        <v>12</v>
      </c>
      <c r="F3099" s="79"/>
      <c r="G3099" s="82"/>
      <c r="H3099" s="82"/>
      <c r="I3099" s="118">
        <f>VLOOKUP(道具表!L3099,虛寶卡代碼清單!D:H,4,FALSE)*K3099</f>
        <v>6040000000</v>
      </c>
      <c r="J3099" s="147"/>
      <c r="K3099" s="71">
        <v>10000000</v>
      </c>
      <c r="L3099" t="str">
        <f t="shared" si="58"/>
        <v>多彩福娃超級免費卡</v>
      </c>
    </row>
    <row r="3100" spans="2:12" x14ac:dyDescent="0.25">
      <c r="B3100" s="82" t="s">
        <v>441</v>
      </c>
      <c r="C3100" s="174" t="s">
        <v>5879</v>
      </c>
      <c r="D3100" s="175" t="s">
        <v>5880</v>
      </c>
      <c r="E3100" s="82">
        <v>12</v>
      </c>
      <c r="F3100" s="79"/>
      <c r="G3100" s="82"/>
      <c r="H3100" s="82"/>
      <c r="I3100" s="118">
        <f>VLOOKUP(道具表!L3100,虛寶卡代碼清單!D:H,4,FALSE)*K3100</f>
        <v>9060000000</v>
      </c>
      <c r="J3100" s="147"/>
      <c r="K3100" s="71">
        <v>15000000</v>
      </c>
      <c r="L3100" t="str">
        <f t="shared" si="58"/>
        <v>多彩福娃超級免費卡</v>
      </c>
    </row>
    <row r="3101" spans="2:12" x14ac:dyDescent="0.25">
      <c r="B3101" s="82" t="s">
        <v>441</v>
      </c>
      <c r="C3101" s="174" t="s">
        <v>5881</v>
      </c>
      <c r="D3101" s="175" t="s">
        <v>5882</v>
      </c>
      <c r="E3101" s="82">
        <v>12</v>
      </c>
      <c r="F3101" s="79"/>
      <c r="G3101" s="82"/>
      <c r="H3101" s="82"/>
      <c r="I3101" s="118">
        <f>VLOOKUP(道具表!L3101,虛寶卡代碼清單!D:H,4,FALSE)*K3101</f>
        <v>18120000000</v>
      </c>
      <c r="J3101" s="147"/>
      <c r="K3101" s="71">
        <v>30000000</v>
      </c>
      <c r="L3101" t="str">
        <f t="shared" si="58"/>
        <v>多彩福娃超級免費卡</v>
      </c>
    </row>
    <row r="3102" spans="2:12" x14ac:dyDescent="0.25">
      <c r="B3102" s="82" t="s">
        <v>441</v>
      </c>
      <c r="C3102" s="174" t="s">
        <v>5883</v>
      </c>
      <c r="D3102" s="175" t="s">
        <v>5884</v>
      </c>
      <c r="E3102" s="82">
        <v>12</v>
      </c>
      <c r="F3102" s="79"/>
      <c r="G3102" s="82"/>
      <c r="H3102" s="82"/>
      <c r="I3102" s="118">
        <f>VLOOKUP(道具表!L3102,虛寶卡代碼清單!D:H,4,FALSE)*K3102</f>
        <v>30200000000</v>
      </c>
      <c r="J3102" s="147"/>
      <c r="K3102" s="71">
        <v>50000000</v>
      </c>
      <c r="L3102" t="str">
        <f t="shared" si="58"/>
        <v>多彩福娃超級免費卡</v>
      </c>
    </row>
    <row r="3103" spans="2:12" x14ac:dyDescent="0.25">
      <c r="B3103" s="82" t="s">
        <v>441</v>
      </c>
      <c r="C3103" s="174" t="s">
        <v>5885</v>
      </c>
      <c r="D3103" s="175" t="s">
        <v>5886</v>
      </c>
      <c r="E3103" s="82">
        <v>12</v>
      </c>
      <c r="F3103" s="79"/>
      <c r="G3103" s="82"/>
      <c r="H3103" s="82"/>
      <c r="I3103" s="118">
        <f>VLOOKUP(道具表!L3103,虛寶卡代碼清單!D:H,4,FALSE)*K3103</f>
        <v>60400000000</v>
      </c>
      <c r="J3103" s="147"/>
      <c r="K3103" s="71">
        <v>100000000</v>
      </c>
      <c r="L3103" t="str">
        <f t="shared" si="58"/>
        <v>多彩福娃超級免費卡</v>
      </c>
    </row>
    <row r="3104" spans="2:12" x14ac:dyDescent="0.25">
      <c r="B3104" s="82" t="s">
        <v>441</v>
      </c>
      <c r="C3104" s="174" t="s">
        <v>5887</v>
      </c>
      <c r="D3104" s="175" t="s">
        <v>5888</v>
      </c>
      <c r="E3104" s="82">
        <v>12</v>
      </c>
      <c r="F3104" s="79"/>
      <c r="G3104" s="82"/>
      <c r="H3104" s="82"/>
      <c r="I3104" s="118">
        <f>VLOOKUP(道具表!L3104,虛寶卡代碼清單!D:H,4,FALSE)*K3104</f>
        <v>120800000000</v>
      </c>
      <c r="J3104" s="147"/>
      <c r="K3104" s="71">
        <v>200000000</v>
      </c>
      <c r="L3104" t="str">
        <f t="shared" si="58"/>
        <v>多彩福娃超級免費卡</v>
      </c>
    </row>
    <row r="3105" spans="2:12" x14ac:dyDescent="0.25">
      <c r="B3105" s="82" t="s">
        <v>441</v>
      </c>
      <c r="C3105" s="174" t="s">
        <v>5889</v>
      </c>
      <c r="D3105" s="175" t="s">
        <v>5890</v>
      </c>
      <c r="E3105" s="82">
        <v>12</v>
      </c>
      <c r="F3105" s="79"/>
      <c r="G3105" s="82"/>
      <c r="H3105" s="82"/>
      <c r="I3105" s="118">
        <f>VLOOKUP(道具表!L3105,虛寶卡代碼清單!D:H,4,FALSE)*K3105</f>
        <v>181200000000</v>
      </c>
      <c r="J3105" s="147"/>
      <c r="K3105" s="71">
        <v>300000000</v>
      </c>
      <c r="L3105" t="str">
        <f t="shared" si="58"/>
        <v>多彩福娃超級免費卡</v>
      </c>
    </row>
    <row r="3106" spans="2:12" x14ac:dyDescent="0.25">
      <c r="B3106" s="82" t="s">
        <v>441</v>
      </c>
      <c r="C3106" s="174" t="s">
        <v>5891</v>
      </c>
      <c r="D3106" s="175" t="s">
        <v>5892</v>
      </c>
      <c r="E3106" s="82">
        <v>12</v>
      </c>
      <c r="F3106" s="79"/>
      <c r="G3106" s="82"/>
      <c r="H3106" s="82"/>
      <c r="I3106" s="118">
        <f>VLOOKUP(道具表!L3106,虛寶卡代碼清單!D:H,4,FALSE)*K3106</f>
        <v>302000000000</v>
      </c>
      <c r="J3106" s="147"/>
      <c r="K3106" s="71">
        <v>500000000</v>
      </c>
      <c r="L3106" t="str">
        <f t="shared" si="58"/>
        <v>多彩福娃超級免費卡</v>
      </c>
    </row>
    <row r="3107" spans="2:12" x14ac:dyDescent="0.25">
      <c r="B3107" s="82" t="s">
        <v>441</v>
      </c>
      <c r="C3107" s="174" t="s">
        <v>5893</v>
      </c>
      <c r="D3107" s="175" t="s">
        <v>5894</v>
      </c>
      <c r="E3107" s="82">
        <v>12</v>
      </c>
      <c r="F3107" s="79"/>
      <c r="G3107" s="82"/>
      <c r="H3107" s="82"/>
      <c r="I3107" s="118">
        <f>VLOOKUP(道具表!L3107,虛寶卡代碼清單!D:H,4,FALSE)*K3107</f>
        <v>604000000000</v>
      </c>
      <c r="J3107" s="147"/>
      <c r="K3107" s="71">
        <v>1000000000</v>
      </c>
      <c r="L3107" t="str">
        <f t="shared" si="58"/>
        <v>多彩福娃超級免費卡</v>
      </c>
    </row>
    <row r="3108" spans="2:12" x14ac:dyDescent="0.25">
      <c r="B3108" s="82" t="s">
        <v>441</v>
      </c>
      <c r="C3108" s="174" t="s">
        <v>5895</v>
      </c>
      <c r="D3108" s="175" t="s">
        <v>5896</v>
      </c>
      <c r="E3108" s="82">
        <v>12</v>
      </c>
      <c r="F3108" s="79"/>
      <c r="G3108" s="82"/>
      <c r="H3108" s="82"/>
      <c r="I3108" s="118">
        <f>VLOOKUP(道具表!L3108,虛寶卡代碼清單!D:H,4,FALSE)*K3108</f>
        <v>1812000</v>
      </c>
      <c r="J3108" s="147"/>
      <c r="K3108" s="71">
        <v>3000</v>
      </c>
      <c r="L3108" t="str">
        <f t="shared" si="58"/>
        <v>多彩福娃超級免費卡</v>
      </c>
    </row>
    <row r="3109" spans="2:12" x14ac:dyDescent="0.25">
      <c r="B3109" s="82" t="s">
        <v>441</v>
      </c>
      <c r="C3109" s="174" t="s">
        <v>5897</v>
      </c>
      <c r="D3109" s="175" t="s">
        <v>5898</v>
      </c>
      <c r="E3109" s="82">
        <v>12</v>
      </c>
      <c r="F3109" s="79"/>
      <c r="G3109" s="82"/>
      <c r="H3109" s="82"/>
      <c r="I3109" s="118">
        <f>VLOOKUP(道具表!L3109,虛寶卡代碼清單!D:H,4,FALSE)*K3109</f>
        <v>6040000</v>
      </c>
      <c r="J3109" s="147"/>
      <c r="K3109" s="71">
        <v>10000</v>
      </c>
      <c r="L3109" t="str">
        <f t="shared" si="58"/>
        <v>多彩福娃超級免費卡</v>
      </c>
    </row>
    <row r="3110" spans="2:12" x14ac:dyDescent="0.25">
      <c r="B3110" s="82" t="s">
        <v>441</v>
      </c>
      <c r="C3110" s="174" t="s">
        <v>5899</v>
      </c>
      <c r="D3110" s="175" t="s">
        <v>5900</v>
      </c>
      <c r="E3110" s="82">
        <v>12</v>
      </c>
      <c r="F3110" s="79"/>
      <c r="G3110" s="82"/>
      <c r="H3110" s="82"/>
      <c r="I3110" s="118">
        <f>VLOOKUP(道具表!L3110,虛寶卡代碼清單!D:H,4,FALSE)*K3110</f>
        <v>18120000</v>
      </c>
      <c r="J3110" s="147"/>
      <c r="K3110" s="71">
        <v>30000</v>
      </c>
      <c r="L3110" t="str">
        <f t="shared" si="58"/>
        <v>多彩福娃超級免費卡</v>
      </c>
    </row>
    <row r="3111" spans="2:12" x14ac:dyDescent="0.25">
      <c r="B3111" s="82" t="s">
        <v>441</v>
      </c>
      <c r="C3111" s="174" t="s">
        <v>5901</v>
      </c>
      <c r="D3111" s="175" t="s">
        <v>5902</v>
      </c>
      <c r="E3111" s="82">
        <v>12</v>
      </c>
      <c r="F3111" s="79"/>
      <c r="G3111" s="82"/>
      <c r="H3111" s="82"/>
      <c r="I3111" s="118">
        <f>VLOOKUP(道具表!L3111,虛寶卡代碼清單!D:H,4,FALSE)*K3111</f>
        <v>60400000</v>
      </c>
      <c r="J3111" s="147"/>
      <c r="K3111" s="71">
        <v>100000</v>
      </c>
      <c r="L3111" t="str">
        <f t="shared" si="58"/>
        <v>多彩福娃超級免費卡</v>
      </c>
    </row>
    <row r="3112" spans="2:12" x14ac:dyDescent="0.25">
      <c r="B3112" s="82" t="s">
        <v>441</v>
      </c>
      <c r="C3112" s="174" t="s">
        <v>5903</v>
      </c>
      <c r="D3112" s="175" t="s">
        <v>5904</v>
      </c>
      <c r="E3112" s="82">
        <v>12</v>
      </c>
      <c r="F3112" s="79"/>
      <c r="G3112" s="82"/>
      <c r="H3112" s="82"/>
      <c r="I3112" s="118">
        <f>VLOOKUP(道具表!L3112,虛寶卡代碼清單!D:H,4,FALSE)*K3112</f>
        <v>181200000</v>
      </c>
      <c r="J3112" s="147"/>
      <c r="K3112" s="71">
        <v>300000</v>
      </c>
      <c r="L3112" t="str">
        <f t="shared" si="58"/>
        <v>多彩福娃超級免費卡</v>
      </c>
    </row>
    <row r="3113" spans="2:12" x14ac:dyDescent="0.25">
      <c r="B3113" s="82" t="s">
        <v>441</v>
      </c>
      <c r="C3113" s="174" t="s">
        <v>5905</v>
      </c>
      <c r="D3113" s="175" t="s">
        <v>5906</v>
      </c>
      <c r="E3113" s="82">
        <v>12</v>
      </c>
      <c r="F3113" s="79"/>
      <c r="G3113" s="82"/>
      <c r="H3113" s="82"/>
      <c r="I3113" s="118">
        <f>VLOOKUP(道具表!L3113,虛寶卡代碼清單!D:H,4,FALSE)*K3113</f>
        <v>604000000</v>
      </c>
      <c r="J3113" s="147"/>
      <c r="K3113" s="71">
        <v>1000000</v>
      </c>
      <c r="L3113" t="str">
        <f t="shared" si="58"/>
        <v>多彩福娃超級免費卡</v>
      </c>
    </row>
    <row r="3114" spans="2:12" x14ac:dyDescent="0.25">
      <c r="B3114" s="82" t="s">
        <v>441</v>
      </c>
      <c r="C3114" s="174" t="s">
        <v>5907</v>
      </c>
      <c r="D3114" s="175" t="s">
        <v>5908</v>
      </c>
      <c r="E3114" s="82">
        <v>12</v>
      </c>
      <c r="F3114" s="79"/>
      <c r="G3114" s="82"/>
      <c r="H3114" s="82"/>
      <c r="I3114" s="118">
        <f>VLOOKUP(道具表!L3114,虛寶卡代碼清單!D:H,4,FALSE)*K3114</f>
        <v>1812000000</v>
      </c>
      <c r="J3114" s="147"/>
      <c r="K3114" s="71">
        <v>3000000</v>
      </c>
      <c r="L3114" t="str">
        <f t="shared" si="58"/>
        <v>多彩福娃超級免費卡</v>
      </c>
    </row>
    <row r="3115" spans="2:12" x14ac:dyDescent="0.25">
      <c r="B3115" s="82" t="s">
        <v>441</v>
      </c>
      <c r="C3115" s="174" t="s">
        <v>5909</v>
      </c>
      <c r="D3115" s="175" t="s">
        <v>5910</v>
      </c>
      <c r="E3115" s="82">
        <v>12</v>
      </c>
      <c r="F3115" s="79"/>
      <c r="G3115" s="82"/>
      <c r="H3115" s="82"/>
      <c r="I3115" s="118">
        <f>VLOOKUP(道具表!L3115,虛寶卡代碼清單!D:H,4,FALSE)*K3115</f>
        <v>3624000000</v>
      </c>
      <c r="J3115" s="147"/>
      <c r="K3115" s="71">
        <v>6000000</v>
      </c>
      <c r="L3115" t="str">
        <f t="shared" si="58"/>
        <v>多彩福娃超級免費卡</v>
      </c>
    </row>
    <row r="3116" spans="2:12" x14ac:dyDescent="0.25">
      <c r="B3116" s="82" t="s">
        <v>441</v>
      </c>
      <c r="C3116" s="174" t="s">
        <v>5911</v>
      </c>
      <c r="D3116" s="175" t="s">
        <v>5912</v>
      </c>
      <c r="E3116" s="82">
        <v>12</v>
      </c>
      <c r="F3116" s="79"/>
      <c r="G3116" s="82"/>
      <c r="H3116" s="82"/>
      <c r="I3116" s="118">
        <f>VLOOKUP(道具表!L3116,虛寶卡代碼清單!D:H,4,FALSE)*K3116</f>
        <v>5436000000</v>
      </c>
      <c r="J3116" s="147"/>
      <c r="K3116" s="71">
        <v>9000000</v>
      </c>
      <c r="L3116" t="str">
        <f t="shared" si="58"/>
        <v>多彩福娃超級免費卡</v>
      </c>
    </row>
    <row r="3117" spans="2:12" x14ac:dyDescent="0.25">
      <c r="B3117" s="82" t="s">
        <v>441</v>
      </c>
      <c r="C3117" s="174" t="s">
        <v>5913</v>
      </c>
      <c r="D3117" s="175" t="s">
        <v>5914</v>
      </c>
      <c r="E3117" s="82">
        <v>12</v>
      </c>
      <c r="F3117" s="79"/>
      <c r="G3117" s="82"/>
      <c r="H3117" s="82"/>
      <c r="I3117" s="118">
        <f>VLOOKUP(道具表!L3117,虛寶卡代碼清單!D:H,4,FALSE)*K3117</f>
        <v>6040000000</v>
      </c>
      <c r="J3117" s="147"/>
      <c r="K3117" s="71">
        <v>10000000</v>
      </c>
      <c r="L3117" t="str">
        <f t="shared" si="58"/>
        <v>多彩福娃超級免費卡</v>
      </c>
    </row>
    <row r="3118" spans="2:12" x14ac:dyDescent="0.25">
      <c r="B3118" s="82" t="s">
        <v>441</v>
      </c>
      <c r="C3118" s="174" t="s">
        <v>5915</v>
      </c>
      <c r="D3118" s="175" t="s">
        <v>5916</v>
      </c>
      <c r="E3118" s="82">
        <v>12</v>
      </c>
      <c r="F3118" s="79"/>
      <c r="G3118" s="82"/>
      <c r="H3118" s="82"/>
      <c r="I3118" s="118">
        <f>VLOOKUP(道具表!L3118,虛寶卡代碼清單!D:H,4,FALSE)*K3118</f>
        <v>9060000000</v>
      </c>
      <c r="J3118" s="147"/>
      <c r="K3118" s="71">
        <v>15000000</v>
      </c>
      <c r="L3118" t="str">
        <f t="shared" ref="L3118:L3181" si="59">MID(C3118,LEN(K3118)+1,FIND("(",C3118)-LEN(K3118)-1)</f>
        <v>多彩福娃超級免費卡</v>
      </c>
    </row>
    <row r="3119" spans="2:12" x14ac:dyDescent="0.25">
      <c r="B3119" s="82" t="s">
        <v>441</v>
      </c>
      <c r="C3119" s="174" t="s">
        <v>5917</v>
      </c>
      <c r="D3119" s="175" t="s">
        <v>5918</v>
      </c>
      <c r="E3119" s="82">
        <v>12</v>
      </c>
      <c r="F3119" s="79"/>
      <c r="G3119" s="82"/>
      <c r="H3119" s="82"/>
      <c r="I3119" s="118">
        <f>VLOOKUP(道具表!L3119,虛寶卡代碼清單!D:H,4,FALSE)*K3119</f>
        <v>18120000000</v>
      </c>
      <c r="J3119" s="147"/>
      <c r="K3119" s="71">
        <v>30000000</v>
      </c>
      <c r="L3119" t="str">
        <f t="shared" si="59"/>
        <v>多彩福娃超級免費卡</v>
      </c>
    </row>
    <row r="3120" spans="2:12" x14ac:dyDescent="0.25">
      <c r="B3120" s="82" t="s">
        <v>441</v>
      </c>
      <c r="C3120" s="174" t="s">
        <v>5919</v>
      </c>
      <c r="D3120" s="175" t="s">
        <v>5920</v>
      </c>
      <c r="E3120" s="82">
        <v>12</v>
      </c>
      <c r="F3120" s="79"/>
      <c r="G3120" s="82"/>
      <c r="H3120" s="82"/>
      <c r="I3120" s="118">
        <f>VLOOKUP(道具表!L3120,虛寶卡代碼清單!D:H,4,FALSE)*K3120</f>
        <v>30200000000</v>
      </c>
      <c r="J3120" s="147"/>
      <c r="K3120" s="71">
        <v>50000000</v>
      </c>
      <c r="L3120" t="str">
        <f t="shared" si="59"/>
        <v>多彩福娃超級免費卡</v>
      </c>
    </row>
    <row r="3121" spans="2:12" x14ac:dyDescent="0.25">
      <c r="B3121" s="82" t="s">
        <v>441</v>
      </c>
      <c r="C3121" s="174" t="s">
        <v>5921</v>
      </c>
      <c r="D3121" s="175" t="s">
        <v>5922</v>
      </c>
      <c r="E3121" s="82">
        <v>12</v>
      </c>
      <c r="F3121" s="79"/>
      <c r="G3121" s="82"/>
      <c r="H3121" s="82"/>
      <c r="I3121" s="118">
        <f>VLOOKUP(道具表!L3121,虛寶卡代碼清單!D:H,4,FALSE)*K3121</f>
        <v>60400000000</v>
      </c>
      <c r="J3121" s="147"/>
      <c r="K3121" s="71">
        <v>100000000</v>
      </c>
      <c r="L3121" t="str">
        <f t="shared" si="59"/>
        <v>多彩福娃超級免費卡</v>
      </c>
    </row>
    <row r="3122" spans="2:12" x14ac:dyDescent="0.25">
      <c r="B3122" s="82" t="s">
        <v>441</v>
      </c>
      <c r="C3122" s="174" t="s">
        <v>5923</v>
      </c>
      <c r="D3122" s="175" t="s">
        <v>5924</v>
      </c>
      <c r="E3122" s="82">
        <v>12</v>
      </c>
      <c r="F3122" s="79"/>
      <c r="G3122" s="82"/>
      <c r="H3122" s="82"/>
      <c r="I3122" s="118">
        <f>VLOOKUP(道具表!L3122,虛寶卡代碼清單!D:H,4,FALSE)*K3122</f>
        <v>120800000000</v>
      </c>
      <c r="J3122" s="147"/>
      <c r="K3122" s="71">
        <v>200000000</v>
      </c>
      <c r="L3122" t="str">
        <f t="shared" si="59"/>
        <v>多彩福娃超級免費卡</v>
      </c>
    </row>
    <row r="3123" spans="2:12" x14ac:dyDescent="0.25">
      <c r="B3123" s="82" t="s">
        <v>441</v>
      </c>
      <c r="C3123" s="174" t="s">
        <v>5925</v>
      </c>
      <c r="D3123" s="175" t="s">
        <v>5926</v>
      </c>
      <c r="E3123" s="82">
        <v>12</v>
      </c>
      <c r="F3123" s="79"/>
      <c r="G3123" s="82"/>
      <c r="H3123" s="82"/>
      <c r="I3123" s="118">
        <f>VLOOKUP(道具表!L3123,虛寶卡代碼清單!D:H,4,FALSE)*K3123</f>
        <v>181200000000</v>
      </c>
      <c r="J3123" s="147"/>
      <c r="K3123" s="71">
        <v>300000000</v>
      </c>
      <c r="L3123" t="str">
        <f t="shared" si="59"/>
        <v>多彩福娃超級免費卡</v>
      </c>
    </row>
    <row r="3124" spans="2:12" x14ac:dyDescent="0.25">
      <c r="B3124" s="82" t="s">
        <v>441</v>
      </c>
      <c r="C3124" s="174" t="s">
        <v>5927</v>
      </c>
      <c r="D3124" s="175" t="s">
        <v>5928</v>
      </c>
      <c r="E3124" s="82">
        <v>12</v>
      </c>
      <c r="F3124" s="79"/>
      <c r="G3124" s="82"/>
      <c r="H3124" s="82"/>
      <c r="I3124" s="118">
        <f>VLOOKUP(道具表!L3124,虛寶卡代碼清單!D:H,4,FALSE)*K3124</f>
        <v>302000000000</v>
      </c>
      <c r="J3124" s="147"/>
      <c r="K3124" s="71">
        <v>500000000</v>
      </c>
      <c r="L3124" t="str">
        <f t="shared" si="59"/>
        <v>多彩福娃超級免費卡</v>
      </c>
    </row>
    <row r="3125" spans="2:12" x14ac:dyDescent="0.25">
      <c r="B3125" s="82" t="s">
        <v>441</v>
      </c>
      <c r="C3125" s="174" t="s">
        <v>5929</v>
      </c>
      <c r="D3125" s="175" t="s">
        <v>5930</v>
      </c>
      <c r="E3125" s="82">
        <v>12</v>
      </c>
      <c r="F3125" s="79"/>
      <c r="G3125" s="82"/>
      <c r="H3125" s="82"/>
      <c r="I3125" s="118">
        <f>VLOOKUP(道具表!L3125,虛寶卡代碼清單!D:H,4,FALSE)*K3125</f>
        <v>604000000000</v>
      </c>
      <c r="J3125" s="147"/>
      <c r="K3125" s="71">
        <v>1000000000</v>
      </c>
      <c r="L3125" t="str">
        <f t="shared" si="59"/>
        <v>多彩福娃超級免費卡</v>
      </c>
    </row>
    <row r="3126" spans="2:12" x14ac:dyDescent="0.25">
      <c r="B3126" s="82" t="s">
        <v>441</v>
      </c>
      <c r="C3126" s="174" t="s">
        <v>5931</v>
      </c>
      <c r="D3126" s="175" t="s">
        <v>5932</v>
      </c>
      <c r="E3126" s="82">
        <v>12</v>
      </c>
      <c r="F3126" s="79"/>
      <c r="G3126" s="82"/>
      <c r="H3126" s="82"/>
      <c r="I3126" s="118">
        <f>VLOOKUP(道具表!L3126,虛寶卡代碼清單!D:H,4,FALSE)*K3126</f>
        <v>6825000</v>
      </c>
      <c r="J3126" s="147"/>
      <c r="K3126" s="71">
        <v>3000</v>
      </c>
      <c r="L3126" t="str">
        <f t="shared" si="59"/>
        <v>多彩福娃超級彩金卡</v>
      </c>
    </row>
    <row r="3127" spans="2:12" x14ac:dyDescent="0.25">
      <c r="B3127" s="82" t="s">
        <v>441</v>
      </c>
      <c r="C3127" s="174" t="s">
        <v>5933</v>
      </c>
      <c r="D3127" s="175" t="s">
        <v>5934</v>
      </c>
      <c r="E3127" s="82">
        <v>12</v>
      </c>
      <c r="F3127" s="79"/>
      <c r="G3127" s="82"/>
      <c r="H3127" s="82"/>
      <c r="I3127" s="118">
        <f>VLOOKUP(道具表!L3127,虛寶卡代碼清單!D:H,4,FALSE)*K3127</f>
        <v>22750000</v>
      </c>
      <c r="J3127" s="147"/>
      <c r="K3127" s="71">
        <v>10000</v>
      </c>
      <c r="L3127" t="str">
        <f t="shared" si="59"/>
        <v>多彩福娃超級彩金卡</v>
      </c>
    </row>
    <row r="3128" spans="2:12" x14ac:dyDescent="0.25">
      <c r="B3128" s="82" t="s">
        <v>441</v>
      </c>
      <c r="C3128" s="174" t="s">
        <v>5935</v>
      </c>
      <c r="D3128" s="175" t="s">
        <v>5936</v>
      </c>
      <c r="E3128" s="82">
        <v>12</v>
      </c>
      <c r="F3128" s="79"/>
      <c r="G3128" s="82"/>
      <c r="H3128" s="82"/>
      <c r="I3128" s="118">
        <f>VLOOKUP(道具表!L3128,虛寶卡代碼清單!D:H,4,FALSE)*K3128</f>
        <v>68250000</v>
      </c>
      <c r="J3128" s="147"/>
      <c r="K3128" s="71">
        <v>30000</v>
      </c>
      <c r="L3128" t="str">
        <f t="shared" si="59"/>
        <v>多彩福娃超級彩金卡</v>
      </c>
    </row>
    <row r="3129" spans="2:12" x14ac:dyDescent="0.25">
      <c r="B3129" s="82" t="s">
        <v>441</v>
      </c>
      <c r="C3129" s="174" t="s">
        <v>5937</v>
      </c>
      <c r="D3129" s="175" t="s">
        <v>5938</v>
      </c>
      <c r="E3129" s="82">
        <v>12</v>
      </c>
      <c r="F3129" s="79"/>
      <c r="G3129" s="82"/>
      <c r="H3129" s="82"/>
      <c r="I3129" s="118">
        <f>VLOOKUP(道具表!L3129,虛寶卡代碼清單!D:H,4,FALSE)*K3129</f>
        <v>227500000</v>
      </c>
      <c r="J3129" s="147"/>
      <c r="K3129" s="71">
        <v>100000</v>
      </c>
      <c r="L3129" t="str">
        <f t="shared" si="59"/>
        <v>多彩福娃超級彩金卡</v>
      </c>
    </row>
    <row r="3130" spans="2:12" x14ac:dyDescent="0.25">
      <c r="B3130" s="82" t="s">
        <v>441</v>
      </c>
      <c r="C3130" s="174" t="s">
        <v>5939</v>
      </c>
      <c r="D3130" s="175" t="s">
        <v>5940</v>
      </c>
      <c r="E3130" s="82">
        <v>12</v>
      </c>
      <c r="F3130" s="79"/>
      <c r="G3130" s="82"/>
      <c r="H3130" s="82"/>
      <c r="I3130" s="118">
        <f>VLOOKUP(道具表!L3130,虛寶卡代碼清單!D:H,4,FALSE)*K3130</f>
        <v>682500000</v>
      </c>
      <c r="J3130" s="147"/>
      <c r="K3130" s="71">
        <v>300000</v>
      </c>
      <c r="L3130" t="str">
        <f t="shared" si="59"/>
        <v>多彩福娃超級彩金卡</v>
      </c>
    </row>
    <row r="3131" spans="2:12" x14ac:dyDescent="0.25">
      <c r="B3131" s="82" t="s">
        <v>441</v>
      </c>
      <c r="C3131" s="174" t="s">
        <v>5941</v>
      </c>
      <c r="D3131" s="175" t="s">
        <v>5942</v>
      </c>
      <c r="E3131" s="82">
        <v>12</v>
      </c>
      <c r="F3131" s="79"/>
      <c r="G3131" s="82"/>
      <c r="H3131" s="82"/>
      <c r="I3131" s="118">
        <f>VLOOKUP(道具表!L3131,虛寶卡代碼清單!D:H,4,FALSE)*K3131</f>
        <v>2275000000</v>
      </c>
      <c r="J3131" s="147"/>
      <c r="K3131" s="71">
        <v>1000000</v>
      </c>
      <c r="L3131" t="str">
        <f t="shared" si="59"/>
        <v>多彩福娃超級彩金卡</v>
      </c>
    </row>
    <row r="3132" spans="2:12" x14ac:dyDescent="0.25">
      <c r="B3132" s="82" t="s">
        <v>441</v>
      </c>
      <c r="C3132" s="174" t="s">
        <v>5943</v>
      </c>
      <c r="D3132" s="175" t="s">
        <v>5944</v>
      </c>
      <c r="E3132" s="82">
        <v>12</v>
      </c>
      <c r="F3132" s="79"/>
      <c r="G3132" s="82"/>
      <c r="H3132" s="82"/>
      <c r="I3132" s="118">
        <f>VLOOKUP(道具表!L3132,虛寶卡代碼清單!D:H,4,FALSE)*K3132</f>
        <v>6825000000</v>
      </c>
      <c r="J3132" s="147"/>
      <c r="K3132" s="71">
        <v>3000000</v>
      </c>
      <c r="L3132" t="str">
        <f t="shared" si="59"/>
        <v>多彩福娃超級彩金卡</v>
      </c>
    </row>
    <row r="3133" spans="2:12" x14ac:dyDescent="0.25">
      <c r="B3133" s="82" t="s">
        <v>441</v>
      </c>
      <c r="C3133" s="174" t="s">
        <v>5945</v>
      </c>
      <c r="D3133" s="175" t="s">
        <v>5946</v>
      </c>
      <c r="E3133" s="82">
        <v>12</v>
      </c>
      <c r="F3133" s="79"/>
      <c r="G3133" s="82"/>
      <c r="H3133" s="82"/>
      <c r="I3133" s="118">
        <f>VLOOKUP(道具表!L3133,虛寶卡代碼清單!D:H,4,FALSE)*K3133</f>
        <v>13650000000</v>
      </c>
      <c r="J3133" s="147"/>
      <c r="K3133" s="71">
        <v>6000000</v>
      </c>
      <c r="L3133" t="str">
        <f t="shared" si="59"/>
        <v>多彩福娃超級彩金卡</v>
      </c>
    </row>
    <row r="3134" spans="2:12" x14ac:dyDescent="0.25">
      <c r="B3134" s="82" t="s">
        <v>441</v>
      </c>
      <c r="C3134" s="174" t="s">
        <v>5947</v>
      </c>
      <c r="D3134" s="175" t="s">
        <v>5948</v>
      </c>
      <c r="E3134" s="82">
        <v>12</v>
      </c>
      <c r="F3134" s="79"/>
      <c r="G3134" s="82"/>
      <c r="H3134" s="82"/>
      <c r="I3134" s="118">
        <f>VLOOKUP(道具表!L3134,虛寶卡代碼清單!D:H,4,FALSE)*K3134</f>
        <v>20475000000</v>
      </c>
      <c r="J3134" s="147"/>
      <c r="K3134" s="71">
        <v>9000000</v>
      </c>
      <c r="L3134" t="str">
        <f t="shared" si="59"/>
        <v>多彩福娃超級彩金卡</v>
      </c>
    </row>
    <row r="3135" spans="2:12" x14ac:dyDescent="0.25">
      <c r="B3135" s="82" t="s">
        <v>441</v>
      </c>
      <c r="C3135" s="174" t="s">
        <v>5949</v>
      </c>
      <c r="D3135" s="175" t="s">
        <v>5950</v>
      </c>
      <c r="E3135" s="82">
        <v>12</v>
      </c>
      <c r="F3135" s="79"/>
      <c r="G3135" s="82"/>
      <c r="H3135" s="82"/>
      <c r="I3135" s="118">
        <f>VLOOKUP(道具表!L3135,虛寶卡代碼清單!D:H,4,FALSE)*K3135</f>
        <v>22750000000</v>
      </c>
      <c r="J3135" s="147"/>
      <c r="K3135" s="71">
        <v>10000000</v>
      </c>
      <c r="L3135" t="str">
        <f t="shared" si="59"/>
        <v>多彩福娃超級彩金卡</v>
      </c>
    </row>
    <row r="3136" spans="2:12" x14ac:dyDescent="0.25">
      <c r="B3136" s="82" t="s">
        <v>441</v>
      </c>
      <c r="C3136" s="174" t="s">
        <v>5951</v>
      </c>
      <c r="D3136" s="175" t="s">
        <v>5952</v>
      </c>
      <c r="E3136" s="82">
        <v>12</v>
      </c>
      <c r="F3136" s="79"/>
      <c r="G3136" s="82"/>
      <c r="H3136" s="82"/>
      <c r="I3136" s="118">
        <f>VLOOKUP(道具表!L3136,虛寶卡代碼清單!D:H,4,FALSE)*K3136</f>
        <v>34125000000</v>
      </c>
      <c r="J3136" s="147"/>
      <c r="K3136" s="71">
        <v>15000000</v>
      </c>
      <c r="L3136" t="str">
        <f t="shared" si="59"/>
        <v>多彩福娃超級彩金卡</v>
      </c>
    </row>
    <row r="3137" spans="2:12" x14ac:dyDescent="0.25">
      <c r="B3137" s="82" t="s">
        <v>441</v>
      </c>
      <c r="C3137" s="174" t="s">
        <v>5953</v>
      </c>
      <c r="D3137" s="175" t="s">
        <v>5954</v>
      </c>
      <c r="E3137" s="82">
        <v>12</v>
      </c>
      <c r="F3137" s="79"/>
      <c r="G3137" s="82"/>
      <c r="H3137" s="82"/>
      <c r="I3137" s="118">
        <f>VLOOKUP(道具表!L3137,虛寶卡代碼清單!D:H,4,FALSE)*K3137</f>
        <v>68250000000</v>
      </c>
      <c r="J3137" s="147"/>
      <c r="K3137" s="71">
        <v>30000000</v>
      </c>
      <c r="L3137" t="str">
        <f t="shared" si="59"/>
        <v>多彩福娃超級彩金卡</v>
      </c>
    </row>
    <row r="3138" spans="2:12" x14ac:dyDescent="0.25">
      <c r="B3138" s="82" t="s">
        <v>441</v>
      </c>
      <c r="C3138" s="174" t="s">
        <v>5955</v>
      </c>
      <c r="D3138" s="175" t="s">
        <v>5956</v>
      </c>
      <c r="E3138" s="82">
        <v>12</v>
      </c>
      <c r="F3138" s="79"/>
      <c r="G3138" s="82"/>
      <c r="H3138" s="82"/>
      <c r="I3138" s="118">
        <f>VLOOKUP(道具表!L3138,虛寶卡代碼清單!D:H,4,FALSE)*K3138</f>
        <v>113750000000</v>
      </c>
      <c r="J3138" s="147"/>
      <c r="K3138" s="71">
        <v>50000000</v>
      </c>
      <c r="L3138" t="str">
        <f t="shared" si="59"/>
        <v>多彩福娃超級彩金卡</v>
      </c>
    </row>
    <row r="3139" spans="2:12" x14ac:dyDescent="0.25">
      <c r="B3139" s="82" t="s">
        <v>441</v>
      </c>
      <c r="C3139" s="174" t="s">
        <v>5957</v>
      </c>
      <c r="D3139" s="175" t="s">
        <v>5958</v>
      </c>
      <c r="E3139" s="82">
        <v>12</v>
      </c>
      <c r="F3139" s="79"/>
      <c r="G3139" s="82"/>
      <c r="H3139" s="82"/>
      <c r="I3139" s="118">
        <f>VLOOKUP(道具表!L3139,虛寶卡代碼清單!D:H,4,FALSE)*K3139</f>
        <v>227500000000</v>
      </c>
      <c r="J3139" s="147"/>
      <c r="K3139" s="71">
        <v>100000000</v>
      </c>
      <c r="L3139" t="str">
        <f t="shared" si="59"/>
        <v>多彩福娃超級彩金卡</v>
      </c>
    </row>
    <row r="3140" spans="2:12" x14ac:dyDescent="0.25">
      <c r="B3140" s="82" t="s">
        <v>441</v>
      </c>
      <c r="C3140" s="174" t="s">
        <v>5959</v>
      </c>
      <c r="D3140" s="175" t="s">
        <v>5960</v>
      </c>
      <c r="E3140" s="82">
        <v>12</v>
      </c>
      <c r="F3140" s="79"/>
      <c r="G3140" s="82"/>
      <c r="H3140" s="82"/>
      <c r="I3140" s="118">
        <f>VLOOKUP(道具表!L3140,虛寶卡代碼清單!D:H,4,FALSE)*K3140</f>
        <v>455000000000</v>
      </c>
      <c r="J3140" s="147"/>
      <c r="K3140" s="71">
        <v>200000000</v>
      </c>
      <c r="L3140" t="str">
        <f t="shared" si="59"/>
        <v>多彩福娃超級彩金卡</v>
      </c>
    </row>
    <row r="3141" spans="2:12" x14ac:dyDescent="0.25">
      <c r="B3141" s="82" t="s">
        <v>441</v>
      </c>
      <c r="C3141" s="174" t="s">
        <v>5961</v>
      </c>
      <c r="D3141" s="175" t="s">
        <v>5962</v>
      </c>
      <c r="E3141" s="82">
        <v>12</v>
      </c>
      <c r="F3141" s="79"/>
      <c r="G3141" s="82"/>
      <c r="H3141" s="82"/>
      <c r="I3141" s="118">
        <f>VLOOKUP(道具表!L3141,虛寶卡代碼清單!D:H,4,FALSE)*K3141</f>
        <v>682500000000</v>
      </c>
      <c r="J3141" s="147"/>
      <c r="K3141" s="71">
        <v>300000000</v>
      </c>
      <c r="L3141" t="str">
        <f t="shared" si="59"/>
        <v>多彩福娃超級彩金卡</v>
      </c>
    </row>
    <row r="3142" spans="2:12" x14ac:dyDescent="0.25">
      <c r="B3142" s="82" t="s">
        <v>441</v>
      </c>
      <c r="C3142" s="174" t="s">
        <v>5963</v>
      </c>
      <c r="D3142" s="175" t="s">
        <v>5964</v>
      </c>
      <c r="E3142" s="82">
        <v>12</v>
      </c>
      <c r="F3142" s="79"/>
      <c r="G3142" s="82"/>
      <c r="H3142" s="82"/>
      <c r="I3142" s="118">
        <f>VLOOKUP(道具表!L3142,虛寶卡代碼清單!D:H,4,FALSE)*K3142</f>
        <v>1137500000000</v>
      </c>
      <c r="J3142" s="147"/>
      <c r="K3142" s="71">
        <v>500000000</v>
      </c>
      <c r="L3142" t="str">
        <f t="shared" si="59"/>
        <v>多彩福娃超級彩金卡</v>
      </c>
    </row>
    <row r="3143" spans="2:12" x14ac:dyDescent="0.25">
      <c r="B3143" s="82" t="s">
        <v>441</v>
      </c>
      <c r="C3143" s="174" t="s">
        <v>5965</v>
      </c>
      <c r="D3143" s="175" t="s">
        <v>5966</v>
      </c>
      <c r="E3143" s="82">
        <v>12</v>
      </c>
      <c r="F3143" s="79"/>
      <c r="G3143" s="82"/>
      <c r="H3143" s="82"/>
      <c r="I3143" s="118">
        <f>VLOOKUP(道具表!L3143,虛寶卡代碼清單!D:H,4,FALSE)*K3143</f>
        <v>2275000000000</v>
      </c>
      <c r="J3143" s="147"/>
      <c r="K3143" s="71">
        <v>1000000000</v>
      </c>
      <c r="L3143" t="str">
        <f t="shared" si="59"/>
        <v>多彩福娃超級彩金卡</v>
      </c>
    </row>
    <row r="3144" spans="2:12" x14ac:dyDescent="0.25">
      <c r="B3144" s="82" t="s">
        <v>441</v>
      </c>
      <c r="C3144" s="174" t="s">
        <v>5967</v>
      </c>
      <c r="D3144" s="175" t="s">
        <v>5968</v>
      </c>
      <c r="E3144" s="82">
        <v>12</v>
      </c>
      <c r="F3144" s="79"/>
      <c r="G3144" s="82"/>
      <c r="H3144" s="82"/>
      <c r="I3144" s="118">
        <f>VLOOKUP(道具表!L3144,虛寶卡代碼清單!D:H,4,FALSE)*K3144</f>
        <v>6825000</v>
      </c>
      <c r="J3144" s="147"/>
      <c r="K3144" s="71">
        <v>3000</v>
      </c>
      <c r="L3144" t="str">
        <f t="shared" si="59"/>
        <v>多彩福娃超級彩金卡</v>
      </c>
    </row>
    <row r="3145" spans="2:12" x14ac:dyDescent="0.25">
      <c r="B3145" s="82" t="s">
        <v>441</v>
      </c>
      <c r="C3145" s="174" t="s">
        <v>5969</v>
      </c>
      <c r="D3145" s="175" t="s">
        <v>5970</v>
      </c>
      <c r="E3145" s="82">
        <v>12</v>
      </c>
      <c r="F3145" s="79"/>
      <c r="G3145" s="82"/>
      <c r="H3145" s="82"/>
      <c r="I3145" s="118">
        <f>VLOOKUP(道具表!L3145,虛寶卡代碼清單!D:H,4,FALSE)*K3145</f>
        <v>22750000</v>
      </c>
      <c r="J3145" s="147"/>
      <c r="K3145" s="71">
        <v>10000</v>
      </c>
      <c r="L3145" t="str">
        <f t="shared" si="59"/>
        <v>多彩福娃超級彩金卡</v>
      </c>
    </row>
    <row r="3146" spans="2:12" x14ac:dyDescent="0.25">
      <c r="B3146" s="82" t="s">
        <v>441</v>
      </c>
      <c r="C3146" s="174" t="s">
        <v>5971</v>
      </c>
      <c r="D3146" s="175" t="s">
        <v>5972</v>
      </c>
      <c r="E3146" s="82">
        <v>12</v>
      </c>
      <c r="F3146" s="79"/>
      <c r="G3146" s="82"/>
      <c r="H3146" s="82"/>
      <c r="I3146" s="118">
        <f>VLOOKUP(道具表!L3146,虛寶卡代碼清單!D:H,4,FALSE)*K3146</f>
        <v>68250000</v>
      </c>
      <c r="J3146" s="147"/>
      <c r="K3146" s="71">
        <v>30000</v>
      </c>
      <c r="L3146" t="str">
        <f t="shared" si="59"/>
        <v>多彩福娃超級彩金卡</v>
      </c>
    </row>
    <row r="3147" spans="2:12" x14ac:dyDescent="0.25">
      <c r="B3147" s="82" t="s">
        <v>441</v>
      </c>
      <c r="C3147" s="174" t="s">
        <v>5973</v>
      </c>
      <c r="D3147" s="175" t="s">
        <v>5974</v>
      </c>
      <c r="E3147" s="82">
        <v>12</v>
      </c>
      <c r="F3147" s="79"/>
      <c r="G3147" s="82"/>
      <c r="H3147" s="82"/>
      <c r="I3147" s="118">
        <f>VLOOKUP(道具表!L3147,虛寶卡代碼清單!D:H,4,FALSE)*K3147</f>
        <v>227500000</v>
      </c>
      <c r="J3147" s="147"/>
      <c r="K3147" s="71">
        <v>100000</v>
      </c>
      <c r="L3147" t="str">
        <f t="shared" si="59"/>
        <v>多彩福娃超級彩金卡</v>
      </c>
    </row>
    <row r="3148" spans="2:12" x14ac:dyDescent="0.25">
      <c r="B3148" s="82" t="s">
        <v>441</v>
      </c>
      <c r="C3148" s="174" t="s">
        <v>5975</v>
      </c>
      <c r="D3148" s="175" t="s">
        <v>5976</v>
      </c>
      <c r="E3148" s="82">
        <v>12</v>
      </c>
      <c r="F3148" s="79"/>
      <c r="G3148" s="82"/>
      <c r="H3148" s="82"/>
      <c r="I3148" s="118">
        <f>VLOOKUP(道具表!L3148,虛寶卡代碼清單!D:H,4,FALSE)*K3148</f>
        <v>682500000</v>
      </c>
      <c r="J3148" s="147"/>
      <c r="K3148" s="71">
        <v>300000</v>
      </c>
      <c r="L3148" t="str">
        <f t="shared" si="59"/>
        <v>多彩福娃超級彩金卡</v>
      </c>
    </row>
    <row r="3149" spans="2:12" x14ac:dyDescent="0.25">
      <c r="B3149" s="82" t="s">
        <v>441</v>
      </c>
      <c r="C3149" s="174" t="s">
        <v>5977</v>
      </c>
      <c r="D3149" s="175" t="s">
        <v>5978</v>
      </c>
      <c r="E3149" s="82">
        <v>12</v>
      </c>
      <c r="F3149" s="79"/>
      <c r="G3149" s="82"/>
      <c r="H3149" s="82"/>
      <c r="I3149" s="118">
        <f>VLOOKUP(道具表!L3149,虛寶卡代碼清單!D:H,4,FALSE)*K3149</f>
        <v>2275000000</v>
      </c>
      <c r="J3149" s="147"/>
      <c r="K3149" s="71">
        <v>1000000</v>
      </c>
      <c r="L3149" t="str">
        <f t="shared" si="59"/>
        <v>多彩福娃超級彩金卡</v>
      </c>
    </row>
    <row r="3150" spans="2:12" x14ac:dyDescent="0.25">
      <c r="B3150" s="82" t="s">
        <v>441</v>
      </c>
      <c r="C3150" s="174" t="s">
        <v>5979</v>
      </c>
      <c r="D3150" s="175" t="s">
        <v>5980</v>
      </c>
      <c r="E3150" s="82">
        <v>12</v>
      </c>
      <c r="F3150" s="79"/>
      <c r="G3150" s="82"/>
      <c r="H3150" s="82"/>
      <c r="I3150" s="118">
        <f>VLOOKUP(道具表!L3150,虛寶卡代碼清單!D:H,4,FALSE)*K3150</f>
        <v>6825000000</v>
      </c>
      <c r="J3150" s="147"/>
      <c r="K3150" s="71">
        <v>3000000</v>
      </c>
      <c r="L3150" t="str">
        <f t="shared" si="59"/>
        <v>多彩福娃超級彩金卡</v>
      </c>
    </row>
    <row r="3151" spans="2:12" x14ac:dyDescent="0.25">
      <c r="B3151" s="82" t="s">
        <v>441</v>
      </c>
      <c r="C3151" s="174" t="s">
        <v>5981</v>
      </c>
      <c r="D3151" s="175" t="s">
        <v>5982</v>
      </c>
      <c r="E3151" s="82">
        <v>12</v>
      </c>
      <c r="F3151" s="79"/>
      <c r="G3151" s="82"/>
      <c r="H3151" s="82"/>
      <c r="I3151" s="118">
        <f>VLOOKUP(道具表!L3151,虛寶卡代碼清單!D:H,4,FALSE)*K3151</f>
        <v>13650000000</v>
      </c>
      <c r="J3151" s="147"/>
      <c r="K3151" s="71">
        <v>6000000</v>
      </c>
      <c r="L3151" t="str">
        <f t="shared" si="59"/>
        <v>多彩福娃超級彩金卡</v>
      </c>
    </row>
    <row r="3152" spans="2:12" x14ac:dyDescent="0.25">
      <c r="B3152" s="82" t="s">
        <v>441</v>
      </c>
      <c r="C3152" s="174" t="s">
        <v>5983</v>
      </c>
      <c r="D3152" s="175" t="s">
        <v>5984</v>
      </c>
      <c r="E3152" s="82">
        <v>12</v>
      </c>
      <c r="F3152" s="79"/>
      <c r="G3152" s="82"/>
      <c r="H3152" s="82"/>
      <c r="I3152" s="118">
        <f>VLOOKUP(道具表!L3152,虛寶卡代碼清單!D:H,4,FALSE)*K3152</f>
        <v>20475000000</v>
      </c>
      <c r="J3152" s="147"/>
      <c r="K3152" s="71">
        <v>9000000</v>
      </c>
      <c r="L3152" t="str">
        <f t="shared" si="59"/>
        <v>多彩福娃超級彩金卡</v>
      </c>
    </row>
    <row r="3153" spans="2:12" x14ac:dyDescent="0.25">
      <c r="B3153" s="82" t="s">
        <v>441</v>
      </c>
      <c r="C3153" s="174" t="s">
        <v>5985</v>
      </c>
      <c r="D3153" s="175" t="s">
        <v>5986</v>
      </c>
      <c r="E3153" s="82">
        <v>12</v>
      </c>
      <c r="F3153" s="79"/>
      <c r="G3153" s="82"/>
      <c r="H3153" s="82"/>
      <c r="I3153" s="118">
        <f>VLOOKUP(道具表!L3153,虛寶卡代碼清單!D:H,4,FALSE)*K3153</f>
        <v>22750000000</v>
      </c>
      <c r="J3153" s="147"/>
      <c r="K3153" s="71">
        <v>10000000</v>
      </c>
      <c r="L3153" t="str">
        <f t="shared" si="59"/>
        <v>多彩福娃超級彩金卡</v>
      </c>
    </row>
    <row r="3154" spans="2:12" x14ac:dyDescent="0.25">
      <c r="B3154" s="82" t="s">
        <v>441</v>
      </c>
      <c r="C3154" s="174" t="s">
        <v>5987</v>
      </c>
      <c r="D3154" s="175" t="s">
        <v>5988</v>
      </c>
      <c r="E3154" s="82">
        <v>12</v>
      </c>
      <c r="F3154" s="79"/>
      <c r="G3154" s="82"/>
      <c r="H3154" s="82"/>
      <c r="I3154" s="118">
        <f>VLOOKUP(道具表!L3154,虛寶卡代碼清單!D:H,4,FALSE)*K3154</f>
        <v>34125000000</v>
      </c>
      <c r="J3154" s="147"/>
      <c r="K3154" s="71">
        <v>15000000</v>
      </c>
      <c r="L3154" t="str">
        <f t="shared" si="59"/>
        <v>多彩福娃超級彩金卡</v>
      </c>
    </row>
    <row r="3155" spans="2:12" x14ac:dyDescent="0.25">
      <c r="B3155" s="82" t="s">
        <v>441</v>
      </c>
      <c r="C3155" s="174" t="s">
        <v>5989</v>
      </c>
      <c r="D3155" s="175" t="s">
        <v>5990</v>
      </c>
      <c r="E3155" s="82">
        <v>12</v>
      </c>
      <c r="F3155" s="79"/>
      <c r="G3155" s="82"/>
      <c r="H3155" s="82"/>
      <c r="I3155" s="118">
        <f>VLOOKUP(道具表!L3155,虛寶卡代碼清單!D:H,4,FALSE)*K3155</f>
        <v>68250000000</v>
      </c>
      <c r="J3155" s="147"/>
      <c r="K3155" s="71">
        <v>30000000</v>
      </c>
      <c r="L3155" t="str">
        <f t="shared" si="59"/>
        <v>多彩福娃超級彩金卡</v>
      </c>
    </row>
    <row r="3156" spans="2:12" x14ac:dyDescent="0.25">
      <c r="B3156" s="82" t="s">
        <v>441</v>
      </c>
      <c r="C3156" s="174" t="s">
        <v>5991</v>
      </c>
      <c r="D3156" s="175" t="s">
        <v>5992</v>
      </c>
      <c r="E3156" s="82">
        <v>12</v>
      </c>
      <c r="F3156" s="79"/>
      <c r="G3156" s="82"/>
      <c r="H3156" s="82"/>
      <c r="I3156" s="118">
        <f>VLOOKUP(道具表!L3156,虛寶卡代碼清單!D:H,4,FALSE)*K3156</f>
        <v>113750000000</v>
      </c>
      <c r="J3156" s="147"/>
      <c r="K3156" s="71">
        <v>50000000</v>
      </c>
      <c r="L3156" t="str">
        <f t="shared" si="59"/>
        <v>多彩福娃超級彩金卡</v>
      </c>
    </row>
    <row r="3157" spans="2:12" x14ac:dyDescent="0.25">
      <c r="B3157" s="82" t="s">
        <v>441</v>
      </c>
      <c r="C3157" s="174" t="s">
        <v>5993</v>
      </c>
      <c r="D3157" s="175" t="s">
        <v>5994</v>
      </c>
      <c r="E3157" s="82">
        <v>12</v>
      </c>
      <c r="F3157" s="79"/>
      <c r="G3157" s="82"/>
      <c r="H3157" s="82"/>
      <c r="I3157" s="118">
        <f>VLOOKUP(道具表!L3157,虛寶卡代碼清單!D:H,4,FALSE)*K3157</f>
        <v>227500000000</v>
      </c>
      <c r="J3157" s="147"/>
      <c r="K3157" s="71">
        <v>100000000</v>
      </c>
      <c r="L3157" t="str">
        <f t="shared" si="59"/>
        <v>多彩福娃超級彩金卡</v>
      </c>
    </row>
    <row r="3158" spans="2:12" x14ac:dyDescent="0.25">
      <c r="B3158" s="82" t="s">
        <v>441</v>
      </c>
      <c r="C3158" s="174" t="s">
        <v>5995</v>
      </c>
      <c r="D3158" s="175" t="s">
        <v>5996</v>
      </c>
      <c r="E3158" s="82">
        <v>12</v>
      </c>
      <c r="F3158" s="79"/>
      <c r="G3158" s="82"/>
      <c r="H3158" s="82"/>
      <c r="I3158" s="118">
        <f>VLOOKUP(道具表!L3158,虛寶卡代碼清單!D:H,4,FALSE)*K3158</f>
        <v>455000000000</v>
      </c>
      <c r="J3158" s="147"/>
      <c r="K3158" s="71">
        <v>200000000</v>
      </c>
      <c r="L3158" t="str">
        <f t="shared" si="59"/>
        <v>多彩福娃超級彩金卡</v>
      </c>
    </row>
    <row r="3159" spans="2:12" x14ac:dyDescent="0.25">
      <c r="B3159" s="82" t="s">
        <v>441</v>
      </c>
      <c r="C3159" s="174" t="s">
        <v>5997</v>
      </c>
      <c r="D3159" s="175" t="s">
        <v>5998</v>
      </c>
      <c r="E3159" s="82">
        <v>12</v>
      </c>
      <c r="F3159" s="79"/>
      <c r="G3159" s="82"/>
      <c r="H3159" s="82"/>
      <c r="I3159" s="118">
        <f>VLOOKUP(道具表!L3159,虛寶卡代碼清單!D:H,4,FALSE)*K3159</f>
        <v>682500000000</v>
      </c>
      <c r="J3159" s="147"/>
      <c r="K3159" s="71">
        <v>300000000</v>
      </c>
      <c r="L3159" t="str">
        <f t="shared" si="59"/>
        <v>多彩福娃超級彩金卡</v>
      </c>
    </row>
    <row r="3160" spans="2:12" x14ac:dyDescent="0.25">
      <c r="B3160" s="82" t="s">
        <v>441</v>
      </c>
      <c r="C3160" s="174" t="s">
        <v>5999</v>
      </c>
      <c r="D3160" s="175" t="s">
        <v>6000</v>
      </c>
      <c r="E3160" s="82">
        <v>12</v>
      </c>
      <c r="F3160" s="79"/>
      <c r="G3160" s="82"/>
      <c r="H3160" s="82"/>
      <c r="I3160" s="118">
        <f>VLOOKUP(道具表!L3160,虛寶卡代碼清單!D:H,4,FALSE)*K3160</f>
        <v>1137500000000</v>
      </c>
      <c r="J3160" s="147"/>
      <c r="K3160" s="71">
        <v>500000000</v>
      </c>
      <c r="L3160" t="str">
        <f t="shared" si="59"/>
        <v>多彩福娃超級彩金卡</v>
      </c>
    </row>
    <row r="3161" spans="2:12" x14ac:dyDescent="0.25">
      <c r="B3161" s="82" t="s">
        <v>441</v>
      </c>
      <c r="C3161" s="174" t="s">
        <v>6001</v>
      </c>
      <c r="D3161" s="175" t="s">
        <v>6002</v>
      </c>
      <c r="E3161" s="82">
        <v>12</v>
      </c>
      <c r="F3161" s="79"/>
      <c r="G3161" s="82"/>
      <c r="H3161" s="82"/>
      <c r="I3161" s="118">
        <f>VLOOKUP(道具表!L3161,虛寶卡代碼清單!D:H,4,FALSE)*K3161</f>
        <v>2275000000000</v>
      </c>
      <c r="J3161" s="147"/>
      <c r="K3161" s="71">
        <v>1000000000</v>
      </c>
      <c r="L3161" t="str">
        <f t="shared" si="59"/>
        <v>多彩福娃超級彩金卡</v>
      </c>
    </row>
    <row r="3162" spans="2:12" x14ac:dyDescent="0.25">
      <c r="B3162" s="82" t="s">
        <v>441</v>
      </c>
      <c r="C3162" s="174" t="s">
        <v>6003</v>
      </c>
      <c r="D3162" s="175" t="s">
        <v>6004</v>
      </c>
      <c r="E3162" s="82">
        <v>12</v>
      </c>
      <c r="F3162" s="79"/>
      <c r="G3162" s="82"/>
      <c r="H3162" s="82"/>
      <c r="I3162" s="118">
        <f>VLOOKUP(道具表!L3162,虛寶卡代碼清單!D:H,4,FALSE)*K3162</f>
        <v>105000</v>
      </c>
      <c r="J3162" s="147"/>
      <c r="K3162" s="71">
        <v>3000</v>
      </c>
      <c r="L3162" t="str">
        <f t="shared" si="59"/>
        <v>埃及女王免費卡</v>
      </c>
    </row>
    <row r="3163" spans="2:12" x14ac:dyDescent="0.25">
      <c r="B3163" s="82" t="s">
        <v>441</v>
      </c>
      <c r="C3163" s="174" t="s">
        <v>6005</v>
      </c>
      <c r="D3163" s="175" t="s">
        <v>6006</v>
      </c>
      <c r="E3163" s="82">
        <v>12</v>
      </c>
      <c r="F3163" s="79"/>
      <c r="G3163" s="82"/>
      <c r="H3163" s="82"/>
      <c r="I3163" s="118">
        <f>VLOOKUP(道具表!L3163,虛寶卡代碼清單!D:H,4,FALSE)*K3163</f>
        <v>350000</v>
      </c>
      <c r="J3163" s="147"/>
      <c r="K3163" s="71">
        <v>10000</v>
      </c>
      <c r="L3163" t="str">
        <f t="shared" si="59"/>
        <v>埃及女王免費卡</v>
      </c>
    </row>
    <row r="3164" spans="2:12" x14ac:dyDescent="0.25">
      <c r="B3164" s="82" t="s">
        <v>441</v>
      </c>
      <c r="C3164" s="174" t="s">
        <v>6007</v>
      </c>
      <c r="D3164" s="175" t="s">
        <v>6008</v>
      </c>
      <c r="E3164" s="82">
        <v>12</v>
      </c>
      <c r="F3164" s="79"/>
      <c r="G3164" s="82"/>
      <c r="H3164" s="82"/>
      <c r="I3164" s="118">
        <f>VLOOKUP(道具表!L3164,虛寶卡代碼清單!D:H,4,FALSE)*K3164</f>
        <v>1050000</v>
      </c>
      <c r="J3164" s="147"/>
      <c r="K3164" s="71">
        <v>30000</v>
      </c>
      <c r="L3164" t="str">
        <f t="shared" si="59"/>
        <v>埃及女王免費卡</v>
      </c>
    </row>
    <row r="3165" spans="2:12" x14ac:dyDescent="0.25">
      <c r="B3165" s="82" t="s">
        <v>441</v>
      </c>
      <c r="C3165" s="174" t="s">
        <v>6009</v>
      </c>
      <c r="D3165" s="175" t="s">
        <v>6010</v>
      </c>
      <c r="E3165" s="82">
        <v>12</v>
      </c>
      <c r="F3165" s="79"/>
      <c r="G3165" s="82"/>
      <c r="H3165" s="82"/>
      <c r="I3165" s="118">
        <f>VLOOKUP(道具表!L3165,虛寶卡代碼清單!D:H,4,FALSE)*K3165</f>
        <v>3500000</v>
      </c>
      <c r="J3165" s="147"/>
      <c r="K3165" s="71">
        <v>100000</v>
      </c>
      <c r="L3165" t="str">
        <f t="shared" si="59"/>
        <v>埃及女王免費卡</v>
      </c>
    </row>
    <row r="3166" spans="2:12" x14ac:dyDescent="0.25">
      <c r="B3166" s="82" t="s">
        <v>441</v>
      </c>
      <c r="C3166" s="174" t="s">
        <v>6011</v>
      </c>
      <c r="D3166" s="175" t="s">
        <v>6012</v>
      </c>
      <c r="E3166" s="82">
        <v>12</v>
      </c>
      <c r="F3166" s="79"/>
      <c r="G3166" s="82"/>
      <c r="H3166" s="82"/>
      <c r="I3166" s="118">
        <f>VLOOKUP(道具表!L3166,虛寶卡代碼清單!D:H,4,FALSE)*K3166</f>
        <v>10500000</v>
      </c>
      <c r="J3166" s="147"/>
      <c r="K3166" s="71">
        <v>300000</v>
      </c>
      <c r="L3166" t="str">
        <f t="shared" si="59"/>
        <v>埃及女王免費卡</v>
      </c>
    </row>
    <row r="3167" spans="2:12" x14ac:dyDescent="0.25">
      <c r="B3167" s="82" t="s">
        <v>441</v>
      </c>
      <c r="C3167" s="174" t="s">
        <v>6013</v>
      </c>
      <c r="D3167" s="175" t="s">
        <v>6014</v>
      </c>
      <c r="E3167" s="82">
        <v>12</v>
      </c>
      <c r="F3167" s="79"/>
      <c r="G3167" s="82"/>
      <c r="H3167" s="82"/>
      <c r="I3167" s="118">
        <f>VLOOKUP(道具表!L3167,虛寶卡代碼清單!D:H,4,FALSE)*K3167</f>
        <v>35000000</v>
      </c>
      <c r="J3167" s="147"/>
      <c r="K3167" s="71">
        <v>1000000</v>
      </c>
      <c r="L3167" t="str">
        <f t="shared" si="59"/>
        <v>埃及女王免費卡</v>
      </c>
    </row>
    <row r="3168" spans="2:12" x14ac:dyDescent="0.25">
      <c r="B3168" s="82" t="s">
        <v>441</v>
      </c>
      <c r="C3168" s="174" t="s">
        <v>6015</v>
      </c>
      <c r="D3168" s="175" t="s">
        <v>6016</v>
      </c>
      <c r="E3168" s="82">
        <v>12</v>
      </c>
      <c r="F3168" s="79"/>
      <c r="G3168" s="82"/>
      <c r="H3168" s="82"/>
      <c r="I3168" s="118">
        <f>VLOOKUP(道具表!L3168,虛寶卡代碼清單!D:H,4,FALSE)*K3168</f>
        <v>105000000</v>
      </c>
      <c r="J3168" s="147"/>
      <c r="K3168" s="71">
        <v>3000000</v>
      </c>
      <c r="L3168" t="str">
        <f t="shared" si="59"/>
        <v>埃及女王免費卡</v>
      </c>
    </row>
    <row r="3169" spans="2:12" x14ac:dyDescent="0.25">
      <c r="B3169" s="82" t="s">
        <v>441</v>
      </c>
      <c r="C3169" s="174" t="s">
        <v>6017</v>
      </c>
      <c r="D3169" s="175" t="s">
        <v>6018</v>
      </c>
      <c r="E3169" s="82">
        <v>12</v>
      </c>
      <c r="F3169" s="79"/>
      <c r="G3169" s="82"/>
      <c r="H3169" s="82"/>
      <c r="I3169" s="118">
        <f>VLOOKUP(道具表!L3169,虛寶卡代碼清單!D:H,4,FALSE)*K3169</f>
        <v>210000000</v>
      </c>
      <c r="J3169" s="147"/>
      <c r="K3169" s="71">
        <v>6000000</v>
      </c>
      <c r="L3169" t="str">
        <f t="shared" si="59"/>
        <v>埃及女王免費卡</v>
      </c>
    </row>
    <row r="3170" spans="2:12" x14ac:dyDescent="0.25">
      <c r="B3170" s="82" t="s">
        <v>441</v>
      </c>
      <c r="C3170" s="174" t="s">
        <v>6019</v>
      </c>
      <c r="D3170" s="175" t="s">
        <v>6020</v>
      </c>
      <c r="E3170" s="82">
        <v>12</v>
      </c>
      <c r="F3170" s="79"/>
      <c r="G3170" s="82"/>
      <c r="H3170" s="82"/>
      <c r="I3170" s="118">
        <f>VLOOKUP(道具表!L3170,虛寶卡代碼清單!D:H,4,FALSE)*K3170</f>
        <v>315000000</v>
      </c>
      <c r="J3170" s="147"/>
      <c r="K3170" s="71">
        <v>9000000</v>
      </c>
      <c r="L3170" t="str">
        <f t="shared" si="59"/>
        <v>埃及女王免費卡</v>
      </c>
    </row>
    <row r="3171" spans="2:12" x14ac:dyDescent="0.25">
      <c r="B3171" s="82" t="s">
        <v>441</v>
      </c>
      <c r="C3171" s="174" t="s">
        <v>6021</v>
      </c>
      <c r="D3171" s="175" t="s">
        <v>6022</v>
      </c>
      <c r="E3171" s="82">
        <v>12</v>
      </c>
      <c r="F3171" s="79"/>
      <c r="G3171" s="82"/>
      <c r="H3171" s="82"/>
      <c r="I3171" s="118">
        <f>VLOOKUP(道具表!L3171,虛寶卡代碼清單!D:H,4,FALSE)*K3171</f>
        <v>350000000</v>
      </c>
      <c r="J3171" s="147"/>
      <c r="K3171" s="71">
        <v>10000000</v>
      </c>
      <c r="L3171" t="str">
        <f t="shared" si="59"/>
        <v>埃及女王免費卡</v>
      </c>
    </row>
    <row r="3172" spans="2:12" x14ac:dyDescent="0.25">
      <c r="B3172" s="82" t="s">
        <v>441</v>
      </c>
      <c r="C3172" s="174" t="s">
        <v>6023</v>
      </c>
      <c r="D3172" s="175" t="s">
        <v>6024</v>
      </c>
      <c r="E3172" s="82">
        <v>12</v>
      </c>
      <c r="F3172" s="79"/>
      <c r="G3172" s="82"/>
      <c r="H3172" s="82"/>
      <c r="I3172" s="118">
        <f>VLOOKUP(道具表!L3172,虛寶卡代碼清單!D:H,4,FALSE)*K3172</f>
        <v>525000000</v>
      </c>
      <c r="J3172" s="147"/>
      <c r="K3172" s="71">
        <v>15000000</v>
      </c>
      <c r="L3172" t="str">
        <f t="shared" si="59"/>
        <v>埃及女王免費卡</v>
      </c>
    </row>
    <row r="3173" spans="2:12" x14ac:dyDescent="0.25">
      <c r="B3173" s="82" t="s">
        <v>441</v>
      </c>
      <c r="C3173" s="174" t="s">
        <v>6025</v>
      </c>
      <c r="D3173" s="175" t="s">
        <v>6026</v>
      </c>
      <c r="E3173" s="82">
        <v>12</v>
      </c>
      <c r="F3173" s="79"/>
      <c r="G3173" s="82"/>
      <c r="H3173" s="82"/>
      <c r="I3173" s="118">
        <f>VLOOKUP(道具表!L3173,虛寶卡代碼清單!D:H,4,FALSE)*K3173</f>
        <v>1050000000</v>
      </c>
      <c r="J3173" s="147"/>
      <c r="K3173" s="71">
        <v>30000000</v>
      </c>
      <c r="L3173" t="str">
        <f t="shared" si="59"/>
        <v>埃及女王免費卡</v>
      </c>
    </row>
    <row r="3174" spans="2:12" x14ac:dyDescent="0.25">
      <c r="B3174" s="82" t="s">
        <v>441</v>
      </c>
      <c r="C3174" s="174" t="s">
        <v>6027</v>
      </c>
      <c r="D3174" s="175" t="s">
        <v>6028</v>
      </c>
      <c r="E3174" s="82">
        <v>12</v>
      </c>
      <c r="F3174" s="79"/>
      <c r="G3174" s="82"/>
      <c r="H3174" s="82"/>
      <c r="I3174" s="118">
        <f>VLOOKUP(道具表!L3174,虛寶卡代碼清單!D:H,4,FALSE)*K3174</f>
        <v>1750000000</v>
      </c>
      <c r="J3174" s="147"/>
      <c r="K3174" s="71">
        <v>50000000</v>
      </c>
      <c r="L3174" t="str">
        <f t="shared" si="59"/>
        <v>埃及女王免費卡</v>
      </c>
    </row>
    <row r="3175" spans="2:12" x14ac:dyDescent="0.25">
      <c r="B3175" s="82" t="s">
        <v>441</v>
      </c>
      <c r="C3175" s="174" t="s">
        <v>6029</v>
      </c>
      <c r="D3175" s="175" t="s">
        <v>6030</v>
      </c>
      <c r="E3175" s="82">
        <v>12</v>
      </c>
      <c r="F3175" s="79"/>
      <c r="G3175" s="82"/>
      <c r="H3175" s="82"/>
      <c r="I3175" s="118">
        <f>VLOOKUP(道具表!L3175,虛寶卡代碼清單!D:H,4,FALSE)*K3175</f>
        <v>3500000000</v>
      </c>
      <c r="J3175" s="147"/>
      <c r="K3175" s="71">
        <v>100000000</v>
      </c>
      <c r="L3175" t="str">
        <f t="shared" si="59"/>
        <v>埃及女王免費卡</v>
      </c>
    </row>
    <row r="3176" spans="2:12" x14ac:dyDescent="0.25">
      <c r="B3176" s="82" t="s">
        <v>441</v>
      </c>
      <c r="C3176" s="174" t="s">
        <v>6031</v>
      </c>
      <c r="D3176" s="175" t="s">
        <v>6032</v>
      </c>
      <c r="E3176" s="82">
        <v>12</v>
      </c>
      <c r="F3176" s="79"/>
      <c r="G3176" s="82"/>
      <c r="H3176" s="82"/>
      <c r="I3176" s="118">
        <f>VLOOKUP(道具表!L3176,虛寶卡代碼清單!D:H,4,FALSE)*K3176</f>
        <v>7000000000</v>
      </c>
      <c r="J3176" s="147"/>
      <c r="K3176" s="71">
        <v>200000000</v>
      </c>
      <c r="L3176" t="str">
        <f t="shared" si="59"/>
        <v>埃及女王免費卡</v>
      </c>
    </row>
    <row r="3177" spans="2:12" x14ac:dyDescent="0.25">
      <c r="B3177" s="82" t="s">
        <v>441</v>
      </c>
      <c r="C3177" s="174" t="s">
        <v>6033</v>
      </c>
      <c r="D3177" s="175" t="s">
        <v>6034</v>
      </c>
      <c r="E3177" s="82">
        <v>12</v>
      </c>
      <c r="F3177" s="79"/>
      <c r="G3177" s="82"/>
      <c r="H3177" s="82"/>
      <c r="I3177" s="118">
        <f>VLOOKUP(道具表!L3177,虛寶卡代碼清單!D:H,4,FALSE)*K3177</f>
        <v>10500000000</v>
      </c>
      <c r="J3177" s="147"/>
      <c r="K3177" s="71">
        <v>300000000</v>
      </c>
      <c r="L3177" t="str">
        <f t="shared" si="59"/>
        <v>埃及女王免費卡</v>
      </c>
    </row>
    <row r="3178" spans="2:12" x14ac:dyDescent="0.25">
      <c r="B3178" s="82" t="s">
        <v>441</v>
      </c>
      <c r="C3178" s="174" t="s">
        <v>6035</v>
      </c>
      <c r="D3178" s="175" t="s">
        <v>6036</v>
      </c>
      <c r="E3178" s="82">
        <v>12</v>
      </c>
      <c r="F3178" s="79"/>
      <c r="G3178" s="82"/>
      <c r="H3178" s="82"/>
      <c r="I3178" s="118">
        <f>VLOOKUP(道具表!L3178,虛寶卡代碼清單!D:H,4,FALSE)*K3178</f>
        <v>17500000000</v>
      </c>
      <c r="J3178" s="147"/>
      <c r="K3178" s="71">
        <v>500000000</v>
      </c>
      <c r="L3178" t="str">
        <f t="shared" si="59"/>
        <v>埃及女王免費卡</v>
      </c>
    </row>
    <row r="3179" spans="2:12" x14ac:dyDescent="0.25">
      <c r="B3179" s="82" t="s">
        <v>441</v>
      </c>
      <c r="C3179" s="174" t="s">
        <v>6037</v>
      </c>
      <c r="D3179" s="175" t="s">
        <v>6038</v>
      </c>
      <c r="E3179" s="82">
        <v>12</v>
      </c>
      <c r="F3179" s="79"/>
      <c r="G3179" s="82"/>
      <c r="H3179" s="82"/>
      <c r="I3179" s="118">
        <f>VLOOKUP(道具表!L3179,虛寶卡代碼清單!D:H,4,FALSE)*K3179</f>
        <v>35000000000</v>
      </c>
      <c r="J3179" s="147"/>
      <c r="K3179" s="71">
        <v>1000000000</v>
      </c>
      <c r="L3179" t="str">
        <f t="shared" si="59"/>
        <v>埃及女王免費卡</v>
      </c>
    </row>
    <row r="3180" spans="2:12" x14ac:dyDescent="0.25">
      <c r="B3180" s="82" t="s">
        <v>441</v>
      </c>
      <c r="C3180" s="174" t="s">
        <v>6039</v>
      </c>
      <c r="D3180" s="175" t="s">
        <v>6040</v>
      </c>
      <c r="E3180" s="82">
        <v>12</v>
      </c>
      <c r="F3180" s="79"/>
      <c r="G3180" s="82"/>
      <c r="H3180" s="82"/>
      <c r="I3180" s="118">
        <f>VLOOKUP(道具表!L3180,虛寶卡代碼清單!D:H,4,FALSE)*K3180</f>
        <v>105000</v>
      </c>
      <c r="J3180" s="147"/>
      <c r="K3180" s="71">
        <v>3000</v>
      </c>
      <c r="L3180" t="str">
        <f t="shared" si="59"/>
        <v>埃及女王免費卡</v>
      </c>
    </row>
    <row r="3181" spans="2:12" x14ac:dyDescent="0.25">
      <c r="B3181" s="82" t="s">
        <v>441</v>
      </c>
      <c r="C3181" s="174" t="s">
        <v>6041</v>
      </c>
      <c r="D3181" s="175" t="s">
        <v>6042</v>
      </c>
      <c r="E3181" s="82">
        <v>12</v>
      </c>
      <c r="F3181" s="79"/>
      <c r="G3181" s="82"/>
      <c r="H3181" s="82"/>
      <c r="I3181" s="118">
        <f>VLOOKUP(道具表!L3181,虛寶卡代碼清單!D:H,4,FALSE)*K3181</f>
        <v>350000</v>
      </c>
      <c r="J3181" s="147"/>
      <c r="K3181" s="71">
        <v>10000</v>
      </c>
      <c r="L3181" t="str">
        <f t="shared" si="59"/>
        <v>埃及女王免費卡</v>
      </c>
    </row>
    <row r="3182" spans="2:12" x14ac:dyDescent="0.25">
      <c r="B3182" s="82" t="s">
        <v>441</v>
      </c>
      <c r="C3182" s="174" t="s">
        <v>6043</v>
      </c>
      <c r="D3182" s="175" t="s">
        <v>6044</v>
      </c>
      <c r="E3182" s="82">
        <v>12</v>
      </c>
      <c r="F3182" s="79"/>
      <c r="G3182" s="82"/>
      <c r="H3182" s="82"/>
      <c r="I3182" s="118">
        <f>VLOOKUP(道具表!L3182,虛寶卡代碼清單!D:H,4,FALSE)*K3182</f>
        <v>1050000</v>
      </c>
      <c r="J3182" s="147"/>
      <c r="K3182" s="71">
        <v>30000</v>
      </c>
      <c r="L3182" t="str">
        <f t="shared" ref="L3182:L3245" si="60">MID(C3182,LEN(K3182)+1,FIND("(",C3182)-LEN(K3182)-1)</f>
        <v>埃及女王免費卡</v>
      </c>
    </row>
    <row r="3183" spans="2:12" x14ac:dyDescent="0.25">
      <c r="B3183" s="82" t="s">
        <v>441</v>
      </c>
      <c r="C3183" s="174" t="s">
        <v>6045</v>
      </c>
      <c r="D3183" s="175" t="s">
        <v>6046</v>
      </c>
      <c r="E3183" s="82">
        <v>12</v>
      </c>
      <c r="F3183" s="79"/>
      <c r="G3183" s="82"/>
      <c r="H3183" s="82"/>
      <c r="I3183" s="118">
        <f>VLOOKUP(道具表!L3183,虛寶卡代碼清單!D:H,4,FALSE)*K3183</f>
        <v>3500000</v>
      </c>
      <c r="J3183" s="147"/>
      <c r="K3183" s="71">
        <v>100000</v>
      </c>
      <c r="L3183" t="str">
        <f t="shared" si="60"/>
        <v>埃及女王免費卡</v>
      </c>
    </row>
    <row r="3184" spans="2:12" x14ac:dyDescent="0.25">
      <c r="B3184" s="82" t="s">
        <v>441</v>
      </c>
      <c r="C3184" s="174" t="s">
        <v>6047</v>
      </c>
      <c r="D3184" s="175" t="s">
        <v>6048</v>
      </c>
      <c r="E3184" s="82">
        <v>12</v>
      </c>
      <c r="F3184" s="79"/>
      <c r="G3184" s="82"/>
      <c r="H3184" s="82"/>
      <c r="I3184" s="118">
        <f>VLOOKUP(道具表!L3184,虛寶卡代碼清單!D:H,4,FALSE)*K3184</f>
        <v>10500000</v>
      </c>
      <c r="J3184" s="147"/>
      <c r="K3184" s="71">
        <v>300000</v>
      </c>
      <c r="L3184" t="str">
        <f t="shared" si="60"/>
        <v>埃及女王免費卡</v>
      </c>
    </row>
    <row r="3185" spans="2:12" x14ac:dyDescent="0.25">
      <c r="B3185" s="82" t="s">
        <v>441</v>
      </c>
      <c r="C3185" s="174" t="s">
        <v>6049</v>
      </c>
      <c r="D3185" s="175" t="s">
        <v>6050</v>
      </c>
      <c r="E3185" s="82">
        <v>12</v>
      </c>
      <c r="F3185" s="79"/>
      <c r="G3185" s="82"/>
      <c r="H3185" s="82"/>
      <c r="I3185" s="118">
        <f>VLOOKUP(道具表!L3185,虛寶卡代碼清單!D:H,4,FALSE)*K3185</f>
        <v>35000000</v>
      </c>
      <c r="J3185" s="147"/>
      <c r="K3185" s="71">
        <v>1000000</v>
      </c>
      <c r="L3185" t="str">
        <f t="shared" si="60"/>
        <v>埃及女王免費卡</v>
      </c>
    </row>
    <row r="3186" spans="2:12" x14ac:dyDescent="0.25">
      <c r="B3186" s="82" t="s">
        <v>441</v>
      </c>
      <c r="C3186" s="174" t="s">
        <v>6051</v>
      </c>
      <c r="D3186" s="175" t="s">
        <v>6052</v>
      </c>
      <c r="E3186" s="82">
        <v>12</v>
      </c>
      <c r="F3186" s="79"/>
      <c r="G3186" s="82"/>
      <c r="H3186" s="82"/>
      <c r="I3186" s="118">
        <f>VLOOKUP(道具表!L3186,虛寶卡代碼清單!D:H,4,FALSE)*K3186</f>
        <v>105000000</v>
      </c>
      <c r="J3186" s="147"/>
      <c r="K3186" s="71">
        <v>3000000</v>
      </c>
      <c r="L3186" t="str">
        <f t="shared" si="60"/>
        <v>埃及女王免費卡</v>
      </c>
    </row>
    <row r="3187" spans="2:12" x14ac:dyDescent="0.25">
      <c r="B3187" s="82" t="s">
        <v>441</v>
      </c>
      <c r="C3187" s="174" t="s">
        <v>6053</v>
      </c>
      <c r="D3187" s="175" t="s">
        <v>6054</v>
      </c>
      <c r="E3187" s="82">
        <v>12</v>
      </c>
      <c r="F3187" s="79"/>
      <c r="G3187" s="82"/>
      <c r="H3187" s="82"/>
      <c r="I3187" s="118">
        <f>VLOOKUP(道具表!L3187,虛寶卡代碼清單!D:H,4,FALSE)*K3187</f>
        <v>210000000</v>
      </c>
      <c r="J3187" s="147"/>
      <c r="K3187" s="71">
        <v>6000000</v>
      </c>
      <c r="L3187" t="str">
        <f t="shared" si="60"/>
        <v>埃及女王免費卡</v>
      </c>
    </row>
    <row r="3188" spans="2:12" x14ac:dyDescent="0.25">
      <c r="B3188" s="82" t="s">
        <v>441</v>
      </c>
      <c r="C3188" s="174" t="s">
        <v>6055</v>
      </c>
      <c r="D3188" s="175" t="s">
        <v>6056</v>
      </c>
      <c r="E3188" s="82">
        <v>12</v>
      </c>
      <c r="F3188" s="79"/>
      <c r="G3188" s="82"/>
      <c r="H3188" s="82"/>
      <c r="I3188" s="118">
        <f>VLOOKUP(道具表!L3188,虛寶卡代碼清單!D:H,4,FALSE)*K3188</f>
        <v>315000000</v>
      </c>
      <c r="J3188" s="147"/>
      <c r="K3188" s="71">
        <v>9000000</v>
      </c>
      <c r="L3188" t="str">
        <f t="shared" si="60"/>
        <v>埃及女王免費卡</v>
      </c>
    </row>
    <row r="3189" spans="2:12" x14ac:dyDescent="0.25">
      <c r="B3189" s="82" t="s">
        <v>441</v>
      </c>
      <c r="C3189" s="174" t="s">
        <v>6057</v>
      </c>
      <c r="D3189" s="175" t="s">
        <v>6058</v>
      </c>
      <c r="E3189" s="82">
        <v>12</v>
      </c>
      <c r="F3189" s="79"/>
      <c r="G3189" s="82"/>
      <c r="H3189" s="82"/>
      <c r="I3189" s="118">
        <f>VLOOKUP(道具表!L3189,虛寶卡代碼清單!D:H,4,FALSE)*K3189</f>
        <v>350000000</v>
      </c>
      <c r="J3189" s="147"/>
      <c r="K3189" s="71">
        <v>10000000</v>
      </c>
      <c r="L3189" t="str">
        <f t="shared" si="60"/>
        <v>埃及女王免費卡</v>
      </c>
    </row>
    <row r="3190" spans="2:12" x14ac:dyDescent="0.25">
      <c r="B3190" s="82" t="s">
        <v>441</v>
      </c>
      <c r="C3190" s="174" t="s">
        <v>6059</v>
      </c>
      <c r="D3190" s="175" t="s">
        <v>6060</v>
      </c>
      <c r="E3190" s="82">
        <v>12</v>
      </c>
      <c r="F3190" s="79"/>
      <c r="G3190" s="82"/>
      <c r="H3190" s="82"/>
      <c r="I3190" s="118">
        <f>VLOOKUP(道具表!L3190,虛寶卡代碼清單!D:H,4,FALSE)*K3190</f>
        <v>525000000</v>
      </c>
      <c r="J3190" s="147"/>
      <c r="K3190" s="71">
        <v>15000000</v>
      </c>
      <c r="L3190" t="str">
        <f t="shared" si="60"/>
        <v>埃及女王免費卡</v>
      </c>
    </row>
    <row r="3191" spans="2:12" x14ac:dyDescent="0.25">
      <c r="B3191" s="82" t="s">
        <v>441</v>
      </c>
      <c r="C3191" s="174" t="s">
        <v>6061</v>
      </c>
      <c r="D3191" s="175" t="s">
        <v>6062</v>
      </c>
      <c r="E3191" s="82">
        <v>12</v>
      </c>
      <c r="F3191" s="79"/>
      <c r="G3191" s="82"/>
      <c r="H3191" s="82"/>
      <c r="I3191" s="118">
        <f>VLOOKUP(道具表!L3191,虛寶卡代碼清單!D:H,4,FALSE)*K3191</f>
        <v>1050000000</v>
      </c>
      <c r="J3191" s="147"/>
      <c r="K3191" s="71">
        <v>30000000</v>
      </c>
      <c r="L3191" t="str">
        <f t="shared" si="60"/>
        <v>埃及女王免費卡</v>
      </c>
    </row>
    <row r="3192" spans="2:12" x14ac:dyDescent="0.25">
      <c r="B3192" s="82" t="s">
        <v>441</v>
      </c>
      <c r="C3192" s="174" t="s">
        <v>6063</v>
      </c>
      <c r="D3192" s="175" t="s">
        <v>6064</v>
      </c>
      <c r="E3192" s="82">
        <v>12</v>
      </c>
      <c r="F3192" s="79"/>
      <c r="G3192" s="82"/>
      <c r="H3192" s="82"/>
      <c r="I3192" s="118">
        <f>VLOOKUP(道具表!L3192,虛寶卡代碼清單!D:H,4,FALSE)*K3192</f>
        <v>1750000000</v>
      </c>
      <c r="J3192" s="147"/>
      <c r="K3192" s="71">
        <v>50000000</v>
      </c>
      <c r="L3192" t="str">
        <f t="shared" si="60"/>
        <v>埃及女王免費卡</v>
      </c>
    </row>
    <row r="3193" spans="2:12" x14ac:dyDescent="0.25">
      <c r="B3193" s="82" t="s">
        <v>441</v>
      </c>
      <c r="C3193" s="174" t="s">
        <v>6065</v>
      </c>
      <c r="D3193" s="175" t="s">
        <v>6066</v>
      </c>
      <c r="E3193" s="82">
        <v>12</v>
      </c>
      <c r="F3193" s="79"/>
      <c r="G3193" s="82"/>
      <c r="H3193" s="82"/>
      <c r="I3193" s="118">
        <f>VLOOKUP(道具表!L3193,虛寶卡代碼清單!D:H,4,FALSE)*K3193</f>
        <v>3500000000</v>
      </c>
      <c r="J3193" s="147"/>
      <c r="K3193" s="71">
        <v>100000000</v>
      </c>
      <c r="L3193" t="str">
        <f t="shared" si="60"/>
        <v>埃及女王免費卡</v>
      </c>
    </row>
    <row r="3194" spans="2:12" x14ac:dyDescent="0.25">
      <c r="B3194" s="82" t="s">
        <v>441</v>
      </c>
      <c r="C3194" s="174" t="s">
        <v>6067</v>
      </c>
      <c r="D3194" s="175" t="s">
        <v>6068</v>
      </c>
      <c r="E3194" s="82">
        <v>12</v>
      </c>
      <c r="F3194" s="79"/>
      <c r="G3194" s="82"/>
      <c r="H3194" s="82"/>
      <c r="I3194" s="118">
        <f>VLOOKUP(道具表!L3194,虛寶卡代碼清單!D:H,4,FALSE)*K3194</f>
        <v>7000000000</v>
      </c>
      <c r="J3194" s="147"/>
      <c r="K3194" s="71">
        <v>200000000</v>
      </c>
      <c r="L3194" t="str">
        <f t="shared" si="60"/>
        <v>埃及女王免費卡</v>
      </c>
    </row>
    <row r="3195" spans="2:12" x14ac:dyDescent="0.25">
      <c r="B3195" s="82" t="s">
        <v>441</v>
      </c>
      <c r="C3195" s="174" t="s">
        <v>6069</v>
      </c>
      <c r="D3195" s="175" t="s">
        <v>6070</v>
      </c>
      <c r="E3195" s="82">
        <v>12</v>
      </c>
      <c r="F3195" s="79"/>
      <c r="G3195" s="82"/>
      <c r="H3195" s="82"/>
      <c r="I3195" s="118">
        <f>VLOOKUP(道具表!L3195,虛寶卡代碼清單!D:H,4,FALSE)*K3195</f>
        <v>10500000000</v>
      </c>
      <c r="J3195" s="147"/>
      <c r="K3195" s="71">
        <v>300000000</v>
      </c>
      <c r="L3195" t="str">
        <f t="shared" si="60"/>
        <v>埃及女王免費卡</v>
      </c>
    </row>
    <row r="3196" spans="2:12" x14ac:dyDescent="0.25">
      <c r="B3196" s="82" t="s">
        <v>441</v>
      </c>
      <c r="C3196" s="174" t="s">
        <v>6071</v>
      </c>
      <c r="D3196" s="175" t="s">
        <v>6072</v>
      </c>
      <c r="E3196" s="82">
        <v>12</v>
      </c>
      <c r="F3196" s="79"/>
      <c r="G3196" s="82"/>
      <c r="H3196" s="82"/>
      <c r="I3196" s="118">
        <f>VLOOKUP(道具表!L3196,虛寶卡代碼清單!D:H,4,FALSE)*K3196</f>
        <v>17500000000</v>
      </c>
      <c r="J3196" s="147"/>
      <c r="K3196" s="71">
        <v>500000000</v>
      </c>
      <c r="L3196" t="str">
        <f t="shared" si="60"/>
        <v>埃及女王免費卡</v>
      </c>
    </row>
    <row r="3197" spans="2:12" x14ac:dyDescent="0.25">
      <c r="B3197" s="82" t="s">
        <v>441</v>
      </c>
      <c r="C3197" s="174" t="s">
        <v>6073</v>
      </c>
      <c r="D3197" s="175" t="s">
        <v>6074</v>
      </c>
      <c r="E3197" s="82">
        <v>12</v>
      </c>
      <c r="F3197" s="79"/>
      <c r="G3197" s="82"/>
      <c r="H3197" s="82"/>
      <c r="I3197" s="118">
        <f>VLOOKUP(道具表!L3197,虛寶卡代碼清單!D:H,4,FALSE)*K3197</f>
        <v>35000000000</v>
      </c>
      <c r="J3197" s="147"/>
      <c r="K3197" s="71">
        <v>1000000000</v>
      </c>
      <c r="L3197" t="str">
        <f t="shared" si="60"/>
        <v>埃及女王免費卡</v>
      </c>
    </row>
    <row r="3198" spans="2:12" x14ac:dyDescent="0.25">
      <c r="B3198" s="82" t="s">
        <v>441</v>
      </c>
      <c r="C3198" s="174" t="s">
        <v>6075</v>
      </c>
      <c r="D3198" s="175" t="s">
        <v>6076</v>
      </c>
      <c r="E3198" s="82">
        <v>12</v>
      </c>
      <c r="F3198" s="79"/>
      <c r="G3198" s="82"/>
      <c r="H3198" s="82"/>
      <c r="I3198" s="118">
        <f>VLOOKUP(道具表!L3198,虛寶卡代碼清單!D:H,4,FALSE)*K3198</f>
        <v>1791000</v>
      </c>
      <c r="J3198" s="147"/>
      <c r="K3198" s="71">
        <v>3000</v>
      </c>
      <c r="L3198" t="str">
        <f t="shared" si="60"/>
        <v>埃及女王超級免費卡</v>
      </c>
    </row>
    <row r="3199" spans="2:12" x14ac:dyDescent="0.25">
      <c r="B3199" s="82" t="s">
        <v>441</v>
      </c>
      <c r="C3199" s="174" t="s">
        <v>6077</v>
      </c>
      <c r="D3199" s="175" t="s">
        <v>6078</v>
      </c>
      <c r="E3199" s="82">
        <v>12</v>
      </c>
      <c r="F3199" s="79"/>
      <c r="G3199" s="82"/>
      <c r="H3199" s="82"/>
      <c r="I3199" s="118">
        <f>VLOOKUP(道具表!L3199,虛寶卡代碼清單!D:H,4,FALSE)*K3199</f>
        <v>5970000</v>
      </c>
      <c r="J3199" s="147"/>
      <c r="K3199" s="71">
        <v>10000</v>
      </c>
      <c r="L3199" t="str">
        <f t="shared" si="60"/>
        <v>埃及女王超級免費卡</v>
      </c>
    </row>
    <row r="3200" spans="2:12" x14ac:dyDescent="0.25">
      <c r="B3200" s="82" t="s">
        <v>441</v>
      </c>
      <c r="C3200" s="174" t="s">
        <v>6079</v>
      </c>
      <c r="D3200" s="175" t="s">
        <v>6080</v>
      </c>
      <c r="E3200" s="82">
        <v>12</v>
      </c>
      <c r="F3200" s="79"/>
      <c r="G3200" s="82"/>
      <c r="H3200" s="82"/>
      <c r="I3200" s="118">
        <f>VLOOKUP(道具表!L3200,虛寶卡代碼清單!D:H,4,FALSE)*K3200</f>
        <v>17910000</v>
      </c>
      <c r="J3200" s="147"/>
      <c r="K3200" s="71">
        <v>30000</v>
      </c>
      <c r="L3200" t="str">
        <f t="shared" si="60"/>
        <v>埃及女王超級免費卡</v>
      </c>
    </row>
    <row r="3201" spans="2:12" x14ac:dyDescent="0.25">
      <c r="B3201" s="82" t="s">
        <v>441</v>
      </c>
      <c r="C3201" s="174" t="s">
        <v>6081</v>
      </c>
      <c r="D3201" s="175" t="s">
        <v>6082</v>
      </c>
      <c r="E3201" s="82">
        <v>12</v>
      </c>
      <c r="F3201" s="79"/>
      <c r="G3201" s="82"/>
      <c r="H3201" s="82"/>
      <c r="I3201" s="118">
        <f>VLOOKUP(道具表!L3201,虛寶卡代碼清單!D:H,4,FALSE)*K3201</f>
        <v>59700000</v>
      </c>
      <c r="J3201" s="147"/>
      <c r="K3201" s="71">
        <v>100000</v>
      </c>
      <c r="L3201" t="str">
        <f t="shared" si="60"/>
        <v>埃及女王超級免費卡</v>
      </c>
    </row>
    <row r="3202" spans="2:12" x14ac:dyDescent="0.25">
      <c r="B3202" s="82" t="s">
        <v>441</v>
      </c>
      <c r="C3202" s="174" t="s">
        <v>6083</v>
      </c>
      <c r="D3202" s="175" t="s">
        <v>6084</v>
      </c>
      <c r="E3202" s="82">
        <v>12</v>
      </c>
      <c r="F3202" s="79"/>
      <c r="G3202" s="82"/>
      <c r="H3202" s="82"/>
      <c r="I3202" s="118">
        <f>VLOOKUP(道具表!L3202,虛寶卡代碼清單!D:H,4,FALSE)*K3202</f>
        <v>179100000</v>
      </c>
      <c r="J3202" s="147"/>
      <c r="K3202" s="71">
        <v>300000</v>
      </c>
      <c r="L3202" t="str">
        <f t="shared" si="60"/>
        <v>埃及女王超級免費卡</v>
      </c>
    </row>
    <row r="3203" spans="2:12" x14ac:dyDescent="0.25">
      <c r="B3203" s="82" t="s">
        <v>441</v>
      </c>
      <c r="C3203" s="174" t="s">
        <v>6085</v>
      </c>
      <c r="D3203" s="175" t="s">
        <v>6086</v>
      </c>
      <c r="E3203" s="82">
        <v>12</v>
      </c>
      <c r="F3203" s="79"/>
      <c r="G3203" s="82"/>
      <c r="H3203" s="82"/>
      <c r="I3203" s="118">
        <f>VLOOKUP(道具表!L3203,虛寶卡代碼清單!D:H,4,FALSE)*K3203</f>
        <v>597000000</v>
      </c>
      <c r="J3203" s="147"/>
      <c r="K3203" s="71">
        <v>1000000</v>
      </c>
      <c r="L3203" t="str">
        <f t="shared" si="60"/>
        <v>埃及女王超級免費卡</v>
      </c>
    </row>
    <row r="3204" spans="2:12" x14ac:dyDescent="0.25">
      <c r="B3204" s="82" t="s">
        <v>441</v>
      </c>
      <c r="C3204" s="174" t="s">
        <v>6087</v>
      </c>
      <c r="D3204" s="175" t="s">
        <v>6088</v>
      </c>
      <c r="E3204" s="82">
        <v>12</v>
      </c>
      <c r="F3204" s="79"/>
      <c r="G3204" s="82"/>
      <c r="H3204" s="82"/>
      <c r="I3204" s="118">
        <f>VLOOKUP(道具表!L3204,虛寶卡代碼清單!D:H,4,FALSE)*K3204</f>
        <v>1791000000</v>
      </c>
      <c r="J3204" s="147"/>
      <c r="K3204" s="71">
        <v>3000000</v>
      </c>
      <c r="L3204" t="str">
        <f t="shared" si="60"/>
        <v>埃及女王超級免費卡</v>
      </c>
    </row>
    <row r="3205" spans="2:12" x14ac:dyDescent="0.25">
      <c r="B3205" s="82" t="s">
        <v>441</v>
      </c>
      <c r="C3205" s="174" t="s">
        <v>6089</v>
      </c>
      <c r="D3205" s="175" t="s">
        <v>6090</v>
      </c>
      <c r="E3205" s="82">
        <v>12</v>
      </c>
      <c r="F3205" s="79"/>
      <c r="G3205" s="82"/>
      <c r="H3205" s="82"/>
      <c r="I3205" s="118">
        <f>VLOOKUP(道具表!L3205,虛寶卡代碼清單!D:H,4,FALSE)*K3205</f>
        <v>3582000000</v>
      </c>
      <c r="J3205" s="147"/>
      <c r="K3205" s="71">
        <v>6000000</v>
      </c>
      <c r="L3205" t="str">
        <f t="shared" si="60"/>
        <v>埃及女王超級免費卡</v>
      </c>
    </row>
    <row r="3206" spans="2:12" x14ac:dyDescent="0.25">
      <c r="B3206" s="82" t="s">
        <v>441</v>
      </c>
      <c r="C3206" s="174" t="s">
        <v>6091</v>
      </c>
      <c r="D3206" s="175" t="s">
        <v>6092</v>
      </c>
      <c r="E3206" s="82">
        <v>12</v>
      </c>
      <c r="F3206" s="79"/>
      <c r="G3206" s="82"/>
      <c r="H3206" s="82"/>
      <c r="I3206" s="118">
        <f>VLOOKUP(道具表!L3206,虛寶卡代碼清單!D:H,4,FALSE)*K3206</f>
        <v>5373000000</v>
      </c>
      <c r="J3206" s="147"/>
      <c r="K3206" s="71">
        <v>9000000</v>
      </c>
      <c r="L3206" t="str">
        <f t="shared" si="60"/>
        <v>埃及女王超級免費卡</v>
      </c>
    </row>
    <row r="3207" spans="2:12" x14ac:dyDescent="0.25">
      <c r="B3207" s="82" t="s">
        <v>441</v>
      </c>
      <c r="C3207" s="174" t="s">
        <v>6093</v>
      </c>
      <c r="D3207" s="175" t="s">
        <v>6094</v>
      </c>
      <c r="E3207" s="82">
        <v>12</v>
      </c>
      <c r="F3207" s="79"/>
      <c r="G3207" s="82"/>
      <c r="H3207" s="82"/>
      <c r="I3207" s="118">
        <f>VLOOKUP(道具表!L3207,虛寶卡代碼清單!D:H,4,FALSE)*K3207</f>
        <v>5970000000</v>
      </c>
      <c r="J3207" s="147"/>
      <c r="K3207" s="71">
        <v>10000000</v>
      </c>
      <c r="L3207" t="str">
        <f t="shared" si="60"/>
        <v>埃及女王超級免費卡</v>
      </c>
    </row>
    <row r="3208" spans="2:12" x14ac:dyDescent="0.25">
      <c r="B3208" s="82" t="s">
        <v>441</v>
      </c>
      <c r="C3208" s="174" t="s">
        <v>6095</v>
      </c>
      <c r="D3208" s="175" t="s">
        <v>6096</v>
      </c>
      <c r="E3208" s="82">
        <v>12</v>
      </c>
      <c r="F3208" s="79"/>
      <c r="G3208" s="82"/>
      <c r="H3208" s="82"/>
      <c r="I3208" s="118">
        <f>VLOOKUP(道具表!L3208,虛寶卡代碼清單!D:H,4,FALSE)*K3208</f>
        <v>8955000000</v>
      </c>
      <c r="J3208" s="147"/>
      <c r="K3208" s="71">
        <v>15000000</v>
      </c>
      <c r="L3208" t="str">
        <f t="shared" si="60"/>
        <v>埃及女王超級免費卡</v>
      </c>
    </row>
    <row r="3209" spans="2:12" x14ac:dyDescent="0.25">
      <c r="B3209" s="82" t="s">
        <v>441</v>
      </c>
      <c r="C3209" s="174" t="s">
        <v>6097</v>
      </c>
      <c r="D3209" s="175" t="s">
        <v>6098</v>
      </c>
      <c r="E3209" s="82">
        <v>12</v>
      </c>
      <c r="F3209" s="79"/>
      <c r="G3209" s="82"/>
      <c r="H3209" s="82"/>
      <c r="I3209" s="118">
        <f>VLOOKUP(道具表!L3209,虛寶卡代碼清單!D:H,4,FALSE)*K3209</f>
        <v>17910000000</v>
      </c>
      <c r="J3209" s="147"/>
      <c r="K3209" s="71">
        <v>30000000</v>
      </c>
      <c r="L3209" t="str">
        <f t="shared" si="60"/>
        <v>埃及女王超級免費卡</v>
      </c>
    </row>
    <row r="3210" spans="2:12" x14ac:dyDescent="0.25">
      <c r="B3210" s="82" t="s">
        <v>441</v>
      </c>
      <c r="C3210" s="174" t="s">
        <v>6099</v>
      </c>
      <c r="D3210" s="175" t="s">
        <v>6100</v>
      </c>
      <c r="E3210" s="82">
        <v>12</v>
      </c>
      <c r="F3210" s="79"/>
      <c r="G3210" s="82"/>
      <c r="H3210" s="82"/>
      <c r="I3210" s="118">
        <f>VLOOKUP(道具表!L3210,虛寶卡代碼清單!D:H,4,FALSE)*K3210</f>
        <v>29850000000</v>
      </c>
      <c r="J3210" s="147"/>
      <c r="K3210" s="71">
        <v>50000000</v>
      </c>
      <c r="L3210" t="str">
        <f t="shared" si="60"/>
        <v>埃及女王超級免費卡</v>
      </c>
    </row>
    <row r="3211" spans="2:12" x14ac:dyDescent="0.25">
      <c r="B3211" s="82" t="s">
        <v>441</v>
      </c>
      <c r="C3211" s="174" t="s">
        <v>6101</v>
      </c>
      <c r="D3211" s="175" t="s">
        <v>6102</v>
      </c>
      <c r="E3211" s="82">
        <v>12</v>
      </c>
      <c r="F3211" s="79"/>
      <c r="G3211" s="82"/>
      <c r="H3211" s="82"/>
      <c r="I3211" s="118">
        <f>VLOOKUP(道具表!L3211,虛寶卡代碼清單!D:H,4,FALSE)*K3211</f>
        <v>59700000000</v>
      </c>
      <c r="J3211" s="147"/>
      <c r="K3211" s="71">
        <v>100000000</v>
      </c>
      <c r="L3211" t="str">
        <f t="shared" si="60"/>
        <v>埃及女王超級免費卡</v>
      </c>
    </row>
    <row r="3212" spans="2:12" x14ac:dyDescent="0.25">
      <c r="B3212" s="82" t="s">
        <v>441</v>
      </c>
      <c r="C3212" s="174" t="s">
        <v>6103</v>
      </c>
      <c r="D3212" s="175" t="s">
        <v>6104</v>
      </c>
      <c r="E3212" s="82">
        <v>12</v>
      </c>
      <c r="F3212" s="79"/>
      <c r="G3212" s="82"/>
      <c r="H3212" s="82"/>
      <c r="I3212" s="118">
        <f>VLOOKUP(道具表!L3212,虛寶卡代碼清單!D:H,4,FALSE)*K3212</f>
        <v>119400000000</v>
      </c>
      <c r="J3212" s="147"/>
      <c r="K3212" s="71">
        <v>200000000</v>
      </c>
      <c r="L3212" t="str">
        <f t="shared" si="60"/>
        <v>埃及女王超級免費卡</v>
      </c>
    </row>
    <row r="3213" spans="2:12" x14ac:dyDescent="0.25">
      <c r="B3213" s="82" t="s">
        <v>441</v>
      </c>
      <c r="C3213" s="174" t="s">
        <v>6105</v>
      </c>
      <c r="D3213" s="175" t="s">
        <v>6106</v>
      </c>
      <c r="E3213" s="82">
        <v>12</v>
      </c>
      <c r="F3213" s="79"/>
      <c r="G3213" s="82"/>
      <c r="H3213" s="82"/>
      <c r="I3213" s="118">
        <f>VLOOKUP(道具表!L3213,虛寶卡代碼清單!D:H,4,FALSE)*K3213</f>
        <v>179100000000</v>
      </c>
      <c r="J3213" s="147"/>
      <c r="K3213" s="71">
        <v>300000000</v>
      </c>
      <c r="L3213" t="str">
        <f t="shared" si="60"/>
        <v>埃及女王超級免費卡</v>
      </c>
    </row>
    <row r="3214" spans="2:12" x14ac:dyDescent="0.25">
      <c r="B3214" s="82" t="s">
        <v>441</v>
      </c>
      <c r="C3214" s="174" t="s">
        <v>6107</v>
      </c>
      <c r="D3214" s="175" t="s">
        <v>6108</v>
      </c>
      <c r="E3214" s="82">
        <v>12</v>
      </c>
      <c r="F3214" s="79"/>
      <c r="G3214" s="82"/>
      <c r="H3214" s="82"/>
      <c r="I3214" s="118">
        <f>VLOOKUP(道具表!L3214,虛寶卡代碼清單!D:H,4,FALSE)*K3214</f>
        <v>298500000000</v>
      </c>
      <c r="J3214" s="147"/>
      <c r="K3214" s="71">
        <v>500000000</v>
      </c>
      <c r="L3214" t="str">
        <f t="shared" si="60"/>
        <v>埃及女王超級免費卡</v>
      </c>
    </row>
    <row r="3215" spans="2:12" x14ac:dyDescent="0.25">
      <c r="B3215" s="82" t="s">
        <v>441</v>
      </c>
      <c r="C3215" s="174" t="s">
        <v>6109</v>
      </c>
      <c r="D3215" s="175" t="s">
        <v>6110</v>
      </c>
      <c r="E3215" s="82">
        <v>12</v>
      </c>
      <c r="F3215" s="79"/>
      <c r="G3215" s="82"/>
      <c r="H3215" s="82"/>
      <c r="I3215" s="118">
        <f>VLOOKUP(道具表!L3215,虛寶卡代碼清單!D:H,4,FALSE)*K3215</f>
        <v>597000000000</v>
      </c>
      <c r="J3215" s="147"/>
      <c r="K3215" s="71">
        <v>1000000000</v>
      </c>
      <c r="L3215" t="str">
        <f t="shared" si="60"/>
        <v>埃及女王超級免費卡</v>
      </c>
    </row>
    <row r="3216" spans="2:12" x14ac:dyDescent="0.25">
      <c r="B3216" s="82" t="s">
        <v>441</v>
      </c>
      <c r="C3216" s="174" t="s">
        <v>6111</v>
      </c>
      <c r="D3216" s="175" t="s">
        <v>6112</v>
      </c>
      <c r="E3216" s="82">
        <v>12</v>
      </c>
      <c r="F3216" s="79"/>
      <c r="G3216" s="82"/>
      <c r="H3216" s="82"/>
      <c r="I3216" s="118">
        <f>VLOOKUP(道具表!L3216,虛寶卡代碼清單!D:H,4,FALSE)*K3216</f>
        <v>1791000</v>
      </c>
      <c r="J3216" s="147"/>
      <c r="K3216" s="71">
        <v>3000</v>
      </c>
      <c r="L3216" t="str">
        <f t="shared" si="60"/>
        <v>埃及女王超級免費卡</v>
      </c>
    </row>
    <row r="3217" spans="2:12" x14ac:dyDescent="0.25">
      <c r="B3217" s="82" t="s">
        <v>441</v>
      </c>
      <c r="C3217" s="174" t="s">
        <v>6113</v>
      </c>
      <c r="D3217" s="175" t="s">
        <v>6114</v>
      </c>
      <c r="E3217" s="82">
        <v>12</v>
      </c>
      <c r="F3217" s="79"/>
      <c r="G3217" s="82"/>
      <c r="H3217" s="82"/>
      <c r="I3217" s="118">
        <f>VLOOKUP(道具表!L3217,虛寶卡代碼清單!D:H,4,FALSE)*K3217</f>
        <v>5970000</v>
      </c>
      <c r="J3217" s="147"/>
      <c r="K3217" s="71">
        <v>10000</v>
      </c>
      <c r="L3217" t="str">
        <f t="shared" si="60"/>
        <v>埃及女王超級免費卡</v>
      </c>
    </row>
    <row r="3218" spans="2:12" x14ac:dyDescent="0.25">
      <c r="B3218" s="82" t="s">
        <v>441</v>
      </c>
      <c r="C3218" s="174" t="s">
        <v>6115</v>
      </c>
      <c r="D3218" s="175" t="s">
        <v>6116</v>
      </c>
      <c r="E3218" s="82">
        <v>12</v>
      </c>
      <c r="F3218" s="79"/>
      <c r="G3218" s="82"/>
      <c r="H3218" s="82"/>
      <c r="I3218" s="118">
        <f>VLOOKUP(道具表!L3218,虛寶卡代碼清單!D:H,4,FALSE)*K3218</f>
        <v>17910000</v>
      </c>
      <c r="J3218" s="147"/>
      <c r="K3218" s="71">
        <v>30000</v>
      </c>
      <c r="L3218" t="str">
        <f t="shared" si="60"/>
        <v>埃及女王超級免費卡</v>
      </c>
    </row>
    <row r="3219" spans="2:12" x14ac:dyDescent="0.25">
      <c r="B3219" s="82" t="s">
        <v>441</v>
      </c>
      <c r="C3219" s="174" t="s">
        <v>6117</v>
      </c>
      <c r="D3219" s="175" t="s">
        <v>6118</v>
      </c>
      <c r="E3219" s="82">
        <v>12</v>
      </c>
      <c r="F3219" s="79"/>
      <c r="G3219" s="82"/>
      <c r="H3219" s="82"/>
      <c r="I3219" s="118">
        <f>VLOOKUP(道具表!L3219,虛寶卡代碼清單!D:H,4,FALSE)*K3219</f>
        <v>59700000</v>
      </c>
      <c r="J3219" s="147"/>
      <c r="K3219" s="71">
        <v>100000</v>
      </c>
      <c r="L3219" t="str">
        <f t="shared" si="60"/>
        <v>埃及女王超級免費卡</v>
      </c>
    </row>
    <row r="3220" spans="2:12" x14ac:dyDescent="0.25">
      <c r="B3220" s="82" t="s">
        <v>441</v>
      </c>
      <c r="C3220" s="174" t="s">
        <v>6119</v>
      </c>
      <c r="D3220" s="175" t="s">
        <v>6120</v>
      </c>
      <c r="E3220" s="82">
        <v>12</v>
      </c>
      <c r="F3220" s="79"/>
      <c r="G3220" s="82"/>
      <c r="H3220" s="82"/>
      <c r="I3220" s="118">
        <f>VLOOKUP(道具表!L3220,虛寶卡代碼清單!D:H,4,FALSE)*K3220</f>
        <v>179100000</v>
      </c>
      <c r="J3220" s="147"/>
      <c r="K3220" s="71">
        <v>300000</v>
      </c>
      <c r="L3220" t="str">
        <f t="shared" si="60"/>
        <v>埃及女王超級免費卡</v>
      </c>
    </row>
    <row r="3221" spans="2:12" x14ac:dyDescent="0.25">
      <c r="B3221" s="82" t="s">
        <v>441</v>
      </c>
      <c r="C3221" s="174" t="s">
        <v>6121</v>
      </c>
      <c r="D3221" s="175" t="s">
        <v>6122</v>
      </c>
      <c r="E3221" s="82">
        <v>12</v>
      </c>
      <c r="F3221" s="79"/>
      <c r="G3221" s="82"/>
      <c r="H3221" s="82"/>
      <c r="I3221" s="118">
        <f>VLOOKUP(道具表!L3221,虛寶卡代碼清單!D:H,4,FALSE)*K3221</f>
        <v>597000000</v>
      </c>
      <c r="J3221" s="147"/>
      <c r="K3221" s="71">
        <v>1000000</v>
      </c>
      <c r="L3221" t="str">
        <f t="shared" si="60"/>
        <v>埃及女王超級免費卡</v>
      </c>
    </row>
    <row r="3222" spans="2:12" x14ac:dyDescent="0.25">
      <c r="B3222" s="82" t="s">
        <v>441</v>
      </c>
      <c r="C3222" s="174" t="s">
        <v>6123</v>
      </c>
      <c r="D3222" s="175" t="s">
        <v>6124</v>
      </c>
      <c r="E3222" s="82">
        <v>12</v>
      </c>
      <c r="F3222" s="79"/>
      <c r="G3222" s="82"/>
      <c r="H3222" s="82"/>
      <c r="I3222" s="118">
        <f>VLOOKUP(道具表!L3222,虛寶卡代碼清單!D:H,4,FALSE)*K3222</f>
        <v>1791000000</v>
      </c>
      <c r="J3222" s="147"/>
      <c r="K3222" s="71">
        <v>3000000</v>
      </c>
      <c r="L3222" t="str">
        <f t="shared" si="60"/>
        <v>埃及女王超級免費卡</v>
      </c>
    </row>
    <row r="3223" spans="2:12" x14ac:dyDescent="0.25">
      <c r="B3223" s="82" t="s">
        <v>441</v>
      </c>
      <c r="C3223" s="174" t="s">
        <v>6125</v>
      </c>
      <c r="D3223" s="175" t="s">
        <v>6126</v>
      </c>
      <c r="E3223" s="82">
        <v>12</v>
      </c>
      <c r="F3223" s="79"/>
      <c r="G3223" s="82"/>
      <c r="H3223" s="82"/>
      <c r="I3223" s="118">
        <f>VLOOKUP(道具表!L3223,虛寶卡代碼清單!D:H,4,FALSE)*K3223</f>
        <v>3582000000</v>
      </c>
      <c r="J3223" s="147"/>
      <c r="K3223" s="71">
        <v>6000000</v>
      </c>
      <c r="L3223" t="str">
        <f t="shared" si="60"/>
        <v>埃及女王超級免費卡</v>
      </c>
    </row>
    <row r="3224" spans="2:12" x14ac:dyDescent="0.25">
      <c r="B3224" s="82" t="s">
        <v>441</v>
      </c>
      <c r="C3224" s="174" t="s">
        <v>6127</v>
      </c>
      <c r="D3224" s="175" t="s">
        <v>6128</v>
      </c>
      <c r="E3224" s="82">
        <v>12</v>
      </c>
      <c r="F3224" s="79"/>
      <c r="G3224" s="82"/>
      <c r="H3224" s="82"/>
      <c r="I3224" s="118">
        <f>VLOOKUP(道具表!L3224,虛寶卡代碼清單!D:H,4,FALSE)*K3224</f>
        <v>5373000000</v>
      </c>
      <c r="J3224" s="147"/>
      <c r="K3224" s="71">
        <v>9000000</v>
      </c>
      <c r="L3224" t="str">
        <f t="shared" si="60"/>
        <v>埃及女王超級免費卡</v>
      </c>
    </row>
    <row r="3225" spans="2:12" x14ac:dyDescent="0.25">
      <c r="B3225" s="82" t="s">
        <v>441</v>
      </c>
      <c r="C3225" s="174" t="s">
        <v>6129</v>
      </c>
      <c r="D3225" s="175" t="s">
        <v>6130</v>
      </c>
      <c r="E3225" s="82">
        <v>12</v>
      </c>
      <c r="F3225" s="79"/>
      <c r="G3225" s="82"/>
      <c r="H3225" s="82"/>
      <c r="I3225" s="118">
        <f>VLOOKUP(道具表!L3225,虛寶卡代碼清單!D:H,4,FALSE)*K3225</f>
        <v>5970000000</v>
      </c>
      <c r="J3225" s="147"/>
      <c r="K3225" s="71">
        <v>10000000</v>
      </c>
      <c r="L3225" t="str">
        <f t="shared" si="60"/>
        <v>埃及女王超級免費卡</v>
      </c>
    </row>
    <row r="3226" spans="2:12" x14ac:dyDescent="0.25">
      <c r="B3226" s="82" t="s">
        <v>441</v>
      </c>
      <c r="C3226" s="174" t="s">
        <v>6131</v>
      </c>
      <c r="D3226" s="175" t="s">
        <v>6132</v>
      </c>
      <c r="E3226" s="82">
        <v>12</v>
      </c>
      <c r="F3226" s="79"/>
      <c r="G3226" s="82"/>
      <c r="H3226" s="82"/>
      <c r="I3226" s="118">
        <f>VLOOKUP(道具表!L3226,虛寶卡代碼清單!D:H,4,FALSE)*K3226</f>
        <v>8955000000</v>
      </c>
      <c r="J3226" s="147"/>
      <c r="K3226" s="71">
        <v>15000000</v>
      </c>
      <c r="L3226" t="str">
        <f t="shared" si="60"/>
        <v>埃及女王超級免費卡</v>
      </c>
    </row>
    <row r="3227" spans="2:12" x14ac:dyDescent="0.25">
      <c r="B3227" s="82" t="s">
        <v>441</v>
      </c>
      <c r="C3227" s="174" t="s">
        <v>6133</v>
      </c>
      <c r="D3227" s="175" t="s">
        <v>6134</v>
      </c>
      <c r="E3227" s="82">
        <v>12</v>
      </c>
      <c r="F3227" s="79"/>
      <c r="G3227" s="82"/>
      <c r="H3227" s="82"/>
      <c r="I3227" s="118">
        <f>VLOOKUP(道具表!L3227,虛寶卡代碼清單!D:H,4,FALSE)*K3227</f>
        <v>17910000000</v>
      </c>
      <c r="J3227" s="147"/>
      <c r="K3227" s="71">
        <v>30000000</v>
      </c>
      <c r="L3227" t="str">
        <f t="shared" si="60"/>
        <v>埃及女王超級免費卡</v>
      </c>
    </row>
    <row r="3228" spans="2:12" x14ac:dyDescent="0.25">
      <c r="B3228" s="82" t="s">
        <v>441</v>
      </c>
      <c r="C3228" s="174" t="s">
        <v>6135</v>
      </c>
      <c r="D3228" s="175" t="s">
        <v>6136</v>
      </c>
      <c r="E3228" s="82">
        <v>12</v>
      </c>
      <c r="F3228" s="79"/>
      <c r="G3228" s="82"/>
      <c r="H3228" s="82"/>
      <c r="I3228" s="118">
        <f>VLOOKUP(道具表!L3228,虛寶卡代碼清單!D:H,4,FALSE)*K3228</f>
        <v>29850000000</v>
      </c>
      <c r="J3228" s="147"/>
      <c r="K3228" s="71">
        <v>50000000</v>
      </c>
      <c r="L3228" t="str">
        <f t="shared" si="60"/>
        <v>埃及女王超級免費卡</v>
      </c>
    </row>
    <row r="3229" spans="2:12" x14ac:dyDescent="0.25">
      <c r="B3229" s="82" t="s">
        <v>441</v>
      </c>
      <c r="C3229" s="174" t="s">
        <v>6137</v>
      </c>
      <c r="D3229" s="175" t="s">
        <v>6138</v>
      </c>
      <c r="E3229" s="82">
        <v>12</v>
      </c>
      <c r="F3229" s="79"/>
      <c r="G3229" s="82"/>
      <c r="H3229" s="82"/>
      <c r="I3229" s="118">
        <f>VLOOKUP(道具表!L3229,虛寶卡代碼清單!D:H,4,FALSE)*K3229</f>
        <v>59700000000</v>
      </c>
      <c r="J3229" s="147"/>
      <c r="K3229" s="71">
        <v>100000000</v>
      </c>
      <c r="L3229" t="str">
        <f t="shared" si="60"/>
        <v>埃及女王超級免費卡</v>
      </c>
    </row>
    <row r="3230" spans="2:12" x14ac:dyDescent="0.25">
      <c r="B3230" s="82" t="s">
        <v>441</v>
      </c>
      <c r="C3230" s="174" t="s">
        <v>6139</v>
      </c>
      <c r="D3230" s="175" t="s">
        <v>6140</v>
      </c>
      <c r="E3230" s="82">
        <v>12</v>
      </c>
      <c r="F3230" s="79"/>
      <c r="G3230" s="82"/>
      <c r="H3230" s="82"/>
      <c r="I3230" s="118">
        <f>VLOOKUP(道具表!L3230,虛寶卡代碼清單!D:H,4,FALSE)*K3230</f>
        <v>119400000000</v>
      </c>
      <c r="J3230" s="147"/>
      <c r="K3230" s="71">
        <v>200000000</v>
      </c>
      <c r="L3230" t="str">
        <f t="shared" si="60"/>
        <v>埃及女王超級免費卡</v>
      </c>
    </row>
    <row r="3231" spans="2:12" x14ac:dyDescent="0.25">
      <c r="B3231" s="82" t="s">
        <v>441</v>
      </c>
      <c r="C3231" s="174" t="s">
        <v>6141</v>
      </c>
      <c r="D3231" s="175" t="s">
        <v>6142</v>
      </c>
      <c r="E3231" s="82">
        <v>12</v>
      </c>
      <c r="F3231" s="79"/>
      <c r="G3231" s="82"/>
      <c r="H3231" s="82"/>
      <c r="I3231" s="118">
        <f>VLOOKUP(道具表!L3231,虛寶卡代碼清單!D:H,4,FALSE)*K3231</f>
        <v>179100000000</v>
      </c>
      <c r="J3231" s="147"/>
      <c r="K3231" s="71">
        <v>300000000</v>
      </c>
      <c r="L3231" t="str">
        <f t="shared" si="60"/>
        <v>埃及女王超級免費卡</v>
      </c>
    </row>
    <row r="3232" spans="2:12" x14ac:dyDescent="0.25">
      <c r="B3232" s="82" t="s">
        <v>441</v>
      </c>
      <c r="C3232" s="174" t="s">
        <v>6143</v>
      </c>
      <c r="D3232" s="175" t="s">
        <v>6144</v>
      </c>
      <c r="E3232" s="82">
        <v>12</v>
      </c>
      <c r="F3232" s="79"/>
      <c r="G3232" s="82"/>
      <c r="H3232" s="82"/>
      <c r="I3232" s="118">
        <f>VLOOKUP(道具表!L3232,虛寶卡代碼清單!D:H,4,FALSE)*K3232</f>
        <v>298500000000</v>
      </c>
      <c r="J3232" s="147"/>
      <c r="K3232" s="71">
        <v>500000000</v>
      </c>
      <c r="L3232" t="str">
        <f t="shared" si="60"/>
        <v>埃及女王超級免費卡</v>
      </c>
    </row>
    <row r="3233" spans="2:12" x14ac:dyDescent="0.25">
      <c r="B3233" s="82" t="s">
        <v>441</v>
      </c>
      <c r="C3233" s="174" t="s">
        <v>6145</v>
      </c>
      <c r="D3233" s="175" t="s">
        <v>6146</v>
      </c>
      <c r="E3233" s="82">
        <v>12</v>
      </c>
      <c r="F3233" s="79"/>
      <c r="G3233" s="82"/>
      <c r="H3233" s="82"/>
      <c r="I3233" s="118">
        <f>VLOOKUP(道具表!L3233,虛寶卡代碼清單!D:H,4,FALSE)*K3233</f>
        <v>597000000000</v>
      </c>
      <c r="J3233" s="147"/>
      <c r="K3233" s="71">
        <v>1000000000</v>
      </c>
      <c r="L3233" t="str">
        <f t="shared" si="60"/>
        <v>埃及女王超級免費卡</v>
      </c>
    </row>
    <row r="3234" spans="2:12" x14ac:dyDescent="0.25">
      <c r="B3234" s="82" t="s">
        <v>441</v>
      </c>
      <c r="C3234" s="174" t="s">
        <v>6147</v>
      </c>
      <c r="D3234" s="175" t="s">
        <v>6148</v>
      </c>
      <c r="E3234" s="82">
        <v>12</v>
      </c>
      <c r="F3234" s="79"/>
      <c r="G3234" s="82"/>
      <c r="H3234" s="82"/>
      <c r="I3234" s="118">
        <f>VLOOKUP(道具表!L3234,虛寶卡代碼清單!D:H,4,FALSE)*K3234</f>
        <v>6876000</v>
      </c>
      <c r="J3234" s="147"/>
      <c r="K3234" s="71">
        <v>3000</v>
      </c>
      <c r="L3234" t="str">
        <f t="shared" si="60"/>
        <v>埃及女王超級彩金卡</v>
      </c>
    </row>
    <row r="3235" spans="2:12" x14ac:dyDescent="0.25">
      <c r="B3235" s="82" t="s">
        <v>441</v>
      </c>
      <c r="C3235" s="174" t="s">
        <v>6149</v>
      </c>
      <c r="D3235" s="175" t="s">
        <v>6150</v>
      </c>
      <c r="E3235" s="82">
        <v>12</v>
      </c>
      <c r="F3235" s="79"/>
      <c r="G3235" s="82"/>
      <c r="H3235" s="82"/>
      <c r="I3235" s="118">
        <f>VLOOKUP(道具表!L3235,虛寶卡代碼清單!D:H,4,FALSE)*K3235</f>
        <v>22920000</v>
      </c>
      <c r="J3235" s="147"/>
      <c r="K3235" s="71">
        <v>10000</v>
      </c>
      <c r="L3235" t="str">
        <f t="shared" si="60"/>
        <v>埃及女王超級彩金卡</v>
      </c>
    </row>
    <row r="3236" spans="2:12" x14ac:dyDescent="0.25">
      <c r="B3236" s="82" t="s">
        <v>441</v>
      </c>
      <c r="C3236" s="174" t="s">
        <v>6151</v>
      </c>
      <c r="D3236" s="175" t="s">
        <v>6152</v>
      </c>
      <c r="E3236" s="82">
        <v>12</v>
      </c>
      <c r="F3236" s="79"/>
      <c r="G3236" s="82"/>
      <c r="H3236" s="82"/>
      <c r="I3236" s="118">
        <f>VLOOKUP(道具表!L3236,虛寶卡代碼清單!D:H,4,FALSE)*K3236</f>
        <v>68760000</v>
      </c>
      <c r="J3236" s="147"/>
      <c r="K3236" s="71">
        <v>30000</v>
      </c>
      <c r="L3236" t="str">
        <f t="shared" si="60"/>
        <v>埃及女王超級彩金卡</v>
      </c>
    </row>
    <row r="3237" spans="2:12" x14ac:dyDescent="0.25">
      <c r="B3237" s="82" t="s">
        <v>441</v>
      </c>
      <c r="C3237" s="174" t="s">
        <v>6153</v>
      </c>
      <c r="D3237" s="175" t="s">
        <v>6154</v>
      </c>
      <c r="E3237" s="82">
        <v>12</v>
      </c>
      <c r="F3237" s="79"/>
      <c r="G3237" s="82"/>
      <c r="H3237" s="82"/>
      <c r="I3237" s="118">
        <f>VLOOKUP(道具表!L3237,虛寶卡代碼清單!D:H,4,FALSE)*K3237</f>
        <v>229200000</v>
      </c>
      <c r="J3237" s="147"/>
      <c r="K3237" s="71">
        <v>100000</v>
      </c>
      <c r="L3237" t="str">
        <f t="shared" si="60"/>
        <v>埃及女王超級彩金卡</v>
      </c>
    </row>
    <row r="3238" spans="2:12" x14ac:dyDescent="0.25">
      <c r="B3238" s="82" t="s">
        <v>441</v>
      </c>
      <c r="C3238" s="174" t="s">
        <v>6155</v>
      </c>
      <c r="D3238" s="175" t="s">
        <v>6156</v>
      </c>
      <c r="E3238" s="82">
        <v>12</v>
      </c>
      <c r="F3238" s="79"/>
      <c r="G3238" s="82"/>
      <c r="H3238" s="82"/>
      <c r="I3238" s="118">
        <f>VLOOKUP(道具表!L3238,虛寶卡代碼清單!D:H,4,FALSE)*K3238</f>
        <v>687600000</v>
      </c>
      <c r="J3238" s="147"/>
      <c r="K3238" s="71">
        <v>300000</v>
      </c>
      <c r="L3238" t="str">
        <f t="shared" si="60"/>
        <v>埃及女王超級彩金卡</v>
      </c>
    </row>
    <row r="3239" spans="2:12" x14ac:dyDescent="0.25">
      <c r="B3239" s="82" t="s">
        <v>441</v>
      </c>
      <c r="C3239" s="174" t="s">
        <v>6157</v>
      </c>
      <c r="D3239" s="175" t="s">
        <v>6158</v>
      </c>
      <c r="E3239" s="82">
        <v>12</v>
      </c>
      <c r="F3239" s="79"/>
      <c r="G3239" s="82"/>
      <c r="H3239" s="82"/>
      <c r="I3239" s="118">
        <f>VLOOKUP(道具表!L3239,虛寶卡代碼清單!D:H,4,FALSE)*K3239</f>
        <v>2292000000</v>
      </c>
      <c r="J3239" s="147"/>
      <c r="K3239" s="71">
        <v>1000000</v>
      </c>
      <c r="L3239" t="str">
        <f t="shared" si="60"/>
        <v>埃及女王超級彩金卡</v>
      </c>
    </row>
    <row r="3240" spans="2:12" x14ac:dyDescent="0.25">
      <c r="B3240" s="82" t="s">
        <v>441</v>
      </c>
      <c r="C3240" s="174" t="s">
        <v>6159</v>
      </c>
      <c r="D3240" s="175" t="s">
        <v>6160</v>
      </c>
      <c r="E3240" s="82">
        <v>12</v>
      </c>
      <c r="F3240" s="79"/>
      <c r="G3240" s="82"/>
      <c r="H3240" s="82"/>
      <c r="I3240" s="118">
        <f>VLOOKUP(道具表!L3240,虛寶卡代碼清單!D:H,4,FALSE)*K3240</f>
        <v>6876000000</v>
      </c>
      <c r="J3240" s="147"/>
      <c r="K3240" s="71">
        <v>3000000</v>
      </c>
      <c r="L3240" t="str">
        <f t="shared" si="60"/>
        <v>埃及女王超級彩金卡</v>
      </c>
    </row>
    <row r="3241" spans="2:12" x14ac:dyDescent="0.25">
      <c r="B3241" s="82" t="s">
        <v>441</v>
      </c>
      <c r="C3241" s="174" t="s">
        <v>6161</v>
      </c>
      <c r="D3241" s="175" t="s">
        <v>6162</v>
      </c>
      <c r="E3241" s="82">
        <v>12</v>
      </c>
      <c r="F3241" s="79"/>
      <c r="G3241" s="82"/>
      <c r="H3241" s="82"/>
      <c r="I3241" s="118">
        <f>VLOOKUP(道具表!L3241,虛寶卡代碼清單!D:H,4,FALSE)*K3241</f>
        <v>13752000000</v>
      </c>
      <c r="J3241" s="147"/>
      <c r="K3241" s="71">
        <v>6000000</v>
      </c>
      <c r="L3241" t="str">
        <f t="shared" si="60"/>
        <v>埃及女王超級彩金卡</v>
      </c>
    </row>
    <row r="3242" spans="2:12" x14ac:dyDescent="0.25">
      <c r="B3242" s="82" t="s">
        <v>441</v>
      </c>
      <c r="C3242" s="174" t="s">
        <v>6163</v>
      </c>
      <c r="D3242" s="175" t="s">
        <v>6164</v>
      </c>
      <c r="E3242" s="82">
        <v>12</v>
      </c>
      <c r="F3242" s="79"/>
      <c r="G3242" s="82"/>
      <c r="H3242" s="82"/>
      <c r="I3242" s="118">
        <f>VLOOKUP(道具表!L3242,虛寶卡代碼清單!D:H,4,FALSE)*K3242</f>
        <v>20628000000</v>
      </c>
      <c r="J3242" s="147"/>
      <c r="K3242" s="71">
        <v>9000000</v>
      </c>
      <c r="L3242" t="str">
        <f t="shared" si="60"/>
        <v>埃及女王超級彩金卡</v>
      </c>
    </row>
    <row r="3243" spans="2:12" x14ac:dyDescent="0.25">
      <c r="B3243" s="82" t="s">
        <v>441</v>
      </c>
      <c r="C3243" s="174" t="s">
        <v>6165</v>
      </c>
      <c r="D3243" s="175" t="s">
        <v>6166</v>
      </c>
      <c r="E3243" s="82">
        <v>12</v>
      </c>
      <c r="F3243" s="79"/>
      <c r="G3243" s="82"/>
      <c r="H3243" s="82"/>
      <c r="I3243" s="118">
        <f>VLOOKUP(道具表!L3243,虛寶卡代碼清單!D:H,4,FALSE)*K3243</f>
        <v>22920000000</v>
      </c>
      <c r="J3243" s="147"/>
      <c r="K3243" s="71">
        <v>10000000</v>
      </c>
      <c r="L3243" t="str">
        <f t="shared" si="60"/>
        <v>埃及女王超級彩金卡</v>
      </c>
    </row>
    <row r="3244" spans="2:12" x14ac:dyDescent="0.25">
      <c r="B3244" s="82" t="s">
        <v>441</v>
      </c>
      <c r="C3244" s="174" t="s">
        <v>6167</v>
      </c>
      <c r="D3244" s="175" t="s">
        <v>6168</v>
      </c>
      <c r="E3244" s="82">
        <v>12</v>
      </c>
      <c r="F3244" s="79"/>
      <c r="G3244" s="82"/>
      <c r="H3244" s="82"/>
      <c r="I3244" s="118">
        <f>VLOOKUP(道具表!L3244,虛寶卡代碼清單!D:H,4,FALSE)*K3244</f>
        <v>34380000000</v>
      </c>
      <c r="J3244" s="147"/>
      <c r="K3244" s="71">
        <v>15000000</v>
      </c>
      <c r="L3244" t="str">
        <f t="shared" si="60"/>
        <v>埃及女王超級彩金卡</v>
      </c>
    </row>
    <row r="3245" spans="2:12" x14ac:dyDescent="0.25">
      <c r="B3245" s="82" t="s">
        <v>441</v>
      </c>
      <c r="C3245" s="174" t="s">
        <v>6169</v>
      </c>
      <c r="D3245" s="175" t="s">
        <v>6170</v>
      </c>
      <c r="E3245" s="82">
        <v>12</v>
      </c>
      <c r="F3245" s="79"/>
      <c r="G3245" s="82"/>
      <c r="H3245" s="82"/>
      <c r="I3245" s="118">
        <f>VLOOKUP(道具表!L3245,虛寶卡代碼清單!D:H,4,FALSE)*K3245</f>
        <v>68760000000</v>
      </c>
      <c r="J3245" s="147"/>
      <c r="K3245" s="71">
        <v>30000000</v>
      </c>
      <c r="L3245" t="str">
        <f t="shared" si="60"/>
        <v>埃及女王超級彩金卡</v>
      </c>
    </row>
    <row r="3246" spans="2:12" x14ac:dyDescent="0.25">
      <c r="B3246" s="82" t="s">
        <v>441</v>
      </c>
      <c r="C3246" s="174" t="s">
        <v>6171</v>
      </c>
      <c r="D3246" s="175" t="s">
        <v>6172</v>
      </c>
      <c r="E3246" s="82">
        <v>12</v>
      </c>
      <c r="F3246" s="79"/>
      <c r="G3246" s="82"/>
      <c r="H3246" s="82"/>
      <c r="I3246" s="118">
        <f>VLOOKUP(道具表!L3246,虛寶卡代碼清單!D:H,4,FALSE)*K3246</f>
        <v>114600000000</v>
      </c>
      <c r="J3246" s="147"/>
      <c r="K3246" s="71">
        <v>50000000</v>
      </c>
      <c r="L3246" t="str">
        <f t="shared" ref="L3246:L3309" si="61">MID(C3246,LEN(K3246)+1,FIND("(",C3246)-LEN(K3246)-1)</f>
        <v>埃及女王超級彩金卡</v>
      </c>
    </row>
    <row r="3247" spans="2:12" x14ac:dyDescent="0.25">
      <c r="B3247" s="82" t="s">
        <v>441</v>
      </c>
      <c r="C3247" s="174" t="s">
        <v>6173</v>
      </c>
      <c r="D3247" s="175" t="s">
        <v>6174</v>
      </c>
      <c r="E3247" s="82">
        <v>12</v>
      </c>
      <c r="F3247" s="79"/>
      <c r="G3247" s="82"/>
      <c r="H3247" s="82"/>
      <c r="I3247" s="118">
        <f>VLOOKUP(道具表!L3247,虛寶卡代碼清單!D:H,4,FALSE)*K3247</f>
        <v>229200000000</v>
      </c>
      <c r="J3247" s="147"/>
      <c r="K3247" s="71">
        <v>100000000</v>
      </c>
      <c r="L3247" t="str">
        <f t="shared" si="61"/>
        <v>埃及女王超級彩金卡</v>
      </c>
    </row>
    <row r="3248" spans="2:12" x14ac:dyDescent="0.25">
      <c r="B3248" s="82" t="s">
        <v>441</v>
      </c>
      <c r="C3248" s="174" t="s">
        <v>6175</v>
      </c>
      <c r="D3248" s="175" t="s">
        <v>6176</v>
      </c>
      <c r="E3248" s="82">
        <v>12</v>
      </c>
      <c r="F3248" s="79"/>
      <c r="G3248" s="82"/>
      <c r="H3248" s="82"/>
      <c r="I3248" s="118">
        <f>VLOOKUP(道具表!L3248,虛寶卡代碼清單!D:H,4,FALSE)*K3248</f>
        <v>458400000000</v>
      </c>
      <c r="J3248" s="147"/>
      <c r="K3248" s="71">
        <v>200000000</v>
      </c>
      <c r="L3248" t="str">
        <f t="shared" si="61"/>
        <v>埃及女王超級彩金卡</v>
      </c>
    </row>
    <row r="3249" spans="2:12" x14ac:dyDescent="0.25">
      <c r="B3249" s="82" t="s">
        <v>441</v>
      </c>
      <c r="C3249" s="174" t="s">
        <v>6177</v>
      </c>
      <c r="D3249" s="175" t="s">
        <v>6178</v>
      </c>
      <c r="E3249" s="82">
        <v>12</v>
      </c>
      <c r="F3249" s="79"/>
      <c r="G3249" s="82"/>
      <c r="H3249" s="82"/>
      <c r="I3249" s="118">
        <f>VLOOKUP(道具表!L3249,虛寶卡代碼清單!D:H,4,FALSE)*K3249</f>
        <v>687600000000</v>
      </c>
      <c r="J3249" s="147"/>
      <c r="K3249" s="71">
        <v>300000000</v>
      </c>
      <c r="L3249" t="str">
        <f t="shared" si="61"/>
        <v>埃及女王超級彩金卡</v>
      </c>
    </row>
    <row r="3250" spans="2:12" x14ac:dyDescent="0.25">
      <c r="B3250" s="82" t="s">
        <v>441</v>
      </c>
      <c r="C3250" s="174" t="s">
        <v>6179</v>
      </c>
      <c r="D3250" s="175" t="s">
        <v>6180</v>
      </c>
      <c r="E3250" s="82">
        <v>12</v>
      </c>
      <c r="F3250" s="79"/>
      <c r="G3250" s="82"/>
      <c r="H3250" s="82"/>
      <c r="I3250" s="118">
        <f>VLOOKUP(道具表!L3250,虛寶卡代碼清單!D:H,4,FALSE)*K3250</f>
        <v>1146000000000</v>
      </c>
      <c r="J3250" s="147"/>
      <c r="K3250" s="71">
        <v>500000000</v>
      </c>
      <c r="L3250" t="str">
        <f t="shared" si="61"/>
        <v>埃及女王超級彩金卡</v>
      </c>
    </row>
    <row r="3251" spans="2:12" x14ac:dyDescent="0.25">
      <c r="B3251" s="82" t="s">
        <v>441</v>
      </c>
      <c r="C3251" s="174" t="s">
        <v>6181</v>
      </c>
      <c r="D3251" s="175" t="s">
        <v>6182</v>
      </c>
      <c r="E3251" s="82">
        <v>12</v>
      </c>
      <c r="F3251" s="79"/>
      <c r="G3251" s="82"/>
      <c r="H3251" s="82"/>
      <c r="I3251" s="118">
        <f>VLOOKUP(道具表!L3251,虛寶卡代碼清單!D:H,4,FALSE)*K3251</f>
        <v>2292000000000</v>
      </c>
      <c r="J3251" s="147"/>
      <c r="K3251" s="71">
        <v>1000000000</v>
      </c>
      <c r="L3251" t="str">
        <f t="shared" si="61"/>
        <v>埃及女王超級彩金卡</v>
      </c>
    </row>
    <row r="3252" spans="2:12" x14ac:dyDescent="0.25">
      <c r="B3252" s="82" t="s">
        <v>441</v>
      </c>
      <c r="C3252" s="174" t="s">
        <v>6183</v>
      </c>
      <c r="D3252" s="175" t="s">
        <v>6184</v>
      </c>
      <c r="E3252" s="82">
        <v>12</v>
      </c>
      <c r="F3252" s="79"/>
      <c r="G3252" s="82"/>
      <c r="H3252" s="82"/>
      <c r="I3252" s="118">
        <f>VLOOKUP(道具表!L3252,虛寶卡代碼清單!D:H,4,FALSE)*K3252</f>
        <v>6876000</v>
      </c>
      <c r="J3252" s="147"/>
      <c r="K3252" s="71">
        <v>3000</v>
      </c>
      <c r="L3252" t="str">
        <f t="shared" si="61"/>
        <v>埃及女王超級彩金卡</v>
      </c>
    </row>
    <row r="3253" spans="2:12" x14ac:dyDescent="0.25">
      <c r="B3253" s="82" t="s">
        <v>441</v>
      </c>
      <c r="C3253" s="174" t="s">
        <v>6185</v>
      </c>
      <c r="D3253" s="175" t="s">
        <v>6186</v>
      </c>
      <c r="E3253" s="82">
        <v>12</v>
      </c>
      <c r="F3253" s="79"/>
      <c r="G3253" s="82"/>
      <c r="H3253" s="82"/>
      <c r="I3253" s="118">
        <f>VLOOKUP(道具表!L3253,虛寶卡代碼清單!D:H,4,FALSE)*K3253</f>
        <v>22920000</v>
      </c>
      <c r="J3253" s="147"/>
      <c r="K3253" s="71">
        <v>10000</v>
      </c>
      <c r="L3253" t="str">
        <f t="shared" si="61"/>
        <v>埃及女王超級彩金卡</v>
      </c>
    </row>
    <row r="3254" spans="2:12" x14ac:dyDescent="0.25">
      <c r="B3254" s="82" t="s">
        <v>441</v>
      </c>
      <c r="C3254" s="174" t="s">
        <v>6187</v>
      </c>
      <c r="D3254" s="175" t="s">
        <v>6188</v>
      </c>
      <c r="E3254" s="82">
        <v>12</v>
      </c>
      <c r="F3254" s="79"/>
      <c r="G3254" s="82"/>
      <c r="H3254" s="82"/>
      <c r="I3254" s="118">
        <f>VLOOKUP(道具表!L3254,虛寶卡代碼清單!D:H,4,FALSE)*K3254</f>
        <v>68760000</v>
      </c>
      <c r="J3254" s="147"/>
      <c r="K3254" s="71">
        <v>30000</v>
      </c>
      <c r="L3254" t="str">
        <f t="shared" si="61"/>
        <v>埃及女王超級彩金卡</v>
      </c>
    </row>
    <row r="3255" spans="2:12" x14ac:dyDescent="0.25">
      <c r="B3255" s="82" t="s">
        <v>441</v>
      </c>
      <c r="C3255" s="174" t="s">
        <v>6189</v>
      </c>
      <c r="D3255" s="175" t="s">
        <v>6190</v>
      </c>
      <c r="E3255" s="82">
        <v>12</v>
      </c>
      <c r="F3255" s="79"/>
      <c r="G3255" s="82"/>
      <c r="H3255" s="82"/>
      <c r="I3255" s="118">
        <f>VLOOKUP(道具表!L3255,虛寶卡代碼清單!D:H,4,FALSE)*K3255</f>
        <v>229200000</v>
      </c>
      <c r="J3255" s="147"/>
      <c r="K3255" s="71">
        <v>100000</v>
      </c>
      <c r="L3255" t="str">
        <f t="shared" si="61"/>
        <v>埃及女王超級彩金卡</v>
      </c>
    </row>
    <row r="3256" spans="2:12" x14ac:dyDescent="0.25">
      <c r="B3256" s="82" t="s">
        <v>441</v>
      </c>
      <c r="C3256" s="174" t="s">
        <v>6191</v>
      </c>
      <c r="D3256" s="175" t="s">
        <v>6192</v>
      </c>
      <c r="E3256" s="82">
        <v>12</v>
      </c>
      <c r="F3256" s="79"/>
      <c r="G3256" s="82"/>
      <c r="H3256" s="82"/>
      <c r="I3256" s="118">
        <f>VLOOKUP(道具表!L3256,虛寶卡代碼清單!D:H,4,FALSE)*K3256</f>
        <v>687600000</v>
      </c>
      <c r="J3256" s="147"/>
      <c r="K3256" s="71">
        <v>300000</v>
      </c>
      <c r="L3256" t="str">
        <f t="shared" si="61"/>
        <v>埃及女王超級彩金卡</v>
      </c>
    </row>
    <row r="3257" spans="2:12" x14ac:dyDescent="0.25">
      <c r="B3257" s="82" t="s">
        <v>441</v>
      </c>
      <c r="C3257" s="174" t="s">
        <v>6193</v>
      </c>
      <c r="D3257" s="175" t="s">
        <v>6194</v>
      </c>
      <c r="E3257" s="82">
        <v>12</v>
      </c>
      <c r="F3257" s="79"/>
      <c r="G3257" s="82"/>
      <c r="H3257" s="82"/>
      <c r="I3257" s="118">
        <f>VLOOKUP(道具表!L3257,虛寶卡代碼清單!D:H,4,FALSE)*K3257</f>
        <v>2292000000</v>
      </c>
      <c r="J3257" s="147"/>
      <c r="K3257" s="71">
        <v>1000000</v>
      </c>
      <c r="L3257" t="str">
        <f t="shared" si="61"/>
        <v>埃及女王超級彩金卡</v>
      </c>
    </row>
    <row r="3258" spans="2:12" x14ac:dyDescent="0.25">
      <c r="B3258" s="82" t="s">
        <v>441</v>
      </c>
      <c r="C3258" s="174" t="s">
        <v>6195</v>
      </c>
      <c r="D3258" s="175" t="s">
        <v>6196</v>
      </c>
      <c r="E3258" s="82">
        <v>12</v>
      </c>
      <c r="F3258" s="79"/>
      <c r="G3258" s="82"/>
      <c r="H3258" s="82"/>
      <c r="I3258" s="118">
        <f>VLOOKUP(道具表!L3258,虛寶卡代碼清單!D:H,4,FALSE)*K3258</f>
        <v>6876000000</v>
      </c>
      <c r="J3258" s="147"/>
      <c r="K3258" s="71">
        <v>3000000</v>
      </c>
      <c r="L3258" t="str">
        <f t="shared" si="61"/>
        <v>埃及女王超級彩金卡</v>
      </c>
    </row>
    <row r="3259" spans="2:12" x14ac:dyDescent="0.25">
      <c r="B3259" s="82" t="s">
        <v>441</v>
      </c>
      <c r="C3259" s="174" t="s">
        <v>6197</v>
      </c>
      <c r="D3259" s="175" t="s">
        <v>6198</v>
      </c>
      <c r="E3259" s="82">
        <v>12</v>
      </c>
      <c r="F3259" s="79"/>
      <c r="G3259" s="82"/>
      <c r="H3259" s="82"/>
      <c r="I3259" s="118">
        <f>VLOOKUP(道具表!L3259,虛寶卡代碼清單!D:H,4,FALSE)*K3259</f>
        <v>13752000000</v>
      </c>
      <c r="J3259" s="147"/>
      <c r="K3259" s="71">
        <v>6000000</v>
      </c>
      <c r="L3259" t="str">
        <f t="shared" si="61"/>
        <v>埃及女王超級彩金卡</v>
      </c>
    </row>
    <row r="3260" spans="2:12" x14ac:dyDescent="0.25">
      <c r="B3260" s="82" t="s">
        <v>441</v>
      </c>
      <c r="C3260" s="174" t="s">
        <v>6199</v>
      </c>
      <c r="D3260" s="175" t="s">
        <v>6200</v>
      </c>
      <c r="E3260" s="82">
        <v>12</v>
      </c>
      <c r="F3260" s="79"/>
      <c r="G3260" s="82"/>
      <c r="H3260" s="82"/>
      <c r="I3260" s="118">
        <f>VLOOKUP(道具表!L3260,虛寶卡代碼清單!D:H,4,FALSE)*K3260</f>
        <v>20628000000</v>
      </c>
      <c r="J3260" s="147"/>
      <c r="K3260" s="71">
        <v>9000000</v>
      </c>
      <c r="L3260" t="str">
        <f t="shared" si="61"/>
        <v>埃及女王超級彩金卡</v>
      </c>
    </row>
    <row r="3261" spans="2:12" x14ac:dyDescent="0.25">
      <c r="B3261" s="82" t="s">
        <v>441</v>
      </c>
      <c r="C3261" s="174" t="s">
        <v>6201</v>
      </c>
      <c r="D3261" s="175" t="s">
        <v>6202</v>
      </c>
      <c r="E3261" s="82">
        <v>12</v>
      </c>
      <c r="F3261" s="79"/>
      <c r="G3261" s="82"/>
      <c r="H3261" s="82"/>
      <c r="I3261" s="118">
        <f>VLOOKUP(道具表!L3261,虛寶卡代碼清單!D:H,4,FALSE)*K3261</f>
        <v>22920000000</v>
      </c>
      <c r="J3261" s="147"/>
      <c r="K3261" s="71">
        <v>10000000</v>
      </c>
      <c r="L3261" t="str">
        <f t="shared" si="61"/>
        <v>埃及女王超級彩金卡</v>
      </c>
    </row>
    <row r="3262" spans="2:12" x14ac:dyDescent="0.25">
      <c r="B3262" s="82" t="s">
        <v>441</v>
      </c>
      <c r="C3262" s="174" t="s">
        <v>6203</v>
      </c>
      <c r="D3262" s="175" t="s">
        <v>6204</v>
      </c>
      <c r="E3262" s="82">
        <v>12</v>
      </c>
      <c r="F3262" s="79"/>
      <c r="G3262" s="82"/>
      <c r="H3262" s="82"/>
      <c r="I3262" s="118">
        <f>VLOOKUP(道具表!L3262,虛寶卡代碼清單!D:H,4,FALSE)*K3262</f>
        <v>34380000000</v>
      </c>
      <c r="J3262" s="147"/>
      <c r="K3262" s="71">
        <v>15000000</v>
      </c>
      <c r="L3262" t="str">
        <f t="shared" si="61"/>
        <v>埃及女王超級彩金卡</v>
      </c>
    </row>
    <row r="3263" spans="2:12" x14ac:dyDescent="0.25">
      <c r="B3263" s="82" t="s">
        <v>441</v>
      </c>
      <c r="C3263" s="174" t="s">
        <v>6205</v>
      </c>
      <c r="D3263" s="175" t="s">
        <v>6206</v>
      </c>
      <c r="E3263" s="82">
        <v>12</v>
      </c>
      <c r="F3263" s="79"/>
      <c r="G3263" s="82"/>
      <c r="H3263" s="82"/>
      <c r="I3263" s="118">
        <f>VLOOKUP(道具表!L3263,虛寶卡代碼清單!D:H,4,FALSE)*K3263</f>
        <v>68760000000</v>
      </c>
      <c r="J3263" s="147"/>
      <c r="K3263" s="71">
        <v>30000000</v>
      </c>
      <c r="L3263" t="str">
        <f t="shared" si="61"/>
        <v>埃及女王超級彩金卡</v>
      </c>
    </row>
    <row r="3264" spans="2:12" x14ac:dyDescent="0.25">
      <c r="B3264" s="82" t="s">
        <v>441</v>
      </c>
      <c r="C3264" s="174" t="s">
        <v>6207</v>
      </c>
      <c r="D3264" s="175" t="s">
        <v>6208</v>
      </c>
      <c r="E3264" s="82">
        <v>12</v>
      </c>
      <c r="F3264" s="79"/>
      <c r="G3264" s="82"/>
      <c r="H3264" s="82"/>
      <c r="I3264" s="118">
        <f>VLOOKUP(道具表!L3264,虛寶卡代碼清單!D:H,4,FALSE)*K3264</f>
        <v>114600000000</v>
      </c>
      <c r="J3264" s="147"/>
      <c r="K3264" s="71">
        <v>50000000</v>
      </c>
      <c r="L3264" t="str">
        <f t="shared" si="61"/>
        <v>埃及女王超級彩金卡</v>
      </c>
    </row>
    <row r="3265" spans="2:12" x14ac:dyDescent="0.25">
      <c r="B3265" s="82" t="s">
        <v>441</v>
      </c>
      <c r="C3265" s="174" t="s">
        <v>6209</v>
      </c>
      <c r="D3265" s="175" t="s">
        <v>6210</v>
      </c>
      <c r="E3265" s="82">
        <v>12</v>
      </c>
      <c r="F3265" s="79"/>
      <c r="G3265" s="82"/>
      <c r="H3265" s="82"/>
      <c r="I3265" s="118">
        <f>VLOOKUP(道具表!L3265,虛寶卡代碼清單!D:H,4,FALSE)*K3265</f>
        <v>229200000000</v>
      </c>
      <c r="J3265" s="147"/>
      <c r="K3265" s="71">
        <v>100000000</v>
      </c>
      <c r="L3265" t="str">
        <f t="shared" si="61"/>
        <v>埃及女王超級彩金卡</v>
      </c>
    </row>
    <row r="3266" spans="2:12" x14ac:dyDescent="0.25">
      <c r="B3266" s="82" t="s">
        <v>441</v>
      </c>
      <c r="C3266" s="174" t="s">
        <v>6211</v>
      </c>
      <c r="D3266" s="175" t="s">
        <v>6212</v>
      </c>
      <c r="E3266" s="82">
        <v>12</v>
      </c>
      <c r="F3266" s="79"/>
      <c r="G3266" s="82"/>
      <c r="H3266" s="82"/>
      <c r="I3266" s="118">
        <f>VLOOKUP(道具表!L3266,虛寶卡代碼清單!D:H,4,FALSE)*K3266</f>
        <v>458400000000</v>
      </c>
      <c r="J3266" s="147"/>
      <c r="K3266" s="71">
        <v>200000000</v>
      </c>
      <c r="L3266" t="str">
        <f t="shared" si="61"/>
        <v>埃及女王超級彩金卡</v>
      </c>
    </row>
    <row r="3267" spans="2:12" x14ac:dyDescent="0.25">
      <c r="B3267" s="82" t="s">
        <v>441</v>
      </c>
      <c r="C3267" s="174" t="s">
        <v>6213</v>
      </c>
      <c r="D3267" s="175" t="s">
        <v>6214</v>
      </c>
      <c r="E3267" s="82">
        <v>12</v>
      </c>
      <c r="F3267" s="79"/>
      <c r="G3267" s="82"/>
      <c r="H3267" s="82"/>
      <c r="I3267" s="118">
        <f>VLOOKUP(道具表!L3267,虛寶卡代碼清單!D:H,4,FALSE)*K3267</f>
        <v>687600000000</v>
      </c>
      <c r="J3267" s="147"/>
      <c r="K3267" s="71">
        <v>300000000</v>
      </c>
      <c r="L3267" t="str">
        <f t="shared" si="61"/>
        <v>埃及女王超級彩金卡</v>
      </c>
    </row>
    <row r="3268" spans="2:12" x14ac:dyDescent="0.25">
      <c r="B3268" s="82" t="s">
        <v>441</v>
      </c>
      <c r="C3268" s="174" t="s">
        <v>6215</v>
      </c>
      <c r="D3268" s="175" t="s">
        <v>6216</v>
      </c>
      <c r="E3268" s="82">
        <v>12</v>
      </c>
      <c r="F3268" s="79"/>
      <c r="G3268" s="82"/>
      <c r="H3268" s="82"/>
      <c r="I3268" s="118">
        <f>VLOOKUP(道具表!L3268,虛寶卡代碼清單!D:H,4,FALSE)*K3268</f>
        <v>1146000000000</v>
      </c>
      <c r="J3268" s="147"/>
      <c r="K3268" s="71">
        <v>500000000</v>
      </c>
      <c r="L3268" t="str">
        <f t="shared" si="61"/>
        <v>埃及女王超級彩金卡</v>
      </c>
    </row>
    <row r="3269" spans="2:12" x14ac:dyDescent="0.25">
      <c r="B3269" s="82" t="s">
        <v>441</v>
      </c>
      <c r="C3269" s="174" t="s">
        <v>6217</v>
      </c>
      <c r="D3269" s="175" t="s">
        <v>6218</v>
      </c>
      <c r="E3269" s="82">
        <v>12</v>
      </c>
      <c r="F3269" s="79"/>
      <c r="G3269" s="82"/>
      <c r="H3269" s="82"/>
      <c r="I3269" s="118">
        <f>VLOOKUP(道具表!L3269,虛寶卡代碼清單!D:H,4,FALSE)*K3269</f>
        <v>2292000000000</v>
      </c>
      <c r="J3269" s="147"/>
      <c r="K3269" s="71">
        <v>1000000000</v>
      </c>
      <c r="L3269" t="str">
        <f t="shared" si="61"/>
        <v>埃及女王超級彩金卡</v>
      </c>
    </row>
    <row r="3270" spans="2:12" x14ac:dyDescent="0.25">
      <c r="B3270" s="82" t="s">
        <v>441</v>
      </c>
      <c r="C3270" s="174" t="s">
        <v>6219</v>
      </c>
      <c r="D3270" s="175" t="s">
        <v>6220</v>
      </c>
      <c r="E3270" s="82">
        <v>12</v>
      </c>
      <c r="F3270" s="79"/>
      <c r="G3270" s="82"/>
      <c r="H3270" s="82"/>
      <c r="I3270" s="118">
        <f>VLOOKUP(道具表!L3270,虛寶卡代碼清單!D:H,4,FALSE)*K3270</f>
        <v>120000</v>
      </c>
      <c r="J3270" s="147"/>
      <c r="K3270" s="71">
        <v>3000</v>
      </c>
      <c r="L3270" t="str">
        <f t="shared" si="61"/>
        <v>笑彌勒免費卡</v>
      </c>
    </row>
    <row r="3271" spans="2:12" x14ac:dyDescent="0.25">
      <c r="B3271" s="82" t="s">
        <v>441</v>
      </c>
      <c r="C3271" s="174" t="s">
        <v>6221</v>
      </c>
      <c r="D3271" s="175" t="s">
        <v>6222</v>
      </c>
      <c r="E3271" s="82">
        <v>12</v>
      </c>
      <c r="F3271" s="79"/>
      <c r="G3271" s="82"/>
      <c r="H3271" s="82"/>
      <c r="I3271" s="118">
        <f>VLOOKUP(道具表!L3271,虛寶卡代碼清單!D:H,4,FALSE)*K3271</f>
        <v>400000</v>
      </c>
      <c r="J3271" s="147"/>
      <c r="K3271" s="71">
        <v>10000</v>
      </c>
      <c r="L3271" t="str">
        <f t="shared" si="61"/>
        <v>笑彌勒免費卡</v>
      </c>
    </row>
    <row r="3272" spans="2:12" x14ac:dyDescent="0.25">
      <c r="B3272" s="82" t="s">
        <v>441</v>
      </c>
      <c r="C3272" s="174" t="s">
        <v>6223</v>
      </c>
      <c r="D3272" s="175" t="s">
        <v>6224</v>
      </c>
      <c r="E3272" s="82">
        <v>12</v>
      </c>
      <c r="F3272" s="79"/>
      <c r="G3272" s="82"/>
      <c r="H3272" s="82"/>
      <c r="I3272" s="118">
        <f>VLOOKUP(道具表!L3272,虛寶卡代碼清單!D:H,4,FALSE)*K3272</f>
        <v>1200000</v>
      </c>
      <c r="J3272" s="147"/>
      <c r="K3272" s="71">
        <v>30000</v>
      </c>
      <c r="L3272" t="str">
        <f t="shared" si="61"/>
        <v>笑彌勒免費卡</v>
      </c>
    </row>
    <row r="3273" spans="2:12" x14ac:dyDescent="0.25">
      <c r="B3273" s="82" t="s">
        <v>441</v>
      </c>
      <c r="C3273" s="174" t="s">
        <v>6225</v>
      </c>
      <c r="D3273" s="175" t="s">
        <v>6226</v>
      </c>
      <c r="E3273" s="82">
        <v>12</v>
      </c>
      <c r="F3273" s="79"/>
      <c r="G3273" s="82"/>
      <c r="H3273" s="82"/>
      <c r="I3273" s="118">
        <f>VLOOKUP(道具表!L3273,虛寶卡代碼清單!D:H,4,FALSE)*K3273</f>
        <v>4000000</v>
      </c>
      <c r="J3273" s="147"/>
      <c r="K3273" s="71">
        <v>100000</v>
      </c>
      <c r="L3273" t="str">
        <f t="shared" si="61"/>
        <v>笑彌勒免費卡</v>
      </c>
    </row>
    <row r="3274" spans="2:12" x14ac:dyDescent="0.25">
      <c r="B3274" s="82" t="s">
        <v>441</v>
      </c>
      <c r="C3274" s="174" t="s">
        <v>6227</v>
      </c>
      <c r="D3274" s="175" t="s">
        <v>6228</v>
      </c>
      <c r="E3274" s="82">
        <v>12</v>
      </c>
      <c r="F3274" s="79"/>
      <c r="G3274" s="82"/>
      <c r="H3274" s="82"/>
      <c r="I3274" s="118">
        <f>VLOOKUP(道具表!L3274,虛寶卡代碼清單!D:H,4,FALSE)*K3274</f>
        <v>12000000</v>
      </c>
      <c r="J3274" s="147"/>
      <c r="K3274" s="71">
        <v>300000</v>
      </c>
      <c r="L3274" t="str">
        <f t="shared" si="61"/>
        <v>笑彌勒免費卡</v>
      </c>
    </row>
    <row r="3275" spans="2:12" x14ac:dyDescent="0.25">
      <c r="B3275" s="82" t="s">
        <v>441</v>
      </c>
      <c r="C3275" s="174" t="s">
        <v>6229</v>
      </c>
      <c r="D3275" s="175" t="s">
        <v>6230</v>
      </c>
      <c r="E3275" s="82">
        <v>12</v>
      </c>
      <c r="F3275" s="79"/>
      <c r="G3275" s="82"/>
      <c r="H3275" s="82"/>
      <c r="I3275" s="118">
        <f>VLOOKUP(道具表!L3275,虛寶卡代碼清單!D:H,4,FALSE)*K3275</f>
        <v>40000000</v>
      </c>
      <c r="J3275" s="147"/>
      <c r="K3275" s="71">
        <v>1000000</v>
      </c>
      <c r="L3275" t="str">
        <f t="shared" si="61"/>
        <v>笑彌勒免費卡</v>
      </c>
    </row>
    <row r="3276" spans="2:12" x14ac:dyDescent="0.25">
      <c r="B3276" s="82" t="s">
        <v>441</v>
      </c>
      <c r="C3276" s="174" t="s">
        <v>6231</v>
      </c>
      <c r="D3276" s="175" t="s">
        <v>6232</v>
      </c>
      <c r="E3276" s="82">
        <v>12</v>
      </c>
      <c r="F3276" s="79"/>
      <c r="G3276" s="82"/>
      <c r="H3276" s="82"/>
      <c r="I3276" s="118">
        <f>VLOOKUP(道具表!L3276,虛寶卡代碼清單!D:H,4,FALSE)*K3276</f>
        <v>120000000</v>
      </c>
      <c r="J3276" s="147"/>
      <c r="K3276" s="71">
        <v>3000000</v>
      </c>
      <c r="L3276" t="str">
        <f t="shared" si="61"/>
        <v>笑彌勒免費卡</v>
      </c>
    </row>
    <row r="3277" spans="2:12" x14ac:dyDescent="0.25">
      <c r="B3277" s="82" t="s">
        <v>441</v>
      </c>
      <c r="C3277" s="174" t="s">
        <v>6233</v>
      </c>
      <c r="D3277" s="175" t="s">
        <v>6234</v>
      </c>
      <c r="E3277" s="82">
        <v>12</v>
      </c>
      <c r="F3277" s="79"/>
      <c r="G3277" s="82"/>
      <c r="H3277" s="82"/>
      <c r="I3277" s="118">
        <f>VLOOKUP(道具表!L3277,虛寶卡代碼清單!D:H,4,FALSE)*K3277</f>
        <v>240000000</v>
      </c>
      <c r="J3277" s="147"/>
      <c r="K3277" s="71">
        <v>6000000</v>
      </c>
      <c r="L3277" t="str">
        <f t="shared" si="61"/>
        <v>笑彌勒免費卡</v>
      </c>
    </row>
    <row r="3278" spans="2:12" x14ac:dyDescent="0.25">
      <c r="B3278" s="82" t="s">
        <v>441</v>
      </c>
      <c r="C3278" s="174" t="s">
        <v>6235</v>
      </c>
      <c r="D3278" s="175" t="s">
        <v>6236</v>
      </c>
      <c r="E3278" s="82">
        <v>12</v>
      </c>
      <c r="F3278" s="79"/>
      <c r="G3278" s="82"/>
      <c r="H3278" s="82"/>
      <c r="I3278" s="118">
        <f>VLOOKUP(道具表!L3278,虛寶卡代碼清單!D:H,4,FALSE)*K3278</f>
        <v>360000000</v>
      </c>
      <c r="J3278" s="147"/>
      <c r="K3278" s="71">
        <v>9000000</v>
      </c>
      <c r="L3278" t="str">
        <f t="shared" si="61"/>
        <v>笑彌勒免費卡</v>
      </c>
    </row>
    <row r="3279" spans="2:12" x14ac:dyDescent="0.25">
      <c r="B3279" s="82" t="s">
        <v>441</v>
      </c>
      <c r="C3279" s="174" t="s">
        <v>6237</v>
      </c>
      <c r="D3279" s="175" t="s">
        <v>6238</v>
      </c>
      <c r="E3279" s="82">
        <v>12</v>
      </c>
      <c r="F3279" s="79"/>
      <c r="G3279" s="82"/>
      <c r="H3279" s="82"/>
      <c r="I3279" s="118">
        <f>VLOOKUP(道具表!L3279,虛寶卡代碼清單!D:H,4,FALSE)*K3279</f>
        <v>400000000</v>
      </c>
      <c r="J3279" s="147"/>
      <c r="K3279" s="71">
        <v>10000000</v>
      </c>
      <c r="L3279" t="str">
        <f t="shared" si="61"/>
        <v>笑彌勒免費卡</v>
      </c>
    </row>
    <row r="3280" spans="2:12" x14ac:dyDescent="0.25">
      <c r="B3280" s="82" t="s">
        <v>441</v>
      </c>
      <c r="C3280" s="174" t="s">
        <v>6239</v>
      </c>
      <c r="D3280" s="175" t="s">
        <v>6240</v>
      </c>
      <c r="E3280" s="82">
        <v>12</v>
      </c>
      <c r="F3280" s="79"/>
      <c r="G3280" s="82"/>
      <c r="H3280" s="82"/>
      <c r="I3280" s="118">
        <f>VLOOKUP(道具表!L3280,虛寶卡代碼清單!D:H,4,FALSE)*K3280</f>
        <v>600000000</v>
      </c>
      <c r="J3280" s="147"/>
      <c r="K3280" s="71">
        <v>15000000</v>
      </c>
      <c r="L3280" t="str">
        <f t="shared" si="61"/>
        <v>笑彌勒免費卡</v>
      </c>
    </row>
    <row r="3281" spans="2:12" x14ac:dyDescent="0.25">
      <c r="B3281" s="82" t="s">
        <v>441</v>
      </c>
      <c r="C3281" s="174" t="s">
        <v>6241</v>
      </c>
      <c r="D3281" s="175" t="s">
        <v>6242</v>
      </c>
      <c r="E3281" s="82">
        <v>12</v>
      </c>
      <c r="F3281" s="79"/>
      <c r="G3281" s="82"/>
      <c r="H3281" s="82"/>
      <c r="I3281" s="118">
        <f>VLOOKUP(道具表!L3281,虛寶卡代碼清單!D:H,4,FALSE)*K3281</f>
        <v>1200000000</v>
      </c>
      <c r="J3281" s="147"/>
      <c r="K3281" s="71">
        <v>30000000</v>
      </c>
      <c r="L3281" t="str">
        <f t="shared" si="61"/>
        <v>笑彌勒免費卡</v>
      </c>
    </row>
    <row r="3282" spans="2:12" x14ac:dyDescent="0.25">
      <c r="B3282" s="82" t="s">
        <v>441</v>
      </c>
      <c r="C3282" s="174" t="s">
        <v>6243</v>
      </c>
      <c r="D3282" s="175" t="s">
        <v>6244</v>
      </c>
      <c r="E3282" s="82">
        <v>12</v>
      </c>
      <c r="F3282" s="79"/>
      <c r="G3282" s="82"/>
      <c r="H3282" s="82"/>
      <c r="I3282" s="118">
        <f>VLOOKUP(道具表!L3282,虛寶卡代碼清單!D:H,4,FALSE)*K3282</f>
        <v>2000000000</v>
      </c>
      <c r="J3282" s="147"/>
      <c r="K3282" s="71">
        <v>50000000</v>
      </c>
      <c r="L3282" t="str">
        <f t="shared" si="61"/>
        <v>笑彌勒免費卡</v>
      </c>
    </row>
    <row r="3283" spans="2:12" x14ac:dyDescent="0.25">
      <c r="B3283" s="82" t="s">
        <v>441</v>
      </c>
      <c r="C3283" s="174" t="s">
        <v>6245</v>
      </c>
      <c r="D3283" s="175" t="s">
        <v>6246</v>
      </c>
      <c r="E3283" s="82">
        <v>12</v>
      </c>
      <c r="F3283" s="79"/>
      <c r="G3283" s="82"/>
      <c r="H3283" s="82"/>
      <c r="I3283" s="118">
        <f>VLOOKUP(道具表!L3283,虛寶卡代碼清單!D:H,4,FALSE)*K3283</f>
        <v>4000000000</v>
      </c>
      <c r="J3283" s="147"/>
      <c r="K3283" s="71">
        <v>100000000</v>
      </c>
      <c r="L3283" t="str">
        <f t="shared" si="61"/>
        <v>笑彌勒免費卡</v>
      </c>
    </row>
    <row r="3284" spans="2:12" x14ac:dyDescent="0.25">
      <c r="B3284" s="82" t="s">
        <v>441</v>
      </c>
      <c r="C3284" s="174" t="s">
        <v>6247</v>
      </c>
      <c r="D3284" s="175" t="s">
        <v>6248</v>
      </c>
      <c r="E3284" s="82">
        <v>12</v>
      </c>
      <c r="F3284" s="79"/>
      <c r="G3284" s="82"/>
      <c r="H3284" s="82"/>
      <c r="I3284" s="118">
        <f>VLOOKUP(道具表!L3284,虛寶卡代碼清單!D:H,4,FALSE)*K3284</f>
        <v>8000000000</v>
      </c>
      <c r="J3284" s="147"/>
      <c r="K3284" s="71">
        <v>200000000</v>
      </c>
      <c r="L3284" t="str">
        <f t="shared" si="61"/>
        <v>笑彌勒免費卡</v>
      </c>
    </row>
    <row r="3285" spans="2:12" x14ac:dyDescent="0.25">
      <c r="B3285" s="82" t="s">
        <v>441</v>
      </c>
      <c r="C3285" s="174" t="s">
        <v>6249</v>
      </c>
      <c r="D3285" s="175" t="s">
        <v>6250</v>
      </c>
      <c r="E3285" s="82">
        <v>12</v>
      </c>
      <c r="F3285" s="79"/>
      <c r="G3285" s="82"/>
      <c r="H3285" s="82"/>
      <c r="I3285" s="118">
        <f>VLOOKUP(道具表!L3285,虛寶卡代碼清單!D:H,4,FALSE)*K3285</f>
        <v>12000000000</v>
      </c>
      <c r="J3285" s="147"/>
      <c r="K3285" s="71">
        <v>300000000</v>
      </c>
      <c r="L3285" t="str">
        <f t="shared" si="61"/>
        <v>笑彌勒免費卡</v>
      </c>
    </row>
    <row r="3286" spans="2:12" x14ac:dyDescent="0.25">
      <c r="B3286" s="82" t="s">
        <v>441</v>
      </c>
      <c r="C3286" s="174" t="s">
        <v>6251</v>
      </c>
      <c r="D3286" s="175" t="s">
        <v>6252</v>
      </c>
      <c r="E3286" s="82">
        <v>12</v>
      </c>
      <c r="F3286" s="79"/>
      <c r="G3286" s="82"/>
      <c r="H3286" s="82"/>
      <c r="I3286" s="118">
        <f>VLOOKUP(道具表!L3286,虛寶卡代碼清單!D:H,4,FALSE)*K3286</f>
        <v>20000000000</v>
      </c>
      <c r="J3286" s="147"/>
      <c r="K3286" s="71">
        <v>500000000</v>
      </c>
      <c r="L3286" t="str">
        <f t="shared" si="61"/>
        <v>笑彌勒免費卡</v>
      </c>
    </row>
    <row r="3287" spans="2:12" x14ac:dyDescent="0.25">
      <c r="B3287" s="82" t="s">
        <v>441</v>
      </c>
      <c r="C3287" s="174" t="s">
        <v>6253</v>
      </c>
      <c r="D3287" s="175" t="s">
        <v>6254</v>
      </c>
      <c r="E3287" s="82">
        <v>12</v>
      </c>
      <c r="F3287" s="79"/>
      <c r="G3287" s="82"/>
      <c r="H3287" s="82"/>
      <c r="I3287" s="118">
        <f>VLOOKUP(道具表!L3287,虛寶卡代碼清單!D:H,4,FALSE)*K3287</f>
        <v>40000000000</v>
      </c>
      <c r="J3287" s="147"/>
      <c r="K3287" s="71">
        <v>1000000000</v>
      </c>
      <c r="L3287" t="str">
        <f t="shared" si="61"/>
        <v>笑彌勒免費卡</v>
      </c>
    </row>
    <row r="3288" spans="2:12" x14ac:dyDescent="0.25">
      <c r="B3288" s="82" t="s">
        <v>441</v>
      </c>
      <c r="C3288" s="174" t="s">
        <v>6255</v>
      </c>
      <c r="D3288" s="175" t="s">
        <v>6256</v>
      </c>
      <c r="E3288" s="82">
        <v>12</v>
      </c>
      <c r="F3288" s="79"/>
      <c r="G3288" s="82"/>
      <c r="H3288" s="82"/>
      <c r="I3288" s="118">
        <f>VLOOKUP(道具表!L3288,虛寶卡代碼清單!D:H,4,FALSE)*K3288</f>
        <v>120000</v>
      </c>
      <c r="J3288" s="147"/>
      <c r="K3288" s="71">
        <v>3000</v>
      </c>
      <c r="L3288" t="str">
        <f t="shared" si="61"/>
        <v>笑彌勒免費卡</v>
      </c>
    </row>
    <row r="3289" spans="2:12" x14ac:dyDescent="0.25">
      <c r="B3289" s="82" t="s">
        <v>441</v>
      </c>
      <c r="C3289" s="174" t="s">
        <v>6257</v>
      </c>
      <c r="D3289" s="175" t="s">
        <v>6258</v>
      </c>
      <c r="E3289" s="82">
        <v>12</v>
      </c>
      <c r="F3289" s="79"/>
      <c r="G3289" s="82"/>
      <c r="H3289" s="82"/>
      <c r="I3289" s="118">
        <f>VLOOKUP(道具表!L3289,虛寶卡代碼清單!D:H,4,FALSE)*K3289</f>
        <v>400000</v>
      </c>
      <c r="J3289" s="147"/>
      <c r="K3289" s="71">
        <v>10000</v>
      </c>
      <c r="L3289" t="str">
        <f t="shared" si="61"/>
        <v>笑彌勒免費卡</v>
      </c>
    </row>
    <row r="3290" spans="2:12" x14ac:dyDescent="0.25">
      <c r="B3290" s="82" t="s">
        <v>441</v>
      </c>
      <c r="C3290" s="174" t="s">
        <v>6259</v>
      </c>
      <c r="D3290" s="175" t="s">
        <v>6260</v>
      </c>
      <c r="E3290" s="82">
        <v>12</v>
      </c>
      <c r="F3290" s="79"/>
      <c r="G3290" s="82"/>
      <c r="H3290" s="82"/>
      <c r="I3290" s="118">
        <f>VLOOKUP(道具表!L3290,虛寶卡代碼清單!D:H,4,FALSE)*K3290</f>
        <v>1200000</v>
      </c>
      <c r="J3290" s="147"/>
      <c r="K3290" s="71">
        <v>30000</v>
      </c>
      <c r="L3290" t="str">
        <f t="shared" si="61"/>
        <v>笑彌勒免費卡</v>
      </c>
    </row>
    <row r="3291" spans="2:12" x14ac:dyDescent="0.25">
      <c r="B3291" s="82" t="s">
        <v>441</v>
      </c>
      <c r="C3291" s="174" t="s">
        <v>6261</v>
      </c>
      <c r="D3291" s="175" t="s">
        <v>6262</v>
      </c>
      <c r="E3291" s="82">
        <v>12</v>
      </c>
      <c r="F3291" s="79"/>
      <c r="G3291" s="82"/>
      <c r="H3291" s="82"/>
      <c r="I3291" s="118">
        <f>VLOOKUP(道具表!L3291,虛寶卡代碼清單!D:H,4,FALSE)*K3291</f>
        <v>4000000</v>
      </c>
      <c r="J3291" s="147"/>
      <c r="K3291" s="71">
        <v>100000</v>
      </c>
      <c r="L3291" t="str">
        <f t="shared" si="61"/>
        <v>笑彌勒免費卡</v>
      </c>
    </row>
    <row r="3292" spans="2:12" x14ac:dyDescent="0.25">
      <c r="B3292" s="82" t="s">
        <v>441</v>
      </c>
      <c r="C3292" s="174" t="s">
        <v>6263</v>
      </c>
      <c r="D3292" s="175" t="s">
        <v>6264</v>
      </c>
      <c r="E3292" s="82">
        <v>12</v>
      </c>
      <c r="F3292" s="79"/>
      <c r="G3292" s="82"/>
      <c r="H3292" s="82"/>
      <c r="I3292" s="118">
        <f>VLOOKUP(道具表!L3292,虛寶卡代碼清單!D:H,4,FALSE)*K3292</f>
        <v>12000000</v>
      </c>
      <c r="J3292" s="147"/>
      <c r="K3292" s="71">
        <v>300000</v>
      </c>
      <c r="L3292" t="str">
        <f t="shared" si="61"/>
        <v>笑彌勒免費卡</v>
      </c>
    </row>
    <row r="3293" spans="2:12" x14ac:dyDescent="0.25">
      <c r="B3293" s="82" t="s">
        <v>441</v>
      </c>
      <c r="C3293" s="174" t="s">
        <v>6265</v>
      </c>
      <c r="D3293" s="175" t="s">
        <v>6266</v>
      </c>
      <c r="E3293" s="82">
        <v>12</v>
      </c>
      <c r="F3293" s="79"/>
      <c r="G3293" s="82"/>
      <c r="H3293" s="82"/>
      <c r="I3293" s="118">
        <f>VLOOKUP(道具表!L3293,虛寶卡代碼清單!D:H,4,FALSE)*K3293</f>
        <v>40000000</v>
      </c>
      <c r="J3293" s="147"/>
      <c r="K3293" s="71">
        <v>1000000</v>
      </c>
      <c r="L3293" t="str">
        <f t="shared" si="61"/>
        <v>笑彌勒免費卡</v>
      </c>
    </row>
    <row r="3294" spans="2:12" x14ac:dyDescent="0.25">
      <c r="B3294" s="82" t="s">
        <v>441</v>
      </c>
      <c r="C3294" s="174" t="s">
        <v>6267</v>
      </c>
      <c r="D3294" s="175" t="s">
        <v>6268</v>
      </c>
      <c r="E3294" s="82">
        <v>12</v>
      </c>
      <c r="F3294" s="79"/>
      <c r="G3294" s="82"/>
      <c r="H3294" s="82"/>
      <c r="I3294" s="118">
        <f>VLOOKUP(道具表!L3294,虛寶卡代碼清單!D:H,4,FALSE)*K3294</f>
        <v>120000000</v>
      </c>
      <c r="J3294" s="147"/>
      <c r="K3294" s="71">
        <v>3000000</v>
      </c>
      <c r="L3294" t="str">
        <f t="shared" si="61"/>
        <v>笑彌勒免費卡</v>
      </c>
    </row>
    <row r="3295" spans="2:12" x14ac:dyDescent="0.25">
      <c r="B3295" s="82" t="s">
        <v>441</v>
      </c>
      <c r="C3295" s="174" t="s">
        <v>6269</v>
      </c>
      <c r="D3295" s="175" t="s">
        <v>6270</v>
      </c>
      <c r="E3295" s="82">
        <v>12</v>
      </c>
      <c r="F3295" s="79"/>
      <c r="G3295" s="82"/>
      <c r="H3295" s="82"/>
      <c r="I3295" s="118">
        <f>VLOOKUP(道具表!L3295,虛寶卡代碼清單!D:H,4,FALSE)*K3295</f>
        <v>240000000</v>
      </c>
      <c r="J3295" s="147"/>
      <c r="K3295" s="71">
        <v>6000000</v>
      </c>
      <c r="L3295" t="str">
        <f t="shared" si="61"/>
        <v>笑彌勒免費卡</v>
      </c>
    </row>
    <row r="3296" spans="2:12" x14ac:dyDescent="0.25">
      <c r="B3296" s="82" t="s">
        <v>441</v>
      </c>
      <c r="C3296" s="174" t="s">
        <v>6271</v>
      </c>
      <c r="D3296" s="175" t="s">
        <v>6272</v>
      </c>
      <c r="E3296" s="82">
        <v>12</v>
      </c>
      <c r="F3296" s="79"/>
      <c r="G3296" s="82"/>
      <c r="H3296" s="82"/>
      <c r="I3296" s="118">
        <f>VLOOKUP(道具表!L3296,虛寶卡代碼清單!D:H,4,FALSE)*K3296</f>
        <v>360000000</v>
      </c>
      <c r="J3296" s="147"/>
      <c r="K3296" s="71">
        <v>9000000</v>
      </c>
      <c r="L3296" t="str">
        <f t="shared" si="61"/>
        <v>笑彌勒免費卡</v>
      </c>
    </row>
    <row r="3297" spans="2:12" x14ac:dyDescent="0.25">
      <c r="B3297" s="82" t="s">
        <v>441</v>
      </c>
      <c r="C3297" s="174" t="s">
        <v>6273</v>
      </c>
      <c r="D3297" s="175" t="s">
        <v>6274</v>
      </c>
      <c r="E3297" s="82">
        <v>12</v>
      </c>
      <c r="F3297" s="79"/>
      <c r="G3297" s="82"/>
      <c r="H3297" s="82"/>
      <c r="I3297" s="118">
        <f>VLOOKUP(道具表!L3297,虛寶卡代碼清單!D:H,4,FALSE)*K3297</f>
        <v>400000000</v>
      </c>
      <c r="J3297" s="147"/>
      <c r="K3297" s="71">
        <v>10000000</v>
      </c>
      <c r="L3297" t="str">
        <f t="shared" si="61"/>
        <v>笑彌勒免費卡</v>
      </c>
    </row>
    <row r="3298" spans="2:12" x14ac:dyDescent="0.25">
      <c r="B3298" s="82" t="s">
        <v>441</v>
      </c>
      <c r="C3298" s="174" t="s">
        <v>6275</v>
      </c>
      <c r="D3298" s="175" t="s">
        <v>6276</v>
      </c>
      <c r="E3298" s="82">
        <v>12</v>
      </c>
      <c r="F3298" s="79"/>
      <c r="G3298" s="82"/>
      <c r="H3298" s="82"/>
      <c r="I3298" s="118">
        <f>VLOOKUP(道具表!L3298,虛寶卡代碼清單!D:H,4,FALSE)*K3298</f>
        <v>600000000</v>
      </c>
      <c r="J3298" s="147"/>
      <c r="K3298" s="71">
        <v>15000000</v>
      </c>
      <c r="L3298" t="str">
        <f t="shared" si="61"/>
        <v>笑彌勒免費卡</v>
      </c>
    </row>
    <row r="3299" spans="2:12" x14ac:dyDescent="0.25">
      <c r="B3299" s="82" t="s">
        <v>441</v>
      </c>
      <c r="C3299" s="174" t="s">
        <v>6277</v>
      </c>
      <c r="D3299" s="175" t="s">
        <v>6278</v>
      </c>
      <c r="E3299" s="82">
        <v>12</v>
      </c>
      <c r="F3299" s="79"/>
      <c r="G3299" s="82"/>
      <c r="H3299" s="82"/>
      <c r="I3299" s="118">
        <f>VLOOKUP(道具表!L3299,虛寶卡代碼清單!D:H,4,FALSE)*K3299</f>
        <v>1200000000</v>
      </c>
      <c r="J3299" s="147"/>
      <c r="K3299" s="71">
        <v>30000000</v>
      </c>
      <c r="L3299" t="str">
        <f t="shared" si="61"/>
        <v>笑彌勒免費卡</v>
      </c>
    </row>
    <row r="3300" spans="2:12" x14ac:dyDescent="0.25">
      <c r="B3300" s="82" t="s">
        <v>441</v>
      </c>
      <c r="C3300" s="174" t="s">
        <v>6279</v>
      </c>
      <c r="D3300" s="175" t="s">
        <v>6280</v>
      </c>
      <c r="E3300" s="82">
        <v>12</v>
      </c>
      <c r="F3300" s="79"/>
      <c r="G3300" s="82"/>
      <c r="H3300" s="82"/>
      <c r="I3300" s="118">
        <f>VLOOKUP(道具表!L3300,虛寶卡代碼清單!D:H,4,FALSE)*K3300</f>
        <v>2000000000</v>
      </c>
      <c r="J3300" s="147"/>
      <c r="K3300" s="71">
        <v>50000000</v>
      </c>
      <c r="L3300" t="str">
        <f t="shared" si="61"/>
        <v>笑彌勒免費卡</v>
      </c>
    </row>
    <row r="3301" spans="2:12" x14ac:dyDescent="0.25">
      <c r="B3301" s="82" t="s">
        <v>441</v>
      </c>
      <c r="C3301" s="174" t="s">
        <v>6281</v>
      </c>
      <c r="D3301" s="175" t="s">
        <v>6282</v>
      </c>
      <c r="E3301" s="82">
        <v>12</v>
      </c>
      <c r="F3301" s="79"/>
      <c r="G3301" s="82"/>
      <c r="H3301" s="82"/>
      <c r="I3301" s="118">
        <f>VLOOKUP(道具表!L3301,虛寶卡代碼清單!D:H,4,FALSE)*K3301</f>
        <v>4000000000</v>
      </c>
      <c r="J3301" s="147"/>
      <c r="K3301" s="71">
        <v>100000000</v>
      </c>
      <c r="L3301" t="str">
        <f t="shared" si="61"/>
        <v>笑彌勒免費卡</v>
      </c>
    </row>
    <row r="3302" spans="2:12" x14ac:dyDescent="0.25">
      <c r="B3302" s="82" t="s">
        <v>441</v>
      </c>
      <c r="C3302" s="174" t="s">
        <v>6283</v>
      </c>
      <c r="D3302" s="175" t="s">
        <v>6284</v>
      </c>
      <c r="E3302" s="82">
        <v>12</v>
      </c>
      <c r="F3302" s="79"/>
      <c r="G3302" s="82"/>
      <c r="H3302" s="82"/>
      <c r="I3302" s="118">
        <f>VLOOKUP(道具表!L3302,虛寶卡代碼清單!D:H,4,FALSE)*K3302</f>
        <v>8000000000</v>
      </c>
      <c r="J3302" s="147"/>
      <c r="K3302" s="71">
        <v>200000000</v>
      </c>
      <c r="L3302" t="str">
        <f t="shared" si="61"/>
        <v>笑彌勒免費卡</v>
      </c>
    </row>
    <row r="3303" spans="2:12" x14ac:dyDescent="0.25">
      <c r="B3303" s="82" t="s">
        <v>441</v>
      </c>
      <c r="C3303" s="174" t="s">
        <v>6285</v>
      </c>
      <c r="D3303" s="175" t="s">
        <v>6286</v>
      </c>
      <c r="E3303" s="82">
        <v>12</v>
      </c>
      <c r="F3303" s="79"/>
      <c r="G3303" s="82"/>
      <c r="H3303" s="82"/>
      <c r="I3303" s="118">
        <f>VLOOKUP(道具表!L3303,虛寶卡代碼清單!D:H,4,FALSE)*K3303</f>
        <v>12000000000</v>
      </c>
      <c r="J3303" s="147"/>
      <c r="K3303" s="71">
        <v>300000000</v>
      </c>
      <c r="L3303" t="str">
        <f t="shared" si="61"/>
        <v>笑彌勒免費卡</v>
      </c>
    </row>
    <row r="3304" spans="2:12" x14ac:dyDescent="0.25">
      <c r="B3304" s="82" t="s">
        <v>441</v>
      </c>
      <c r="C3304" s="174" t="s">
        <v>6287</v>
      </c>
      <c r="D3304" s="175" t="s">
        <v>6288</v>
      </c>
      <c r="E3304" s="82">
        <v>12</v>
      </c>
      <c r="F3304" s="79"/>
      <c r="G3304" s="82"/>
      <c r="H3304" s="82"/>
      <c r="I3304" s="118">
        <f>VLOOKUP(道具表!L3304,虛寶卡代碼清單!D:H,4,FALSE)*K3304</f>
        <v>20000000000</v>
      </c>
      <c r="J3304" s="147"/>
      <c r="K3304" s="71">
        <v>500000000</v>
      </c>
      <c r="L3304" t="str">
        <f t="shared" si="61"/>
        <v>笑彌勒免費卡</v>
      </c>
    </row>
    <row r="3305" spans="2:12" x14ac:dyDescent="0.25">
      <c r="B3305" s="82" t="s">
        <v>441</v>
      </c>
      <c r="C3305" s="174" t="s">
        <v>6289</v>
      </c>
      <c r="D3305" s="175" t="s">
        <v>6290</v>
      </c>
      <c r="E3305" s="82">
        <v>12</v>
      </c>
      <c r="F3305" s="79"/>
      <c r="G3305" s="82"/>
      <c r="H3305" s="82"/>
      <c r="I3305" s="118">
        <f>VLOOKUP(道具表!L3305,虛寶卡代碼清單!D:H,4,FALSE)*K3305</f>
        <v>40000000000</v>
      </c>
      <c r="J3305" s="147"/>
      <c r="K3305" s="71">
        <v>1000000000</v>
      </c>
      <c r="L3305" t="str">
        <f t="shared" si="61"/>
        <v>笑彌勒免費卡</v>
      </c>
    </row>
    <row r="3306" spans="2:12" x14ac:dyDescent="0.25">
      <c r="B3306" s="82" t="s">
        <v>441</v>
      </c>
      <c r="C3306" s="174" t="s">
        <v>6291</v>
      </c>
      <c r="D3306" s="175" t="s">
        <v>6292</v>
      </c>
      <c r="E3306" s="82">
        <v>12</v>
      </c>
      <c r="F3306" s="79"/>
      <c r="G3306" s="82"/>
      <c r="H3306" s="82"/>
      <c r="I3306" s="118">
        <f>VLOOKUP(道具表!L3306,虛寶卡代碼清單!D:H,4,FALSE)*K3306</f>
        <v>1614000</v>
      </c>
      <c r="J3306" s="147"/>
      <c r="K3306" s="71">
        <v>3000</v>
      </c>
      <c r="L3306" t="str">
        <f t="shared" si="61"/>
        <v>笑彌勒超級免費卡</v>
      </c>
    </row>
    <row r="3307" spans="2:12" x14ac:dyDescent="0.25">
      <c r="B3307" s="82" t="s">
        <v>441</v>
      </c>
      <c r="C3307" s="174" t="s">
        <v>6293</v>
      </c>
      <c r="D3307" s="175" t="s">
        <v>6294</v>
      </c>
      <c r="E3307" s="82">
        <v>12</v>
      </c>
      <c r="F3307" s="79"/>
      <c r="G3307" s="82"/>
      <c r="H3307" s="82"/>
      <c r="I3307" s="118">
        <f>VLOOKUP(道具表!L3307,虛寶卡代碼清單!D:H,4,FALSE)*K3307</f>
        <v>5380000</v>
      </c>
      <c r="J3307" s="147"/>
      <c r="K3307" s="71">
        <v>10000</v>
      </c>
      <c r="L3307" t="str">
        <f t="shared" si="61"/>
        <v>笑彌勒超級免費卡</v>
      </c>
    </row>
    <row r="3308" spans="2:12" x14ac:dyDescent="0.25">
      <c r="B3308" s="82" t="s">
        <v>441</v>
      </c>
      <c r="C3308" s="174" t="s">
        <v>6295</v>
      </c>
      <c r="D3308" s="175" t="s">
        <v>6296</v>
      </c>
      <c r="E3308" s="82">
        <v>12</v>
      </c>
      <c r="F3308" s="79"/>
      <c r="G3308" s="82"/>
      <c r="H3308" s="82"/>
      <c r="I3308" s="118">
        <f>VLOOKUP(道具表!L3308,虛寶卡代碼清單!D:H,4,FALSE)*K3308</f>
        <v>16140000</v>
      </c>
      <c r="J3308" s="147"/>
      <c r="K3308" s="71">
        <v>30000</v>
      </c>
      <c r="L3308" t="str">
        <f t="shared" si="61"/>
        <v>笑彌勒超級免費卡</v>
      </c>
    </row>
    <row r="3309" spans="2:12" x14ac:dyDescent="0.25">
      <c r="B3309" s="82" t="s">
        <v>441</v>
      </c>
      <c r="C3309" s="174" t="s">
        <v>6297</v>
      </c>
      <c r="D3309" s="175" t="s">
        <v>6298</v>
      </c>
      <c r="E3309" s="82">
        <v>12</v>
      </c>
      <c r="F3309" s="79"/>
      <c r="G3309" s="82"/>
      <c r="H3309" s="82"/>
      <c r="I3309" s="118">
        <f>VLOOKUP(道具表!L3309,虛寶卡代碼清單!D:H,4,FALSE)*K3309</f>
        <v>53800000</v>
      </c>
      <c r="J3309" s="147"/>
      <c r="K3309" s="71">
        <v>100000</v>
      </c>
      <c r="L3309" t="str">
        <f t="shared" si="61"/>
        <v>笑彌勒超級免費卡</v>
      </c>
    </row>
    <row r="3310" spans="2:12" x14ac:dyDescent="0.25">
      <c r="B3310" s="82" t="s">
        <v>441</v>
      </c>
      <c r="C3310" s="174" t="s">
        <v>6299</v>
      </c>
      <c r="D3310" s="175" t="s">
        <v>6300</v>
      </c>
      <c r="E3310" s="82">
        <v>12</v>
      </c>
      <c r="F3310" s="79"/>
      <c r="G3310" s="82"/>
      <c r="H3310" s="82"/>
      <c r="I3310" s="118">
        <f>VLOOKUP(道具表!L3310,虛寶卡代碼清單!D:H,4,FALSE)*K3310</f>
        <v>161400000</v>
      </c>
      <c r="J3310" s="147"/>
      <c r="K3310" s="71">
        <v>300000</v>
      </c>
      <c r="L3310" t="str">
        <f t="shared" ref="L3310:L3373" si="62">MID(C3310,LEN(K3310)+1,FIND("(",C3310)-LEN(K3310)-1)</f>
        <v>笑彌勒超級免費卡</v>
      </c>
    </row>
    <row r="3311" spans="2:12" x14ac:dyDescent="0.25">
      <c r="B3311" s="82" t="s">
        <v>441</v>
      </c>
      <c r="C3311" s="174" t="s">
        <v>6301</v>
      </c>
      <c r="D3311" s="175" t="s">
        <v>6302</v>
      </c>
      <c r="E3311" s="82">
        <v>12</v>
      </c>
      <c r="F3311" s="79"/>
      <c r="G3311" s="82"/>
      <c r="H3311" s="82"/>
      <c r="I3311" s="118">
        <f>VLOOKUP(道具表!L3311,虛寶卡代碼清單!D:H,4,FALSE)*K3311</f>
        <v>538000000</v>
      </c>
      <c r="J3311" s="147"/>
      <c r="K3311" s="71">
        <v>1000000</v>
      </c>
      <c r="L3311" t="str">
        <f t="shared" si="62"/>
        <v>笑彌勒超級免費卡</v>
      </c>
    </row>
    <row r="3312" spans="2:12" x14ac:dyDescent="0.25">
      <c r="B3312" s="82" t="s">
        <v>441</v>
      </c>
      <c r="C3312" s="174" t="s">
        <v>6303</v>
      </c>
      <c r="D3312" s="175" t="s">
        <v>6304</v>
      </c>
      <c r="E3312" s="82">
        <v>12</v>
      </c>
      <c r="F3312" s="79"/>
      <c r="G3312" s="82"/>
      <c r="H3312" s="82"/>
      <c r="I3312" s="118">
        <f>VLOOKUP(道具表!L3312,虛寶卡代碼清單!D:H,4,FALSE)*K3312</f>
        <v>1614000000</v>
      </c>
      <c r="J3312" s="147"/>
      <c r="K3312" s="71">
        <v>3000000</v>
      </c>
      <c r="L3312" t="str">
        <f t="shared" si="62"/>
        <v>笑彌勒超級免費卡</v>
      </c>
    </row>
    <row r="3313" spans="2:12" x14ac:dyDescent="0.25">
      <c r="B3313" s="82" t="s">
        <v>441</v>
      </c>
      <c r="C3313" s="174" t="s">
        <v>6305</v>
      </c>
      <c r="D3313" s="175" t="s">
        <v>6306</v>
      </c>
      <c r="E3313" s="82">
        <v>12</v>
      </c>
      <c r="F3313" s="79"/>
      <c r="G3313" s="82"/>
      <c r="H3313" s="82"/>
      <c r="I3313" s="118">
        <f>VLOOKUP(道具表!L3313,虛寶卡代碼清單!D:H,4,FALSE)*K3313</f>
        <v>3228000000</v>
      </c>
      <c r="J3313" s="147"/>
      <c r="K3313" s="71">
        <v>6000000</v>
      </c>
      <c r="L3313" t="str">
        <f t="shared" si="62"/>
        <v>笑彌勒超級免費卡</v>
      </c>
    </row>
    <row r="3314" spans="2:12" x14ac:dyDescent="0.25">
      <c r="B3314" s="82" t="s">
        <v>441</v>
      </c>
      <c r="C3314" s="174" t="s">
        <v>6307</v>
      </c>
      <c r="D3314" s="175" t="s">
        <v>6308</v>
      </c>
      <c r="E3314" s="82">
        <v>12</v>
      </c>
      <c r="F3314" s="79"/>
      <c r="G3314" s="82"/>
      <c r="H3314" s="82"/>
      <c r="I3314" s="118">
        <f>VLOOKUP(道具表!L3314,虛寶卡代碼清單!D:H,4,FALSE)*K3314</f>
        <v>4842000000</v>
      </c>
      <c r="J3314" s="147"/>
      <c r="K3314" s="71">
        <v>9000000</v>
      </c>
      <c r="L3314" t="str">
        <f t="shared" si="62"/>
        <v>笑彌勒超級免費卡</v>
      </c>
    </row>
    <row r="3315" spans="2:12" x14ac:dyDescent="0.25">
      <c r="B3315" s="82" t="s">
        <v>441</v>
      </c>
      <c r="C3315" s="174" t="s">
        <v>6309</v>
      </c>
      <c r="D3315" s="175" t="s">
        <v>6310</v>
      </c>
      <c r="E3315" s="82">
        <v>12</v>
      </c>
      <c r="F3315" s="79"/>
      <c r="G3315" s="82"/>
      <c r="H3315" s="82"/>
      <c r="I3315" s="118">
        <f>VLOOKUP(道具表!L3315,虛寶卡代碼清單!D:H,4,FALSE)*K3315</f>
        <v>5380000000</v>
      </c>
      <c r="J3315" s="147"/>
      <c r="K3315" s="71">
        <v>10000000</v>
      </c>
      <c r="L3315" t="str">
        <f t="shared" si="62"/>
        <v>笑彌勒超級免費卡</v>
      </c>
    </row>
    <row r="3316" spans="2:12" x14ac:dyDescent="0.25">
      <c r="B3316" s="82" t="s">
        <v>441</v>
      </c>
      <c r="C3316" s="174" t="s">
        <v>6311</v>
      </c>
      <c r="D3316" s="175" t="s">
        <v>6312</v>
      </c>
      <c r="E3316" s="82">
        <v>12</v>
      </c>
      <c r="F3316" s="79"/>
      <c r="G3316" s="82"/>
      <c r="H3316" s="82"/>
      <c r="I3316" s="118">
        <f>VLOOKUP(道具表!L3316,虛寶卡代碼清單!D:H,4,FALSE)*K3316</f>
        <v>8070000000</v>
      </c>
      <c r="J3316" s="147"/>
      <c r="K3316" s="71">
        <v>15000000</v>
      </c>
      <c r="L3316" t="str">
        <f t="shared" si="62"/>
        <v>笑彌勒超級免費卡</v>
      </c>
    </row>
    <row r="3317" spans="2:12" x14ac:dyDescent="0.25">
      <c r="B3317" s="82" t="s">
        <v>441</v>
      </c>
      <c r="C3317" s="174" t="s">
        <v>6313</v>
      </c>
      <c r="D3317" s="175" t="s">
        <v>6314</v>
      </c>
      <c r="E3317" s="82">
        <v>12</v>
      </c>
      <c r="F3317" s="79"/>
      <c r="G3317" s="82"/>
      <c r="H3317" s="82"/>
      <c r="I3317" s="118">
        <f>VLOOKUP(道具表!L3317,虛寶卡代碼清單!D:H,4,FALSE)*K3317</f>
        <v>16140000000</v>
      </c>
      <c r="J3317" s="147"/>
      <c r="K3317" s="71">
        <v>30000000</v>
      </c>
      <c r="L3317" t="str">
        <f t="shared" si="62"/>
        <v>笑彌勒超級免費卡</v>
      </c>
    </row>
    <row r="3318" spans="2:12" x14ac:dyDescent="0.25">
      <c r="B3318" s="82" t="s">
        <v>441</v>
      </c>
      <c r="C3318" s="174" t="s">
        <v>6315</v>
      </c>
      <c r="D3318" s="175" t="s">
        <v>6316</v>
      </c>
      <c r="E3318" s="82">
        <v>12</v>
      </c>
      <c r="F3318" s="79"/>
      <c r="G3318" s="82"/>
      <c r="H3318" s="82"/>
      <c r="I3318" s="118">
        <f>VLOOKUP(道具表!L3318,虛寶卡代碼清單!D:H,4,FALSE)*K3318</f>
        <v>26900000000</v>
      </c>
      <c r="J3318" s="147"/>
      <c r="K3318" s="71">
        <v>50000000</v>
      </c>
      <c r="L3318" t="str">
        <f t="shared" si="62"/>
        <v>笑彌勒超級免費卡</v>
      </c>
    </row>
    <row r="3319" spans="2:12" x14ac:dyDescent="0.25">
      <c r="B3319" s="82" t="s">
        <v>441</v>
      </c>
      <c r="C3319" s="174" t="s">
        <v>6317</v>
      </c>
      <c r="D3319" s="175" t="s">
        <v>6318</v>
      </c>
      <c r="E3319" s="82">
        <v>12</v>
      </c>
      <c r="F3319" s="79"/>
      <c r="G3319" s="82"/>
      <c r="H3319" s="82"/>
      <c r="I3319" s="118">
        <f>VLOOKUP(道具表!L3319,虛寶卡代碼清單!D:H,4,FALSE)*K3319</f>
        <v>53800000000</v>
      </c>
      <c r="J3319" s="147"/>
      <c r="K3319" s="71">
        <v>100000000</v>
      </c>
      <c r="L3319" t="str">
        <f t="shared" si="62"/>
        <v>笑彌勒超級免費卡</v>
      </c>
    </row>
    <row r="3320" spans="2:12" x14ac:dyDescent="0.25">
      <c r="B3320" s="82" t="s">
        <v>441</v>
      </c>
      <c r="C3320" s="174" t="s">
        <v>6319</v>
      </c>
      <c r="D3320" s="175" t="s">
        <v>6320</v>
      </c>
      <c r="E3320" s="82">
        <v>12</v>
      </c>
      <c r="F3320" s="79"/>
      <c r="G3320" s="82"/>
      <c r="H3320" s="82"/>
      <c r="I3320" s="118">
        <f>VLOOKUP(道具表!L3320,虛寶卡代碼清單!D:H,4,FALSE)*K3320</f>
        <v>107600000000</v>
      </c>
      <c r="J3320" s="147"/>
      <c r="K3320" s="71">
        <v>200000000</v>
      </c>
      <c r="L3320" t="str">
        <f t="shared" si="62"/>
        <v>笑彌勒超級免費卡</v>
      </c>
    </row>
    <row r="3321" spans="2:12" x14ac:dyDescent="0.25">
      <c r="B3321" s="82" t="s">
        <v>441</v>
      </c>
      <c r="C3321" s="174" t="s">
        <v>6321</v>
      </c>
      <c r="D3321" s="175" t="s">
        <v>6322</v>
      </c>
      <c r="E3321" s="82">
        <v>12</v>
      </c>
      <c r="F3321" s="79"/>
      <c r="G3321" s="82"/>
      <c r="H3321" s="82"/>
      <c r="I3321" s="118">
        <f>VLOOKUP(道具表!L3321,虛寶卡代碼清單!D:H,4,FALSE)*K3321</f>
        <v>161400000000</v>
      </c>
      <c r="J3321" s="147"/>
      <c r="K3321" s="71">
        <v>300000000</v>
      </c>
      <c r="L3321" t="str">
        <f t="shared" si="62"/>
        <v>笑彌勒超級免費卡</v>
      </c>
    </row>
    <row r="3322" spans="2:12" x14ac:dyDescent="0.25">
      <c r="B3322" s="82" t="s">
        <v>441</v>
      </c>
      <c r="C3322" s="174" t="s">
        <v>6323</v>
      </c>
      <c r="D3322" s="175" t="s">
        <v>6324</v>
      </c>
      <c r="E3322" s="82">
        <v>12</v>
      </c>
      <c r="F3322" s="79"/>
      <c r="G3322" s="82"/>
      <c r="H3322" s="82"/>
      <c r="I3322" s="118">
        <f>VLOOKUP(道具表!L3322,虛寶卡代碼清單!D:H,4,FALSE)*K3322</f>
        <v>269000000000</v>
      </c>
      <c r="J3322" s="147"/>
      <c r="K3322" s="71">
        <v>500000000</v>
      </c>
      <c r="L3322" t="str">
        <f t="shared" si="62"/>
        <v>笑彌勒超級免費卡</v>
      </c>
    </row>
    <row r="3323" spans="2:12" x14ac:dyDescent="0.25">
      <c r="B3323" s="82" t="s">
        <v>441</v>
      </c>
      <c r="C3323" s="174" t="s">
        <v>6325</v>
      </c>
      <c r="D3323" s="175" t="s">
        <v>6326</v>
      </c>
      <c r="E3323" s="82">
        <v>12</v>
      </c>
      <c r="F3323" s="79"/>
      <c r="G3323" s="82"/>
      <c r="H3323" s="82"/>
      <c r="I3323" s="118">
        <f>VLOOKUP(道具表!L3323,虛寶卡代碼清單!D:H,4,FALSE)*K3323</f>
        <v>538000000000</v>
      </c>
      <c r="J3323" s="147"/>
      <c r="K3323" s="71">
        <v>1000000000</v>
      </c>
      <c r="L3323" t="str">
        <f t="shared" si="62"/>
        <v>笑彌勒超級免費卡</v>
      </c>
    </row>
    <row r="3324" spans="2:12" x14ac:dyDescent="0.25">
      <c r="B3324" s="82" t="s">
        <v>441</v>
      </c>
      <c r="C3324" s="174" t="s">
        <v>6327</v>
      </c>
      <c r="D3324" s="175" t="s">
        <v>6328</v>
      </c>
      <c r="E3324" s="82">
        <v>12</v>
      </c>
      <c r="F3324" s="79"/>
      <c r="G3324" s="82"/>
      <c r="H3324" s="82"/>
      <c r="I3324" s="118">
        <f>VLOOKUP(道具表!L3324,虛寶卡代碼清單!D:H,4,FALSE)*K3324</f>
        <v>1614000</v>
      </c>
      <c r="J3324" s="147"/>
      <c r="K3324" s="71">
        <v>3000</v>
      </c>
      <c r="L3324" t="str">
        <f t="shared" si="62"/>
        <v>笑彌勒超級免費卡</v>
      </c>
    </row>
    <row r="3325" spans="2:12" x14ac:dyDescent="0.25">
      <c r="B3325" s="82" t="s">
        <v>441</v>
      </c>
      <c r="C3325" s="174" t="s">
        <v>6329</v>
      </c>
      <c r="D3325" s="175" t="s">
        <v>6330</v>
      </c>
      <c r="E3325" s="82">
        <v>12</v>
      </c>
      <c r="F3325" s="79"/>
      <c r="G3325" s="82"/>
      <c r="H3325" s="82"/>
      <c r="I3325" s="118">
        <f>VLOOKUP(道具表!L3325,虛寶卡代碼清單!D:H,4,FALSE)*K3325</f>
        <v>5380000</v>
      </c>
      <c r="J3325" s="147"/>
      <c r="K3325" s="71">
        <v>10000</v>
      </c>
      <c r="L3325" t="str">
        <f t="shared" si="62"/>
        <v>笑彌勒超級免費卡</v>
      </c>
    </row>
    <row r="3326" spans="2:12" x14ac:dyDescent="0.25">
      <c r="B3326" s="82" t="s">
        <v>441</v>
      </c>
      <c r="C3326" s="174" t="s">
        <v>6331</v>
      </c>
      <c r="D3326" s="175" t="s">
        <v>6332</v>
      </c>
      <c r="E3326" s="82">
        <v>12</v>
      </c>
      <c r="F3326" s="79"/>
      <c r="G3326" s="82"/>
      <c r="H3326" s="82"/>
      <c r="I3326" s="118">
        <f>VLOOKUP(道具表!L3326,虛寶卡代碼清單!D:H,4,FALSE)*K3326</f>
        <v>16140000</v>
      </c>
      <c r="J3326" s="147"/>
      <c r="K3326" s="71">
        <v>30000</v>
      </c>
      <c r="L3326" t="str">
        <f t="shared" si="62"/>
        <v>笑彌勒超級免費卡</v>
      </c>
    </row>
    <row r="3327" spans="2:12" x14ac:dyDescent="0.25">
      <c r="B3327" s="82" t="s">
        <v>441</v>
      </c>
      <c r="C3327" s="174" t="s">
        <v>6333</v>
      </c>
      <c r="D3327" s="175" t="s">
        <v>6334</v>
      </c>
      <c r="E3327" s="82">
        <v>12</v>
      </c>
      <c r="F3327" s="79"/>
      <c r="G3327" s="82"/>
      <c r="H3327" s="82"/>
      <c r="I3327" s="118">
        <f>VLOOKUP(道具表!L3327,虛寶卡代碼清單!D:H,4,FALSE)*K3327</f>
        <v>53800000</v>
      </c>
      <c r="J3327" s="147"/>
      <c r="K3327" s="71">
        <v>100000</v>
      </c>
      <c r="L3327" t="str">
        <f t="shared" si="62"/>
        <v>笑彌勒超級免費卡</v>
      </c>
    </row>
    <row r="3328" spans="2:12" x14ac:dyDescent="0.25">
      <c r="B3328" s="82" t="s">
        <v>441</v>
      </c>
      <c r="C3328" s="174" t="s">
        <v>6335</v>
      </c>
      <c r="D3328" s="175" t="s">
        <v>6336</v>
      </c>
      <c r="E3328" s="82">
        <v>12</v>
      </c>
      <c r="F3328" s="79"/>
      <c r="G3328" s="82"/>
      <c r="H3328" s="82"/>
      <c r="I3328" s="118">
        <f>VLOOKUP(道具表!L3328,虛寶卡代碼清單!D:H,4,FALSE)*K3328</f>
        <v>161400000</v>
      </c>
      <c r="J3328" s="147"/>
      <c r="K3328" s="71">
        <v>300000</v>
      </c>
      <c r="L3328" t="str">
        <f t="shared" si="62"/>
        <v>笑彌勒超級免費卡</v>
      </c>
    </row>
    <row r="3329" spans="2:12" x14ac:dyDescent="0.25">
      <c r="B3329" s="82" t="s">
        <v>441</v>
      </c>
      <c r="C3329" s="174" t="s">
        <v>6337</v>
      </c>
      <c r="D3329" s="175" t="s">
        <v>6338</v>
      </c>
      <c r="E3329" s="82">
        <v>12</v>
      </c>
      <c r="F3329" s="79"/>
      <c r="G3329" s="82"/>
      <c r="H3329" s="82"/>
      <c r="I3329" s="118">
        <f>VLOOKUP(道具表!L3329,虛寶卡代碼清單!D:H,4,FALSE)*K3329</f>
        <v>538000000</v>
      </c>
      <c r="J3329" s="147"/>
      <c r="K3329" s="71">
        <v>1000000</v>
      </c>
      <c r="L3329" t="str">
        <f t="shared" si="62"/>
        <v>笑彌勒超級免費卡</v>
      </c>
    </row>
    <row r="3330" spans="2:12" x14ac:dyDescent="0.25">
      <c r="B3330" s="82" t="s">
        <v>441</v>
      </c>
      <c r="C3330" s="174" t="s">
        <v>6339</v>
      </c>
      <c r="D3330" s="175" t="s">
        <v>6340</v>
      </c>
      <c r="E3330" s="82">
        <v>12</v>
      </c>
      <c r="F3330" s="79"/>
      <c r="G3330" s="82"/>
      <c r="H3330" s="82"/>
      <c r="I3330" s="118">
        <f>VLOOKUP(道具表!L3330,虛寶卡代碼清單!D:H,4,FALSE)*K3330</f>
        <v>1614000000</v>
      </c>
      <c r="J3330" s="147"/>
      <c r="K3330" s="71">
        <v>3000000</v>
      </c>
      <c r="L3330" t="str">
        <f t="shared" si="62"/>
        <v>笑彌勒超級免費卡</v>
      </c>
    </row>
    <row r="3331" spans="2:12" x14ac:dyDescent="0.25">
      <c r="B3331" s="82" t="s">
        <v>441</v>
      </c>
      <c r="C3331" s="174" t="s">
        <v>6341</v>
      </c>
      <c r="D3331" s="175" t="s">
        <v>6342</v>
      </c>
      <c r="E3331" s="82">
        <v>12</v>
      </c>
      <c r="F3331" s="79"/>
      <c r="G3331" s="82"/>
      <c r="H3331" s="82"/>
      <c r="I3331" s="118">
        <f>VLOOKUP(道具表!L3331,虛寶卡代碼清單!D:H,4,FALSE)*K3331</f>
        <v>3228000000</v>
      </c>
      <c r="J3331" s="147"/>
      <c r="K3331" s="71">
        <v>6000000</v>
      </c>
      <c r="L3331" t="str">
        <f t="shared" si="62"/>
        <v>笑彌勒超級免費卡</v>
      </c>
    </row>
    <row r="3332" spans="2:12" x14ac:dyDescent="0.25">
      <c r="B3332" s="82" t="s">
        <v>441</v>
      </c>
      <c r="C3332" s="174" t="s">
        <v>6343</v>
      </c>
      <c r="D3332" s="175" t="s">
        <v>6344</v>
      </c>
      <c r="E3332" s="82">
        <v>12</v>
      </c>
      <c r="F3332" s="79"/>
      <c r="G3332" s="82"/>
      <c r="H3332" s="82"/>
      <c r="I3332" s="118">
        <f>VLOOKUP(道具表!L3332,虛寶卡代碼清單!D:H,4,FALSE)*K3332</f>
        <v>4842000000</v>
      </c>
      <c r="J3332" s="147"/>
      <c r="K3332" s="71">
        <v>9000000</v>
      </c>
      <c r="L3332" t="str">
        <f t="shared" si="62"/>
        <v>笑彌勒超級免費卡</v>
      </c>
    </row>
    <row r="3333" spans="2:12" x14ac:dyDescent="0.25">
      <c r="B3333" s="82" t="s">
        <v>441</v>
      </c>
      <c r="C3333" s="174" t="s">
        <v>6345</v>
      </c>
      <c r="D3333" s="175" t="s">
        <v>6346</v>
      </c>
      <c r="E3333" s="82">
        <v>12</v>
      </c>
      <c r="F3333" s="79"/>
      <c r="G3333" s="82"/>
      <c r="H3333" s="82"/>
      <c r="I3333" s="118">
        <f>VLOOKUP(道具表!L3333,虛寶卡代碼清單!D:H,4,FALSE)*K3333</f>
        <v>5380000000</v>
      </c>
      <c r="J3333" s="147"/>
      <c r="K3333" s="71">
        <v>10000000</v>
      </c>
      <c r="L3333" t="str">
        <f t="shared" si="62"/>
        <v>笑彌勒超級免費卡</v>
      </c>
    </row>
    <row r="3334" spans="2:12" x14ac:dyDescent="0.25">
      <c r="B3334" s="82" t="s">
        <v>441</v>
      </c>
      <c r="C3334" s="174" t="s">
        <v>6347</v>
      </c>
      <c r="D3334" s="175" t="s">
        <v>6348</v>
      </c>
      <c r="E3334" s="82">
        <v>12</v>
      </c>
      <c r="F3334" s="79"/>
      <c r="G3334" s="82"/>
      <c r="H3334" s="82"/>
      <c r="I3334" s="118">
        <f>VLOOKUP(道具表!L3334,虛寶卡代碼清單!D:H,4,FALSE)*K3334</f>
        <v>8070000000</v>
      </c>
      <c r="J3334" s="147"/>
      <c r="K3334" s="71">
        <v>15000000</v>
      </c>
      <c r="L3334" t="str">
        <f t="shared" si="62"/>
        <v>笑彌勒超級免費卡</v>
      </c>
    </row>
    <row r="3335" spans="2:12" x14ac:dyDescent="0.25">
      <c r="B3335" s="82" t="s">
        <v>441</v>
      </c>
      <c r="C3335" s="174" t="s">
        <v>6349</v>
      </c>
      <c r="D3335" s="175" t="s">
        <v>6350</v>
      </c>
      <c r="E3335" s="82">
        <v>12</v>
      </c>
      <c r="F3335" s="79"/>
      <c r="G3335" s="82"/>
      <c r="H3335" s="82"/>
      <c r="I3335" s="118">
        <f>VLOOKUP(道具表!L3335,虛寶卡代碼清單!D:H,4,FALSE)*K3335</f>
        <v>16140000000</v>
      </c>
      <c r="J3335" s="147"/>
      <c r="K3335" s="71">
        <v>30000000</v>
      </c>
      <c r="L3335" t="str">
        <f t="shared" si="62"/>
        <v>笑彌勒超級免費卡</v>
      </c>
    </row>
    <row r="3336" spans="2:12" x14ac:dyDescent="0.25">
      <c r="B3336" s="82" t="s">
        <v>441</v>
      </c>
      <c r="C3336" s="174" t="s">
        <v>6351</v>
      </c>
      <c r="D3336" s="175" t="s">
        <v>6352</v>
      </c>
      <c r="E3336" s="82">
        <v>12</v>
      </c>
      <c r="F3336" s="79"/>
      <c r="G3336" s="82"/>
      <c r="H3336" s="82"/>
      <c r="I3336" s="118">
        <f>VLOOKUP(道具表!L3336,虛寶卡代碼清單!D:H,4,FALSE)*K3336</f>
        <v>26900000000</v>
      </c>
      <c r="J3336" s="147"/>
      <c r="K3336" s="71">
        <v>50000000</v>
      </c>
      <c r="L3336" t="str">
        <f t="shared" si="62"/>
        <v>笑彌勒超級免費卡</v>
      </c>
    </row>
    <row r="3337" spans="2:12" x14ac:dyDescent="0.25">
      <c r="B3337" s="82" t="s">
        <v>441</v>
      </c>
      <c r="C3337" s="174" t="s">
        <v>6353</v>
      </c>
      <c r="D3337" s="175" t="s">
        <v>6354</v>
      </c>
      <c r="E3337" s="82">
        <v>12</v>
      </c>
      <c r="F3337" s="79"/>
      <c r="G3337" s="82"/>
      <c r="H3337" s="82"/>
      <c r="I3337" s="118">
        <f>VLOOKUP(道具表!L3337,虛寶卡代碼清單!D:H,4,FALSE)*K3337</f>
        <v>53800000000</v>
      </c>
      <c r="J3337" s="147"/>
      <c r="K3337" s="71">
        <v>100000000</v>
      </c>
      <c r="L3337" t="str">
        <f t="shared" si="62"/>
        <v>笑彌勒超級免費卡</v>
      </c>
    </row>
    <row r="3338" spans="2:12" x14ac:dyDescent="0.25">
      <c r="B3338" s="82" t="s">
        <v>441</v>
      </c>
      <c r="C3338" s="174" t="s">
        <v>6355</v>
      </c>
      <c r="D3338" s="175" t="s">
        <v>6356</v>
      </c>
      <c r="E3338" s="82">
        <v>12</v>
      </c>
      <c r="F3338" s="79"/>
      <c r="G3338" s="82"/>
      <c r="H3338" s="82"/>
      <c r="I3338" s="118">
        <f>VLOOKUP(道具表!L3338,虛寶卡代碼清單!D:H,4,FALSE)*K3338</f>
        <v>107600000000</v>
      </c>
      <c r="J3338" s="147"/>
      <c r="K3338" s="71">
        <v>200000000</v>
      </c>
      <c r="L3338" t="str">
        <f t="shared" si="62"/>
        <v>笑彌勒超級免費卡</v>
      </c>
    </row>
    <row r="3339" spans="2:12" x14ac:dyDescent="0.25">
      <c r="B3339" s="82" t="s">
        <v>441</v>
      </c>
      <c r="C3339" s="174" t="s">
        <v>6357</v>
      </c>
      <c r="D3339" s="175" t="s">
        <v>6358</v>
      </c>
      <c r="E3339" s="82">
        <v>12</v>
      </c>
      <c r="F3339" s="79"/>
      <c r="G3339" s="82"/>
      <c r="H3339" s="82"/>
      <c r="I3339" s="118">
        <f>VLOOKUP(道具表!L3339,虛寶卡代碼清單!D:H,4,FALSE)*K3339</f>
        <v>161400000000</v>
      </c>
      <c r="J3339" s="147"/>
      <c r="K3339" s="71">
        <v>300000000</v>
      </c>
      <c r="L3339" t="str">
        <f t="shared" si="62"/>
        <v>笑彌勒超級免費卡</v>
      </c>
    </row>
    <row r="3340" spans="2:12" x14ac:dyDescent="0.25">
      <c r="B3340" s="82" t="s">
        <v>441</v>
      </c>
      <c r="C3340" s="174" t="s">
        <v>6359</v>
      </c>
      <c r="D3340" s="175" t="s">
        <v>6360</v>
      </c>
      <c r="E3340" s="82">
        <v>12</v>
      </c>
      <c r="F3340" s="79"/>
      <c r="G3340" s="82"/>
      <c r="H3340" s="82"/>
      <c r="I3340" s="118">
        <f>VLOOKUP(道具表!L3340,虛寶卡代碼清單!D:H,4,FALSE)*K3340</f>
        <v>269000000000</v>
      </c>
      <c r="J3340" s="147"/>
      <c r="K3340" s="71">
        <v>500000000</v>
      </c>
      <c r="L3340" t="str">
        <f t="shared" si="62"/>
        <v>笑彌勒超級免費卡</v>
      </c>
    </row>
    <row r="3341" spans="2:12" x14ac:dyDescent="0.25">
      <c r="B3341" s="82" t="s">
        <v>441</v>
      </c>
      <c r="C3341" s="174" t="s">
        <v>6361</v>
      </c>
      <c r="D3341" s="175" t="s">
        <v>6362</v>
      </c>
      <c r="E3341" s="82">
        <v>12</v>
      </c>
      <c r="F3341" s="79"/>
      <c r="G3341" s="82"/>
      <c r="H3341" s="82"/>
      <c r="I3341" s="118">
        <f>VLOOKUP(道具表!L3341,虛寶卡代碼清單!D:H,4,FALSE)*K3341</f>
        <v>538000000000</v>
      </c>
      <c r="J3341" s="147"/>
      <c r="K3341" s="71">
        <v>1000000000</v>
      </c>
      <c r="L3341" t="str">
        <f t="shared" si="62"/>
        <v>笑彌勒超級免費卡</v>
      </c>
    </row>
    <row r="3342" spans="2:12" x14ac:dyDescent="0.25">
      <c r="B3342" s="82" t="s">
        <v>441</v>
      </c>
      <c r="C3342" s="174" t="s">
        <v>6363</v>
      </c>
      <c r="D3342" s="175" t="s">
        <v>6364</v>
      </c>
      <c r="E3342" s="82">
        <v>12</v>
      </c>
      <c r="F3342" s="79"/>
      <c r="G3342" s="82"/>
      <c r="H3342" s="82"/>
      <c r="I3342" s="118">
        <f>VLOOKUP(道具表!L3342,虛寶卡代碼清單!D:H,4,FALSE)*K3342</f>
        <v>6657000</v>
      </c>
      <c r="J3342" s="147"/>
      <c r="K3342" s="71">
        <v>3000</v>
      </c>
      <c r="L3342" t="str">
        <f t="shared" si="62"/>
        <v>笑彌勒超級彩金卡</v>
      </c>
    </row>
    <row r="3343" spans="2:12" x14ac:dyDescent="0.25">
      <c r="B3343" s="82" t="s">
        <v>441</v>
      </c>
      <c r="C3343" s="174" t="s">
        <v>6365</v>
      </c>
      <c r="D3343" s="175" t="s">
        <v>6366</v>
      </c>
      <c r="E3343" s="82">
        <v>12</v>
      </c>
      <c r="F3343" s="79"/>
      <c r="G3343" s="82"/>
      <c r="H3343" s="82"/>
      <c r="I3343" s="118">
        <f>VLOOKUP(道具表!L3343,虛寶卡代碼清單!D:H,4,FALSE)*K3343</f>
        <v>22190000</v>
      </c>
      <c r="J3343" s="147"/>
      <c r="K3343" s="71">
        <v>10000</v>
      </c>
      <c r="L3343" t="str">
        <f t="shared" si="62"/>
        <v>笑彌勒超級彩金卡</v>
      </c>
    </row>
    <row r="3344" spans="2:12" x14ac:dyDescent="0.25">
      <c r="B3344" s="82" t="s">
        <v>441</v>
      </c>
      <c r="C3344" s="174" t="s">
        <v>6367</v>
      </c>
      <c r="D3344" s="175" t="s">
        <v>6368</v>
      </c>
      <c r="E3344" s="82">
        <v>12</v>
      </c>
      <c r="F3344" s="79"/>
      <c r="G3344" s="82"/>
      <c r="H3344" s="82"/>
      <c r="I3344" s="118">
        <f>VLOOKUP(道具表!L3344,虛寶卡代碼清單!D:H,4,FALSE)*K3344</f>
        <v>66570000</v>
      </c>
      <c r="J3344" s="147"/>
      <c r="K3344" s="71">
        <v>30000</v>
      </c>
      <c r="L3344" t="str">
        <f t="shared" si="62"/>
        <v>笑彌勒超級彩金卡</v>
      </c>
    </row>
    <row r="3345" spans="2:12" x14ac:dyDescent="0.25">
      <c r="B3345" s="82" t="s">
        <v>441</v>
      </c>
      <c r="C3345" s="174" t="s">
        <v>6369</v>
      </c>
      <c r="D3345" s="175" t="s">
        <v>6370</v>
      </c>
      <c r="E3345" s="82">
        <v>12</v>
      </c>
      <c r="F3345" s="79"/>
      <c r="G3345" s="82"/>
      <c r="H3345" s="82"/>
      <c r="I3345" s="118">
        <f>VLOOKUP(道具表!L3345,虛寶卡代碼清單!D:H,4,FALSE)*K3345</f>
        <v>221900000</v>
      </c>
      <c r="J3345" s="147"/>
      <c r="K3345" s="71">
        <v>100000</v>
      </c>
      <c r="L3345" t="str">
        <f t="shared" si="62"/>
        <v>笑彌勒超級彩金卡</v>
      </c>
    </row>
    <row r="3346" spans="2:12" x14ac:dyDescent="0.25">
      <c r="B3346" s="82" t="s">
        <v>441</v>
      </c>
      <c r="C3346" s="174" t="s">
        <v>6371</v>
      </c>
      <c r="D3346" s="175" t="s">
        <v>6372</v>
      </c>
      <c r="E3346" s="82">
        <v>12</v>
      </c>
      <c r="F3346" s="79"/>
      <c r="G3346" s="82"/>
      <c r="H3346" s="82"/>
      <c r="I3346" s="118">
        <f>VLOOKUP(道具表!L3346,虛寶卡代碼清單!D:H,4,FALSE)*K3346</f>
        <v>665700000</v>
      </c>
      <c r="J3346" s="147"/>
      <c r="K3346" s="71">
        <v>300000</v>
      </c>
      <c r="L3346" t="str">
        <f t="shared" si="62"/>
        <v>笑彌勒超級彩金卡</v>
      </c>
    </row>
    <row r="3347" spans="2:12" x14ac:dyDescent="0.25">
      <c r="B3347" s="82" t="s">
        <v>441</v>
      </c>
      <c r="C3347" s="174" t="s">
        <v>6373</v>
      </c>
      <c r="D3347" s="175" t="s">
        <v>6374</v>
      </c>
      <c r="E3347" s="82">
        <v>12</v>
      </c>
      <c r="F3347" s="79"/>
      <c r="G3347" s="82"/>
      <c r="H3347" s="82"/>
      <c r="I3347" s="118">
        <f>VLOOKUP(道具表!L3347,虛寶卡代碼清單!D:H,4,FALSE)*K3347</f>
        <v>2219000000</v>
      </c>
      <c r="J3347" s="147"/>
      <c r="K3347" s="71">
        <v>1000000</v>
      </c>
      <c r="L3347" t="str">
        <f t="shared" si="62"/>
        <v>笑彌勒超級彩金卡</v>
      </c>
    </row>
    <row r="3348" spans="2:12" x14ac:dyDescent="0.25">
      <c r="B3348" s="82" t="s">
        <v>441</v>
      </c>
      <c r="C3348" s="174" t="s">
        <v>6375</v>
      </c>
      <c r="D3348" s="175" t="s">
        <v>6376</v>
      </c>
      <c r="E3348" s="82">
        <v>12</v>
      </c>
      <c r="F3348" s="79"/>
      <c r="G3348" s="82"/>
      <c r="H3348" s="82"/>
      <c r="I3348" s="118">
        <f>VLOOKUP(道具表!L3348,虛寶卡代碼清單!D:H,4,FALSE)*K3348</f>
        <v>6657000000</v>
      </c>
      <c r="J3348" s="147"/>
      <c r="K3348" s="71">
        <v>3000000</v>
      </c>
      <c r="L3348" t="str">
        <f t="shared" si="62"/>
        <v>笑彌勒超級彩金卡</v>
      </c>
    </row>
    <row r="3349" spans="2:12" x14ac:dyDescent="0.25">
      <c r="B3349" s="82" t="s">
        <v>441</v>
      </c>
      <c r="C3349" s="174" t="s">
        <v>6377</v>
      </c>
      <c r="D3349" s="175" t="s">
        <v>6378</v>
      </c>
      <c r="E3349" s="82">
        <v>12</v>
      </c>
      <c r="F3349" s="79"/>
      <c r="G3349" s="82"/>
      <c r="H3349" s="82"/>
      <c r="I3349" s="118">
        <f>VLOOKUP(道具表!L3349,虛寶卡代碼清單!D:H,4,FALSE)*K3349</f>
        <v>13314000000</v>
      </c>
      <c r="J3349" s="147"/>
      <c r="K3349" s="71">
        <v>6000000</v>
      </c>
      <c r="L3349" t="str">
        <f t="shared" si="62"/>
        <v>笑彌勒超級彩金卡</v>
      </c>
    </row>
    <row r="3350" spans="2:12" x14ac:dyDescent="0.25">
      <c r="B3350" s="82" t="s">
        <v>441</v>
      </c>
      <c r="C3350" s="174" t="s">
        <v>6379</v>
      </c>
      <c r="D3350" s="175" t="s">
        <v>6380</v>
      </c>
      <c r="E3350" s="82">
        <v>12</v>
      </c>
      <c r="F3350" s="79"/>
      <c r="G3350" s="82"/>
      <c r="H3350" s="82"/>
      <c r="I3350" s="118">
        <f>VLOOKUP(道具表!L3350,虛寶卡代碼清單!D:H,4,FALSE)*K3350</f>
        <v>19971000000</v>
      </c>
      <c r="J3350" s="147"/>
      <c r="K3350" s="71">
        <v>9000000</v>
      </c>
      <c r="L3350" t="str">
        <f t="shared" si="62"/>
        <v>笑彌勒超級彩金卡</v>
      </c>
    </row>
    <row r="3351" spans="2:12" x14ac:dyDescent="0.25">
      <c r="B3351" s="82" t="s">
        <v>441</v>
      </c>
      <c r="C3351" s="174" t="s">
        <v>6381</v>
      </c>
      <c r="D3351" s="175" t="s">
        <v>6382</v>
      </c>
      <c r="E3351" s="82">
        <v>12</v>
      </c>
      <c r="F3351" s="79"/>
      <c r="G3351" s="82"/>
      <c r="H3351" s="82"/>
      <c r="I3351" s="118">
        <f>VLOOKUP(道具表!L3351,虛寶卡代碼清單!D:H,4,FALSE)*K3351</f>
        <v>22190000000</v>
      </c>
      <c r="J3351" s="147"/>
      <c r="K3351" s="71">
        <v>10000000</v>
      </c>
      <c r="L3351" t="str">
        <f t="shared" si="62"/>
        <v>笑彌勒超級彩金卡</v>
      </c>
    </row>
    <row r="3352" spans="2:12" x14ac:dyDescent="0.25">
      <c r="B3352" s="82" t="s">
        <v>441</v>
      </c>
      <c r="C3352" s="174" t="s">
        <v>6383</v>
      </c>
      <c r="D3352" s="175" t="s">
        <v>6384</v>
      </c>
      <c r="E3352" s="82">
        <v>12</v>
      </c>
      <c r="F3352" s="79"/>
      <c r="G3352" s="82"/>
      <c r="H3352" s="82"/>
      <c r="I3352" s="118">
        <f>VLOOKUP(道具表!L3352,虛寶卡代碼清單!D:H,4,FALSE)*K3352</f>
        <v>33285000000</v>
      </c>
      <c r="J3352" s="147"/>
      <c r="K3352" s="71">
        <v>15000000</v>
      </c>
      <c r="L3352" t="str">
        <f t="shared" si="62"/>
        <v>笑彌勒超級彩金卡</v>
      </c>
    </row>
    <row r="3353" spans="2:12" x14ac:dyDescent="0.25">
      <c r="B3353" s="82" t="s">
        <v>441</v>
      </c>
      <c r="C3353" s="174" t="s">
        <v>6385</v>
      </c>
      <c r="D3353" s="175" t="s">
        <v>6386</v>
      </c>
      <c r="E3353" s="82">
        <v>12</v>
      </c>
      <c r="F3353" s="79"/>
      <c r="G3353" s="82"/>
      <c r="H3353" s="82"/>
      <c r="I3353" s="118">
        <f>VLOOKUP(道具表!L3353,虛寶卡代碼清單!D:H,4,FALSE)*K3353</f>
        <v>66570000000</v>
      </c>
      <c r="J3353" s="147"/>
      <c r="K3353" s="71">
        <v>30000000</v>
      </c>
      <c r="L3353" t="str">
        <f t="shared" si="62"/>
        <v>笑彌勒超級彩金卡</v>
      </c>
    </row>
    <row r="3354" spans="2:12" x14ac:dyDescent="0.25">
      <c r="B3354" s="82" t="s">
        <v>441</v>
      </c>
      <c r="C3354" s="174" t="s">
        <v>6387</v>
      </c>
      <c r="D3354" s="175" t="s">
        <v>6388</v>
      </c>
      <c r="E3354" s="82">
        <v>12</v>
      </c>
      <c r="F3354" s="79"/>
      <c r="G3354" s="82"/>
      <c r="H3354" s="82"/>
      <c r="I3354" s="118">
        <f>VLOOKUP(道具表!L3354,虛寶卡代碼清單!D:H,4,FALSE)*K3354</f>
        <v>110950000000</v>
      </c>
      <c r="J3354" s="147"/>
      <c r="K3354" s="71">
        <v>50000000</v>
      </c>
      <c r="L3354" t="str">
        <f t="shared" si="62"/>
        <v>笑彌勒超級彩金卡</v>
      </c>
    </row>
    <row r="3355" spans="2:12" x14ac:dyDescent="0.25">
      <c r="B3355" s="82" t="s">
        <v>441</v>
      </c>
      <c r="C3355" s="174" t="s">
        <v>6389</v>
      </c>
      <c r="D3355" s="175" t="s">
        <v>6390</v>
      </c>
      <c r="E3355" s="82">
        <v>12</v>
      </c>
      <c r="F3355" s="79"/>
      <c r="G3355" s="82"/>
      <c r="H3355" s="82"/>
      <c r="I3355" s="118">
        <f>VLOOKUP(道具表!L3355,虛寶卡代碼清單!D:H,4,FALSE)*K3355</f>
        <v>221900000000</v>
      </c>
      <c r="J3355" s="147"/>
      <c r="K3355" s="71">
        <v>100000000</v>
      </c>
      <c r="L3355" t="str">
        <f t="shared" si="62"/>
        <v>笑彌勒超級彩金卡</v>
      </c>
    </row>
    <row r="3356" spans="2:12" x14ac:dyDescent="0.25">
      <c r="B3356" s="82" t="s">
        <v>441</v>
      </c>
      <c r="C3356" s="174" t="s">
        <v>6391</v>
      </c>
      <c r="D3356" s="175" t="s">
        <v>6392</v>
      </c>
      <c r="E3356" s="82">
        <v>12</v>
      </c>
      <c r="F3356" s="79"/>
      <c r="G3356" s="82"/>
      <c r="H3356" s="82"/>
      <c r="I3356" s="118">
        <f>VLOOKUP(道具表!L3356,虛寶卡代碼清單!D:H,4,FALSE)*K3356</f>
        <v>443800000000</v>
      </c>
      <c r="J3356" s="147"/>
      <c r="K3356" s="71">
        <v>200000000</v>
      </c>
      <c r="L3356" t="str">
        <f t="shared" si="62"/>
        <v>笑彌勒超級彩金卡</v>
      </c>
    </row>
    <row r="3357" spans="2:12" x14ac:dyDescent="0.25">
      <c r="B3357" s="82" t="s">
        <v>441</v>
      </c>
      <c r="C3357" s="174" t="s">
        <v>6393</v>
      </c>
      <c r="D3357" s="175" t="s">
        <v>6394</v>
      </c>
      <c r="E3357" s="82">
        <v>12</v>
      </c>
      <c r="F3357" s="79"/>
      <c r="G3357" s="82"/>
      <c r="H3357" s="82"/>
      <c r="I3357" s="118">
        <f>VLOOKUP(道具表!L3357,虛寶卡代碼清單!D:H,4,FALSE)*K3357</f>
        <v>665700000000</v>
      </c>
      <c r="J3357" s="147"/>
      <c r="K3357" s="71">
        <v>300000000</v>
      </c>
      <c r="L3357" t="str">
        <f t="shared" si="62"/>
        <v>笑彌勒超級彩金卡</v>
      </c>
    </row>
    <row r="3358" spans="2:12" x14ac:dyDescent="0.25">
      <c r="B3358" s="82" t="s">
        <v>441</v>
      </c>
      <c r="C3358" s="174" t="s">
        <v>6395</v>
      </c>
      <c r="D3358" s="175" t="s">
        <v>6396</v>
      </c>
      <c r="E3358" s="82">
        <v>12</v>
      </c>
      <c r="F3358" s="79"/>
      <c r="G3358" s="82"/>
      <c r="H3358" s="82"/>
      <c r="I3358" s="118">
        <f>VLOOKUP(道具表!L3358,虛寶卡代碼清單!D:H,4,FALSE)*K3358</f>
        <v>1109500000000</v>
      </c>
      <c r="J3358" s="147"/>
      <c r="K3358" s="71">
        <v>500000000</v>
      </c>
      <c r="L3358" t="str">
        <f t="shared" si="62"/>
        <v>笑彌勒超級彩金卡</v>
      </c>
    </row>
    <row r="3359" spans="2:12" x14ac:dyDescent="0.25">
      <c r="B3359" s="82" t="s">
        <v>441</v>
      </c>
      <c r="C3359" s="174" t="s">
        <v>6397</v>
      </c>
      <c r="D3359" s="175" t="s">
        <v>6398</v>
      </c>
      <c r="E3359" s="82">
        <v>12</v>
      </c>
      <c r="F3359" s="79"/>
      <c r="G3359" s="82"/>
      <c r="H3359" s="82"/>
      <c r="I3359" s="118">
        <f>VLOOKUP(道具表!L3359,虛寶卡代碼清單!D:H,4,FALSE)*K3359</f>
        <v>2219000000000</v>
      </c>
      <c r="J3359" s="147"/>
      <c r="K3359" s="71">
        <v>1000000000</v>
      </c>
      <c r="L3359" t="str">
        <f t="shared" si="62"/>
        <v>笑彌勒超級彩金卡</v>
      </c>
    </row>
    <row r="3360" spans="2:12" x14ac:dyDescent="0.25">
      <c r="B3360" s="82" t="s">
        <v>441</v>
      </c>
      <c r="C3360" s="174" t="s">
        <v>6399</v>
      </c>
      <c r="D3360" s="175" t="s">
        <v>6400</v>
      </c>
      <c r="E3360" s="82">
        <v>12</v>
      </c>
      <c r="F3360" s="79"/>
      <c r="G3360" s="82"/>
      <c r="H3360" s="82"/>
      <c r="I3360" s="118">
        <f>VLOOKUP(道具表!L3360,虛寶卡代碼清單!D:H,4,FALSE)*K3360</f>
        <v>6657000</v>
      </c>
      <c r="J3360" s="147"/>
      <c r="K3360" s="71">
        <v>3000</v>
      </c>
      <c r="L3360" t="str">
        <f t="shared" si="62"/>
        <v>笑彌勒超級彩金卡</v>
      </c>
    </row>
    <row r="3361" spans="2:12" x14ac:dyDescent="0.25">
      <c r="B3361" s="82" t="s">
        <v>441</v>
      </c>
      <c r="C3361" s="174" t="s">
        <v>6401</v>
      </c>
      <c r="D3361" s="175" t="s">
        <v>6402</v>
      </c>
      <c r="E3361" s="82">
        <v>12</v>
      </c>
      <c r="F3361" s="79"/>
      <c r="G3361" s="82"/>
      <c r="H3361" s="82"/>
      <c r="I3361" s="118">
        <f>VLOOKUP(道具表!L3361,虛寶卡代碼清單!D:H,4,FALSE)*K3361</f>
        <v>22190000</v>
      </c>
      <c r="J3361" s="147"/>
      <c r="K3361" s="71">
        <v>10000</v>
      </c>
      <c r="L3361" t="str">
        <f t="shared" si="62"/>
        <v>笑彌勒超級彩金卡</v>
      </c>
    </row>
    <row r="3362" spans="2:12" x14ac:dyDescent="0.25">
      <c r="B3362" s="82" t="s">
        <v>441</v>
      </c>
      <c r="C3362" s="174" t="s">
        <v>6403</v>
      </c>
      <c r="D3362" s="175" t="s">
        <v>6404</v>
      </c>
      <c r="E3362" s="82">
        <v>12</v>
      </c>
      <c r="F3362" s="79"/>
      <c r="G3362" s="82"/>
      <c r="H3362" s="82"/>
      <c r="I3362" s="118">
        <f>VLOOKUP(道具表!L3362,虛寶卡代碼清單!D:H,4,FALSE)*K3362</f>
        <v>66570000</v>
      </c>
      <c r="J3362" s="147"/>
      <c r="K3362" s="71">
        <v>30000</v>
      </c>
      <c r="L3362" t="str">
        <f t="shared" si="62"/>
        <v>笑彌勒超級彩金卡</v>
      </c>
    </row>
    <row r="3363" spans="2:12" x14ac:dyDescent="0.25">
      <c r="B3363" s="82" t="s">
        <v>441</v>
      </c>
      <c r="C3363" s="174" t="s">
        <v>6405</v>
      </c>
      <c r="D3363" s="175" t="s">
        <v>6406</v>
      </c>
      <c r="E3363" s="82">
        <v>12</v>
      </c>
      <c r="F3363" s="79"/>
      <c r="G3363" s="82"/>
      <c r="H3363" s="82"/>
      <c r="I3363" s="118">
        <f>VLOOKUP(道具表!L3363,虛寶卡代碼清單!D:H,4,FALSE)*K3363</f>
        <v>221900000</v>
      </c>
      <c r="J3363" s="147"/>
      <c r="K3363" s="71">
        <v>100000</v>
      </c>
      <c r="L3363" t="str">
        <f t="shared" si="62"/>
        <v>笑彌勒超級彩金卡</v>
      </c>
    </row>
    <row r="3364" spans="2:12" x14ac:dyDescent="0.25">
      <c r="B3364" s="82" t="s">
        <v>441</v>
      </c>
      <c r="C3364" s="174" t="s">
        <v>6407</v>
      </c>
      <c r="D3364" s="175" t="s">
        <v>6408</v>
      </c>
      <c r="E3364" s="82">
        <v>12</v>
      </c>
      <c r="F3364" s="79"/>
      <c r="G3364" s="82"/>
      <c r="H3364" s="82"/>
      <c r="I3364" s="118">
        <f>VLOOKUP(道具表!L3364,虛寶卡代碼清單!D:H,4,FALSE)*K3364</f>
        <v>665700000</v>
      </c>
      <c r="J3364" s="147"/>
      <c r="K3364" s="71">
        <v>300000</v>
      </c>
      <c r="L3364" t="str">
        <f t="shared" si="62"/>
        <v>笑彌勒超級彩金卡</v>
      </c>
    </row>
    <row r="3365" spans="2:12" x14ac:dyDescent="0.25">
      <c r="B3365" s="82" t="s">
        <v>441</v>
      </c>
      <c r="C3365" s="174" t="s">
        <v>6409</v>
      </c>
      <c r="D3365" s="175" t="s">
        <v>6410</v>
      </c>
      <c r="E3365" s="82">
        <v>12</v>
      </c>
      <c r="F3365" s="79"/>
      <c r="G3365" s="82"/>
      <c r="H3365" s="82"/>
      <c r="I3365" s="118">
        <f>VLOOKUP(道具表!L3365,虛寶卡代碼清單!D:H,4,FALSE)*K3365</f>
        <v>2219000000</v>
      </c>
      <c r="J3365" s="147"/>
      <c r="K3365" s="71">
        <v>1000000</v>
      </c>
      <c r="L3365" t="str">
        <f t="shared" si="62"/>
        <v>笑彌勒超級彩金卡</v>
      </c>
    </row>
    <row r="3366" spans="2:12" x14ac:dyDescent="0.25">
      <c r="B3366" s="82" t="s">
        <v>441</v>
      </c>
      <c r="C3366" s="174" t="s">
        <v>6411</v>
      </c>
      <c r="D3366" s="175" t="s">
        <v>6412</v>
      </c>
      <c r="E3366" s="82">
        <v>12</v>
      </c>
      <c r="F3366" s="79"/>
      <c r="G3366" s="82"/>
      <c r="H3366" s="82"/>
      <c r="I3366" s="118">
        <f>VLOOKUP(道具表!L3366,虛寶卡代碼清單!D:H,4,FALSE)*K3366</f>
        <v>6657000000</v>
      </c>
      <c r="J3366" s="147"/>
      <c r="K3366" s="71">
        <v>3000000</v>
      </c>
      <c r="L3366" t="str">
        <f t="shared" si="62"/>
        <v>笑彌勒超級彩金卡</v>
      </c>
    </row>
    <row r="3367" spans="2:12" x14ac:dyDescent="0.25">
      <c r="B3367" s="82" t="s">
        <v>441</v>
      </c>
      <c r="C3367" s="174" t="s">
        <v>6413</v>
      </c>
      <c r="D3367" s="175" t="s">
        <v>6414</v>
      </c>
      <c r="E3367" s="82">
        <v>12</v>
      </c>
      <c r="F3367" s="79"/>
      <c r="G3367" s="82"/>
      <c r="H3367" s="82"/>
      <c r="I3367" s="118">
        <f>VLOOKUP(道具表!L3367,虛寶卡代碼清單!D:H,4,FALSE)*K3367</f>
        <v>13314000000</v>
      </c>
      <c r="J3367" s="147"/>
      <c r="K3367" s="71">
        <v>6000000</v>
      </c>
      <c r="L3367" t="str">
        <f t="shared" si="62"/>
        <v>笑彌勒超級彩金卡</v>
      </c>
    </row>
    <row r="3368" spans="2:12" x14ac:dyDescent="0.25">
      <c r="B3368" s="82" t="s">
        <v>441</v>
      </c>
      <c r="C3368" s="174" t="s">
        <v>6415</v>
      </c>
      <c r="D3368" s="175" t="s">
        <v>6416</v>
      </c>
      <c r="E3368" s="82">
        <v>12</v>
      </c>
      <c r="F3368" s="79"/>
      <c r="G3368" s="82"/>
      <c r="H3368" s="82"/>
      <c r="I3368" s="118">
        <f>VLOOKUP(道具表!L3368,虛寶卡代碼清單!D:H,4,FALSE)*K3368</f>
        <v>19971000000</v>
      </c>
      <c r="J3368" s="147"/>
      <c r="K3368" s="71">
        <v>9000000</v>
      </c>
      <c r="L3368" t="str">
        <f t="shared" si="62"/>
        <v>笑彌勒超級彩金卡</v>
      </c>
    </row>
    <row r="3369" spans="2:12" x14ac:dyDescent="0.25">
      <c r="B3369" s="82" t="s">
        <v>441</v>
      </c>
      <c r="C3369" s="174" t="s">
        <v>6417</v>
      </c>
      <c r="D3369" s="175" t="s">
        <v>6418</v>
      </c>
      <c r="E3369" s="82">
        <v>12</v>
      </c>
      <c r="F3369" s="79"/>
      <c r="G3369" s="82"/>
      <c r="H3369" s="82"/>
      <c r="I3369" s="118">
        <f>VLOOKUP(道具表!L3369,虛寶卡代碼清單!D:H,4,FALSE)*K3369</f>
        <v>22190000000</v>
      </c>
      <c r="J3369" s="147"/>
      <c r="K3369" s="71">
        <v>10000000</v>
      </c>
      <c r="L3369" t="str">
        <f t="shared" si="62"/>
        <v>笑彌勒超級彩金卡</v>
      </c>
    </row>
    <row r="3370" spans="2:12" x14ac:dyDescent="0.25">
      <c r="B3370" s="82" t="s">
        <v>441</v>
      </c>
      <c r="C3370" s="174" t="s">
        <v>6419</v>
      </c>
      <c r="D3370" s="175" t="s">
        <v>6420</v>
      </c>
      <c r="E3370" s="82">
        <v>12</v>
      </c>
      <c r="F3370" s="79"/>
      <c r="G3370" s="82"/>
      <c r="H3370" s="82"/>
      <c r="I3370" s="118">
        <f>VLOOKUP(道具表!L3370,虛寶卡代碼清單!D:H,4,FALSE)*K3370</f>
        <v>33285000000</v>
      </c>
      <c r="J3370" s="147"/>
      <c r="K3370" s="71">
        <v>15000000</v>
      </c>
      <c r="L3370" t="str">
        <f t="shared" si="62"/>
        <v>笑彌勒超級彩金卡</v>
      </c>
    </row>
    <row r="3371" spans="2:12" x14ac:dyDescent="0.25">
      <c r="B3371" s="82" t="s">
        <v>441</v>
      </c>
      <c r="C3371" s="174" t="s">
        <v>6421</v>
      </c>
      <c r="D3371" s="175" t="s">
        <v>6422</v>
      </c>
      <c r="E3371" s="82">
        <v>12</v>
      </c>
      <c r="F3371" s="79"/>
      <c r="G3371" s="82"/>
      <c r="H3371" s="82"/>
      <c r="I3371" s="118">
        <f>VLOOKUP(道具表!L3371,虛寶卡代碼清單!D:H,4,FALSE)*K3371</f>
        <v>66570000000</v>
      </c>
      <c r="J3371" s="147"/>
      <c r="K3371" s="71">
        <v>30000000</v>
      </c>
      <c r="L3371" t="str">
        <f t="shared" si="62"/>
        <v>笑彌勒超級彩金卡</v>
      </c>
    </row>
    <row r="3372" spans="2:12" x14ac:dyDescent="0.25">
      <c r="B3372" s="82" t="s">
        <v>441</v>
      </c>
      <c r="C3372" s="174" t="s">
        <v>6423</v>
      </c>
      <c r="D3372" s="175" t="s">
        <v>6424</v>
      </c>
      <c r="E3372" s="82">
        <v>12</v>
      </c>
      <c r="F3372" s="79"/>
      <c r="G3372" s="82"/>
      <c r="H3372" s="82"/>
      <c r="I3372" s="118">
        <f>VLOOKUP(道具表!L3372,虛寶卡代碼清單!D:H,4,FALSE)*K3372</f>
        <v>110950000000</v>
      </c>
      <c r="J3372" s="147"/>
      <c r="K3372" s="71">
        <v>50000000</v>
      </c>
      <c r="L3372" t="str">
        <f t="shared" si="62"/>
        <v>笑彌勒超級彩金卡</v>
      </c>
    </row>
    <row r="3373" spans="2:12" x14ac:dyDescent="0.25">
      <c r="B3373" s="82" t="s">
        <v>441</v>
      </c>
      <c r="C3373" s="174" t="s">
        <v>6425</v>
      </c>
      <c r="D3373" s="175" t="s">
        <v>6426</v>
      </c>
      <c r="E3373" s="82">
        <v>12</v>
      </c>
      <c r="F3373" s="79"/>
      <c r="G3373" s="82"/>
      <c r="H3373" s="82"/>
      <c r="I3373" s="118">
        <f>VLOOKUP(道具表!L3373,虛寶卡代碼清單!D:H,4,FALSE)*K3373</f>
        <v>221900000000</v>
      </c>
      <c r="J3373" s="147"/>
      <c r="K3373" s="71">
        <v>100000000</v>
      </c>
      <c r="L3373" t="str">
        <f t="shared" si="62"/>
        <v>笑彌勒超級彩金卡</v>
      </c>
    </row>
    <row r="3374" spans="2:12" x14ac:dyDescent="0.25">
      <c r="B3374" s="82" t="s">
        <v>441</v>
      </c>
      <c r="C3374" s="174" t="s">
        <v>6427</v>
      </c>
      <c r="D3374" s="175" t="s">
        <v>6428</v>
      </c>
      <c r="E3374" s="82">
        <v>12</v>
      </c>
      <c r="F3374" s="79"/>
      <c r="G3374" s="82"/>
      <c r="H3374" s="82"/>
      <c r="I3374" s="118">
        <f>VLOOKUP(道具表!L3374,虛寶卡代碼清單!D:H,4,FALSE)*K3374</f>
        <v>443800000000</v>
      </c>
      <c r="J3374" s="147"/>
      <c r="K3374" s="71">
        <v>200000000</v>
      </c>
      <c r="L3374" t="str">
        <f t="shared" ref="L3374:L3437" si="63">MID(C3374,LEN(K3374)+1,FIND("(",C3374)-LEN(K3374)-1)</f>
        <v>笑彌勒超級彩金卡</v>
      </c>
    </row>
    <row r="3375" spans="2:12" x14ac:dyDescent="0.25">
      <c r="B3375" s="82" t="s">
        <v>441</v>
      </c>
      <c r="C3375" s="174" t="s">
        <v>6429</v>
      </c>
      <c r="D3375" s="175" t="s">
        <v>6430</v>
      </c>
      <c r="E3375" s="82">
        <v>12</v>
      </c>
      <c r="F3375" s="79"/>
      <c r="G3375" s="82"/>
      <c r="H3375" s="82"/>
      <c r="I3375" s="118">
        <f>VLOOKUP(道具表!L3375,虛寶卡代碼清單!D:H,4,FALSE)*K3375</f>
        <v>665700000000</v>
      </c>
      <c r="J3375" s="147"/>
      <c r="K3375" s="71">
        <v>300000000</v>
      </c>
      <c r="L3375" t="str">
        <f t="shared" si="63"/>
        <v>笑彌勒超級彩金卡</v>
      </c>
    </row>
    <row r="3376" spans="2:12" x14ac:dyDescent="0.25">
      <c r="B3376" s="82" t="s">
        <v>441</v>
      </c>
      <c r="C3376" s="174" t="s">
        <v>6431</v>
      </c>
      <c r="D3376" s="175" t="s">
        <v>6432</v>
      </c>
      <c r="E3376" s="82">
        <v>12</v>
      </c>
      <c r="F3376" s="79"/>
      <c r="G3376" s="82"/>
      <c r="H3376" s="82"/>
      <c r="I3376" s="118">
        <f>VLOOKUP(道具表!L3376,虛寶卡代碼清單!D:H,4,FALSE)*K3376</f>
        <v>1109500000000</v>
      </c>
      <c r="J3376" s="147"/>
      <c r="K3376" s="71">
        <v>500000000</v>
      </c>
      <c r="L3376" t="str">
        <f t="shared" si="63"/>
        <v>笑彌勒超級彩金卡</v>
      </c>
    </row>
    <row r="3377" spans="2:12" x14ac:dyDescent="0.25">
      <c r="B3377" s="82" t="s">
        <v>441</v>
      </c>
      <c r="C3377" s="174" t="s">
        <v>6433</v>
      </c>
      <c r="D3377" s="175" t="s">
        <v>6434</v>
      </c>
      <c r="E3377" s="82">
        <v>12</v>
      </c>
      <c r="F3377" s="79"/>
      <c r="G3377" s="82"/>
      <c r="H3377" s="82"/>
      <c r="I3377" s="118">
        <f>VLOOKUP(道具表!L3377,虛寶卡代碼清單!D:H,4,FALSE)*K3377</f>
        <v>2219000000000</v>
      </c>
      <c r="J3377" s="147"/>
      <c r="K3377" s="71">
        <v>1000000000</v>
      </c>
      <c r="L3377" t="str">
        <f t="shared" si="63"/>
        <v>笑彌勒超級彩金卡</v>
      </c>
    </row>
    <row r="3378" spans="2:12" x14ac:dyDescent="0.25">
      <c r="B3378" s="82" t="s">
        <v>441</v>
      </c>
      <c r="C3378" s="174" t="s">
        <v>6435</v>
      </c>
      <c r="D3378" s="175" t="s">
        <v>6436</v>
      </c>
      <c r="E3378" s="82">
        <v>12</v>
      </c>
      <c r="F3378" s="79"/>
      <c r="G3378" s="82"/>
      <c r="H3378" s="82"/>
      <c r="I3378" s="118">
        <f>VLOOKUP(道具表!L3378,虛寶卡代碼清單!D:H,4,FALSE)*K3378</f>
        <v>204000</v>
      </c>
      <c r="J3378" s="147"/>
      <c r="K3378" s="71">
        <v>3000</v>
      </c>
      <c r="L3378" t="str">
        <f t="shared" si="63"/>
        <v>武媚娘免費卡</v>
      </c>
    </row>
    <row r="3379" spans="2:12" x14ac:dyDescent="0.25">
      <c r="B3379" s="82" t="s">
        <v>441</v>
      </c>
      <c r="C3379" s="174" t="s">
        <v>6437</v>
      </c>
      <c r="D3379" s="175" t="s">
        <v>6438</v>
      </c>
      <c r="E3379" s="82">
        <v>12</v>
      </c>
      <c r="F3379" s="79"/>
      <c r="G3379" s="82"/>
      <c r="H3379" s="82"/>
      <c r="I3379" s="118">
        <f>VLOOKUP(道具表!L3379,虛寶卡代碼清單!D:H,4,FALSE)*K3379</f>
        <v>680000</v>
      </c>
      <c r="J3379" s="147"/>
      <c r="K3379" s="71">
        <v>10000</v>
      </c>
      <c r="L3379" t="str">
        <f t="shared" si="63"/>
        <v>武媚娘免費卡</v>
      </c>
    </row>
    <row r="3380" spans="2:12" x14ac:dyDescent="0.25">
      <c r="B3380" s="82" t="s">
        <v>441</v>
      </c>
      <c r="C3380" s="174" t="s">
        <v>6439</v>
      </c>
      <c r="D3380" s="175" t="s">
        <v>6440</v>
      </c>
      <c r="E3380" s="82">
        <v>12</v>
      </c>
      <c r="F3380" s="79"/>
      <c r="G3380" s="82"/>
      <c r="H3380" s="82"/>
      <c r="I3380" s="118">
        <f>VLOOKUP(道具表!L3380,虛寶卡代碼清單!D:H,4,FALSE)*K3380</f>
        <v>2040000</v>
      </c>
      <c r="J3380" s="147"/>
      <c r="K3380" s="71">
        <v>30000</v>
      </c>
      <c r="L3380" t="str">
        <f t="shared" si="63"/>
        <v>武媚娘免費卡</v>
      </c>
    </row>
    <row r="3381" spans="2:12" x14ac:dyDescent="0.25">
      <c r="B3381" s="82" t="s">
        <v>441</v>
      </c>
      <c r="C3381" s="174" t="s">
        <v>6441</v>
      </c>
      <c r="D3381" s="175" t="s">
        <v>6442</v>
      </c>
      <c r="E3381" s="82">
        <v>12</v>
      </c>
      <c r="F3381" s="79"/>
      <c r="G3381" s="82"/>
      <c r="H3381" s="82"/>
      <c r="I3381" s="118">
        <f>VLOOKUP(道具表!L3381,虛寶卡代碼清單!D:H,4,FALSE)*K3381</f>
        <v>6800000</v>
      </c>
      <c r="J3381" s="147"/>
      <c r="K3381" s="71">
        <v>100000</v>
      </c>
      <c r="L3381" t="str">
        <f t="shared" si="63"/>
        <v>武媚娘免費卡</v>
      </c>
    </row>
    <row r="3382" spans="2:12" x14ac:dyDescent="0.25">
      <c r="B3382" s="82" t="s">
        <v>441</v>
      </c>
      <c r="C3382" s="174" t="s">
        <v>6443</v>
      </c>
      <c r="D3382" s="175" t="s">
        <v>6444</v>
      </c>
      <c r="E3382" s="82">
        <v>12</v>
      </c>
      <c r="F3382" s="79"/>
      <c r="G3382" s="82"/>
      <c r="H3382" s="82"/>
      <c r="I3382" s="118">
        <f>VLOOKUP(道具表!L3382,虛寶卡代碼清單!D:H,4,FALSE)*K3382</f>
        <v>20400000</v>
      </c>
      <c r="J3382" s="147"/>
      <c r="K3382" s="71">
        <v>300000</v>
      </c>
      <c r="L3382" t="str">
        <f t="shared" si="63"/>
        <v>武媚娘免費卡</v>
      </c>
    </row>
    <row r="3383" spans="2:12" x14ac:dyDescent="0.25">
      <c r="B3383" s="82" t="s">
        <v>441</v>
      </c>
      <c r="C3383" s="174" t="s">
        <v>6445</v>
      </c>
      <c r="D3383" s="175" t="s">
        <v>6446</v>
      </c>
      <c r="E3383" s="82">
        <v>12</v>
      </c>
      <c r="F3383" s="79"/>
      <c r="G3383" s="82"/>
      <c r="H3383" s="82"/>
      <c r="I3383" s="118">
        <f>VLOOKUP(道具表!L3383,虛寶卡代碼清單!D:H,4,FALSE)*K3383</f>
        <v>68000000</v>
      </c>
      <c r="J3383" s="147"/>
      <c r="K3383" s="71">
        <v>1000000</v>
      </c>
      <c r="L3383" t="str">
        <f t="shared" si="63"/>
        <v>武媚娘免費卡</v>
      </c>
    </row>
    <row r="3384" spans="2:12" x14ac:dyDescent="0.25">
      <c r="B3384" s="82" t="s">
        <v>441</v>
      </c>
      <c r="C3384" s="174" t="s">
        <v>6447</v>
      </c>
      <c r="D3384" s="175" t="s">
        <v>6448</v>
      </c>
      <c r="E3384" s="82">
        <v>12</v>
      </c>
      <c r="F3384" s="79"/>
      <c r="G3384" s="82"/>
      <c r="H3384" s="82"/>
      <c r="I3384" s="118">
        <f>VLOOKUP(道具表!L3384,虛寶卡代碼清單!D:H,4,FALSE)*K3384</f>
        <v>204000000</v>
      </c>
      <c r="J3384" s="147"/>
      <c r="K3384" s="71">
        <v>3000000</v>
      </c>
      <c r="L3384" t="str">
        <f t="shared" si="63"/>
        <v>武媚娘免費卡</v>
      </c>
    </row>
    <row r="3385" spans="2:12" x14ac:dyDescent="0.25">
      <c r="B3385" s="82" t="s">
        <v>441</v>
      </c>
      <c r="C3385" s="174" t="s">
        <v>6449</v>
      </c>
      <c r="D3385" s="175" t="s">
        <v>6450</v>
      </c>
      <c r="E3385" s="82">
        <v>12</v>
      </c>
      <c r="F3385" s="79"/>
      <c r="G3385" s="82"/>
      <c r="H3385" s="82"/>
      <c r="I3385" s="118">
        <f>VLOOKUP(道具表!L3385,虛寶卡代碼清單!D:H,4,FALSE)*K3385</f>
        <v>408000000</v>
      </c>
      <c r="J3385" s="147"/>
      <c r="K3385" s="71">
        <v>6000000</v>
      </c>
      <c r="L3385" t="str">
        <f t="shared" si="63"/>
        <v>武媚娘免費卡</v>
      </c>
    </row>
    <row r="3386" spans="2:12" x14ac:dyDescent="0.25">
      <c r="B3386" s="82" t="s">
        <v>441</v>
      </c>
      <c r="C3386" s="174" t="s">
        <v>6451</v>
      </c>
      <c r="D3386" s="175" t="s">
        <v>6452</v>
      </c>
      <c r="E3386" s="82">
        <v>12</v>
      </c>
      <c r="F3386" s="79"/>
      <c r="G3386" s="82"/>
      <c r="H3386" s="82"/>
      <c r="I3386" s="118">
        <f>VLOOKUP(道具表!L3386,虛寶卡代碼清單!D:H,4,FALSE)*K3386</f>
        <v>612000000</v>
      </c>
      <c r="J3386" s="147"/>
      <c r="K3386" s="71">
        <v>9000000</v>
      </c>
      <c r="L3386" t="str">
        <f t="shared" si="63"/>
        <v>武媚娘免費卡</v>
      </c>
    </row>
    <row r="3387" spans="2:12" x14ac:dyDescent="0.25">
      <c r="B3387" s="82" t="s">
        <v>441</v>
      </c>
      <c r="C3387" s="174" t="s">
        <v>6453</v>
      </c>
      <c r="D3387" s="175" t="s">
        <v>6454</v>
      </c>
      <c r="E3387" s="82">
        <v>12</v>
      </c>
      <c r="F3387" s="79"/>
      <c r="G3387" s="82"/>
      <c r="H3387" s="82"/>
      <c r="I3387" s="118">
        <f>VLOOKUP(道具表!L3387,虛寶卡代碼清單!D:H,4,FALSE)*K3387</f>
        <v>680000000</v>
      </c>
      <c r="J3387" s="147"/>
      <c r="K3387" s="71">
        <v>10000000</v>
      </c>
      <c r="L3387" t="str">
        <f t="shared" si="63"/>
        <v>武媚娘免費卡</v>
      </c>
    </row>
    <row r="3388" spans="2:12" x14ac:dyDescent="0.25">
      <c r="B3388" s="82" t="s">
        <v>441</v>
      </c>
      <c r="C3388" s="174" t="s">
        <v>6455</v>
      </c>
      <c r="D3388" s="175" t="s">
        <v>6456</v>
      </c>
      <c r="E3388" s="82">
        <v>12</v>
      </c>
      <c r="F3388" s="79"/>
      <c r="G3388" s="82"/>
      <c r="H3388" s="82"/>
      <c r="I3388" s="118">
        <f>VLOOKUP(道具表!L3388,虛寶卡代碼清單!D:H,4,FALSE)*K3388</f>
        <v>1020000000</v>
      </c>
      <c r="J3388" s="147"/>
      <c r="K3388" s="71">
        <v>15000000</v>
      </c>
      <c r="L3388" t="str">
        <f t="shared" si="63"/>
        <v>武媚娘免費卡</v>
      </c>
    </row>
    <row r="3389" spans="2:12" x14ac:dyDescent="0.25">
      <c r="B3389" s="82" t="s">
        <v>441</v>
      </c>
      <c r="C3389" s="174" t="s">
        <v>6457</v>
      </c>
      <c r="D3389" s="175" t="s">
        <v>6458</v>
      </c>
      <c r="E3389" s="82">
        <v>12</v>
      </c>
      <c r="F3389" s="79"/>
      <c r="G3389" s="82"/>
      <c r="H3389" s="82"/>
      <c r="I3389" s="118">
        <f>VLOOKUP(道具表!L3389,虛寶卡代碼清單!D:H,4,FALSE)*K3389</f>
        <v>2040000000</v>
      </c>
      <c r="J3389" s="147"/>
      <c r="K3389" s="71">
        <v>30000000</v>
      </c>
      <c r="L3389" t="str">
        <f t="shared" si="63"/>
        <v>武媚娘免費卡</v>
      </c>
    </row>
    <row r="3390" spans="2:12" x14ac:dyDescent="0.25">
      <c r="B3390" s="82" t="s">
        <v>441</v>
      </c>
      <c r="C3390" s="174" t="s">
        <v>6459</v>
      </c>
      <c r="D3390" s="175" t="s">
        <v>6460</v>
      </c>
      <c r="E3390" s="82">
        <v>12</v>
      </c>
      <c r="F3390" s="79"/>
      <c r="G3390" s="82"/>
      <c r="H3390" s="82"/>
      <c r="I3390" s="118">
        <f>VLOOKUP(道具表!L3390,虛寶卡代碼清單!D:H,4,FALSE)*K3390</f>
        <v>3400000000</v>
      </c>
      <c r="J3390" s="147"/>
      <c r="K3390" s="71">
        <v>50000000</v>
      </c>
      <c r="L3390" t="str">
        <f t="shared" si="63"/>
        <v>武媚娘免費卡</v>
      </c>
    </row>
    <row r="3391" spans="2:12" x14ac:dyDescent="0.25">
      <c r="B3391" s="82" t="s">
        <v>441</v>
      </c>
      <c r="C3391" s="174" t="s">
        <v>6461</v>
      </c>
      <c r="D3391" s="175" t="s">
        <v>6462</v>
      </c>
      <c r="E3391" s="82">
        <v>12</v>
      </c>
      <c r="F3391" s="79"/>
      <c r="G3391" s="82"/>
      <c r="H3391" s="82"/>
      <c r="I3391" s="118">
        <f>VLOOKUP(道具表!L3391,虛寶卡代碼清單!D:H,4,FALSE)*K3391</f>
        <v>6800000000</v>
      </c>
      <c r="J3391" s="147"/>
      <c r="K3391" s="71">
        <v>100000000</v>
      </c>
      <c r="L3391" t="str">
        <f t="shared" si="63"/>
        <v>武媚娘免費卡</v>
      </c>
    </row>
    <row r="3392" spans="2:12" x14ac:dyDescent="0.25">
      <c r="B3392" s="82" t="s">
        <v>441</v>
      </c>
      <c r="C3392" s="174" t="s">
        <v>6463</v>
      </c>
      <c r="D3392" s="175" t="s">
        <v>6464</v>
      </c>
      <c r="E3392" s="82">
        <v>12</v>
      </c>
      <c r="F3392" s="79"/>
      <c r="G3392" s="82"/>
      <c r="H3392" s="82"/>
      <c r="I3392" s="118">
        <f>VLOOKUP(道具表!L3392,虛寶卡代碼清單!D:H,4,FALSE)*K3392</f>
        <v>13600000000</v>
      </c>
      <c r="J3392" s="147"/>
      <c r="K3392" s="71">
        <v>200000000</v>
      </c>
      <c r="L3392" t="str">
        <f t="shared" si="63"/>
        <v>武媚娘免費卡</v>
      </c>
    </row>
    <row r="3393" spans="2:12" x14ac:dyDescent="0.25">
      <c r="B3393" s="82" t="s">
        <v>441</v>
      </c>
      <c r="C3393" s="174" t="s">
        <v>6465</v>
      </c>
      <c r="D3393" s="175" t="s">
        <v>6466</v>
      </c>
      <c r="E3393" s="82">
        <v>12</v>
      </c>
      <c r="F3393" s="79"/>
      <c r="G3393" s="82"/>
      <c r="H3393" s="82"/>
      <c r="I3393" s="118">
        <f>VLOOKUP(道具表!L3393,虛寶卡代碼清單!D:H,4,FALSE)*K3393</f>
        <v>20400000000</v>
      </c>
      <c r="J3393" s="147"/>
      <c r="K3393" s="71">
        <v>300000000</v>
      </c>
      <c r="L3393" t="str">
        <f t="shared" si="63"/>
        <v>武媚娘免費卡</v>
      </c>
    </row>
    <row r="3394" spans="2:12" x14ac:dyDescent="0.25">
      <c r="B3394" s="82" t="s">
        <v>441</v>
      </c>
      <c r="C3394" s="174" t="s">
        <v>6467</v>
      </c>
      <c r="D3394" s="175" t="s">
        <v>6468</v>
      </c>
      <c r="E3394" s="82">
        <v>12</v>
      </c>
      <c r="F3394" s="79"/>
      <c r="G3394" s="82"/>
      <c r="H3394" s="82"/>
      <c r="I3394" s="118">
        <f>VLOOKUP(道具表!L3394,虛寶卡代碼清單!D:H,4,FALSE)*K3394</f>
        <v>34000000000</v>
      </c>
      <c r="J3394" s="147"/>
      <c r="K3394" s="71">
        <v>500000000</v>
      </c>
      <c r="L3394" t="str">
        <f t="shared" si="63"/>
        <v>武媚娘免費卡</v>
      </c>
    </row>
    <row r="3395" spans="2:12" x14ac:dyDescent="0.25">
      <c r="B3395" s="82" t="s">
        <v>441</v>
      </c>
      <c r="C3395" s="174" t="s">
        <v>6469</v>
      </c>
      <c r="D3395" s="175" t="s">
        <v>6470</v>
      </c>
      <c r="E3395" s="82">
        <v>12</v>
      </c>
      <c r="F3395" s="79"/>
      <c r="G3395" s="82"/>
      <c r="H3395" s="82"/>
      <c r="I3395" s="118">
        <f>VLOOKUP(道具表!L3395,虛寶卡代碼清單!D:H,4,FALSE)*K3395</f>
        <v>68000000000</v>
      </c>
      <c r="J3395" s="147"/>
      <c r="K3395" s="71">
        <v>1000000000</v>
      </c>
      <c r="L3395" t="str">
        <f t="shared" si="63"/>
        <v>武媚娘免費卡</v>
      </c>
    </row>
    <row r="3396" spans="2:12" x14ac:dyDescent="0.25">
      <c r="B3396" s="82" t="s">
        <v>441</v>
      </c>
      <c r="C3396" s="174" t="s">
        <v>6471</v>
      </c>
      <c r="D3396" s="175" t="s">
        <v>6472</v>
      </c>
      <c r="E3396" s="82">
        <v>12</v>
      </c>
      <c r="F3396" s="79"/>
      <c r="G3396" s="82"/>
      <c r="H3396" s="82"/>
      <c r="I3396" s="118">
        <f>VLOOKUP(道具表!L3396,虛寶卡代碼清單!D:H,4,FALSE)*K3396</f>
        <v>204000</v>
      </c>
      <c r="J3396" s="147"/>
      <c r="K3396" s="71">
        <v>3000</v>
      </c>
      <c r="L3396" t="str">
        <f t="shared" si="63"/>
        <v>武媚娘免費卡</v>
      </c>
    </row>
    <row r="3397" spans="2:12" x14ac:dyDescent="0.25">
      <c r="B3397" s="82" t="s">
        <v>441</v>
      </c>
      <c r="C3397" s="174" t="s">
        <v>6473</v>
      </c>
      <c r="D3397" s="175" t="s">
        <v>6474</v>
      </c>
      <c r="E3397" s="82">
        <v>12</v>
      </c>
      <c r="F3397" s="79"/>
      <c r="G3397" s="82"/>
      <c r="H3397" s="82"/>
      <c r="I3397" s="118">
        <f>VLOOKUP(道具表!L3397,虛寶卡代碼清單!D:H,4,FALSE)*K3397</f>
        <v>680000</v>
      </c>
      <c r="J3397" s="147"/>
      <c r="K3397" s="71">
        <v>10000</v>
      </c>
      <c r="L3397" t="str">
        <f t="shared" si="63"/>
        <v>武媚娘免費卡</v>
      </c>
    </row>
    <row r="3398" spans="2:12" x14ac:dyDescent="0.25">
      <c r="B3398" s="82" t="s">
        <v>441</v>
      </c>
      <c r="C3398" s="174" t="s">
        <v>6475</v>
      </c>
      <c r="D3398" s="175" t="s">
        <v>6476</v>
      </c>
      <c r="E3398" s="82">
        <v>12</v>
      </c>
      <c r="F3398" s="79"/>
      <c r="G3398" s="82"/>
      <c r="H3398" s="82"/>
      <c r="I3398" s="118">
        <f>VLOOKUP(道具表!L3398,虛寶卡代碼清單!D:H,4,FALSE)*K3398</f>
        <v>2040000</v>
      </c>
      <c r="J3398" s="147"/>
      <c r="K3398" s="71">
        <v>30000</v>
      </c>
      <c r="L3398" t="str">
        <f t="shared" si="63"/>
        <v>武媚娘免費卡</v>
      </c>
    </row>
    <row r="3399" spans="2:12" x14ac:dyDescent="0.25">
      <c r="B3399" s="82" t="s">
        <v>441</v>
      </c>
      <c r="C3399" s="174" t="s">
        <v>6477</v>
      </c>
      <c r="D3399" s="175" t="s">
        <v>6478</v>
      </c>
      <c r="E3399" s="82">
        <v>12</v>
      </c>
      <c r="F3399" s="79"/>
      <c r="G3399" s="82"/>
      <c r="H3399" s="82"/>
      <c r="I3399" s="118">
        <f>VLOOKUP(道具表!L3399,虛寶卡代碼清單!D:H,4,FALSE)*K3399</f>
        <v>6800000</v>
      </c>
      <c r="J3399" s="147"/>
      <c r="K3399" s="71">
        <v>100000</v>
      </c>
      <c r="L3399" t="str">
        <f t="shared" si="63"/>
        <v>武媚娘免費卡</v>
      </c>
    </row>
    <row r="3400" spans="2:12" x14ac:dyDescent="0.25">
      <c r="B3400" s="82" t="s">
        <v>441</v>
      </c>
      <c r="C3400" s="174" t="s">
        <v>6479</v>
      </c>
      <c r="D3400" s="175" t="s">
        <v>6480</v>
      </c>
      <c r="E3400" s="82">
        <v>12</v>
      </c>
      <c r="F3400" s="79"/>
      <c r="G3400" s="82"/>
      <c r="H3400" s="82"/>
      <c r="I3400" s="118">
        <f>VLOOKUP(道具表!L3400,虛寶卡代碼清單!D:H,4,FALSE)*K3400</f>
        <v>20400000</v>
      </c>
      <c r="J3400" s="147"/>
      <c r="K3400" s="71">
        <v>300000</v>
      </c>
      <c r="L3400" t="str">
        <f t="shared" si="63"/>
        <v>武媚娘免費卡</v>
      </c>
    </row>
    <row r="3401" spans="2:12" x14ac:dyDescent="0.25">
      <c r="B3401" s="82" t="s">
        <v>441</v>
      </c>
      <c r="C3401" s="174" t="s">
        <v>6481</v>
      </c>
      <c r="D3401" s="175" t="s">
        <v>6482</v>
      </c>
      <c r="E3401" s="82">
        <v>12</v>
      </c>
      <c r="F3401" s="79"/>
      <c r="G3401" s="82"/>
      <c r="H3401" s="82"/>
      <c r="I3401" s="118">
        <f>VLOOKUP(道具表!L3401,虛寶卡代碼清單!D:H,4,FALSE)*K3401</f>
        <v>68000000</v>
      </c>
      <c r="J3401" s="147"/>
      <c r="K3401" s="71">
        <v>1000000</v>
      </c>
      <c r="L3401" t="str">
        <f t="shared" si="63"/>
        <v>武媚娘免費卡</v>
      </c>
    </row>
    <row r="3402" spans="2:12" x14ac:dyDescent="0.25">
      <c r="B3402" s="82" t="s">
        <v>441</v>
      </c>
      <c r="C3402" s="174" t="s">
        <v>6483</v>
      </c>
      <c r="D3402" s="175" t="s">
        <v>6484</v>
      </c>
      <c r="E3402" s="82">
        <v>12</v>
      </c>
      <c r="F3402" s="79"/>
      <c r="G3402" s="82"/>
      <c r="H3402" s="82"/>
      <c r="I3402" s="118">
        <f>VLOOKUP(道具表!L3402,虛寶卡代碼清單!D:H,4,FALSE)*K3402</f>
        <v>204000000</v>
      </c>
      <c r="J3402" s="147"/>
      <c r="K3402" s="71">
        <v>3000000</v>
      </c>
      <c r="L3402" t="str">
        <f t="shared" si="63"/>
        <v>武媚娘免費卡</v>
      </c>
    </row>
    <row r="3403" spans="2:12" x14ac:dyDescent="0.25">
      <c r="B3403" s="82" t="s">
        <v>441</v>
      </c>
      <c r="C3403" s="174" t="s">
        <v>6485</v>
      </c>
      <c r="D3403" s="175" t="s">
        <v>6486</v>
      </c>
      <c r="E3403" s="82">
        <v>12</v>
      </c>
      <c r="F3403" s="79"/>
      <c r="G3403" s="82"/>
      <c r="H3403" s="82"/>
      <c r="I3403" s="118">
        <f>VLOOKUP(道具表!L3403,虛寶卡代碼清單!D:H,4,FALSE)*K3403</f>
        <v>408000000</v>
      </c>
      <c r="J3403" s="147"/>
      <c r="K3403" s="71">
        <v>6000000</v>
      </c>
      <c r="L3403" t="str">
        <f t="shared" si="63"/>
        <v>武媚娘免費卡</v>
      </c>
    </row>
    <row r="3404" spans="2:12" x14ac:dyDescent="0.25">
      <c r="B3404" s="82" t="s">
        <v>441</v>
      </c>
      <c r="C3404" s="174" t="s">
        <v>6487</v>
      </c>
      <c r="D3404" s="175" t="s">
        <v>6488</v>
      </c>
      <c r="E3404" s="82">
        <v>12</v>
      </c>
      <c r="F3404" s="79"/>
      <c r="G3404" s="82"/>
      <c r="H3404" s="82"/>
      <c r="I3404" s="118">
        <f>VLOOKUP(道具表!L3404,虛寶卡代碼清單!D:H,4,FALSE)*K3404</f>
        <v>612000000</v>
      </c>
      <c r="J3404" s="147"/>
      <c r="K3404" s="71">
        <v>9000000</v>
      </c>
      <c r="L3404" t="str">
        <f t="shared" si="63"/>
        <v>武媚娘免費卡</v>
      </c>
    </row>
    <row r="3405" spans="2:12" x14ac:dyDescent="0.25">
      <c r="B3405" s="82" t="s">
        <v>441</v>
      </c>
      <c r="C3405" s="174" t="s">
        <v>6489</v>
      </c>
      <c r="D3405" s="175" t="s">
        <v>6490</v>
      </c>
      <c r="E3405" s="82">
        <v>12</v>
      </c>
      <c r="F3405" s="79"/>
      <c r="G3405" s="82"/>
      <c r="H3405" s="82"/>
      <c r="I3405" s="118">
        <f>VLOOKUP(道具表!L3405,虛寶卡代碼清單!D:H,4,FALSE)*K3405</f>
        <v>680000000</v>
      </c>
      <c r="J3405" s="147"/>
      <c r="K3405" s="71">
        <v>10000000</v>
      </c>
      <c r="L3405" t="str">
        <f t="shared" si="63"/>
        <v>武媚娘免費卡</v>
      </c>
    </row>
    <row r="3406" spans="2:12" x14ac:dyDescent="0.25">
      <c r="B3406" s="82" t="s">
        <v>441</v>
      </c>
      <c r="C3406" s="174" t="s">
        <v>6491</v>
      </c>
      <c r="D3406" s="175" t="s">
        <v>6492</v>
      </c>
      <c r="E3406" s="82">
        <v>12</v>
      </c>
      <c r="F3406" s="79"/>
      <c r="G3406" s="82"/>
      <c r="H3406" s="82"/>
      <c r="I3406" s="118">
        <f>VLOOKUP(道具表!L3406,虛寶卡代碼清單!D:H,4,FALSE)*K3406</f>
        <v>1020000000</v>
      </c>
      <c r="J3406" s="147"/>
      <c r="K3406" s="71">
        <v>15000000</v>
      </c>
      <c r="L3406" t="str">
        <f t="shared" si="63"/>
        <v>武媚娘免費卡</v>
      </c>
    </row>
    <row r="3407" spans="2:12" x14ac:dyDescent="0.25">
      <c r="B3407" s="82" t="s">
        <v>441</v>
      </c>
      <c r="C3407" s="174" t="s">
        <v>6493</v>
      </c>
      <c r="D3407" s="175" t="s">
        <v>6494</v>
      </c>
      <c r="E3407" s="82">
        <v>12</v>
      </c>
      <c r="F3407" s="79"/>
      <c r="G3407" s="82"/>
      <c r="H3407" s="82"/>
      <c r="I3407" s="118">
        <f>VLOOKUP(道具表!L3407,虛寶卡代碼清單!D:H,4,FALSE)*K3407</f>
        <v>2040000000</v>
      </c>
      <c r="J3407" s="147"/>
      <c r="K3407" s="71">
        <v>30000000</v>
      </c>
      <c r="L3407" t="str">
        <f t="shared" si="63"/>
        <v>武媚娘免費卡</v>
      </c>
    </row>
    <row r="3408" spans="2:12" x14ac:dyDescent="0.25">
      <c r="B3408" s="82" t="s">
        <v>441</v>
      </c>
      <c r="C3408" s="174" t="s">
        <v>6495</v>
      </c>
      <c r="D3408" s="175" t="s">
        <v>6496</v>
      </c>
      <c r="E3408" s="82">
        <v>12</v>
      </c>
      <c r="F3408" s="79"/>
      <c r="G3408" s="82"/>
      <c r="H3408" s="82"/>
      <c r="I3408" s="118">
        <f>VLOOKUP(道具表!L3408,虛寶卡代碼清單!D:H,4,FALSE)*K3408</f>
        <v>3400000000</v>
      </c>
      <c r="J3408" s="147"/>
      <c r="K3408" s="71">
        <v>50000000</v>
      </c>
      <c r="L3408" t="str">
        <f t="shared" si="63"/>
        <v>武媚娘免費卡</v>
      </c>
    </row>
    <row r="3409" spans="2:12" x14ac:dyDescent="0.25">
      <c r="B3409" s="82" t="s">
        <v>441</v>
      </c>
      <c r="C3409" s="174" t="s">
        <v>6497</v>
      </c>
      <c r="D3409" s="175" t="s">
        <v>6498</v>
      </c>
      <c r="E3409" s="82">
        <v>12</v>
      </c>
      <c r="F3409" s="79"/>
      <c r="G3409" s="82"/>
      <c r="H3409" s="82"/>
      <c r="I3409" s="118">
        <f>VLOOKUP(道具表!L3409,虛寶卡代碼清單!D:H,4,FALSE)*K3409</f>
        <v>6800000000</v>
      </c>
      <c r="J3409" s="147"/>
      <c r="K3409" s="71">
        <v>100000000</v>
      </c>
      <c r="L3409" t="str">
        <f t="shared" si="63"/>
        <v>武媚娘免費卡</v>
      </c>
    </row>
    <row r="3410" spans="2:12" x14ac:dyDescent="0.25">
      <c r="B3410" s="82" t="s">
        <v>441</v>
      </c>
      <c r="C3410" s="174" t="s">
        <v>6499</v>
      </c>
      <c r="D3410" s="175" t="s">
        <v>6500</v>
      </c>
      <c r="E3410" s="82">
        <v>12</v>
      </c>
      <c r="F3410" s="79"/>
      <c r="G3410" s="82"/>
      <c r="H3410" s="82"/>
      <c r="I3410" s="118">
        <f>VLOOKUP(道具表!L3410,虛寶卡代碼清單!D:H,4,FALSE)*K3410</f>
        <v>13600000000</v>
      </c>
      <c r="J3410" s="147"/>
      <c r="K3410" s="71">
        <v>200000000</v>
      </c>
      <c r="L3410" t="str">
        <f t="shared" si="63"/>
        <v>武媚娘免費卡</v>
      </c>
    </row>
    <row r="3411" spans="2:12" x14ac:dyDescent="0.25">
      <c r="B3411" s="82" t="s">
        <v>441</v>
      </c>
      <c r="C3411" s="174" t="s">
        <v>6501</v>
      </c>
      <c r="D3411" s="175" t="s">
        <v>6502</v>
      </c>
      <c r="E3411" s="82">
        <v>12</v>
      </c>
      <c r="F3411" s="79"/>
      <c r="G3411" s="82"/>
      <c r="H3411" s="82"/>
      <c r="I3411" s="118">
        <f>VLOOKUP(道具表!L3411,虛寶卡代碼清單!D:H,4,FALSE)*K3411</f>
        <v>20400000000</v>
      </c>
      <c r="J3411" s="147"/>
      <c r="K3411" s="71">
        <v>300000000</v>
      </c>
      <c r="L3411" t="str">
        <f t="shared" si="63"/>
        <v>武媚娘免費卡</v>
      </c>
    </row>
    <row r="3412" spans="2:12" x14ac:dyDescent="0.25">
      <c r="B3412" s="82" t="s">
        <v>441</v>
      </c>
      <c r="C3412" s="174" t="s">
        <v>6503</v>
      </c>
      <c r="D3412" s="175" t="s">
        <v>6504</v>
      </c>
      <c r="E3412" s="82">
        <v>12</v>
      </c>
      <c r="F3412" s="79"/>
      <c r="G3412" s="82"/>
      <c r="H3412" s="82"/>
      <c r="I3412" s="118">
        <f>VLOOKUP(道具表!L3412,虛寶卡代碼清單!D:H,4,FALSE)*K3412</f>
        <v>34000000000</v>
      </c>
      <c r="J3412" s="147"/>
      <c r="K3412" s="71">
        <v>500000000</v>
      </c>
      <c r="L3412" t="str">
        <f t="shared" si="63"/>
        <v>武媚娘免費卡</v>
      </c>
    </row>
    <row r="3413" spans="2:12" x14ac:dyDescent="0.25">
      <c r="B3413" s="82" t="s">
        <v>441</v>
      </c>
      <c r="C3413" s="174" t="s">
        <v>6505</v>
      </c>
      <c r="D3413" s="175" t="s">
        <v>6506</v>
      </c>
      <c r="E3413" s="82">
        <v>12</v>
      </c>
      <c r="F3413" s="79"/>
      <c r="G3413" s="82"/>
      <c r="H3413" s="82"/>
      <c r="I3413" s="118">
        <f>VLOOKUP(道具表!L3413,虛寶卡代碼清單!D:H,4,FALSE)*K3413</f>
        <v>68000000000</v>
      </c>
      <c r="J3413" s="147"/>
      <c r="K3413" s="71">
        <v>1000000000</v>
      </c>
      <c r="L3413" t="str">
        <f t="shared" si="63"/>
        <v>武媚娘免費卡</v>
      </c>
    </row>
    <row r="3414" spans="2:12" x14ac:dyDescent="0.25">
      <c r="B3414" s="82" t="s">
        <v>441</v>
      </c>
      <c r="C3414" s="174" t="s">
        <v>6507</v>
      </c>
      <c r="D3414" s="175" t="s">
        <v>6508</v>
      </c>
      <c r="E3414" s="82">
        <v>12</v>
      </c>
      <c r="F3414" s="79"/>
      <c r="G3414" s="82"/>
      <c r="H3414" s="82"/>
      <c r="I3414" s="118">
        <f>VLOOKUP(道具表!L3414,虛寶卡代碼清單!D:H,4,FALSE)*K3414</f>
        <v>1599000</v>
      </c>
      <c r="J3414" s="147"/>
      <c r="K3414" s="71">
        <v>3000</v>
      </c>
      <c r="L3414" t="str">
        <f t="shared" si="63"/>
        <v>武媚娘超級免費卡</v>
      </c>
    </row>
    <row r="3415" spans="2:12" x14ac:dyDescent="0.25">
      <c r="B3415" s="82" t="s">
        <v>441</v>
      </c>
      <c r="C3415" s="174" t="s">
        <v>6509</v>
      </c>
      <c r="D3415" s="175" t="s">
        <v>6510</v>
      </c>
      <c r="E3415" s="82">
        <v>12</v>
      </c>
      <c r="F3415" s="79"/>
      <c r="G3415" s="82"/>
      <c r="H3415" s="82"/>
      <c r="I3415" s="118">
        <f>VLOOKUP(道具表!L3415,虛寶卡代碼清單!D:H,4,FALSE)*K3415</f>
        <v>5330000</v>
      </c>
      <c r="J3415" s="147"/>
      <c r="K3415" s="71">
        <v>10000</v>
      </c>
      <c r="L3415" t="str">
        <f t="shared" si="63"/>
        <v>武媚娘超級免費卡</v>
      </c>
    </row>
    <row r="3416" spans="2:12" x14ac:dyDescent="0.25">
      <c r="B3416" s="82" t="s">
        <v>441</v>
      </c>
      <c r="C3416" s="174" t="s">
        <v>6511</v>
      </c>
      <c r="D3416" s="175" t="s">
        <v>6512</v>
      </c>
      <c r="E3416" s="82">
        <v>12</v>
      </c>
      <c r="F3416" s="79"/>
      <c r="G3416" s="82"/>
      <c r="H3416" s="82"/>
      <c r="I3416" s="118">
        <f>VLOOKUP(道具表!L3416,虛寶卡代碼清單!D:H,4,FALSE)*K3416</f>
        <v>15990000</v>
      </c>
      <c r="J3416" s="147"/>
      <c r="K3416" s="71">
        <v>30000</v>
      </c>
      <c r="L3416" t="str">
        <f t="shared" si="63"/>
        <v>武媚娘超級免費卡</v>
      </c>
    </row>
    <row r="3417" spans="2:12" x14ac:dyDescent="0.25">
      <c r="B3417" s="82" t="s">
        <v>441</v>
      </c>
      <c r="C3417" s="174" t="s">
        <v>6513</v>
      </c>
      <c r="D3417" s="175" t="s">
        <v>6514</v>
      </c>
      <c r="E3417" s="82">
        <v>12</v>
      </c>
      <c r="F3417" s="79"/>
      <c r="G3417" s="82"/>
      <c r="H3417" s="82"/>
      <c r="I3417" s="118">
        <f>VLOOKUP(道具表!L3417,虛寶卡代碼清單!D:H,4,FALSE)*K3417</f>
        <v>53300000</v>
      </c>
      <c r="J3417" s="147"/>
      <c r="K3417" s="71">
        <v>100000</v>
      </c>
      <c r="L3417" t="str">
        <f t="shared" si="63"/>
        <v>武媚娘超級免費卡</v>
      </c>
    </row>
    <row r="3418" spans="2:12" x14ac:dyDescent="0.25">
      <c r="B3418" s="82" t="s">
        <v>441</v>
      </c>
      <c r="C3418" s="174" t="s">
        <v>6515</v>
      </c>
      <c r="D3418" s="175" t="s">
        <v>6516</v>
      </c>
      <c r="E3418" s="82">
        <v>12</v>
      </c>
      <c r="F3418" s="79"/>
      <c r="G3418" s="82"/>
      <c r="H3418" s="82"/>
      <c r="I3418" s="118">
        <f>VLOOKUP(道具表!L3418,虛寶卡代碼清單!D:H,4,FALSE)*K3418</f>
        <v>159900000</v>
      </c>
      <c r="J3418" s="147"/>
      <c r="K3418" s="71">
        <v>300000</v>
      </c>
      <c r="L3418" t="str">
        <f t="shared" si="63"/>
        <v>武媚娘超級免費卡</v>
      </c>
    </row>
    <row r="3419" spans="2:12" x14ac:dyDescent="0.25">
      <c r="B3419" s="82" t="s">
        <v>441</v>
      </c>
      <c r="C3419" s="174" t="s">
        <v>6517</v>
      </c>
      <c r="D3419" s="175" t="s">
        <v>6518</v>
      </c>
      <c r="E3419" s="82">
        <v>12</v>
      </c>
      <c r="F3419" s="79"/>
      <c r="G3419" s="82"/>
      <c r="H3419" s="82"/>
      <c r="I3419" s="118">
        <f>VLOOKUP(道具表!L3419,虛寶卡代碼清單!D:H,4,FALSE)*K3419</f>
        <v>533000000</v>
      </c>
      <c r="J3419" s="147"/>
      <c r="K3419" s="71">
        <v>1000000</v>
      </c>
      <c r="L3419" t="str">
        <f t="shared" si="63"/>
        <v>武媚娘超級免費卡</v>
      </c>
    </row>
    <row r="3420" spans="2:12" x14ac:dyDescent="0.25">
      <c r="B3420" s="82" t="s">
        <v>441</v>
      </c>
      <c r="C3420" s="174" t="s">
        <v>6519</v>
      </c>
      <c r="D3420" s="175" t="s">
        <v>6520</v>
      </c>
      <c r="E3420" s="82">
        <v>12</v>
      </c>
      <c r="F3420" s="79"/>
      <c r="G3420" s="82"/>
      <c r="H3420" s="82"/>
      <c r="I3420" s="118">
        <f>VLOOKUP(道具表!L3420,虛寶卡代碼清單!D:H,4,FALSE)*K3420</f>
        <v>1599000000</v>
      </c>
      <c r="J3420" s="147"/>
      <c r="K3420" s="71">
        <v>3000000</v>
      </c>
      <c r="L3420" t="str">
        <f t="shared" si="63"/>
        <v>武媚娘超級免費卡</v>
      </c>
    </row>
    <row r="3421" spans="2:12" x14ac:dyDescent="0.25">
      <c r="B3421" s="82" t="s">
        <v>441</v>
      </c>
      <c r="C3421" s="174" t="s">
        <v>6521</v>
      </c>
      <c r="D3421" s="175" t="s">
        <v>6522</v>
      </c>
      <c r="E3421" s="82">
        <v>12</v>
      </c>
      <c r="F3421" s="79"/>
      <c r="G3421" s="82"/>
      <c r="H3421" s="82"/>
      <c r="I3421" s="118">
        <f>VLOOKUP(道具表!L3421,虛寶卡代碼清單!D:H,4,FALSE)*K3421</f>
        <v>3198000000</v>
      </c>
      <c r="J3421" s="147"/>
      <c r="K3421" s="71">
        <v>6000000</v>
      </c>
      <c r="L3421" t="str">
        <f t="shared" si="63"/>
        <v>武媚娘超級免費卡</v>
      </c>
    </row>
    <row r="3422" spans="2:12" x14ac:dyDescent="0.25">
      <c r="B3422" s="82" t="s">
        <v>441</v>
      </c>
      <c r="C3422" s="174" t="s">
        <v>6523</v>
      </c>
      <c r="D3422" s="175" t="s">
        <v>6524</v>
      </c>
      <c r="E3422" s="82">
        <v>12</v>
      </c>
      <c r="F3422" s="79"/>
      <c r="G3422" s="82"/>
      <c r="H3422" s="82"/>
      <c r="I3422" s="118">
        <f>VLOOKUP(道具表!L3422,虛寶卡代碼清單!D:H,4,FALSE)*K3422</f>
        <v>4797000000</v>
      </c>
      <c r="J3422" s="147"/>
      <c r="K3422" s="71">
        <v>9000000</v>
      </c>
      <c r="L3422" t="str">
        <f t="shared" si="63"/>
        <v>武媚娘超級免費卡</v>
      </c>
    </row>
    <row r="3423" spans="2:12" x14ac:dyDescent="0.25">
      <c r="B3423" s="82" t="s">
        <v>441</v>
      </c>
      <c r="C3423" s="174" t="s">
        <v>6525</v>
      </c>
      <c r="D3423" s="175" t="s">
        <v>6526</v>
      </c>
      <c r="E3423" s="82">
        <v>12</v>
      </c>
      <c r="F3423" s="79"/>
      <c r="G3423" s="82"/>
      <c r="H3423" s="82"/>
      <c r="I3423" s="118">
        <f>VLOOKUP(道具表!L3423,虛寶卡代碼清單!D:H,4,FALSE)*K3423</f>
        <v>5330000000</v>
      </c>
      <c r="J3423" s="147"/>
      <c r="K3423" s="71">
        <v>10000000</v>
      </c>
      <c r="L3423" t="str">
        <f t="shared" si="63"/>
        <v>武媚娘超級免費卡</v>
      </c>
    </row>
    <row r="3424" spans="2:12" x14ac:dyDescent="0.25">
      <c r="B3424" s="82" t="s">
        <v>441</v>
      </c>
      <c r="C3424" s="174" t="s">
        <v>6527</v>
      </c>
      <c r="D3424" s="175" t="s">
        <v>6528</v>
      </c>
      <c r="E3424" s="82">
        <v>12</v>
      </c>
      <c r="F3424" s="79"/>
      <c r="G3424" s="82"/>
      <c r="H3424" s="82"/>
      <c r="I3424" s="118">
        <f>VLOOKUP(道具表!L3424,虛寶卡代碼清單!D:H,4,FALSE)*K3424</f>
        <v>7995000000</v>
      </c>
      <c r="J3424" s="147"/>
      <c r="K3424" s="71">
        <v>15000000</v>
      </c>
      <c r="L3424" t="str">
        <f t="shared" si="63"/>
        <v>武媚娘超級免費卡</v>
      </c>
    </row>
    <row r="3425" spans="2:12" x14ac:dyDescent="0.25">
      <c r="B3425" s="82" t="s">
        <v>441</v>
      </c>
      <c r="C3425" s="174" t="s">
        <v>6529</v>
      </c>
      <c r="D3425" s="175" t="s">
        <v>6530</v>
      </c>
      <c r="E3425" s="82">
        <v>12</v>
      </c>
      <c r="F3425" s="79"/>
      <c r="G3425" s="82"/>
      <c r="H3425" s="82"/>
      <c r="I3425" s="118">
        <f>VLOOKUP(道具表!L3425,虛寶卡代碼清單!D:H,4,FALSE)*K3425</f>
        <v>15990000000</v>
      </c>
      <c r="J3425" s="147"/>
      <c r="K3425" s="71">
        <v>30000000</v>
      </c>
      <c r="L3425" t="str">
        <f t="shared" si="63"/>
        <v>武媚娘超級免費卡</v>
      </c>
    </row>
    <row r="3426" spans="2:12" x14ac:dyDescent="0.25">
      <c r="B3426" s="82" t="s">
        <v>441</v>
      </c>
      <c r="C3426" s="174" t="s">
        <v>6531</v>
      </c>
      <c r="D3426" s="175" t="s">
        <v>6532</v>
      </c>
      <c r="E3426" s="82">
        <v>12</v>
      </c>
      <c r="F3426" s="79"/>
      <c r="G3426" s="82"/>
      <c r="H3426" s="82"/>
      <c r="I3426" s="118">
        <f>VLOOKUP(道具表!L3426,虛寶卡代碼清單!D:H,4,FALSE)*K3426</f>
        <v>26650000000</v>
      </c>
      <c r="J3426" s="147"/>
      <c r="K3426" s="71">
        <v>50000000</v>
      </c>
      <c r="L3426" t="str">
        <f t="shared" si="63"/>
        <v>武媚娘超級免費卡</v>
      </c>
    </row>
    <row r="3427" spans="2:12" x14ac:dyDescent="0.25">
      <c r="B3427" s="82" t="s">
        <v>441</v>
      </c>
      <c r="C3427" s="174" t="s">
        <v>6533</v>
      </c>
      <c r="D3427" s="175" t="s">
        <v>6534</v>
      </c>
      <c r="E3427" s="82">
        <v>12</v>
      </c>
      <c r="F3427" s="79"/>
      <c r="G3427" s="82"/>
      <c r="H3427" s="82"/>
      <c r="I3427" s="118">
        <f>VLOOKUP(道具表!L3427,虛寶卡代碼清單!D:H,4,FALSE)*K3427</f>
        <v>53300000000</v>
      </c>
      <c r="J3427" s="147"/>
      <c r="K3427" s="71">
        <v>100000000</v>
      </c>
      <c r="L3427" t="str">
        <f t="shared" si="63"/>
        <v>武媚娘超級免費卡</v>
      </c>
    </row>
    <row r="3428" spans="2:12" x14ac:dyDescent="0.25">
      <c r="B3428" s="82" t="s">
        <v>441</v>
      </c>
      <c r="C3428" s="174" t="s">
        <v>6535</v>
      </c>
      <c r="D3428" s="175" t="s">
        <v>6536</v>
      </c>
      <c r="E3428" s="82">
        <v>12</v>
      </c>
      <c r="F3428" s="79"/>
      <c r="G3428" s="82"/>
      <c r="H3428" s="82"/>
      <c r="I3428" s="118">
        <f>VLOOKUP(道具表!L3428,虛寶卡代碼清單!D:H,4,FALSE)*K3428</f>
        <v>106600000000</v>
      </c>
      <c r="J3428" s="147"/>
      <c r="K3428" s="71">
        <v>200000000</v>
      </c>
      <c r="L3428" t="str">
        <f t="shared" si="63"/>
        <v>武媚娘超級免費卡</v>
      </c>
    </row>
    <row r="3429" spans="2:12" x14ac:dyDescent="0.25">
      <c r="B3429" s="82" t="s">
        <v>441</v>
      </c>
      <c r="C3429" s="174" t="s">
        <v>6537</v>
      </c>
      <c r="D3429" s="175" t="s">
        <v>6538</v>
      </c>
      <c r="E3429" s="82">
        <v>12</v>
      </c>
      <c r="F3429" s="79"/>
      <c r="G3429" s="82"/>
      <c r="H3429" s="82"/>
      <c r="I3429" s="118">
        <f>VLOOKUP(道具表!L3429,虛寶卡代碼清單!D:H,4,FALSE)*K3429</f>
        <v>159900000000</v>
      </c>
      <c r="J3429" s="147"/>
      <c r="K3429" s="71">
        <v>300000000</v>
      </c>
      <c r="L3429" t="str">
        <f t="shared" si="63"/>
        <v>武媚娘超級免費卡</v>
      </c>
    </row>
    <row r="3430" spans="2:12" x14ac:dyDescent="0.25">
      <c r="B3430" s="82" t="s">
        <v>441</v>
      </c>
      <c r="C3430" s="174" t="s">
        <v>6539</v>
      </c>
      <c r="D3430" s="175" t="s">
        <v>6540</v>
      </c>
      <c r="E3430" s="82">
        <v>12</v>
      </c>
      <c r="F3430" s="79"/>
      <c r="G3430" s="82"/>
      <c r="H3430" s="82"/>
      <c r="I3430" s="118">
        <f>VLOOKUP(道具表!L3430,虛寶卡代碼清單!D:H,4,FALSE)*K3430</f>
        <v>266500000000</v>
      </c>
      <c r="J3430" s="147"/>
      <c r="K3430" s="71">
        <v>500000000</v>
      </c>
      <c r="L3430" t="str">
        <f t="shared" si="63"/>
        <v>武媚娘超級免費卡</v>
      </c>
    </row>
    <row r="3431" spans="2:12" x14ac:dyDescent="0.25">
      <c r="B3431" s="82" t="s">
        <v>441</v>
      </c>
      <c r="C3431" s="174" t="s">
        <v>6541</v>
      </c>
      <c r="D3431" s="175" t="s">
        <v>6542</v>
      </c>
      <c r="E3431" s="82">
        <v>12</v>
      </c>
      <c r="F3431" s="79"/>
      <c r="G3431" s="82"/>
      <c r="H3431" s="82"/>
      <c r="I3431" s="118">
        <f>VLOOKUP(道具表!L3431,虛寶卡代碼清單!D:H,4,FALSE)*K3431</f>
        <v>533000000000</v>
      </c>
      <c r="J3431" s="147"/>
      <c r="K3431" s="71">
        <v>1000000000</v>
      </c>
      <c r="L3431" t="str">
        <f t="shared" si="63"/>
        <v>武媚娘超級免費卡</v>
      </c>
    </row>
    <row r="3432" spans="2:12" x14ac:dyDescent="0.25">
      <c r="B3432" s="82" t="s">
        <v>441</v>
      </c>
      <c r="C3432" s="174" t="s">
        <v>6543</v>
      </c>
      <c r="D3432" s="175" t="s">
        <v>6544</v>
      </c>
      <c r="E3432" s="82">
        <v>12</v>
      </c>
      <c r="F3432" s="79"/>
      <c r="G3432" s="82"/>
      <c r="H3432" s="82"/>
      <c r="I3432" s="118">
        <f>VLOOKUP(道具表!L3432,虛寶卡代碼清單!D:H,4,FALSE)*K3432</f>
        <v>1599000</v>
      </c>
      <c r="J3432" s="147"/>
      <c r="K3432" s="71">
        <v>3000</v>
      </c>
      <c r="L3432" t="str">
        <f t="shared" si="63"/>
        <v>武媚娘超級免費卡</v>
      </c>
    </row>
    <row r="3433" spans="2:12" x14ac:dyDescent="0.25">
      <c r="B3433" s="82" t="s">
        <v>441</v>
      </c>
      <c r="C3433" s="174" t="s">
        <v>6545</v>
      </c>
      <c r="D3433" s="175" t="s">
        <v>6546</v>
      </c>
      <c r="E3433" s="82">
        <v>12</v>
      </c>
      <c r="F3433" s="79"/>
      <c r="G3433" s="82"/>
      <c r="H3433" s="82"/>
      <c r="I3433" s="118">
        <f>VLOOKUP(道具表!L3433,虛寶卡代碼清單!D:H,4,FALSE)*K3433</f>
        <v>5330000</v>
      </c>
      <c r="J3433" s="147"/>
      <c r="K3433" s="71">
        <v>10000</v>
      </c>
      <c r="L3433" t="str">
        <f t="shared" si="63"/>
        <v>武媚娘超級免費卡</v>
      </c>
    </row>
    <row r="3434" spans="2:12" x14ac:dyDescent="0.25">
      <c r="B3434" s="82" t="s">
        <v>441</v>
      </c>
      <c r="C3434" s="174" t="s">
        <v>6547</v>
      </c>
      <c r="D3434" s="175" t="s">
        <v>6548</v>
      </c>
      <c r="E3434" s="82">
        <v>12</v>
      </c>
      <c r="F3434" s="79"/>
      <c r="G3434" s="82"/>
      <c r="H3434" s="82"/>
      <c r="I3434" s="118">
        <f>VLOOKUP(道具表!L3434,虛寶卡代碼清單!D:H,4,FALSE)*K3434</f>
        <v>15990000</v>
      </c>
      <c r="J3434" s="147"/>
      <c r="K3434" s="71">
        <v>30000</v>
      </c>
      <c r="L3434" t="str">
        <f t="shared" si="63"/>
        <v>武媚娘超級免費卡</v>
      </c>
    </row>
    <row r="3435" spans="2:12" x14ac:dyDescent="0.25">
      <c r="B3435" s="82" t="s">
        <v>441</v>
      </c>
      <c r="C3435" s="174" t="s">
        <v>6549</v>
      </c>
      <c r="D3435" s="175" t="s">
        <v>6550</v>
      </c>
      <c r="E3435" s="82">
        <v>12</v>
      </c>
      <c r="F3435" s="79"/>
      <c r="G3435" s="82"/>
      <c r="H3435" s="82"/>
      <c r="I3435" s="118">
        <f>VLOOKUP(道具表!L3435,虛寶卡代碼清單!D:H,4,FALSE)*K3435</f>
        <v>53300000</v>
      </c>
      <c r="J3435" s="147"/>
      <c r="K3435" s="71">
        <v>100000</v>
      </c>
      <c r="L3435" t="str">
        <f t="shared" si="63"/>
        <v>武媚娘超級免費卡</v>
      </c>
    </row>
    <row r="3436" spans="2:12" x14ac:dyDescent="0.25">
      <c r="B3436" s="82" t="s">
        <v>441</v>
      </c>
      <c r="C3436" s="174" t="s">
        <v>6551</v>
      </c>
      <c r="D3436" s="175" t="s">
        <v>6552</v>
      </c>
      <c r="E3436" s="82">
        <v>12</v>
      </c>
      <c r="F3436" s="79"/>
      <c r="G3436" s="82"/>
      <c r="H3436" s="82"/>
      <c r="I3436" s="118">
        <f>VLOOKUP(道具表!L3436,虛寶卡代碼清單!D:H,4,FALSE)*K3436</f>
        <v>159900000</v>
      </c>
      <c r="J3436" s="147"/>
      <c r="K3436" s="71">
        <v>300000</v>
      </c>
      <c r="L3436" t="str">
        <f t="shared" si="63"/>
        <v>武媚娘超級免費卡</v>
      </c>
    </row>
    <row r="3437" spans="2:12" x14ac:dyDescent="0.25">
      <c r="B3437" s="82" t="s">
        <v>441</v>
      </c>
      <c r="C3437" s="174" t="s">
        <v>6553</v>
      </c>
      <c r="D3437" s="175" t="s">
        <v>6554</v>
      </c>
      <c r="E3437" s="82">
        <v>12</v>
      </c>
      <c r="F3437" s="79"/>
      <c r="G3437" s="82"/>
      <c r="H3437" s="82"/>
      <c r="I3437" s="118">
        <f>VLOOKUP(道具表!L3437,虛寶卡代碼清單!D:H,4,FALSE)*K3437</f>
        <v>533000000</v>
      </c>
      <c r="J3437" s="147"/>
      <c r="K3437" s="71">
        <v>1000000</v>
      </c>
      <c r="L3437" t="str">
        <f t="shared" si="63"/>
        <v>武媚娘超級免費卡</v>
      </c>
    </row>
    <row r="3438" spans="2:12" x14ac:dyDescent="0.25">
      <c r="B3438" s="82" t="s">
        <v>441</v>
      </c>
      <c r="C3438" s="174" t="s">
        <v>6555</v>
      </c>
      <c r="D3438" s="175" t="s">
        <v>6556</v>
      </c>
      <c r="E3438" s="82">
        <v>12</v>
      </c>
      <c r="F3438" s="79"/>
      <c r="G3438" s="82"/>
      <c r="H3438" s="82"/>
      <c r="I3438" s="118">
        <f>VLOOKUP(道具表!L3438,虛寶卡代碼清單!D:H,4,FALSE)*K3438</f>
        <v>1599000000</v>
      </c>
      <c r="J3438" s="147"/>
      <c r="K3438" s="71">
        <v>3000000</v>
      </c>
      <c r="L3438" t="str">
        <f t="shared" ref="L3438:L3501" si="64">MID(C3438,LEN(K3438)+1,FIND("(",C3438)-LEN(K3438)-1)</f>
        <v>武媚娘超級免費卡</v>
      </c>
    </row>
    <row r="3439" spans="2:12" x14ac:dyDescent="0.25">
      <c r="B3439" s="82" t="s">
        <v>441</v>
      </c>
      <c r="C3439" s="174" t="s">
        <v>6557</v>
      </c>
      <c r="D3439" s="175" t="s">
        <v>6558</v>
      </c>
      <c r="E3439" s="82">
        <v>12</v>
      </c>
      <c r="F3439" s="79"/>
      <c r="G3439" s="82"/>
      <c r="H3439" s="82"/>
      <c r="I3439" s="118">
        <f>VLOOKUP(道具表!L3439,虛寶卡代碼清單!D:H,4,FALSE)*K3439</f>
        <v>3198000000</v>
      </c>
      <c r="J3439" s="147"/>
      <c r="K3439" s="71">
        <v>6000000</v>
      </c>
      <c r="L3439" t="str">
        <f t="shared" si="64"/>
        <v>武媚娘超級免費卡</v>
      </c>
    </row>
    <row r="3440" spans="2:12" x14ac:dyDescent="0.25">
      <c r="B3440" s="82" t="s">
        <v>441</v>
      </c>
      <c r="C3440" s="174" t="s">
        <v>6559</v>
      </c>
      <c r="D3440" s="175" t="s">
        <v>6560</v>
      </c>
      <c r="E3440" s="82">
        <v>12</v>
      </c>
      <c r="F3440" s="79"/>
      <c r="G3440" s="82"/>
      <c r="H3440" s="82"/>
      <c r="I3440" s="118">
        <f>VLOOKUP(道具表!L3440,虛寶卡代碼清單!D:H,4,FALSE)*K3440</f>
        <v>4797000000</v>
      </c>
      <c r="J3440" s="147"/>
      <c r="K3440" s="71">
        <v>9000000</v>
      </c>
      <c r="L3440" t="str">
        <f t="shared" si="64"/>
        <v>武媚娘超級免費卡</v>
      </c>
    </row>
    <row r="3441" spans="2:12" x14ac:dyDescent="0.25">
      <c r="B3441" s="82" t="s">
        <v>441</v>
      </c>
      <c r="C3441" s="174" t="s">
        <v>6561</v>
      </c>
      <c r="D3441" s="175" t="s">
        <v>6562</v>
      </c>
      <c r="E3441" s="82">
        <v>12</v>
      </c>
      <c r="F3441" s="79"/>
      <c r="G3441" s="82"/>
      <c r="H3441" s="82"/>
      <c r="I3441" s="118">
        <f>VLOOKUP(道具表!L3441,虛寶卡代碼清單!D:H,4,FALSE)*K3441</f>
        <v>5330000000</v>
      </c>
      <c r="J3441" s="147"/>
      <c r="K3441" s="71">
        <v>10000000</v>
      </c>
      <c r="L3441" t="str">
        <f t="shared" si="64"/>
        <v>武媚娘超級免費卡</v>
      </c>
    </row>
    <row r="3442" spans="2:12" x14ac:dyDescent="0.25">
      <c r="B3442" s="82" t="s">
        <v>441</v>
      </c>
      <c r="C3442" s="174" t="s">
        <v>6563</v>
      </c>
      <c r="D3442" s="175" t="s">
        <v>6564</v>
      </c>
      <c r="E3442" s="82">
        <v>12</v>
      </c>
      <c r="F3442" s="79"/>
      <c r="G3442" s="82"/>
      <c r="H3442" s="82"/>
      <c r="I3442" s="118">
        <f>VLOOKUP(道具表!L3442,虛寶卡代碼清單!D:H,4,FALSE)*K3442</f>
        <v>7995000000</v>
      </c>
      <c r="J3442" s="147"/>
      <c r="K3442" s="71">
        <v>15000000</v>
      </c>
      <c r="L3442" t="str">
        <f t="shared" si="64"/>
        <v>武媚娘超級免費卡</v>
      </c>
    </row>
    <row r="3443" spans="2:12" x14ac:dyDescent="0.25">
      <c r="B3443" s="82" t="s">
        <v>441</v>
      </c>
      <c r="C3443" s="174" t="s">
        <v>6565</v>
      </c>
      <c r="D3443" s="175" t="s">
        <v>6566</v>
      </c>
      <c r="E3443" s="82">
        <v>12</v>
      </c>
      <c r="F3443" s="79"/>
      <c r="G3443" s="82"/>
      <c r="H3443" s="82"/>
      <c r="I3443" s="118">
        <f>VLOOKUP(道具表!L3443,虛寶卡代碼清單!D:H,4,FALSE)*K3443</f>
        <v>15990000000</v>
      </c>
      <c r="J3443" s="147"/>
      <c r="K3443" s="71">
        <v>30000000</v>
      </c>
      <c r="L3443" t="str">
        <f t="shared" si="64"/>
        <v>武媚娘超級免費卡</v>
      </c>
    </row>
    <row r="3444" spans="2:12" x14ac:dyDescent="0.25">
      <c r="B3444" s="82" t="s">
        <v>441</v>
      </c>
      <c r="C3444" s="174" t="s">
        <v>6567</v>
      </c>
      <c r="D3444" s="175" t="s">
        <v>6568</v>
      </c>
      <c r="E3444" s="82">
        <v>12</v>
      </c>
      <c r="F3444" s="79"/>
      <c r="G3444" s="82"/>
      <c r="H3444" s="82"/>
      <c r="I3444" s="118">
        <f>VLOOKUP(道具表!L3444,虛寶卡代碼清單!D:H,4,FALSE)*K3444</f>
        <v>26650000000</v>
      </c>
      <c r="J3444" s="147"/>
      <c r="K3444" s="71">
        <v>50000000</v>
      </c>
      <c r="L3444" t="str">
        <f t="shared" si="64"/>
        <v>武媚娘超級免費卡</v>
      </c>
    </row>
    <row r="3445" spans="2:12" x14ac:dyDescent="0.25">
      <c r="B3445" s="82" t="s">
        <v>441</v>
      </c>
      <c r="C3445" s="174" t="s">
        <v>6569</v>
      </c>
      <c r="D3445" s="175" t="s">
        <v>6570</v>
      </c>
      <c r="E3445" s="82">
        <v>12</v>
      </c>
      <c r="F3445" s="79"/>
      <c r="G3445" s="82"/>
      <c r="H3445" s="82"/>
      <c r="I3445" s="118">
        <f>VLOOKUP(道具表!L3445,虛寶卡代碼清單!D:H,4,FALSE)*K3445</f>
        <v>53300000000</v>
      </c>
      <c r="J3445" s="147"/>
      <c r="K3445" s="71">
        <v>100000000</v>
      </c>
      <c r="L3445" t="str">
        <f t="shared" si="64"/>
        <v>武媚娘超級免費卡</v>
      </c>
    </row>
    <row r="3446" spans="2:12" x14ac:dyDescent="0.25">
      <c r="B3446" s="82" t="s">
        <v>441</v>
      </c>
      <c r="C3446" s="174" t="s">
        <v>6571</v>
      </c>
      <c r="D3446" s="175" t="s">
        <v>6572</v>
      </c>
      <c r="E3446" s="82">
        <v>12</v>
      </c>
      <c r="F3446" s="79"/>
      <c r="G3446" s="82"/>
      <c r="H3446" s="82"/>
      <c r="I3446" s="118">
        <f>VLOOKUP(道具表!L3446,虛寶卡代碼清單!D:H,4,FALSE)*K3446</f>
        <v>106600000000</v>
      </c>
      <c r="J3446" s="147"/>
      <c r="K3446" s="71">
        <v>200000000</v>
      </c>
      <c r="L3446" t="str">
        <f t="shared" si="64"/>
        <v>武媚娘超級免費卡</v>
      </c>
    </row>
    <row r="3447" spans="2:12" x14ac:dyDescent="0.25">
      <c r="B3447" s="82" t="s">
        <v>441</v>
      </c>
      <c r="C3447" s="174" t="s">
        <v>6573</v>
      </c>
      <c r="D3447" s="175" t="s">
        <v>6574</v>
      </c>
      <c r="E3447" s="82">
        <v>12</v>
      </c>
      <c r="F3447" s="79"/>
      <c r="G3447" s="82"/>
      <c r="H3447" s="82"/>
      <c r="I3447" s="118">
        <f>VLOOKUP(道具表!L3447,虛寶卡代碼清單!D:H,4,FALSE)*K3447</f>
        <v>159900000000</v>
      </c>
      <c r="J3447" s="147"/>
      <c r="K3447" s="71">
        <v>300000000</v>
      </c>
      <c r="L3447" t="str">
        <f t="shared" si="64"/>
        <v>武媚娘超級免費卡</v>
      </c>
    </row>
    <row r="3448" spans="2:12" x14ac:dyDescent="0.25">
      <c r="B3448" s="82" t="s">
        <v>441</v>
      </c>
      <c r="C3448" s="174" t="s">
        <v>6575</v>
      </c>
      <c r="D3448" s="175" t="s">
        <v>6576</v>
      </c>
      <c r="E3448" s="82">
        <v>12</v>
      </c>
      <c r="F3448" s="79"/>
      <c r="G3448" s="82"/>
      <c r="H3448" s="82"/>
      <c r="I3448" s="118">
        <f>VLOOKUP(道具表!L3448,虛寶卡代碼清單!D:H,4,FALSE)*K3448</f>
        <v>266500000000</v>
      </c>
      <c r="J3448" s="147"/>
      <c r="K3448" s="71">
        <v>500000000</v>
      </c>
      <c r="L3448" t="str">
        <f t="shared" si="64"/>
        <v>武媚娘超級免費卡</v>
      </c>
    </row>
    <row r="3449" spans="2:12" x14ac:dyDescent="0.25">
      <c r="B3449" s="82" t="s">
        <v>441</v>
      </c>
      <c r="C3449" s="174" t="s">
        <v>6577</v>
      </c>
      <c r="D3449" s="175" t="s">
        <v>6578</v>
      </c>
      <c r="E3449" s="82">
        <v>12</v>
      </c>
      <c r="F3449" s="79"/>
      <c r="G3449" s="82"/>
      <c r="H3449" s="82"/>
      <c r="I3449" s="118">
        <f>VLOOKUP(道具表!L3449,虛寶卡代碼清單!D:H,4,FALSE)*K3449</f>
        <v>533000000000</v>
      </c>
      <c r="J3449" s="147"/>
      <c r="K3449" s="71">
        <v>1000000000</v>
      </c>
      <c r="L3449" t="str">
        <f t="shared" si="64"/>
        <v>武媚娘超級免費卡</v>
      </c>
    </row>
    <row r="3450" spans="2:12" x14ac:dyDescent="0.25">
      <c r="B3450" s="82" t="s">
        <v>441</v>
      </c>
      <c r="C3450" s="174" t="s">
        <v>6579</v>
      </c>
      <c r="D3450" s="175" t="s">
        <v>6580</v>
      </c>
      <c r="E3450" s="82">
        <v>12</v>
      </c>
      <c r="F3450" s="79"/>
      <c r="G3450" s="82"/>
      <c r="H3450" s="82"/>
      <c r="I3450" s="118">
        <f>VLOOKUP(道具表!L3450,虛寶卡代碼清單!D:H,4,FALSE)*K3450</f>
        <v>6759000</v>
      </c>
      <c r="J3450" s="147"/>
      <c r="K3450" s="71">
        <v>3000</v>
      </c>
      <c r="L3450" t="str">
        <f t="shared" si="64"/>
        <v>武媚娘超級彩金卡</v>
      </c>
    </row>
    <row r="3451" spans="2:12" x14ac:dyDescent="0.25">
      <c r="B3451" s="82" t="s">
        <v>441</v>
      </c>
      <c r="C3451" s="174" t="s">
        <v>6581</v>
      </c>
      <c r="D3451" s="175" t="s">
        <v>6582</v>
      </c>
      <c r="E3451" s="82">
        <v>12</v>
      </c>
      <c r="F3451" s="79"/>
      <c r="G3451" s="82"/>
      <c r="H3451" s="82"/>
      <c r="I3451" s="118">
        <f>VLOOKUP(道具表!L3451,虛寶卡代碼清單!D:H,4,FALSE)*K3451</f>
        <v>22530000</v>
      </c>
      <c r="J3451" s="147"/>
      <c r="K3451" s="71">
        <v>10000</v>
      </c>
      <c r="L3451" t="str">
        <f t="shared" si="64"/>
        <v>武媚娘超級彩金卡</v>
      </c>
    </row>
    <row r="3452" spans="2:12" x14ac:dyDescent="0.25">
      <c r="B3452" s="82" t="s">
        <v>441</v>
      </c>
      <c r="C3452" s="174" t="s">
        <v>6583</v>
      </c>
      <c r="D3452" s="175" t="s">
        <v>6584</v>
      </c>
      <c r="E3452" s="82">
        <v>12</v>
      </c>
      <c r="F3452" s="79"/>
      <c r="G3452" s="82"/>
      <c r="H3452" s="82"/>
      <c r="I3452" s="118">
        <f>VLOOKUP(道具表!L3452,虛寶卡代碼清單!D:H,4,FALSE)*K3452</f>
        <v>67590000</v>
      </c>
      <c r="J3452" s="147"/>
      <c r="K3452" s="71">
        <v>30000</v>
      </c>
      <c r="L3452" t="str">
        <f t="shared" si="64"/>
        <v>武媚娘超級彩金卡</v>
      </c>
    </row>
    <row r="3453" spans="2:12" x14ac:dyDescent="0.25">
      <c r="B3453" s="82" t="s">
        <v>441</v>
      </c>
      <c r="C3453" s="174" t="s">
        <v>6585</v>
      </c>
      <c r="D3453" s="175" t="s">
        <v>6586</v>
      </c>
      <c r="E3453" s="82">
        <v>12</v>
      </c>
      <c r="F3453" s="79"/>
      <c r="G3453" s="82"/>
      <c r="H3453" s="82"/>
      <c r="I3453" s="118">
        <f>VLOOKUP(道具表!L3453,虛寶卡代碼清單!D:H,4,FALSE)*K3453</f>
        <v>225300000</v>
      </c>
      <c r="J3453" s="147"/>
      <c r="K3453" s="71">
        <v>100000</v>
      </c>
      <c r="L3453" t="str">
        <f t="shared" si="64"/>
        <v>武媚娘超級彩金卡</v>
      </c>
    </row>
    <row r="3454" spans="2:12" x14ac:dyDescent="0.25">
      <c r="B3454" s="82" t="s">
        <v>441</v>
      </c>
      <c r="C3454" s="174" t="s">
        <v>6587</v>
      </c>
      <c r="D3454" s="175" t="s">
        <v>6588</v>
      </c>
      <c r="E3454" s="82">
        <v>12</v>
      </c>
      <c r="F3454" s="79"/>
      <c r="G3454" s="82"/>
      <c r="H3454" s="82"/>
      <c r="I3454" s="118">
        <f>VLOOKUP(道具表!L3454,虛寶卡代碼清單!D:H,4,FALSE)*K3454</f>
        <v>675900000</v>
      </c>
      <c r="J3454" s="147"/>
      <c r="K3454" s="71">
        <v>300000</v>
      </c>
      <c r="L3454" t="str">
        <f t="shared" si="64"/>
        <v>武媚娘超級彩金卡</v>
      </c>
    </row>
    <row r="3455" spans="2:12" x14ac:dyDescent="0.25">
      <c r="B3455" s="82" t="s">
        <v>441</v>
      </c>
      <c r="C3455" s="174" t="s">
        <v>6589</v>
      </c>
      <c r="D3455" s="175" t="s">
        <v>6590</v>
      </c>
      <c r="E3455" s="82">
        <v>12</v>
      </c>
      <c r="F3455" s="79"/>
      <c r="G3455" s="82"/>
      <c r="H3455" s="82"/>
      <c r="I3455" s="118">
        <f>VLOOKUP(道具表!L3455,虛寶卡代碼清單!D:H,4,FALSE)*K3455</f>
        <v>2253000000</v>
      </c>
      <c r="J3455" s="147"/>
      <c r="K3455" s="71">
        <v>1000000</v>
      </c>
      <c r="L3455" t="str">
        <f t="shared" si="64"/>
        <v>武媚娘超級彩金卡</v>
      </c>
    </row>
    <row r="3456" spans="2:12" x14ac:dyDescent="0.25">
      <c r="B3456" s="82" t="s">
        <v>441</v>
      </c>
      <c r="C3456" s="174" t="s">
        <v>6591</v>
      </c>
      <c r="D3456" s="175" t="s">
        <v>6592</v>
      </c>
      <c r="E3456" s="82">
        <v>12</v>
      </c>
      <c r="F3456" s="79"/>
      <c r="G3456" s="82"/>
      <c r="H3456" s="82"/>
      <c r="I3456" s="118">
        <f>VLOOKUP(道具表!L3456,虛寶卡代碼清單!D:H,4,FALSE)*K3456</f>
        <v>6759000000</v>
      </c>
      <c r="J3456" s="147"/>
      <c r="K3456" s="71">
        <v>3000000</v>
      </c>
      <c r="L3456" t="str">
        <f t="shared" si="64"/>
        <v>武媚娘超級彩金卡</v>
      </c>
    </row>
    <row r="3457" spans="2:12" x14ac:dyDescent="0.25">
      <c r="B3457" s="82" t="s">
        <v>441</v>
      </c>
      <c r="C3457" s="174" t="s">
        <v>6593</v>
      </c>
      <c r="D3457" s="175" t="s">
        <v>6594</v>
      </c>
      <c r="E3457" s="82">
        <v>12</v>
      </c>
      <c r="F3457" s="79"/>
      <c r="G3457" s="82"/>
      <c r="H3457" s="82"/>
      <c r="I3457" s="118">
        <f>VLOOKUP(道具表!L3457,虛寶卡代碼清單!D:H,4,FALSE)*K3457</f>
        <v>13518000000</v>
      </c>
      <c r="J3457" s="147"/>
      <c r="K3457" s="71">
        <v>6000000</v>
      </c>
      <c r="L3457" t="str">
        <f t="shared" si="64"/>
        <v>武媚娘超級彩金卡</v>
      </c>
    </row>
    <row r="3458" spans="2:12" x14ac:dyDescent="0.25">
      <c r="B3458" s="82" t="s">
        <v>441</v>
      </c>
      <c r="C3458" s="174" t="s">
        <v>6595</v>
      </c>
      <c r="D3458" s="175" t="s">
        <v>6596</v>
      </c>
      <c r="E3458" s="82">
        <v>12</v>
      </c>
      <c r="F3458" s="79"/>
      <c r="G3458" s="82"/>
      <c r="H3458" s="82"/>
      <c r="I3458" s="118">
        <f>VLOOKUP(道具表!L3458,虛寶卡代碼清單!D:H,4,FALSE)*K3458</f>
        <v>20277000000</v>
      </c>
      <c r="J3458" s="147"/>
      <c r="K3458" s="71">
        <v>9000000</v>
      </c>
      <c r="L3458" t="str">
        <f t="shared" si="64"/>
        <v>武媚娘超級彩金卡</v>
      </c>
    </row>
    <row r="3459" spans="2:12" x14ac:dyDescent="0.25">
      <c r="B3459" s="82" t="s">
        <v>441</v>
      </c>
      <c r="C3459" s="174" t="s">
        <v>6597</v>
      </c>
      <c r="D3459" s="175" t="s">
        <v>6598</v>
      </c>
      <c r="E3459" s="82">
        <v>12</v>
      </c>
      <c r="F3459" s="79"/>
      <c r="G3459" s="82"/>
      <c r="H3459" s="82"/>
      <c r="I3459" s="118">
        <f>VLOOKUP(道具表!L3459,虛寶卡代碼清單!D:H,4,FALSE)*K3459</f>
        <v>22530000000</v>
      </c>
      <c r="J3459" s="147"/>
      <c r="K3459" s="71">
        <v>10000000</v>
      </c>
      <c r="L3459" t="str">
        <f t="shared" si="64"/>
        <v>武媚娘超級彩金卡</v>
      </c>
    </row>
    <row r="3460" spans="2:12" x14ac:dyDescent="0.25">
      <c r="B3460" s="82" t="s">
        <v>441</v>
      </c>
      <c r="C3460" s="174" t="s">
        <v>6599</v>
      </c>
      <c r="D3460" s="175" t="s">
        <v>6600</v>
      </c>
      <c r="E3460" s="82">
        <v>12</v>
      </c>
      <c r="F3460" s="79"/>
      <c r="G3460" s="82"/>
      <c r="H3460" s="82"/>
      <c r="I3460" s="118">
        <f>VLOOKUP(道具表!L3460,虛寶卡代碼清單!D:H,4,FALSE)*K3460</f>
        <v>33795000000</v>
      </c>
      <c r="J3460" s="147"/>
      <c r="K3460" s="71">
        <v>15000000</v>
      </c>
      <c r="L3460" t="str">
        <f t="shared" si="64"/>
        <v>武媚娘超級彩金卡</v>
      </c>
    </row>
    <row r="3461" spans="2:12" x14ac:dyDescent="0.25">
      <c r="B3461" s="82" t="s">
        <v>441</v>
      </c>
      <c r="C3461" s="174" t="s">
        <v>6601</v>
      </c>
      <c r="D3461" s="175" t="s">
        <v>6602</v>
      </c>
      <c r="E3461" s="82">
        <v>12</v>
      </c>
      <c r="F3461" s="79"/>
      <c r="G3461" s="82"/>
      <c r="H3461" s="82"/>
      <c r="I3461" s="118">
        <f>VLOOKUP(道具表!L3461,虛寶卡代碼清單!D:H,4,FALSE)*K3461</f>
        <v>67590000000</v>
      </c>
      <c r="J3461" s="147"/>
      <c r="K3461" s="71">
        <v>30000000</v>
      </c>
      <c r="L3461" t="str">
        <f t="shared" si="64"/>
        <v>武媚娘超級彩金卡</v>
      </c>
    </row>
    <row r="3462" spans="2:12" x14ac:dyDescent="0.25">
      <c r="B3462" s="82" t="s">
        <v>441</v>
      </c>
      <c r="C3462" s="174" t="s">
        <v>6603</v>
      </c>
      <c r="D3462" s="175" t="s">
        <v>6604</v>
      </c>
      <c r="E3462" s="82">
        <v>12</v>
      </c>
      <c r="F3462" s="79"/>
      <c r="G3462" s="82"/>
      <c r="H3462" s="82"/>
      <c r="I3462" s="118">
        <f>VLOOKUP(道具表!L3462,虛寶卡代碼清單!D:H,4,FALSE)*K3462</f>
        <v>112650000000</v>
      </c>
      <c r="J3462" s="147"/>
      <c r="K3462" s="71">
        <v>50000000</v>
      </c>
      <c r="L3462" t="str">
        <f t="shared" si="64"/>
        <v>武媚娘超級彩金卡</v>
      </c>
    </row>
    <row r="3463" spans="2:12" x14ac:dyDescent="0.25">
      <c r="B3463" s="82" t="s">
        <v>441</v>
      </c>
      <c r="C3463" s="174" t="s">
        <v>6605</v>
      </c>
      <c r="D3463" s="175" t="s">
        <v>6606</v>
      </c>
      <c r="E3463" s="82">
        <v>12</v>
      </c>
      <c r="F3463" s="79"/>
      <c r="G3463" s="82"/>
      <c r="H3463" s="82"/>
      <c r="I3463" s="118">
        <f>VLOOKUP(道具表!L3463,虛寶卡代碼清單!D:H,4,FALSE)*K3463</f>
        <v>225300000000</v>
      </c>
      <c r="J3463" s="147"/>
      <c r="K3463" s="71">
        <v>100000000</v>
      </c>
      <c r="L3463" t="str">
        <f t="shared" si="64"/>
        <v>武媚娘超級彩金卡</v>
      </c>
    </row>
    <row r="3464" spans="2:12" x14ac:dyDescent="0.25">
      <c r="B3464" s="82" t="s">
        <v>441</v>
      </c>
      <c r="C3464" s="174" t="s">
        <v>6607</v>
      </c>
      <c r="D3464" s="175" t="s">
        <v>6608</v>
      </c>
      <c r="E3464" s="82">
        <v>12</v>
      </c>
      <c r="F3464" s="79"/>
      <c r="G3464" s="82"/>
      <c r="H3464" s="82"/>
      <c r="I3464" s="118">
        <f>VLOOKUP(道具表!L3464,虛寶卡代碼清單!D:H,4,FALSE)*K3464</f>
        <v>450600000000</v>
      </c>
      <c r="J3464" s="147"/>
      <c r="K3464" s="71">
        <v>200000000</v>
      </c>
      <c r="L3464" t="str">
        <f t="shared" si="64"/>
        <v>武媚娘超級彩金卡</v>
      </c>
    </row>
    <row r="3465" spans="2:12" x14ac:dyDescent="0.25">
      <c r="B3465" s="82" t="s">
        <v>441</v>
      </c>
      <c r="C3465" s="174" t="s">
        <v>6609</v>
      </c>
      <c r="D3465" s="175" t="s">
        <v>6610</v>
      </c>
      <c r="E3465" s="82">
        <v>12</v>
      </c>
      <c r="F3465" s="79"/>
      <c r="G3465" s="82"/>
      <c r="H3465" s="82"/>
      <c r="I3465" s="118">
        <f>VLOOKUP(道具表!L3465,虛寶卡代碼清單!D:H,4,FALSE)*K3465</f>
        <v>675900000000</v>
      </c>
      <c r="J3465" s="147"/>
      <c r="K3465" s="71">
        <v>300000000</v>
      </c>
      <c r="L3465" t="str">
        <f t="shared" si="64"/>
        <v>武媚娘超級彩金卡</v>
      </c>
    </row>
    <row r="3466" spans="2:12" x14ac:dyDescent="0.25">
      <c r="B3466" s="82" t="s">
        <v>441</v>
      </c>
      <c r="C3466" s="174" t="s">
        <v>6611</v>
      </c>
      <c r="D3466" s="175" t="s">
        <v>6612</v>
      </c>
      <c r="E3466" s="82">
        <v>12</v>
      </c>
      <c r="F3466" s="79"/>
      <c r="G3466" s="82"/>
      <c r="H3466" s="82"/>
      <c r="I3466" s="118">
        <f>VLOOKUP(道具表!L3466,虛寶卡代碼清單!D:H,4,FALSE)*K3466</f>
        <v>1126500000000</v>
      </c>
      <c r="J3466" s="147"/>
      <c r="K3466" s="71">
        <v>500000000</v>
      </c>
      <c r="L3466" t="str">
        <f t="shared" si="64"/>
        <v>武媚娘超級彩金卡</v>
      </c>
    </row>
    <row r="3467" spans="2:12" x14ac:dyDescent="0.25">
      <c r="B3467" s="82" t="s">
        <v>441</v>
      </c>
      <c r="C3467" s="174" t="s">
        <v>6613</v>
      </c>
      <c r="D3467" s="175" t="s">
        <v>6614</v>
      </c>
      <c r="E3467" s="82">
        <v>12</v>
      </c>
      <c r="F3467" s="79"/>
      <c r="G3467" s="82"/>
      <c r="H3467" s="82"/>
      <c r="I3467" s="118">
        <f>VLOOKUP(道具表!L3467,虛寶卡代碼清單!D:H,4,FALSE)*K3467</f>
        <v>2253000000000</v>
      </c>
      <c r="J3467" s="147"/>
      <c r="K3467" s="71">
        <v>1000000000</v>
      </c>
      <c r="L3467" t="str">
        <f t="shared" si="64"/>
        <v>武媚娘超級彩金卡</v>
      </c>
    </row>
    <row r="3468" spans="2:12" x14ac:dyDescent="0.25">
      <c r="B3468" s="82" t="s">
        <v>441</v>
      </c>
      <c r="C3468" s="174" t="s">
        <v>6615</v>
      </c>
      <c r="D3468" s="175" t="s">
        <v>6616</v>
      </c>
      <c r="E3468" s="82">
        <v>12</v>
      </c>
      <c r="F3468" s="79"/>
      <c r="G3468" s="82"/>
      <c r="H3468" s="82"/>
      <c r="I3468" s="118">
        <f>VLOOKUP(道具表!L3468,虛寶卡代碼清單!D:H,4,FALSE)*K3468</f>
        <v>6759000</v>
      </c>
      <c r="J3468" s="147"/>
      <c r="K3468" s="71">
        <v>3000</v>
      </c>
      <c r="L3468" t="str">
        <f t="shared" si="64"/>
        <v>武媚娘超級彩金卡</v>
      </c>
    </row>
    <row r="3469" spans="2:12" x14ac:dyDescent="0.25">
      <c r="B3469" s="82" t="s">
        <v>441</v>
      </c>
      <c r="C3469" s="174" t="s">
        <v>6617</v>
      </c>
      <c r="D3469" s="175" t="s">
        <v>6618</v>
      </c>
      <c r="E3469" s="82">
        <v>12</v>
      </c>
      <c r="F3469" s="79"/>
      <c r="G3469" s="82"/>
      <c r="H3469" s="82"/>
      <c r="I3469" s="118">
        <f>VLOOKUP(道具表!L3469,虛寶卡代碼清單!D:H,4,FALSE)*K3469</f>
        <v>22530000</v>
      </c>
      <c r="J3469" s="147"/>
      <c r="K3469" s="71">
        <v>10000</v>
      </c>
      <c r="L3469" t="str">
        <f t="shared" si="64"/>
        <v>武媚娘超級彩金卡</v>
      </c>
    </row>
    <row r="3470" spans="2:12" x14ac:dyDescent="0.25">
      <c r="B3470" s="82" t="s">
        <v>441</v>
      </c>
      <c r="C3470" s="174" t="s">
        <v>6619</v>
      </c>
      <c r="D3470" s="175" t="s">
        <v>6620</v>
      </c>
      <c r="E3470" s="82">
        <v>12</v>
      </c>
      <c r="F3470" s="79"/>
      <c r="G3470" s="82"/>
      <c r="H3470" s="82"/>
      <c r="I3470" s="118">
        <f>VLOOKUP(道具表!L3470,虛寶卡代碼清單!D:H,4,FALSE)*K3470</f>
        <v>67590000</v>
      </c>
      <c r="J3470" s="147"/>
      <c r="K3470" s="71">
        <v>30000</v>
      </c>
      <c r="L3470" t="str">
        <f t="shared" si="64"/>
        <v>武媚娘超級彩金卡</v>
      </c>
    </row>
    <row r="3471" spans="2:12" x14ac:dyDescent="0.25">
      <c r="B3471" s="82" t="s">
        <v>441</v>
      </c>
      <c r="C3471" s="174" t="s">
        <v>6621</v>
      </c>
      <c r="D3471" s="175" t="s">
        <v>6622</v>
      </c>
      <c r="E3471" s="82">
        <v>12</v>
      </c>
      <c r="F3471" s="79"/>
      <c r="G3471" s="82"/>
      <c r="H3471" s="82"/>
      <c r="I3471" s="118">
        <f>VLOOKUP(道具表!L3471,虛寶卡代碼清單!D:H,4,FALSE)*K3471</f>
        <v>225300000</v>
      </c>
      <c r="J3471" s="147"/>
      <c r="K3471" s="71">
        <v>100000</v>
      </c>
      <c r="L3471" t="str">
        <f t="shared" si="64"/>
        <v>武媚娘超級彩金卡</v>
      </c>
    </row>
    <row r="3472" spans="2:12" x14ac:dyDescent="0.25">
      <c r="B3472" s="82" t="s">
        <v>441</v>
      </c>
      <c r="C3472" s="174" t="s">
        <v>6623</v>
      </c>
      <c r="D3472" s="175" t="s">
        <v>6624</v>
      </c>
      <c r="E3472" s="82">
        <v>12</v>
      </c>
      <c r="F3472" s="79"/>
      <c r="G3472" s="82"/>
      <c r="H3472" s="82"/>
      <c r="I3472" s="118">
        <f>VLOOKUP(道具表!L3472,虛寶卡代碼清單!D:H,4,FALSE)*K3472</f>
        <v>675900000</v>
      </c>
      <c r="J3472" s="147"/>
      <c r="K3472" s="71">
        <v>300000</v>
      </c>
      <c r="L3472" t="str">
        <f t="shared" si="64"/>
        <v>武媚娘超級彩金卡</v>
      </c>
    </row>
    <row r="3473" spans="2:12" x14ac:dyDescent="0.25">
      <c r="B3473" s="82" t="s">
        <v>441</v>
      </c>
      <c r="C3473" s="174" t="s">
        <v>6625</v>
      </c>
      <c r="D3473" s="175" t="s">
        <v>6626</v>
      </c>
      <c r="E3473" s="82">
        <v>12</v>
      </c>
      <c r="F3473" s="79"/>
      <c r="G3473" s="82"/>
      <c r="H3473" s="82"/>
      <c r="I3473" s="118">
        <f>VLOOKUP(道具表!L3473,虛寶卡代碼清單!D:H,4,FALSE)*K3473</f>
        <v>2253000000</v>
      </c>
      <c r="J3473" s="147"/>
      <c r="K3473" s="71">
        <v>1000000</v>
      </c>
      <c r="L3473" t="str">
        <f t="shared" si="64"/>
        <v>武媚娘超級彩金卡</v>
      </c>
    </row>
    <row r="3474" spans="2:12" x14ac:dyDescent="0.25">
      <c r="B3474" s="82" t="s">
        <v>441</v>
      </c>
      <c r="C3474" s="174" t="s">
        <v>6627</v>
      </c>
      <c r="D3474" s="175" t="s">
        <v>6628</v>
      </c>
      <c r="E3474" s="82">
        <v>12</v>
      </c>
      <c r="F3474" s="79"/>
      <c r="G3474" s="82"/>
      <c r="H3474" s="82"/>
      <c r="I3474" s="118">
        <f>VLOOKUP(道具表!L3474,虛寶卡代碼清單!D:H,4,FALSE)*K3474</f>
        <v>6759000000</v>
      </c>
      <c r="J3474" s="147"/>
      <c r="K3474" s="71">
        <v>3000000</v>
      </c>
      <c r="L3474" t="str">
        <f t="shared" si="64"/>
        <v>武媚娘超級彩金卡</v>
      </c>
    </row>
    <row r="3475" spans="2:12" x14ac:dyDescent="0.25">
      <c r="B3475" s="82" t="s">
        <v>441</v>
      </c>
      <c r="C3475" s="174" t="s">
        <v>6629</v>
      </c>
      <c r="D3475" s="175" t="s">
        <v>6630</v>
      </c>
      <c r="E3475" s="82">
        <v>12</v>
      </c>
      <c r="F3475" s="79"/>
      <c r="G3475" s="82"/>
      <c r="H3475" s="82"/>
      <c r="I3475" s="118">
        <f>VLOOKUP(道具表!L3475,虛寶卡代碼清單!D:H,4,FALSE)*K3475</f>
        <v>13518000000</v>
      </c>
      <c r="J3475" s="147"/>
      <c r="K3475" s="71">
        <v>6000000</v>
      </c>
      <c r="L3475" t="str">
        <f t="shared" si="64"/>
        <v>武媚娘超級彩金卡</v>
      </c>
    </row>
    <row r="3476" spans="2:12" x14ac:dyDescent="0.25">
      <c r="B3476" s="82" t="s">
        <v>441</v>
      </c>
      <c r="C3476" s="174" t="s">
        <v>6631</v>
      </c>
      <c r="D3476" s="175" t="s">
        <v>6632</v>
      </c>
      <c r="E3476" s="82">
        <v>12</v>
      </c>
      <c r="F3476" s="79"/>
      <c r="G3476" s="82"/>
      <c r="H3476" s="82"/>
      <c r="I3476" s="118">
        <f>VLOOKUP(道具表!L3476,虛寶卡代碼清單!D:H,4,FALSE)*K3476</f>
        <v>20277000000</v>
      </c>
      <c r="J3476" s="147"/>
      <c r="K3476" s="71">
        <v>9000000</v>
      </c>
      <c r="L3476" t="str">
        <f t="shared" si="64"/>
        <v>武媚娘超級彩金卡</v>
      </c>
    </row>
    <row r="3477" spans="2:12" x14ac:dyDescent="0.25">
      <c r="B3477" s="82" t="s">
        <v>441</v>
      </c>
      <c r="C3477" s="174" t="s">
        <v>6633</v>
      </c>
      <c r="D3477" s="175" t="s">
        <v>6634</v>
      </c>
      <c r="E3477" s="82">
        <v>12</v>
      </c>
      <c r="F3477" s="79"/>
      <c r="G3477" s="82"/>
      <c r="H3477" s="82"/>
      <c r="I3477" s="118">
        <f>VLOOKUP(道具表!L3477,虛寶卡代碼清單!D:H,4,FALSE)*K3477</f>
        <v>22530000000</v>
      </c>
      <c r="J3477" s="147"/>
      <c r="K3477" s="71">
        <v>10000000</v>
      </c>
      <c r="L3477" t="str">
        <f t="shared" si="64"/>
        <v>武媚娘超級彩金卡</v>
      </c>
    </row>
    <row r="3478" spans="2:12" x14ac:dyDescent="0.25">
      <c r="B3478" s="82" t="s">
        <v>441</v>
      </c>
      <c r="C3478" s="174" t="s">
        <v>6635</v>
      </c>
      <c r="D3478" s="175" t="s">
        <v>6636</v>
      </c>
      <c r="E3478" s="82">
        <v>12</v>
      </c>
      <c r="F3478" s="79"/>
      <c r="G3478" s="82"/>
      <c r="H3478" s="82"/>
      <c r="I3478" s="118">
        <f>VLOOKUP(道具表!L3478,虛寶卡代碼清單!D:H,4,FALSE)*K3478</f>
        <v>33795000000</v>
      </c>
      <c r="J3478" s="147"/>
      <c r="K3478" s="71">
        <v>15000000</v>
      </c>
      <c r="L3478" t="str">
        <f t="shared" si="64"/>
        <v>武媚娘超級彩金卡</v>
      </c>
    </row>
    <row r="3479" spans="2:12" x14ac:dyDescent="0.25">
      <c r="B3479" s="82" t="s">
        <v>441</v>
      </c>
      <c r="C3479" s="174" t="s">
        <v>6637</v>
      </c>
      <c r="D3479" s="175" t="s">
        <v>6638</v>
      </c>
      <c r="E3479" s="82">
        <v>12</v>
      </c>
      <c r="F3479" s="79"/>
      <c r="G3479" s="82"/>
      <c r="H3479" s="82"/>
      <c r="I3479" s="118">
        <f>VLOOKUP(道具表!L3479,虛寶卡代碼清單!D:H,4,FALSE)*K3479</f>
        <v>67590000000</v>
      </c>
      <c r="J3479" s="147"/>
      <c r="K3479" s="71">
        <v>30000000</v>
      </c>
      <c r="L3479" t="str">
        <f t="shared" si="64"/>
        <v>武媚娘超級彩金卡</v>
      </c>
    </row>
    <row r="3480" spans="2:12" x14ac:dyDescent="0.25">
      <c r="B3480" s="82" t="s">
        <v>441</v>
      </c>
      <c r="C3480" s="174" t="s">
        <v>6639</v>
      </c>
      <c r="D3480" s="175" t="s">
        <v>6640</v>
      </c>
      <c r="E3480" s="82">
        <v>12</v>
      </c>
      <c r="F3480" s="79"/>
      <c r="G3480" s="82"/>
      <c r="H3480" s="82"/>
      <c r="I3480" s="118">
        <f>VLOOKUP(道具表!L3480,虛寶卡代碼清單!D:H,4,FALSE)*K3480</f>
        <v>112650000000</v>
      </c>
      <c r="J3480" s="147"/>
      <c r="K3480" s="71">
        <v>50000000</v>
      </c>
      <c r="L3480" t="str">
        <f t="shared" si="64"/>
        <v>武媚娘超級彩金卡</v>
      </c>
    </row>
    <row r="3481" spans="2:12" x14ac:dyDescent="0.25">
      <c r="B3481" s="82" t="s">
        <v>441</v>
      </c>
      <c r="C3481" s="174" t="s">
        <v>6641</v>
      </c>
      <c r="D3481" s="175" t="s">
        <v>6642</v>
      </c>
      <c r="E3481" s="82">
        <v>12</v>
      </c>
      <c r="F3481" s="79"/>
      <c r="G3481" s="82"/>
      <c r="H3481" s="82"/>
      <c r="I3481" s="118">
        <f>VLOOKUP(道具表!L3481,虛寶卡代碼清單!D:H,4,FALSE)*K3481</f>
        <v>225300000000</v>
      </c>
      <c r="J3481" s="147"/>
      <c r="K3481" s="71">
        <v>100000000</v>
      </c>
      <c r="L3481" t="str">
        <f t="shared" si="64"/>
        <v>武媚娘超級彩金卡</v>
      </c>
    </row>
    <row r="3482" spans="2:12" x14ac:dyDescent="0.25">
      <c r="B3482" s="82" t="s">
        <v>441</v>
      </c>
      <c r="C3482" s="174" t="s">
        <v>6643</v>
      </c>
      <c r="D3482" s="175" t="s">
        <v>6644</v>
      </c>
      <c r="E3482" s="82">
        <v>12</v>
      </c>
      <c r="F3482" s="79"/>
      <c r="G3482" s="82"/>
      <c r="H3482" s="82"/>
      <c r="I3482" s="118">
        <f>VLOOKUP(道具表!L3482,虛寶卡代碼清單!D:H,4,FALSE)*K3482</f>
        <v>450600000000</v>
      </c>
      <c r="J3482" s="147"/>
      <c r="K3482" s="71">
        <v>200000000</v>
      </c>
      <c r="L3482" t="str">
        <f t="shared" si="64"/>
        <v>武媚娘超級彩金卡</v>
      </c>
    </row>
    <row r="3483" spans="2:12" x14ac:dyDescent="0.25">
      <c r="B3483" s="82" t="s">
        <v>441</v>
      </c>
      <c r="C3483" s="174" t="s">
        <v>6645</v>
      </c>
      <c r="D3483" s="175" t="s">
        <v>6646</v>
      </c>
      <c r="E3483" s="82">
        <v>12</v>
      </c>
      <c r="F3483" s="79"/>
      <c r="G3483" s="82"/>
      <c r="H3483" s="82"/>
      <c r="I3483" s="118">
        <f>VLOOKUP(道具表!L3483,虛寶卡代碼清單!D:H,4,FALSE)*K3483</f>
        <v>675900000000</v>
      </c>
      <c r="J3483" s="147"/>
      <c r="K3483" s="71">
        <v>300000000</v>
      </c>
      <c r="L3483" t="str">
        <f t="shared" si="64"/>
        <v>武媚娘超級彩金卡</v>
      </c>
    </row>
    <row r="3484" spans="2:12" x14ac:dyDescent="0.25">
      <c r="B3484" s="82" t="s">
        <v>441</v>
      </c>
      <c r="C3484" s="174" t="s">
        <v>6647</v>
      </c>
      <c r="D3484" s="175" t="s">
        <v>6648</v>
      </c>
      <c r="E3484" s="82">
        <v>12</v>
      </c>
      <c r="F3484" s="79"/>
      <c r="G3484" s="82"/>
      <c r="H3484" s="82"/>
      <c r="I3484" s="118">
        <f>VLOOKUP(道具表!L3484,虛寶卡代碼清單!D:H,4,FALSE)*K3484</f>
        <v>1126500000000</v>
      </c>
      <c r="J3484" s="147"/>
      <c r="K3484" s="71">
        <v>500000000</v>
      </c>
      <c r="L3484" t="str">
        <f t="shared" si="64"/>
        <v>武媚娘超級彩金卡</v>
      </c>
    </row>
    <row r="3485" spans="2:12" x14ac:dyDescent="0.25">
      <c r="B3485" s="82" t="s">
        <v>441</v>
      </c>
      <c r="C3485" s="174" t="s">
        <v>6649</v>
      </c>
      <c r="D3485" s="175" t="s">
        <v>8975</v>
      </c>
      <c r="E3485" s="82">
        <v>12</v>
      </c>
      <c r="F3485" s="79"/>
      <c r="G3485" s="82"/>
      <c r="H3485" s="82"/>
      <c r="I3485" s="118">
        <f>VLOOKUP(道具表!L3485,虛寶卡代碼清單!D:H,4,FALSE)*K3485</f>
        <v>2253000000000</v>
      </c>
      <c r="J3485" s="147"/>
      <c r="K3485" s="71">
        <v>1000000000</v>
      </c>
      <c r="L3485" t="str">
        <f t="shared" si="64"/>
        <v>武媚娘超級彩金卡</v>
      </c>
    </row>
    <row r="3486" spans="2:12" x14ac:dyDescent="0.25">
      <c r="B3486" s="82" t="s">
        <v>441</v>
      </c>
      <c r="C3486" s="174" t="s">
        <v>6650</v>
      </c>
      <c r="D3486" s="175" t="s">
        <v>6651</v>
      </c>
      <c r="E3486" s="82">
        <v>12</v>
      </c>
      <c r="F3486" s="79"/>
      <c r="G3486" s="82"/>
      <c r="H3486" s="82"/>
      <c r="I3486" s="118">
        <f>VLOOKUP(道具表!L3486,虛寶卡代碼清單!D:H,4,FALSE)*K3486</f>
        <v>150000</v>
      </c>
      <c r="J3486" s="147"/>
      <c r="K3486" s="71">
        <v>3000</v>
      </c>
      <c r="L3486" t="str">
        <f t="shared" si="64"/>
        <v>泡泡龍彩金卡</v>
      </c>
    </row>
    <row r="3487" spans="2:12" x14ac:dyDescent="0.25">
      <c r="B3487" s="82" t="s">
        <v>441</v>
      </c>
      <c r="C3487" s="174" t="s">
        <v>6652</v>
      </c>
      <c r="D3487" s="175" t="s">
        <v>6653</v>
      </c>
      <c r="E3487" s="82">
        <v>12</v>
      </c>
      <c r="F3487" s="79"/>
      <c r="G3487" s="82"/>
      <c r="H3487" s="82"/>
      <c r="I3487" s="118">
        <f>VLOOKUP(道具表!L3487,虛寶卡代碼清單!D:H,4,FALSE)*K3487</f>
        <v>500000</v>
      </c>
      <c r="J3487" s="147"/>
      <c r="K3487" s="71">
        <v>10000</v>
      </c>
      <c r="L3487" t="str">
        <f t="shared" si="64"/>
        <v>泡泡龍彩金卡</v>
      </c>
    </row>
    <row r="3488" spans="2:12" x14ac:dyDescent="0.25">
      <c r="B3488" s="82" t="s">
        <v>441</v>
      </c>
      <c r="C3488" s="174" t="s">
        <v>6654</v>
      </c>
      <c r="D3488" s="175" t="s">
        <v>6655</v>
      </c>
      <c r="E3488" s="82">
        <v>12</v>
      </c>
      <c r="F3488" s="79"/>
      <c r="G3488" s="82"/>
      <c r="H3488" s="82"/>
      <c r="I3488" s="118">
        <f>VLOOKUP(道具表!L3488,虛寶卡代碼清單!D:H,4,FALSE)*K3488</f>
        <v>1500000</v>
      </c>
      <c r="J3488" s="147"/>
      <c r="K3488" s="71">
        <v>30000</v>
      </c>
      <c r="L3488" t="str">
        <f t="shared" si="64"/>
        <v>泡泡龍彩金卡</v>
      </c>
    </row>
    <row r="3489" spans="2:12" x14ac:dyDescent="0.25">
      <c r="B3489" s="82" t="s">
        <v>441</v>
      </c>
      <c r="C3489" s="174" t="s">
        <v>6656</v>
      </c>
      <c r="D3489" s="175" t="s">
        <v>6657</v>
      </c>
      <c r="E3489" s="82">
        <v>12</v>
      </c>
      <c r="F3489" s="79"/>
      <c r="G3489" s="82"/>
      <c r="H3489" s="82"/>
      <c r="I3489" s="118">
        <f>VLOOKUP(道具表!L3489,虛寶卡代碼清單!D:H,4,FALSE)*K3489</f>
        <v>5000000</v>
      </c>
      <c r="J3489" s="147"/>
      <c r="K3489" s="71">
        <v>100000</v>
      </c>
      <c r="L3489" t="str">
        <f t="shared" si="64"/>
        <v>泡泡龍彩金卡</v>
      </c>
    </row>
    <row r="3490" spans="2:12" x14ac:dyDescent="0.25">
      <c r="B3490" s="82" t="s">
        <v>441</v>
      </c>
      <c r="C3490" s="174" t="s">
        <v>6658</v>
      </c>
      <c r="D3490" s="175" t="s">
        <v>6659</v>
      </c>
      <c r="E3490" s="82">
        <v>12</v>
      </c>
      <c r="F3490" s="79"/>
      <c r="G3490" s="82"/>
      <c r="H3490" s="82"/>
      <c r="I3490" s="118">
        <f>VLOOKUP(道具表!L3490,虛寶卡代碼清單!D:H,4,FALSE)*K3490</f>
        <v>15000000</v>
      </c>
      <c r="J3490" s="147"/>
      <c r="K3490" s="71">
        <v>300000</v>
      </c>
      <c r="L3490" t="str">
        <f t="shared" si="64"/>
        <v>泡泡龍彩金卡</v>
      </c>
    </row>
    <row r="3491" spans="2:12" x14ac:dyDescent="0.25">
      <c r="B3491" s="82" t="s">
        <v>441</v>
      </c>
      <c r="C3491" s="174" t="s">
        <v>6660</v>
      </c>
      <c r="D3491" s="175" t="s">
        <v>6661</v>
      </c>
      <c r="E3491" s="82">
        <v>12</v>
      </c>
      <c r="F3491" s="79"/>
      <c r="G3491" s="82"/>
      <c r="H3491" s="82"/>
      <c r="I3491" s="118">
        <f>VLOOKUP(道具表!L3491,虛寶卡代碼清單!D:H,4,FALSE)*K3491</f>
        <v>50000000</v>
      </c>
      <c r="J3491" s="147"/>
      <c r="K3491" s="71">
        <v>1000000</v>
      </c>
      <c r="L3491" t="str">
        <f t="shared" si="64"/>
        <v>泡泡龍彩金卡</v>
      </c>
    </row>
    <row r="3492" spans="2:12" x14ac:dyDescent="0.25">
      <c r="B3492" s="82" t="s">
        <v>441</v>
      </c>
      <c r="C3492" s="174" t="s">
        <v>6662</v>
      </c>
      <c r="D3492" s="175" t="s">
        <v>6663</v>
      </c>
      <c r="E3492" s="82">
        <v>12</v>
      </c>
      <c r="F3492" s="79"/>
      <c r="G3492" s="82"/>
      <c r="H3492" s="82"/>
      <c r="I3492" s="118">
        <f>VLOOKUP(道具表!L3492,虛寶卡代碼清單!D:H,4,FALSE)*K3492</f>
        <v>150000000</v>
      </c>
      <c r="J3492" s="147"/>
      <c r="K3492" s="71">
        <v>3000000</v>
      </c>
      <c r="L3492" t="str">
        <f t="shared" si="64"/>
        <v>泡泡龍彩金卡</v>
      </c>
    </row>
    <row r="3493" spans="2:12" x14ac:dyDescent="0.25">
      <c r="B3493" s="82" t="s">
        <v>441</v>
      </c>
      <c r="C3493" s="174" t="s">
        <v>6664</v>
      </c>
      <c r="D3493" s="175" t="s">
        <v>6665</v>
      </c>
      <c r="E3493" s="82">
        <v>12</v>
      </c>
      <c r="F3493" s="79"/>
      <c r="G3493" s="82"/>
      <c r="H3493" s="82"/>
      <c r="I3493" s="118">
        <f>VLOOKUP(道具表!L3493,虛寶卡代碼清單!D:H,4,FALSE)*K3493</f>
        <v>300000000</v>
      </c>
      <c r="J3493" s="147"/>
      <c r="K3493" s="71">
        <v>6000000</v>
      </c>
      <c r="L3493" t="str">
        <f t="shared" si="64"/>
        <v>泡泡龍彩金卡</v>
      </c>
    </row>
    <row r="3494" spans="2:12" x14ac:dyDescent="0.25">
      <c r="B3494" s="82" t="s">
        <v>441</v>
      </c>
      <c r="C3494" s="174" t="s">
        <v>6666</v>
      </c>
      <c r="D3494" s="175" t="s">
        <v>6667</v>
      </c>
      <c r="E3494" s="82">
        <v>12</v>
      </c>
      <c r="F3494" s="79"/>
      <c r="G3494" s="82"/>
      <c r="H3494" s="82"/>
      <c r="I3494" s="118">
        <f>VLOOKUP(道具表!L3494,虛寶卡代碼清單!D:H,4,FALSE)*K3494</f>
        <v>450000000</v>
      </c>
      <c r="J3494" s="147"/>
      <c r="K3494" s="71">
        <v>9000000</v>
      </c>
      <c r="L3494" t="str">
        <f t="shared" si="64"/>
        <v>泡泡龍彩金卡</v>
      </c>
    </row>
    <row r="3495" spans="2:12" x14ac:dyDescent="0.25">
      <c r="B3495" s="82" t="s">
        <v>441</v>
      </c>
      <c r="C3495" s="174" t="s">
        <v>6668</v>
      </c>
      <c r="D3495" s="175" t="s">
        <v>6669</v>
      </c>
      <c r="E3495" s="82">
        <v>12</v>
      </c>
      <c r="F3495" s="79"/>
      <c r="G3495" s="82"/>
      <c r="H3495" s="82"/>
      <c r="I3495" s="118">
        <f>VLOOKUP(道具表!L3495,虛寶卡代碼清單!D:H,4,FALSE)*K3495</f>
        <v>500000000</v>
      </c>
      <c r="J3495" s="147"/>
      <c r="K3495" s="71">
        <v>10000000</v>
      </c>
      <c r="L3495" t="str">
        <f t="shared" si="64"/>
        <v>泡泡龍彩金卡</v>
      </c>
    </row>
    <row r="3496" spans="2:12" x14ac:dyDescent="0.25">
      <c r="B3496" s="82" t="s">
        <v>441</v>
      </c>
      <c r="C3496" s="174" t="s">
        <v>6670</v>
      </c>
      <c r="D3496" s="175" t="s">
        <v>6671</v>
      </c>
      <c r="E3496" s="82">
        <v>12</v>
      </c>
      <c r="F3496" s="79"/>
      <c r="G3496" s="82"/>
      <c r="H3496" s="82"/>
      <c r="I3496" s="118">
        <f>VLOOKUP(道具表!L3496,虛寶卡代碼清單!D:H,4,FALSE)*K3496</f>
        <v>750000000</v>
      </c>
      <c r="J3496" s="147"/>
      <c r="K3496" s="71">
        <v>15000000</v>
      </c>
      <c r="L3496" t="str">
        <f t="shared" si="64"/>
        <v>泡泡龍彩金卡</v>
      </c>
    </row>
    <row r="3497" spans="2:12" x14ac:dyDescent="0.25">
      <c r="B3497" s="82" t="s">
        <v>441</v>
      </c>
      <c r="C3497" s="174" t="s">
        <v>6672</v>
      </c>
      <c r="D3497" s="175" t="s">
        <v>6673</v>
      </c>
      <c r="E3497" s="82">
        <v>12</v>
      </c>
      <c r="F3497" s="79"/>
      <c r="G3497" s="82"/>
      <c r="H3497" s="82"/>
      <c r="I3497" s="118">
        <f>VLOOKUP(道具表!L3497,虛寶卡代碼清單!D:H,4,FALSE)*K3497</f>
        <v>1500000000</v>
      </c>
      <c r="J3497" s="147"/>
      <c r="K3497" s="71">
        <v>30000000</v>
      </c>
      <c r="L3497" t="str">
        <f t="shared" si="64"/>
        <v>泡泡龍彩金卡</v>
      </c>
    </row>
    <row r="3498" spans="2:12" x14ac:dyDescent="0.25">
      <c r="B3498" s="82" t="s">
        <v>441</v>
      </c>
      <c r="C3498" s="174" t="s">
        <v>6674</v>
      </c>
      <c r="D3498" s="175" t="s">
        <v>6675</v>
      </c>
      <c r="E3498" s="82">
        <v>12</v>
      </c>
      <c r="F3498" s="79"/>
      <c r="G3498" s="82"/>
      <c r="H3498" s="82"/>
      <c r="I3498" s="118">
        <f>VLOOKUP(道具表!L3498,虛寶卡代碼清單!D:H,4,FALSE)*K3498</f>
        <v>2500000000</v>
      </c>
      <c r="J3498" s="147"/>
      <c r="K3498" s="71">
        <v>50000000</v>
      </c>
      <c r="L3498" t="str">
        <f t="shared" si="64"/>
        <v>泡泡龍彩金卡</v>
      </c>
    </row>
    <row r="3499" spans="2:12" x14ac:dyDescent="0.25">
      <c r="B3499" s="82" t="s">
        <v>441</v>
      </c>
      <c r="C3499" s="174" t="s">
        <v>6676</v>
      </c>
      <c r="D3499" s="175" t="s">
        <v>6677</v>
      </c>
      <c r="E3499" s="82">
        <v>12</v>
      </c>
      <c r="F3499" s="79"/>
      <c r="G3499" s="82"/>
      <c r="H3499" s="82"/>
      <c r="I3499" s="118">
        <f>VLOOKUP(道具表!L3499,虛寶卡代碼清單!D:H,4,FALSE)*K3499</f>
        <v>5000000000</v>
      </c>
      <c r="J3499" s="147"/>
      <c r="K3499" s="71">
        <v>100000000</v>
      </c>
      <c r="L3499" t="str">
        <f t="shared" si="64"/>
        <v>泡泡龍彩金卡</v>
      </c>
    </row>
    <row r="3500" spans="2:12" x14ac:dyDescent="0.25">
      <c r="B3500" s="82" t="s">
        <v>441</v>
      </c>
      <c r="C3500" s="174" t="s">
        <v>6678</v>
      </c>
      <c r="D3500" s="175" t="s">
        <v>6679</v>
      </c>
      <c r="E3500" s="82">
        <v>12</v>
      </c>
      <c r="F3500" s="79"/>
      <c r="G3500" s="82"/>
      <c r="H3500" s="82"/>
      <c r="I3500" s="118">
        <f>VLOOKUP(道具表!L3500,虛寶卡代碼清單!D:H,4,FALSE)*K3500</f>
        <v>10000000000</v>
      </c>
      <c r="J3500" s="147"/>
      <c r="K3500" s="71">
        <v>200000000</v>
      </c>
      <c r="L3500" t="str">
        <f t="shared" si="64"/>
        <v>泡泡龍彩金卡</v>
      </c>
    </row>
    <row r="3501" spans="2:12" x14ac:dyDescent="0.25">
      <c r="B3501" s="82" t="s">
        <v>441</v>
      </c>
      <c r="C3501" s="174" t="s">
        <v>6680</v>
      </c>
      <c r="D3501" s="175" t="s">
        <v>6681</v>
      </c>
      <c r="E3501" s="82">
        <v>12</v>
      </c>
      <c r="F3501" s="79"/>
      <c r="G3501" s="82"/>
      <c r="H3501" s="82"/>
      <c r="I3501" s="118">
        <f>VLOOKUP(道具表!L3501,虛寶卡代碼清單!D:H,4,FALSE)*K3501</f>
        <v>15000000000</v>
      </c>
      <c r="J3501" s="147"/>
      <c r="K3501" s="71">
        <v>300000000</v>
      </c>
      <c r="L3501" t="str">
        <f t="shared" si="64"/>
        <v>泡泡龍彩金卡</v>
      </c>
    </row>
    <row r="3502" spans="2:12" x14ac:dyDescent="0.25">
      <c r="B3502" s="82" t="s">
        <v>441</v>
      </c>
      <c r="C3502" s="174" t="s">
        <v>6682</v>
      </c>
      <c r="D3502" s="175" t="s">
        <v>6683</v>
      </c>
      <c r="E3502" s="82">
        <v>12</v>
      </c>
      <c r="F3502" s="79"/>
      <c r="G3502" s="82"/>
      <c r="H3502" s="82"/>
      <c r="I3502" s="118">
        <f>VLOOKUP(道具表!L3502,虛寶卡代碼清單!D:H,4,FALSE)*K3502</f>
        <v>25000000000</v>
      </c>
      <c r="J3502" s="147"/>
      <c r="K3502" s="71">
        <v>500000000</v>
      </c>
      <c r="L3502" t="str">
        <f t="shared" ref="L3502:L3565" si="65">MID(C3502,LEN(K3502)+1,FIND("(",C3502)-LEN(K3502)-1)</f>
        <v>泡泡龍彩金卡</v>
      </c>
    </row>
    <row r="3503" spans="2:12" x14ac:dyDescent="0.25">
      <c r="B3503" s="82" t="s">
        <v>441</v>
      </c>
      <c r="C3503" s="174" t="s">
        <v>6684</v>
      </c>
      <c r="D3503" s="175" t="s">
        <v>6685</v>
      </c>
      <c r="E3503" s="82">
        <v>12</v>
      </c>
      <c r="F3503" s="79"/>
      <c r="G3503" s="82"/>
      <c r="H3503" s="82"/>
      <c r="I3503" s="118">
        <f>VLOOKUP(道具表!L3503,虛寶卡代碼清單!D:H,4,FALSE)*K3503</f>
        <v>50000000000</v>
      </c>
      <c r="J3503" s="147"/>
      <c r="K3503" s="71">
        <v>1000000000</v>
      </c>
      <c r="L3503" t="str">
        <f t="shared" si="65"/>
        <v>泡泡龍彩金卡</v>
      </c>
    </row>
    <row r="3504" spans="2:12" x14ac:dyDescent="0.25">
      <c r="B3504" s="82" t="s">
        <v>441</v>
      </c>
      <c r="C3504" s="174" t="s">
        <v>6686</v>
      </c>
      <c r="D3504" s="175" t="s">
        <v>6687</v>
      </c>
      <c r="E3504" s="82">
        <v>12</v>
      </c>
      <c r="F3504" s="79"/>
      <c r="G3504" s="82"/>
      <c r="H3504" s="82"/>
      <c r="I3504" s="118">
        <f>VLOOKUP(道具表!L3504,虛寶卡代碼清單!D:H,4,FALSE)*K3504</f>
        <v>150000</v>
      </c>
      <c r="J3504" s="147"/>
      <c r="K3504" s="71">
        <v>3000</v>
      </c>
      <c r="L3504" t="str">
        <f t="shared" si="65"/>
        <v>泡泡龍彩金卡</v>
      </c>
    </row>
    <row r="3505" spans="2:12" x14ac:dyDescent="0.25">
      <c r="B3505" s="82" t="s">
        <v>441</v>
      </c>
      <c r="C3505" s="174" t="s">
        <v>6688</v>
      </c>
      <c r="D3505" s="175" t="s">
        <v>6689</v>
      </c>
      <c r="E3505" s="82">
        <v>12</v>
      </c>
      <c r="F3505" s="79"/>
      <c r="G3505" s="82"/>
      <c r="H3505" s="82"/>
      <c r="I3505" s="118">
        <f>VLOOKUP(道具表!L3505,虛寶卡代碼清單!D:H,4,FALSE)*K3505</f>
        <v>500000</v>
      </c>
      <c r="J3505" s="147"/>
      <c r="K3505" s="71">
        <v>10000</v>
      </c>
      <c r="L3505" t="str">
        <f t="shared" si="65"/>
        <v>泡泡龍彩金卡</v>
      </c>
    </row>
    <row r="3506" spans="2:12" x14ac:dyDescent="0.25">
      <c r="B3506" s="82" t="s">
        <v>441</v>
      </c>
      <c r="C3506" s="174" t="s">
        <v>6690</v>
      </c>
      <c r="D3506" s="175" t="s">
        <v>6691</v>
      </c>
      <c r="E3506" s="82">
        <v>12</v>
      </c>
      <c r="F3506" s="79"/>
      <c r="G3506" s="82"/>
      <c r="H3506" s="82"/>
      <c r="I3506" s="118">
        <f>VLOOKUP(道具表!L3506,虛寶卡代碼清單!D:H,4,FALSE)*K3506</f>
        <v>1500000</v>
      </c>
      <c r="J3506" s="147"/>
      <c r="K3506" s="71">
        <v>30000</v>
      </c>
      <c r="L3506" t="str">
        <f t="shared" si="65"/>
        <v>泡泡龍彩金卡</v>
      </c>
    </row>
    <row r="3507" spans="2:12" x14ac:dyDescent="0.25">
      <c r="B3507" s="82" t="s">
        <v>441</v>
      </c>
      <c r="C3507" s="174" t="s">
        <v>6692</v>
      </c>
      <c r="D3507" s="175" t="s">
        <v>6693</v>
      </c>
      <c r="E3507" s="82">
        <v>12</v>
      </c>
      <c r="F3507" s="79"/>
      <c r="G3507" s="82"/>
      <c r="H3507" s="82"/>
      <c r="I3507" s="118">
        <f>VLOOKUP(道具表!L3507,虛寶卡代碼清單!D:H,4,FALSE)*K3507</f>
        <v>5000000</v>
      </c>
      <c r="J3507" s="147"/>
      <c r="K3507" s="71">
        <v>100000</v>
      </c>
      <c r="L3507" t="str">
        <f t="shared" si="65"/>
        <v>泡泡龍彩金卡</v>
      </c>
    </row>
    <row r="3508" spans="2:12" x14ac:dyDescent="0.25">
      <c r="B3508" s="82" t="s">
        <v>441</v>
      </c>
      <c r="C3508" s="174" t="s">
        <v>6694</v>
      </c>
      <c r="D3508" s="175" t="s">
        <v>6695</v>
      </c>
      <c r="E3508" s="82">
        <v>12</v>
      </c>
      <c r="F3508" s="79"/>
      <c r="G3508" s="82"/>
      <c r="H3508" s="82"/>
      <c r="I3508" s="118">
        <f>VLOOKUP(道具表!L3508,虛寶卡代碼清單!D:H,4,FALSE)*K3508</f>
        <v>15000000</v>
      </c>
      <c r="J3508" s="147"/>
      <c r="K3508" s="71">
        <v>300000</v>
      </c>
      <c r="L3508" t="str">
        <f t="shared" si="65"/>
        <v>泡泡龍彩金卡</v>
      </c>
    </row>
    <row r="3509" spans="2:12" x14ac:dyDescent="0.25">
      <c r="B3509" s="82" t="s">
        <v>441</v>
      </c>
      <c r="C3509" s="174" t="s">
        <v>6696</v>
      </c>
      <c r="D3509" s="175" t="s">
        <v>6697</v>
      </c>
      <c r="E3509" s="82">
        <v>12</v>
      </c>
      <c r="F3509" s="79"/>
      <c r="G3509" s="82"/>
      <c r="H3509" s="82"/>
      <c r="I3509" s="118">
        <f>VLOOKUP(道具表!L3509,虛寶卡代碼清單!D:H,4,FALSE)*K3509</f>
        <v>50000000</v>
      </c>
      <c r="J3509" s="147"/>
      <c r="K3509" s="71">
        <v>1000000</v>
      </c>
      <c r="L3509" t="str">
        <f t="shared" si="65"/>
        <v>泡泡龍彩金卡</v>
      </c>
    </row>
    <row r="3510" spans="2:12" x14ac:dyDescent="0.25">
      <c r="B3510" s="82" t="s">
        <v>441</v>
      </c>
      <c r="C3510" s="174" t="s">
        <v>6698</v>
      </c>
      <c r="D3510" s="175" t="s">
        <v>6699</v>
      </c>
      <c r="E3510" s="82">
        <v>12</v>
      </c>
      <c r="F3510" s="79"/>
      <c r="G3510" s="82"/>
      <c r="H3510" s="82"/>
      <c r="I3510" s="118">
        <f>VLOOKUP(道具表!L3510,虛寶卡代碼清單!D:H,4,FALSE)*K3510</f>
        <v>150000000</v>
      </c>
      <c r="J3510" s="147"/>
      <c r="K3510" s="71">
        <v>3000000</v>
      </c>
      <c r="L3510" t="str">
        <f t="shared" si="65"/>
        <v>泡泡龍彩金卡</v>
      </c>
    </row>
    <row r="3511" spans="2:12" x14ac:dyDescent="0.25">
      <c r="B3511" s="82" t="s">
        <v>441</v>
      </c>
      <c r="C3511" s="174" t="s">
        <v>6700</v>
      </c>
      <c r="D3511" s="175" t="s">
        <v>6701</v>
      </c>
      <c r="E3511" s="82">
        <v>12</v>
      </c>
      <c r="F3511" s="79"/>
      <c r="G3511" s="82"/>
      <c r="H3511" s="82"/>
      <c r="I3511" s="118">
        <f>VLOOKUP(道具表!L3511,虛寶卡代碼清單!D:H,4,FALSE)*K3511</f>
        <v>300000000</v>
      </c>
      <c r="J3511" s="147"/>
      <c r="K3511" s="71">
        <v>6000000</v>
      </c>
      <c r="L3511" t="str">
        <f t="shared" si="65"/>
        <v>泡泡龍彩金卡</v>
      </c>
    </row>
    <row r="3512" spans="2:12" x14ac:dyDescent="0.25">
      <c r="B3512" s="82" t="s">
        <v>441</v>
      </c>
      <c r="C3512" s="174" t="s">
        <v>6702</v>
      </c>
      <c r="D3512" s="175" t="s">
        <v>6703</v>
      </c>
      <c r="E3512" s="82">
        <v>12</v>
      </c>
      <c r="F3512" s="79"/>
      <c r="G3512" s="82"/>
      <c r="H3512" s="82"/>
      <c r="I3512" s="118">
        <f>VLOOKUP(道具表!L3512,虛寶卡代碼清單!D:H,4,FALSE)*K3512</f>
        <v>450000000</v>
      </c>
      <c r="J3512" s="147"/>
      <c r="K3512" s="71">
        <v>9000000</v>
      </c>
      <c r="L3512" t="str">
        <f t="shared" si="65"/>
        <v>泡泡龍彩金卡</v>
      </c>
    </row>
    <row r="3513" spans="2:12" x14ac:dyDescent="0.25">
      <c r="B3513" s="82" t="s">
        <v>441</v>
      </c>
      <c r="C3513" s="174" t="s">
        <v>6704</v>
      </c>
      <c r="D3513" s="175" t="s">
        <v>6705</v>
      </c>
      <c r="E3513" s="82">
        <v>12</v>
      </c>
      <c r="F3513" s="79"/>
      <c r="G3513" s="82"/>
      <c r="H3513" s="82"/>
      <c r="I3513" s="118">
        <f>VLOOKUP(道具表!L3513,虛寶卡代碼清單!D:H,4,FALSE)*K3513</f>
        <v>500000000</v>
      </c>
      <c r="J3513" s="147"/>
      <c r="K3513" s="71">
        <v>10000000</v>
      </c>
      <c r="L3513" t="str">
        <f t="shared" si="65"/>
        <v>泡泡龍彩金卡</v>
      </c>
    </row>
    <row r="3514" spans="2:12" x14ac:dyDescent="0.25">
      <c r="B3514" s="82" t="s">
        <v>441</v>
      </c>
      <c r="C3514" s="174" t="s">
        <v>6706</v>
      </c>
      <c r="D3514" s="175" t="s">
        <v>6707</v>
      </c>
      <c r="E3514" s="82">
        <v>12</v>
      </c>
      <c r="F3514" s="79"/>
      <c r="G3514" s="82"/>
      <c r="H3514" s="82"/>
      <c r="I3514" s="118">
        <f>VLOOKUP(道具表!L3514,虛寶卡代碼清單!D:H,4,FALSE)*K3514</f>
        <v>750000000</v>
      </c>
      <c r="J3514" s="147"/>
      <c r="K3514" s="71">
        <v>15000000</v>
      </c>
      <c r="L3514" t="str">
        <f t="shared" si="65"/>
        <v>泡泡龍彩金卡</v>
      </c>
    </row>
    <row r="3515" spans="2:12" x14ac:dyDescent="0.25">
      <c r="B3515" s="82" t="s">
        <v>441</v>
      </c>
      <c r="C3515" s="174" t="s">
        <v>6708</v>
      </c>
      <c r="D3515" s="175" t="s">
        <v>6709</v>
      </c>
      <c r="E3515" s="82">
        <v>12</v>
      </c>
      <c r="F3515" s="79"/>
      <c r="G3515" s="82"/>
      <c r="H3515" s="82"/>
      <c r="I3515" s="118">
        <f>VLOOKUP(道具表!L3515,虛寶卡代碼清單!D:H,4,FALSE)*K3515</f>
        <v>1500000000</v>
      </c>
      <c r="J3515" s="147"/>
      <c r="K3515" s="71">
        <v>30000000</v>
      </c>
      <c r="L3515" t="str">
        <f t="shared" si="65"/>
        <v>泡泡龍彩金卡</v>
      </c>
    </row>
    <row r="3516" spans="2:12" x14ac:dyDescent="0.25">
      <c r="B3516" s="82" t="s">
        <v>441</v>
      </c>
      <c r="C3516" s="174" t="s">
        <v>6710</v>
      </c>
      <c r="D3516" s="175" t="s">
        <v>6711</v>
      </c>
      <c r="E3516" s="82">
        <v>12</v>
      </c>
      <c r="F3516" s="79"/>
      <c r="G3516" s="82"/>
      <c r="H3516" s="82"/>
      <c r="I3516" s="118">
        <f>VLOOKUP(道具表!L3516,虛寶卡代碼清單!D:H,4,FALSE)*K3516</f>
        <v>2500000000</v>
      </c>
      <c r="J3516" s="147"/>
      <c r="K3516" s="71">
        <v>50000000</v>
      </c>
      <c r="L3516" t="str">
        <f t="shared" si="65"/>
        <v>泡泡龍彩金卡</v>
      </c>
    </row>
    <row r="3517" spans="2:12" x14ac:dyDescent="0.25">
      <c r="B3517" s="82" t="s">
        <v>441</v>
      </c>
      <c r="C3517" s="174" t="s">
        <v>6712</v>
      </c>
      <c r="D3517" s="175" t="s">
        <v>6713</v>
      </c>
      <c r="E3517" s="82">
        <v>12</v>
      </c>
      <c r="F3517" s="79"/>
      <c r="G3517" s="82"/>
      <c r="H3517" s="82"/>
      <c r="I3517" s="118">
        <f>VLOOKUP(道具表!L3517,虛寶卡代碼清單!D:H,4,FALSE)*K3517</f>
        <v>5000000000</v>
      </c>
      <c r="J3517" s="147"/>
      <c r="K3517" s="71">
        <v>100000000</v>
      </c>
      <c r="L3517" t="str">
        <f t="shared" si="65"/>
        <v>泡泡龍彩金卡</v>
      </c>
    </row>
    <row r="3518" spans="2:12" x14ac:dyDescent="0.25">
      <c r="B3518" s="82" t="s">
        <v>441</v>
      </c>
      <c r="C3518" s="174" t="s">
        <v>6714</v>
      </c>
      <c r="D3518" s="175" t="s">
        <v>6715</v>
      </c>
      <c r="E3518" s="82">
        <v>12</v>
      </c>
      <c r="F3518" s="79"/>
      <c r="G3518" s="82"/>
      <c r="H3518" s="82"/>
      <c r="I3518" s="118">
        <f>VLOOKUP(道具表!L3518,虛寶卡代碼清單!D:H,4,FALSE)*K3518</f>
        <v>10000000000</v>
      </c>
      <c r="J3518" s="147"/>
      <c r="K3518" s="71">
        <v>200000000</v>
      </c>
      <c r="L3518" t="str">
        <f t="shared" si="65"/>
        <v>泡泡龍彩金卡</v>
      </c>
    </row>
    <row r="3519" spans="2:12" x14ac:dyDescent="0.25">
      <c r="B3519" s="82" t="s">
        <v>441</v>
      </c>
      <c r="C3519" s="174" t="s">
        <v>6716</v>
      </c>
      <c r="D3519" s="175" t="s">
        <v>6717</v>
      </c>
      <c r="E3519" s="82">
        <v>12</v>
      </c>
      <c r="F3519" s="79"/>
      <c r="G3519" s="82"/>
      <c r="H3519" s="82"/>
      <c r="I3519" s="118">
        <f>VLOOKUP(道具表!L3519,虛寶卡代碼清單!D:H,4,FALSE)*K3519</f>
        <v>15000000000</v>
      </c>
      <c r="J3519" s="147"/>
      <c r="K3519" s="71">
        <v>300000000</v>
      </c>
      <c r="L3519" t="str">
        <f t="shared" si="65"/>
        <v>泡泡龍彩金卡</v>
      </c>
    </row>
    <row r="3520" spans="2:12" x14ac:dyDescent="0.25">
      <c r="B3520" s="82" t="s">
        <v>441</v>
      </c>
      <c r="C3520" s="174" t="s">
        <v>6718</v>
      </c>
      <c r="D3520" s="175" t="s">
        <v>6719</v>
      </c>
      <c r="E3520" s="82">
        <v>12</v>
      </c>
      <c r="F3520" s="79"/>
      <c r="G3520" s="82"/>
      <c r="H3520" s="82"/>
      <c r="I3520" s="118">
        <f>VLOOKUP(道具表!L3520,虛寶卡代碼清單!D:H,4,FALSE)*K3520</f>
        <v>25000000000</v>
      </c>
      <c r="J3520" s="147"/>
      <c r="K3520" s="71">
        <v>500000000</v>
      </c>
      <c r="L3520" t="str">
        <f t="shared" si="65"/>
        <v>泡泡龍彩金卡</v>
      </c>
    </row>
    <row r="3521" spans="2:12" x14ac:dyDescent="0.25">
      <c r="B3521" s="82" t="s">
        <v>441</v>
      </c>
      <c r="C3521" s="174" t="s">
        <v>6720</v>
      </c>
      <c r="D3521" s="175" t="s">
        <v>6721</v>
      </c>
      <c r="E3521" s="82">
        <v>12</v>
      </c>
      <c r="F3521" s="79"/>
      <c r="G3521" s="82"/>
      <c r="H3521" s="82"/>
      <c r="I3521" s="118">
        <f>VLOOKUP(道具表!L3521,虛寶卡代碼清單!D:H,4,FALSE)*K3521</f>
        <v>50000000000</v>
      </c>
      <c r="J3521" s="147"/>
      <c r="K3521" s="71">
        <v>1000000000</v>
      </c>
      <c r="L3521" t="str">
        <f t="shared" si="65"/>
        <v>泡泡龍彩金卡</v>
      </c>
    </row>
    <row r="3522" spans="2:12" x14ac:dyDescent="0.25">
      <c r="B3522" s="82" t="s">
        <v>441</v>
      </c>
      <c r="C3522" s="174" t="s">
        <v>6722</v>
      </c>
      <c r="D3522" s="175" t="s">
        <v>6723</v>
      </c>
      <c r="E3522" s="82">
        <v>12</v>
      </c>
      <c r="F3522" s="79"/>
      <c r="G3522" s="82"/>
      <c r="H3522" s="82"/>
      <c r="I3522" s="118">
        <f>VLOOKUP(道具表!L3522,虛寶卡代碼清單!D:H,4,FALSE)*K3522</f>
        <v>291000</v>
      </c>
      <c r="J3522" s="147"/>
      <c r="K3522" s="71">
        <v>3000</v>
      </c>
      <c r="L3522" t="str">
        <f t="shared" si="65"/>
        <v>泡泡龍發條君卡</v>
      </c>
    </row>
    <row r="3523" spans="2:12" x14ac:dyDescent="0.25">
      <c r="B3523" s="82" t="s">
        <v>441</v>
      </c>
      <c r="C3523" s="174" t="s">
        <v>6724</v>
      </c>
      <c r="D3523" s="175" t="s">
        <v>6725</v>
      </c>
      <c r="E3523" s="82">
        <v>12</v>
      </c>
      <c r="F3523" s="79"/>
      <c r="G3523" s="82"/>
      <c r="H3523" s="82"/>
      <c r="I3523" s="118">
        <f>VLOOKUP(道具表!L3523,虛寶卡代碼清單!D:H,4,FALSE)*K3523</f>
        <v>970000</v>
      </c>
      <c r="J3523" s="147"/>
      <c r="K3523" s="71">
        <v>10000</v>
      </c>
      <c r="L3523" t="str">
        <f t="shared" si="65"/>
        <v>泡泡龍發條君卡</v>
      </c>
    </row>
    <row r="3524" spans="2:12" x14ac:dyDescent="0.25">
      <c r="B3524" s="82" t="s">
        <v>441</v>
      </c>
      <c r="C3524" s="174" t="s">
        <v>6726</v>
      </c>
      <c r="D3524" s="175" t="s">
        <v>6727</v>
      </c>
      <c r="E3524" s="82">
        <v>12</v>
      </c>
      <c r="F3524" s="79"/>
      <c r="G3524" s="82"/>
      <c r="H3524" s="82"/>
      <c r="I3524" s="118">
        <f>VLOOKUP(道具表!L3524,虛寶卡代碼清單!D:H,4,FALSE)*K3524</f>
        <v>2910000</v>
      </c>
      <c r="J3524" s="147"/>
      <c r="K3524" s="71">
        <v>30000</v>
      </c>
      <c r="L3524" t="str">
        <f t="shared" si="65"/>
        <v>泡泡龍發條君卡</v>
      </c>
    </row>
    <row r="3525" spans="2:12" x14ac:dyDescent="0.25">
      <c r="B3525" s="82" t="s">
        <v>441</v>
      </c>
      <c r="C3525" s="174" t="s">
        <v>6728</v>
      </c>
      <c r="D3525" s="175" t="s">
        <v>6729</v>
      </c>
      <c r="E3525" s="82">
        <v>12</v>
      </c>
      <c r="F3525" s="79"/>
      <c r="G3525" s="82"/>
      <c r="H3525" s="82"/>
      <c r="I3525" s="118">
        <f>VLOOKUP(道具表!L3525,虛寶卡代碼清單!D:H,4,FALSE)*K3525</f>
        <v>9700000</v>
      </c>
      <c r="J3525" s="147"/>
      <c r="K3525" s="71">
        <v>100000</v>
      </c>
      <c r="L3525" t="str">
        <f t="shared" si="65"/>
        <v>泡泡龍發條君卡</v>
      </c>
    </row>
    <row r="3526" spans="2:12" x14ac:dyDescent="0.25">
      <c r="B3526" s="82" t="s">
        <v>441</v>
      </c>
      <c r="C3526" s="174" t="s">
        <v>6730</v>
      </c>
      <c r="D3526" s="175" t="s">
        <v>6731</v>
      </c>
      <c r="E3526" s="82">
        <v>12</v>
      </c>
      <c r="F3526" s="79"/>
      <c r="G3526" s="82"/>
      <c r="H3526" s="82"/>
      <c r="I3526" s="118">
        <f>VLOOKUP(道具表!L3526,虛寶卡代碼清單!D:H,4,FALSE)*K3526</f>
        <v>29100000</v>
      </c>
      <c r="J3526" s="147"/>
      <c r="K3526" s="71">
        <v>300000</v>
      </c>
      <c r="L3526" t="str">
        <f t="shared" si="65"/>
        <v>泡泡龍發條君卡</v>
      </c>
    </row>
    <row r="3527" spans="2:12" x14ac:dyDescent="0.25">
      <c r="B3527" s="82" t="s">
        <v>441</v>
      </c>
      <c r="C3527" s="174" t="s">
        <v>6732</v>
      </c>
      <c r="D3527" s="175" t="s">
        <v>6733</v>
      </c>
      <c r="E3527" s="82">
        <v>12</v>
      </c>
      <c r="F3527" s="79"/>
      <c r="G3527" s="82"/>
      <c r="H3527" s="82"/>
      <c r="I3527" s="118">
        <f>VLOOKUP(道具表!L3527,虛寶卡代碼清單!D:H,4,FALSE)*K3527</f>
        <v>97000000</v>
      </c>
      <c r="J3527" s="147"/>
      <c r="K3527" s="71">
        <v>1000000</v>
      </c>
      <c r="L3527" t="str">
        <f t="shared" si="65"/>
        <v>泡泡龍發條君卡</v>
      </c>
    </row>
    <row r="3528" spans="2:12" x14ac:dyDescent="0.25">
      <c r="B3528" s="82" t="s">
        <v>441</v>
      </c>
      <c r="C3528" s="174" t="s">
        <v>6734</v>
      </c>
      <c r="D3528" s="175" t="s">
        <v>6735</v>
      </c>
      <c r="E3528" s="82">
        <v>12</v>
      </c>
      <c r="F3528" s="79"/>
      <c r="G3528" s="82"/>
      <c r="H3528" s="82"/>
      <c r="I3528" s="118">
        <f>VLOOKUP(道具表!L3528,虛寶卡代碼清單!D:H,4,FALSE)*K3528</f>
        <v>291000000</v>
      </c>
      <c r="J3528" s="147"/>
      <c r="K3528" s="71">
        <v>3000000</v>
      </c>
      <c r="L3528" t="str">
        <f t="shared" si="65"/>
        <v>泡泡龍發條君卡</v>
      </c>
    </row>
    <row r="3529" spans="2:12" x14ac:dyDescent="0.25">
      <c r="B3529" s="82" t="s">
        <v>441</v>
      </c>
      <c r="C3529" s="174" t="s">
        <v>6736</v>
      </c>
      <c r="D3529" s="175" t="s">
        <v>6737</v>
      </c>
      <c r="E3529" s="82">
        <v>12</v>
      </c>
      <c r="F3529" s="79"/>
      <c r="G3529" s="82"/>
      <c r="H3529" s="82"/>
      <c r="I3529" s="118">
        <f>VLOOKUP(道具表!L3529,虛寶卡代碼清單!D:H,4,FALSE)*K3529</f>
        <v>582000000</v>
      </c>
      <c r="J3529" s="147"/>
      <c r="K3529" s="71">
        <v>6000000</v>
      </c>
      <c r="L3529" t="str">
        <f t="shared" si="65"/>
        <v>泡泡龍發條君卡</v>
      </c>
    </row>
    <row r="3530" spans="2:12" x14ac:dyDescent="0.25">
      <c r="B3530" s="82" t="s">
        <v>441</v>
      </c>
      <c r="C3530" s="174" t="s">
        <v>6738</v>
      </c>
      <c r="D3530" s="175" t="s">
        <v>6739</v>
      </c>
      <c r="E3530" s="82">
        <v>12</v>
      </c>
      <c r="F3530" s="79"/>
      <c r="G3530" s="82"/>
      <c r="H3530" s="82"/>
      <c r="I3530" s="118">
        <f>VLOOKUP(道具表!L3530,虛寶卡代碼清單!D:H,4,FALSE)*K3530</f>
        <v>873000000</v>
      </c>
      <c r="J3530" s="147"/>
      <c r="K3530" s="71">
        <v>9000000</v>
      </c>
      <c r="L3530" t="str">
        <f t="shared" si="65"/>
        <v>泡泡龍發條君卡</v>
      </c>
    </row>
    <row r="3531" spans="2:12" x14ac:dyDescent="0.25">
      <c r="B3531" s="82" t="s">
        <v>441</v>
      </c>
      <c r="C3531" s="174" t="s">
        <v>6740</v>
      </c>
      <c r="D3531" s="175" t="s">
        <v>6741</v>
      </c>
      <c r="E3531" s="82">
        <v>12</v>
      </c>
      <c r="F3531" s="79"/>
      <c r="G3531" s="82"/>
      <c r="H3531" s="82"/>
      <c r="I3531" s="118">
        <f>VLOOKUP(道具表!L3531,虛寶卡代碼清單!D:H,4,FALSE)*K3531</f>
        <v>970000000</v>
      </c>
      <c r="J3531" s="147"/>
      <c r="K3531" s="71">
        <v>10000000</v>
      </c>
      <c r="L3531" t="str">
        <f t="shared" si="65"/>
        <v>泡泡龍發條君卡</v>
      </c>
    </row>
    <row r="3532" spans="2:12" x14ac:dyDescent="0.25">
      <c r="B3532" s="82" t="s">
        <v>441</v>
      </c>
      <c r="C3532" s="174" t="s">
        <v>6742</v>
      </c>
      <c r="D3532" s="175" t="s">
        <v>6743</v>
      </c>
      <c r="E3532" s="82">
        <v>12</v>
      </c>
      <c r="F3532" s="79"/>
      <c r="G3532" s="82"/>
      <c r="H3532" s="82"/>
      <c r="I3532" s="118">
        <f>VLOOKUP(道具表!L3532,虛寶卡代碼清單!D:H,4,FALSE)*K3532</f>
        <v>1455000000</v>
      </c>
      <c r="J3532" s="147"/>
      <c r="K3532" s="71">
        <v>15000000</v>
      </c>
      <c r="L3532" t="str">
        <f t="shared" si="65"/>
        <v>泡泡龍發條君卡</v>
      </c>
    </row>
    <row r="3533" spans="2:12" x14ac:dyDescent="0.25">
      <c r="B3533" s="82" t="s">
        <v>441</v>
      </c>
      <c r="C3533" s="174" t="s">
        <v>6744</v>
      </c>
      <c r="D3533" s="175" t="s">
        <v>6745</v>
      </c>
      <c r="E3533" s="82">
        <v>12</v>
      </c>
      <c r="F3533" s="79"/>
      <c r="G3533" s="82"/>
      <c r="H3533" s="82"/>
      <c r="I3533" s="118">
        <f>VLOOKUP(道具表!L3533,虛寶卡代碼清單!D:H,4,FALSE)*K3533</f>
        <v>2910000000</v>
      </c>
      <c r="J3533" s="147"/>
      <c r="K3533" s="71">
        <v>30000000</v>
      </c>
      <c r="L3533" t="str">
        <f t="shared" si="65"/>
        <v>泡泡龍發條君卡</v>
      </c>
    </row>
    <row r="3534" spans="2:12" x14ac:dyDescent="0.25">
      <c r="B3534" s="82" t="s">
        <v>441</v>
      </c>
      <c r="C3534" s="174" t="s">
        <v>6746</v>
      </c>
      <c r="D3534" s="175" t="s">
        <v>6747</v>
      </c>
      <c r="E3534" s="82">
        <v>12</v>
      </c>
      <c r="F3534" s="79"/>
      <c r="G3534" s="82"/>
      <c r="H3534" s="82"/>
      <c r="I3534" s="118">
        <f>VLOOKUP(道具表!L3534,虛寶卡代碼清單!D:H,4,FALSE)*K3534</f>
        <v>4850000000</v>
      </c>
      <c r="J3534" s="147"/>
      <c r="K3534" s="71">
        <v>50000000</v>
      </c>
      <c r="L3534" t="str">
        <f t="shared" si="65"/>
        <v>泡泡龍發條君卡</v>
      </c>
    </row>
    <row r="3535" spans="2:12" x14ac:dyDescent="0.25">
      <c r="B3535" s="82" t="s">
        <v>441</v>
      </c>
      <c r="C3535" s="174" t="s">
        <v>6748</v>
      </c>
      <c r="D3535" s="175" t="s">
        <v>6749</v>
      </c>
      <c r="E3535" s="82">
        <v>12</v>
      </c>
      <c r="F3535" s="79"/>
      <c r="G3535" s="82"/>
      <c r="H3535" s="82"/>
      <c r="I3535" s="118">
        <f>VLOOKUP(道具表!L3535,虛寶卡代碼清單!D:H,4,FALSE)*K3535</f>
        <v>9700000000</v>
      </c>
      <c r="J3535" s="147"/>
      <c r="K3535" s="71">
        <v>100000000</v>
      </c>
      <c r="L3535" t="str">
        <f t="shared" si="65"/>
        <v>泡泡龍發條君卡</v>
      </c>
    </row>
    <row r="3536" spans="2:12" x14ac:dyDescent="0.25">
      <c r="B3536" s="82" t="s">
        <v>441</v>
      </c>
      <c r="C3536" s="174" t="s">
        <v>6750</v>
      </c>
      <c r="D3536" s="175" t="s">
        <v>6751</v>
      </c>
      <c r="E3536" s="82">
        <v>12</v>
      </c>
      <c r="F3536" s="79"/>
      <c r="G3536" s="82"/>
      <c r="H3536" s="82"/>
      <c r="I3536" s="118">
        <f>VLOOKUP(道具表!L3536,虛寶卡代碼清單!D:H,4,FALSE)*K3536</f>
        <v>19400000000</v>
      </c>
      <c r="J3536" s="147"/>
      <c r="K3536" s="71">
        <v>200000000</v>
      </c>
      <c r="L3536" t="str">
        <f t="shared" si="65"/>
        <v>泡泡龍發條君卡</v>
      </c>
    </row>
    <row r="3537" spans="2:12" x14ac:dyDescent="0.25">
      <c r="B3537" s="82" t="s">
        <v>441</v>
      </c>
      <c r="C3537" s="174" t="s">
        <v>6752</v>
      </c>
      <c r="D3537" s="175" t="s">
        <v>6753</v>
      </c>
      <c r="E3537" s="82">
        <v>12</v>
      </c>
      <c r="F3537" s="79"/>
      <c r="G3537" s="82"/>
      <c r="H3537" s="82"/>
      <c r="I3537" s="118">
        <f>VLOOKUP(道具表!L3537,虛寶卡代碼清單!D:H,4,FALSE)*K3537</f>
        <v>29100000000</v>
      </c>
      <c r="J3537" s="147"/>
      <c r="K3537" s="71">
        <v>300000000</v>
      </c>
      <c r="L3537" t="str">
        <f t="shared" si="65"/>
        <v>泡泡龍發條君卡</v>
      </c>
    </row>
    <row r="3538" spans="2:12" x14ac:dyDescent="0.25">
      <c r="B3538" s="82" t="s">
        <v>441</v>
      </c>
      <c r="C3538" s="174" t="s">
        <v>6754</v>
      </c>
      <c r="D3538" s="175" t="s">
        <v>6755</v>
      </c>
      <c r="E3538" s="82">
        <v>12</v>
      </c>
      <c r="F3538" s="79"/>
      <c r="G3538" s="82"/>
      <c r="H3538" s="82"/>
      <c r="I3538" s="118">
        <f>VLOOKUP(道具表!L3538,虛寶卡代碼清單!D:H,4,FALSE)*K3538</f>
        <v>48500000000</v>
      </c>
      <c r="J3538" s="147"/>
      <c r="K3538" s="71">
        <v>500000000</v>
      </c>
      <c r="L3538" t="str">
        <f t="shared" si="65"/>
        <v>泡泡龍發條君卡</v>
      </c>
    </row>
    <row r="3539" spans="2:12" x14ac:dyDescent="0.25">
      <c r="B3539" s="82" t="s">
        <v>441</v>
      </c>
      <c r="C3539" s="174" t="s">
        <v>6756</v>
      </c>
      <c r="D3539" s="175" t="s">
        <v>6757</v>
      </c>
      <c r="E3539" s="82">
        <v>12</v>
      </c>
      <c r="F3539" s="79"/>
      <c r="G3539" s="82"/>
      <c r="H3539" s="82"/>
      <c r="I3539" s="118">
        <f>VLOOKUP(道具表!L3539,虛寶卡代碼清單!D:H,4,FALSE)*K3539</f>
        <v>97000000000</v>
      </c>
      <c r="J3539" s="147"/>
      <c r="K3539" s="71">
        <v>1000000000</v>
      </c>
      <c r="L3539" t="str">
        <f t="shared" si="65"/>
        <v>泡泡龍發條君卡</v>
      </c>
    </row>
    <row r="3540" spans="2:12" x14ac:dyDescent="0.25">
      <c r="B3540" s="82" t="s">
        <v>441</v>
      </c>
      <c r="C3540" s="174" t="s">
        <v>6758</v>
      </c>
      <c r="D3540" s="175" t="s">
        <v>6759</v>
      </c>
      <c r="E3540" s="82">
        <v>12</v>
      </c>
      <c r="F3540" s="79"/>
      <c r="G3540" s="82"/>
      <c r="H3540" s="82"/>
      <c r="I3540" s="118">
        <f>VLOOKUP(道具表!L3540,虛寶卡代碼清單!D:H,4,FALSE)*K3540</f>
        <v>291000</v>
      </c>
      <c r="J3540" s="147"/>
      <c r="K3540" s="71">
        <v>3000</v>
      </c>
      <c r="L3540" t="str">
        <f t="shared" si="65"/>
        <v>泡泡龍發條君卡</v>
      </c>
    </row>
    <row r="3541" spans="2:12" x14ac:dyDescent="0.25">
      <c r="B3541" s="82" t="s">
        <v>441</v>
      </c>
      <c r="C3541" s="174" t="s">
        <v>6760</v>
      </c>
      <c r="D3541" s="175" t="s">
        <v>6761</v>
      </c>
      <c r="E3541" s="82">
        <v>12</v>
      </c>
      <c r="F3541" s="79"/>
      <c r="G3541" s="82"/>
      <c r="H3541" s="82"/>
      <c r="I3541" s="118">
        <f>VLOOKUP(道具表!L3541,虛寶卡代碼清單!D:H,4,FALSE)*K3541</f>
        <v>970000</v>
      </c>
      <c r="J3541" s="147"/>
      <c r="K3541" s="71">
        <v>10000</v>
      </c>
      <c r="L3541" t="str">
        <f t="shared" si="65"/>
        <v>泡泡龍發條君卡</v>
      </c>
    </row>
    <row r="3542" spans="2:12" x14ac:dyDescent="0.25">
      <c r="B3542" s="82" t="s">
        <v>441</v>
      </c>
      <c r="C3542" s="174" t="s">
        <v>6762</v>
      </c>
      <c r="D3542" s="175" t="s">
        <v>6763</v>
      </c>
      <c r="E3542" s="82">
        <v>12</v>
      </c>
      <c r="F3542" s="79"/>
      <c r="G3542" s="82"/>
      <c r="H3542" s="82"/>
      <c r="I3542" s="118">
        <f>VLOOKUP(道具表!L3542,虛寶卡代碼清單!D:H,4,FALSE)*K3542</f>
        <v>2910000</v>
      </c>
      <c r="J3542" s="147"/>
      <c r="K3542" s="71">
        <v>30000</v>
      </c>
      <c r="L3542" t="str">
        <f t="shared" si="65"/>
        <v>泡泡龍發條君卡</v>
      </c>
    </row>
    <row r="3543" spans="2:12" x14ac:dyDescent="0.25">
      <c r="B3543" s="82" t="s">
        <v>441</v>
      </c>
      <c r="C3543" s="174" t="s">
        <v>6764</v>
      </c>
      <c r="D3543" s="175" t="s">
        <v>6765</v>
      </c>
      <c r="E3543" s="82">
        <v>12</v>
      </c>
      <c r="F3543" s="79"/>
      <c r="G3543" s="82"/>
      <c r="H3543" s="82"/>
      <c r="I3543" s="118">
        <f>VLOOKUP(道具表!L3543,虛寶卡代碼清單!D:H,4,FALSE)*K3543</f>
        <v>9700000</v>
      </c>
      <c r="J3543" s="147"/>
      <c r="K3543" s="71">
        <v>100000</v>
      </c>
      <c r="L3543" t="str">
        <f t="shared" si="65"/>
        <v>泡泡龍發條君卡</v>
      </c>
    </row>
    <row r="3544" spans="2:12" x14ac:dyDescent="0.25">
      <c r="B3544" s="82" t="s">
        <v>441</v>
      </c>
      <c r="C3544" s="174" t="s">
        <v>6766</v>
      </c>
      <c r="D3544" s="175" t="s">
        <v>6767</v>
      </c>
      <c r="E3544" s="82">
        <v>12</v>
      </c>
      <c r="F3544" s="79"/>
      <c r="G3544" s="82"/>
      <c r="H3544" s="82"/>
      <c r="I3544" s="118">
        <f>VLOOKUP(道具表!L3544,虛寶卡代碼清單!D:H,4,FALSE)*K3544</f>
        <v>29100000</v>
      </c>
      <c r="J3544" s="147"/>
      <c r="K3544" s="71">
        <v>300000</v>
      </c>
      <c r="L3544" t="str">
        <f t="shared" si="65"/>
        <v>泡泡龍發條君卡</v>
      </c>
    </row>
    <row r="3545" spans="2:12" x14ac:dyDescent="0.25">
      <c r="B3545" s="82" t="s">
        <v>441</v>
      </c>
      <c r="C3545" s="174" t="s">
        <v>6768</v>
      </c>
      <c r="D3545" s="175" t="s">
        <v>6769</v>
      </c>
      <c r="E3545" s="82">
        <v>12</v>
      </c>
      <c r="F3545" s="79"/>
      <c r="G3545" s="82"/>
      <c r="H3545" s="82"/>
      <c r="I3545" s="118">
        <f>VLOOKUP(道具表!L3545,虛寶卡代碼清單!D:H,4,FALSE)*K3545</f>
        <v>97000000</v>
      </c>
      <c r="J3545" s="147"/>
      <c r="K3545" s="71">
        <v>1000000</v>
      </c>
      <c r="L3545" t="str">
        <f t="shared" si="65"/>
        <v>泡泡龍發條君卡</v>
      </c>
    </row>
    <row r="3546" spans="2:12" x14ac:dyDescent="0.25">
      <c r="B3546" s="82" t="s">
        <v>441</v>
      </c>
      <c r="C3546" s="174" t="s">
        <v>6770</v>
      </c>
      <c r="D3546" s="175" t="s">
        <v>6771</v>
      </c>
      <c r="E3546" s="82">
        <v>12</v>
      </c>
      <c r="F3546" s="79"/>
      <c r="G3546" s="82"/>
      <c r="H3546" s="82"/>
      <c r="I3546" s="118">
        <f>VLOOKUP(道具表!L3546,虛寶卡代碼清單!D:H,4,FALSE)*K3546</f>
        <v>291000000</v>
      </c>
      <c r="J3546" s="147"/>
      <c r="K3546" s="71">
        <v>3000000</v>
      </c>
      <c r="L3546" t="str">
        <f t="shared" si="65"/>
        <v>泡泡龍發條君卡</v>
      </c>
    </row>
    <row r="3547" spans="2:12" x14ac:dyDescent="0.25">
      <c r="B3547" s="82" t="s">
        <v>441</v>
      </c>
      <c r="C3547" s="174" t="s">
        <v>6772</v>
      </c>
      <c r="D3547" s="175" t="s">
        <v>6773</v>
      </c>
      <c r="E3547" s="82">
        <v>12</v>
      </c>
      <c r="F3547" s="79"/>
      <c r="G3547" s="82"/>
      <c r="H3547" s="82"/>
      <c r="I3547" s="118">
        <f>VLOOKUP(道具表!L3547,虛寶卡代碼清單!D:H,4,FALSE)*K3547</f>
        <v>582000000</v>
      </c>
      <c r="J3547" s="147"/>
      <c r="K3547" s="71">
        <v>6000000</v>
      </c>
      <c r="L3547" t="str">
        <f t="shared" si="65"/>
        <v>泡泡龍發條君卡</v>
      </c>
    </row>
    <row r="3548" spans="2:12" x14ac:dyDescent="0.25">
      <c r="B3548" s="82" t="s">
        <v>441</v>
      </c>
      <c r="C3548" s="174" t="s">
        <v>6774</v>
      </c>
      <c r="D3548" s="175" t="s">
        <v>6775</v>
      </c>
      <c r="E3548" s="82">
        <v>12</v>
      </c>
      <c r="F3548" s="79"/>
      <c r="G3548" s="82"/>
      <c r="H3548" s="82"/>
      <c r="I3548" s="118">
        <f>VLOOKUP(道具表!L3548,虛寶卡代碼清單!D:H,4,FALSE)*K3548</f>
        <v>873000000</v>
      </c>
      <c r="J3548" s="147"/>
      <c r="K3548" s="71">
        <v>9000000</v>
      </c>
      <c r="L3548" t="str">
        <f t="shared" si="65"/>
        <v>泡泡龍發條君卡</v>
      </c>
    </row>
    <row r="3549" spans="2:12" x14ac:dyDescent="0.25">
      <c r="B3549" s="82" t="s">
        <v>441</v>
      </c>
      <c r="C3549" s="174" t="s">
        <v>6776</v>
      </c>
      <c r="D3549" s="175" t="s">
        <v>6777</v>
      </c>
      <c r="E3549" s="82">
        <v>12</v>
      </c>
      <c r="F3549" s="79"/>
      <c r="G3549" s="82"/>
      <c r="H3549" s="82"/>
      <c r="I3549" s="118">
        <f>VLOOKUP(道具表!L3549,虛寶卡代碼清單!D:H,4,FALSE)*K3549</f>
        <v>970000000</v>
      </c>
      <c r="J3549" s="147"/>
      <c r="K3549" s="71">
        <v>10000000</v>
      </c>
      <c r="L3549" t="str">
        <f t="shared" si="65"/>
        <v>泡泡龍發條君卡</v>
      </c>
    </row>
    <row r="3550" spans="2:12" x14ac:dyDescent="0.25">
      <c r="B3550" s="82" t="s">
        <v>441</v>
      </c>
      <c r="C3550" s="174" t="s">
        <v>6778</v>
      </c>
      <c r="D3550" s="175" t="s">
        <v>6779</v>
      </c>
      <c r="E3550" s="82">
        <v>12</v>
      </c>
      <c r="F3550" s="79"/>
      <c r="G3550" s="82"/>
      <c r="H3550" s="82"/>
      <c r="I3550" s="118">
        <f>VLOOKUP(道具表!L3550,虛寶卡代碼清單!D:H,4,FALSE)*K3550</f>
        <v>1455000000</v>
      </c>
      <c r="J3550" s="147"/>
      <c r="K3550" s="71">
        <v>15000000</v>
      </c>
      <c r="L3550" t="str">
        <f t="shared" si="65"/>
        <v>泡泡龍發條君卡</v>
      </c>
    </row>
    <row r="3551" spans="2:12" x14ac:dyDescent="0.25">
      <c r="B3551" s="82" t="s">
        <v>441</v>
      </c>
      <c r="C3551" s="174" t="s">
        <v>6780</v>
      </c>
      <c r="D3551" s="175" t="s">
        <v>6781</v>
      </c>
      <c r="E3551" s="82">
        <v>12</v>
      </c>
      <c r="F3551" s="79"/>
      <c r="G3551" s="82"/>
      <c r="H3551" s="82"/>
      <c r="I3551" s="118">
        <f>VLOOKUP(道具表!L3551,虛寶卡代碼清單!D:H,4,FALSE)*K3551</f>
        <v>2910000000</v>
      </c>
      <c r="J3551" s="147"/>
      <c r="K3551" s="71">
        <v>30000000</v>
      </c>
      <c r="L3551" t="str">
        <f t="shared" si="65"/>
        <v>泡泡龍發條君卡</v>
      </c>
    </row>
    <row r="3552" spans="2:12" x14ac:dyDescent="0.25">
      <c r="B3552" s="82" t="s">
        <v>441</v>
      </c>
      <c r="C3552" s="174" t="s">
        <v>6782</v>
      </c>
      <c r="D3552" s="175" t="s">
        <v>6783</v>
      </c>
      <c r="E3552" s="82">
        <v>12</v>
      </c>
      <c r="F3552" s="79"/>
      <c r="G3552" s="82"/>
      <c r="H3552" s="82"/>
      <c r="I3552" s="118">
        <f>VLOOKUP(道具表!L3552,虛寶卡代碼清單!D:H,4,FALSE)*K3552</f>
        <v>4850000000</v>
      </c>
      <c r="J3552" s="147"/>
      <c r="K3552" s="71">
        <v>50000000</v>
      </c>
      <c r="L3552" t="str">
        <f t="shared" si="65"/>
        <v>泡泡龍發條君卡</v>
      </c>
    </row>
    <row r="3553" spans="2:12" x14ac:dyDescent="0.25">
      <c r="B3553" s="82" t="s">
        <v>441</v>
      </c>
      <c r="C3553" s="174" t="s">
        <v>6784</v>
      </c>
      <c r="D3553" s="175" t="s">
        <v>6785</v>
      </c>
      <c r="E3553" s="82">
        <v>12</v>
      </c>
      <c r="F3553" s="79"/>
      <c r="G3553" s="82"/>
      <c r="H3553" s="82"/>
      <c r="I3553" s="118">
        <f>VLOOKUP(道具表!L3553,虛寶卡代碼清單!D:H,4,FALSE)*K3553</f>
        <v>9700000000</v>
      </c>
      <c r="J3553" s="147"/>
      <c r="K3553" s="71">
        <v>100000000</v>
      </c>
      <c r="L3553" t="str">
        <f t="shared" si="65"/>
        <v>泡泡龍發條君卡</v>
      </c>
    </row>
    <row r="3554" spans="2:12" x14ac:dyDescent="0.25">
      <c r="B3554" s="82" t="s">
        <v>441</v>
      </c>
      <c r="C3554" s="174" t="s">
        <v>6786</v>
      </c>
      <c r="D3554" s="175" t="s">
        <v>6787</v>
      </c>
      <c r="E3554" s="82">
        <v>12</v>
      </c>
      <c r="F3554" s="79"/>
      <c r="G3554" s="82"/>
      <c r="H3554" s="82"/>
      <c r="I3554" s="118">
        <f>VLOOKUP(道具表!L3554,虛寶卡代碼清單!D:H,4,FALSE)*K3554</f>
        <v>19400000000</v>
      </c>
      <c r="J3554" s="147"/>
      <c r="K3554" s="71">
        <v>200000000</v>
      </c>
      <c r="L3554" t="str">
        <f t="shared" si="65"/>
        <v>泡泡龍發條君卡</v>
      </c>
    </row>
    <row r="3555" spans="2:12" x14ac:dyDescent="0.25">
      <c r="B3555" s="82" t="s">
        <v>441</v>
      </c>
      <c r="C3555" s="174" t="s">
        <v>6788</v>
      </c>
      <c r="D3555" s="175" t="s">
        <v>6789</v>
      </c>
      <c r="E3555" s="82">
        <v>12</v>
      </c>
      <c r="F3555" s="79"/>
      <c r="G3555" s="82"/>
      <c r="H3555" s="82"/>
      <c r="I3555" s="118">
        <f>VLOOKUP(道具表!L3555,虛寶卡代碼清單!D:H,4,FALSE)*K3555</f>
        <v>29100000000</v>
      </c>
      <c r="J3555" s="147"/>
      <c r="K3555" s="71">
        <v>300000000</v>
      </c>
      <c r="L3555" t="str">
        <f t="shared" si="65"/>
        <v>泡泡龍發條君卡</v>
      </c>
    </row>
    <row r="3556" spans="2:12" x14ac:dyDescent="0.25">
      <c r="B3556" s="82" t="s">
        <v>441</v>
      </c>
      <c r="C3556" s="174" t="s">
        <v>6790</v>
      </c>
      <c r="D3556" s="175" t="s">
        <v>6791</v>
      </c>
      <c r="E3556" s="82">
        <v>12</v>
      </c>
      <c r="F3556" s="79"/>
      <c r="G3556" s="82"/>
      <c r="H3556" s="82"/>
      <c r="I3556" s="118">
        <f>VLOOKUP(道具表!L3556,虛寶卡代碼清單!D:H,4,FALSE)*K3556</f>
        <v>48500000000</v>
      </c>
      <c r="J3556" s="147"/>
      <c r="K3556" s="71">
        <v>500000000</v>
      </c>
      <c r="L3556" t="str">
        <f t="shared" si="65"/>
        <v>泡泡龍發條君卡</v>
      </c>
    </row>
    <row r="3557" spans="2:12" x14ac:dyDescent="0.25">
      <c r="B3557" s="82" t="s">
        <v>441</v>
      </c>
      <c r="C3557" s="174" t="s">
        <v>6792</v>
      </c>
      <c r="D3557" s="175" t="s">
        <v>6793</v>
      </c>
      <c r="E3557" s="82">
        <v>12</v>
      </c>
      <c r="F3557" s="79"/>
      <c r="G3557" s="82"/>
      <c r="H3557" s="82"/>
      <c r="I3557" s="118">
        <f>VLOOKUP(道具表!L3557,虛寶卡代碼清單!D:H,4,FALSE)*K3557</f>
        <v>97000000000</v>
      </c>
      <c r="J3557" s="147"/>
      <c r="K3557" s="71">
        <v>1000000000</v>
      </c>
      <c r="L3557" t="str">
        <f t="shared" si="65"/>
        <v>泡泡龍發條君卡</v>
      </c>
    </row>
    <row r="3558" spans="2:12" x14ac:dyDescent="0.25">
      <c r="B3558" s="82" t="s">
        <v>441</v>
      </c>
      <c r="C3558" s="174" t="s">
        <v>9703</v>
      </c>
      <c r="D3558" s="175" t="s">
        <v>6794</v>
      </c>
      <c r="E3558" s="82">
        <v>12</v>
      </c>
      <c r="F3558" s="79"/>
      <c r="G3558" s="82"/>
      <c r="H3558" s="82"/>
      <c r="I3558" s="118">
        <f>VLOOKUP(道具表!L3558,虛寶卡代碼清單!D:H,4,FALSE)*K3558</f>
        <v>672000</v>
      </c>
      <c r="J3558" s="147"/>
      <c r="K3558" s="71">
        <v>3000</v>
      </c>
      <c r="L3558" t="str">
        <f t="shared" si="65"/>
        <v>泡泡龍飛飛卡</v>
      </c>
    </row>
    <row r="3559" spans="2:12" x14ac:dyDescent="0.25">
      <c r="B3559" s="82" t="s">
        <v>441</v>
      </c>
      <c r="C3559" s="174" t="s">
        <v>6795</v>
      </c>
      <c r="D3559" s="175" t="s">
        <v>6796</v>
      </c>
      <c r="E3559" s="82">
        <v>12</v>
      </c>
      <c r="F3559" s="79"/>
      <c r="G3559" s="82"/>
      <c r="H3559" s="82"/>
      <c r="I3559" s="118">
        <f>VLOOKUP(道具表!L3559,虛寶卡代碼清單!D:H,4,FALSE)*K3559</f>
        <v>2240000</v>
      </c>
      <c r="J3559" s="147"/>
      <c r="K3559" s="71">
        <v>10000</v>
      </c>
      <c r="L3559" t="str">
        <f t="shared" si="65"/>
        <v>泡泡龍飛飛卡</v>
      </c>
    </row>
    <row r="3560" spans="2:12" x14ac:dyDescent="0.25">
      <c r="B3560" s="82" t="s">
        <v>441</v>
      </c>
      <c r="C3560" s="174" t="s">
        <v>6797</v>
      </c>
      <c r="D3560" s="175" t="s">
        <v>6798</v>
      </c>
      <c r="E3560" s="82">
        <v>12</v>
      </c>
      <c r="F3560" s="79"/>
      <c r="G3560" s="82"/>
      <c r="H3560" s="82"/>
      <c r="I3560" s="118">
        <f>VLOOKUP(道具表!L3560,虛寶卡代碼清單!D:H,4,FALSE)*K3560</f>
        <v>6720000</v>
      </c>
      <c r="J3560" s="147"/>
      <c r="K3560" s="71">
        <v>30000</v>
      </c>
      <c r="L3560" t="str">
        <f t="shared" si="65"/>
        <v>泡泡龍飛飛卡</v>
      </c>
    </row>
    <row r="3561" spans="2:12" x14ac:dyDescent="0.25">
      <c r="B3561" s="82" t="s">
        <v>441</v>
      </c>
      <c r="C3561" s="174" t="s">
        <v>6799</v>
      </c>
      <c r="D3561" s="175" t="s">
        <v>6800</v>
      </c>
      <c r="E3561" s="82">
        <v>12</v>
      </c>
      <c r="F3561" s="79"/>
      <c r="G3561" s="82"/>
      <c r="H3561" s="82"/>
      <c r="I3561" s="118">
        <f>VLOOKUP(道具表!L3561,虛寶卡代碼清單!D:H,4,FALSE)*K3561</f>
        <v>22400000</v>
      </c>
      <c r="J3561" s="147"/>
      <c r="K3561" s="71">
        <v>100000</v>
      </c>
      <c r="L3561" t="str">
        <f t="shared" si="65"/>
        <v>泡泡龍飛飛卡</v>
      </c>
    </row>
    <row r="3562" spans="2:12" x14ac:dyDescent="0.25">
      <c r="B3562" s="82" t="s">
        <v>441</v>
      </c>
      <c r="C3562" s="174" t="s">
        <v>6801</v>
      </c>
      <c r="D3562" s="175" t="s">
        <v>6802</v>
      </c>
      <c r="E3562" s="82">
        <v>12</v>
      </c>
      <c r="F3562" s="79"/>
      <c r="G3562" s="82"/>
      <c r="H3562" s="82"/>
      <c r="I3562" s="118">
        <f>VLOOKUP(道具表!L3562,虛寶卡代碼清單!D:H,4,FALSE)*K3562</f>
        <v>67200000</v>
      </c>
      <c r="J3562" s="147"/>
      <c r="K3562" s="71">
        <v>300000</v>
      </c>
      <c r="L3562" t="str">
        <f t="shared" si="65"/>
        <v>泡泡龍飛飛卡</v>
      </c>
    </row>
    <row r="3563" spans="2:12" x14ac:dyDescent="0.25">
      <c r="B3563" s="82" t="s">
        <v>441</v>
      </c>
      <c r="C3563" s="174" t="s">
        <v>6803</v>
      </c>
      <c r="D3563" s="175" t="s">
        <v>6804</v>
      </c>
      <c r="E3563" s="82">
        <v>12</v>
      </c>
      <c r="F3563" s="79"/>
      <c r="G3563" s="82"/>
      <c r="H3563" s="82"/>
      <c r="I3563" s="118">
        <f>VLOOKUP(道具表!L3563,虛寶卡代碼清單!D:H,4,FALSE)*K3563</f>
        <v>224000000</v>
      </c>
      <c r="J3563" s="147"/>
      <c r="K3563" s="71">
        <v>1000000</v>
      </c>
      <c r="L3563" t="str">
        <f t="shared" si="65"/>
        <v>泡泡龍飛飛卡</v>
      </c>
    </row>
    <row r="3564" spans="2:12" x14ac:dyDescent="0.25">
      <c r="B3564" s="82" t="s">
        <v>441</v>
      </c>
      <c r="C3564" s="174" t="s">
        <v>6805</v>
      </c>
      <c r="D3564" s="175" t="s">
        <v>6806</v>
      </c>
      <c r="E3564" s="82">
        <v>12</v>
      </c>
      <c r="F3564" s="79"/>
      <c r="G3564" s="82"/>
      <c r="H3564" s="82"/>
      <c r="I3564" s="118">
        <f>VLOOKUP(道具表!L3564,虛寶卡代碼清單!D:H,4,FALSE)*K3564</f>
        <v>672000000</v>
      </c>
      <c r="J3564" s="147"/>
      <c r="K3564" s="71">
        <v>3000000</v>
      </c>
      <c r="L3564" t="str">
        <f t="shared" si="65"/>
        <v>泡泡龍飛飛卡</v>
      </c>
    </row>
    <row r="3565" spans="2:12" x14ac:dyDescent="0.25">
      <c r="B3565" s="82" t="s">
        <v>441</v>
      </c>
      <c r="C3565" s="174" t="s">
        <v>6807</v>
      </c>
      <c r="D3565" s="175" t="s">
        <v>6808</v>
      </c>
      <c r="E3565" s="82">
        <v>12</v>
      </c>
      <c r="F3565" s="79"/>
      <c r="G3565" s="82"/>
      <c r="H3565" s="82"/>
      <c r="I3565" s="118">
        <f>VLOOKUP(道具表!L3565,虛寶卡代碼清單!D:H,4,FALSE)*K3565</f>
        <v>1344000000</v>
      </c>
      <c r="J3565" s="147"/>
      <c r="K3565" s="71">
        <v>6000000</v>
      </c>
      <c r="L3565" t="str">
        <f t="shared" si="65"/>
        <v>泡泡龍飛飛卡</v>
      </c>
    </row>
    <row r="3566" spans="2:12" x14ac:dyDescent="0.25">
      <c r="B3566" s="82" t="s">
        <v>441</v>
      </c>
      <c r="C3566" s="174" t="s">
        <v>6809</v>
      </c>
      <c r="D3566" s="175" t="s">
        <v>6810</v>
      </c>
      <c r="E3566" s="82">
        <v>12</v>
      </c>
      <c r="F3566" s="79"/>
      <c r="G3566" s="82"/>
      <c r="H3566" s="82"/>
      <c r="I3566" s="118">
        <f>VLOOKUP(道具表!L3566,虛寶卡代碼清單!D:H,4,FALSE)*K3566</f>
        <v>2016000000</v>
      </c>
      <c r="J3566" s="147"/>
      <c r="K3566" s="71">
        <v>9000000</v>
      </c>
      <c r="L3566" t="str">
        <f t="shared" ref="L3566:L3629" si="66">MID(C3566,LEN(K3566)+1,FIND("(",C3566)-LEN(K3566)-1)</f>
        <v>泡泡龍飛飛卡</v>
      </c>
    </row>
    <row r="3567" spans="2:12" x14ac:dyDescent="0.25">
      <c r="B3567" s="82" t="s">
        <v>441</v>
      </c>
      <c r="C3567" s="174" t="s">
        <v>6811</v>
      </c>
      <c r="D3567" s="175" t="s">
        <v>6812</v>
      </c>
      <c r="E3567" s="82">
        <v>12</v>
      </c>
      <c r="F3567" s="79"/>
      <c r="G3567" s="82"/>
      <c r="H3567" s="82"/>
      <c r="I3567" s="118">
        <f>VLOOKUP(道具表!L3567,虛寶卡代碼清單!D:H,4,FALSE)*K3567</f>
        <v>2240000000</v>
      </c>
      <c r="J3567" s="147"/>
      <c r="K3567" s="71">
        <v>10000000</v>
      </c>
      <c r="L3567" t="str">
        <f t="shared" si="66"/>
        <v>泡泡龍飛飛卡</v>
      </c>
    </row>
    <row r="3568" spans="2:12" x14ac:dyDescent="0.25">
      <c r="B3568" s="82" t="s">
        <v>441</v>
      </c>
      <c r="C3568" s="174" t="s">
        <v>6813</v>
      </c>
      <c r="D3568" s="175" t="s">
        <v>6814</v>
      </c>
      <c r="E3568" s="82">
        <v>12</v>
      </c>
      <c r="F3568" s="79"/>
      <c r="G3568" s="82"/>
      <c r="H3568" s="82"/>
      <c r="I3568" s="118">
        <f>VLOOKUP(道具表!L3568,虛寶卡代碼清單!D:H,4,FALSE)*K3568</f>
        <v>3360000000</v>
      </c>
      <c r="J3568" s="147"/>
      <c r="K3568" s="71">
        <v>15000000</v>
      </c>
      <c r="L3568" t="str">
        <f t="shared" si="66"/>
        <v>泡泡龍飛飛卡</v>
      </c>
    </row>
    <row r="3569" spans="2:12" x14ac:dyDescent="0.25">
      <c r="B3569" s="82" t="s">
        <v>441</v>
      </c>
      <c r="C3569" s="174" t="s">
        <v>6815</v>
      </c>
      <c r="D3569" s="175" t="s">
        <v>6816</v>
      </c>
      <c r="E3569" s="82">
        <v>12</v>
      </c>
      <c r="F3569" s="79"/>
      <c r="G3569" s="82"/>
      <c r="H3569" s="82"/>
      <c r="I3569" s="118">
        <f>VLOOKUP(道具表!L3569,虛寶卡代碼清單!D:H,4,FALSE)*K3569</f>
        <v>6720000000</v>
      </c>
      <c r="J3569" s="147"/>
      <c r="K3569" s="71">
        <v>30000000</v>
      </c>
      <c r="L3569" t="str">
        <f t="shared" si="66"/>
        <v>泡泡龍飛飛卡</v>
      </c>
    </row>
    <row r="3570" spans="2:12" x14ac:dyDescent="0.25">
      <c r="B3570" s="82" t="s">
        <v>441</v>
      </c>
      <c r="C3570" s="174" t="s">
        <v>6817</v>
      </c>
      <c r="D3570" s="175" t="s">
        <v>6818</v>
      </c>
      <c r="E3570" s="82">
        <v>12</v>
      </c>
      <c r="F3570" s="79"/>
      <c r="G3570" s="82"/>
      <c r="H3570" s="82"/>
      <c r="I3570" s="118">
        <f>VLOOKUP(道具表!L3570,虛寶卡代碼清單!D:H,4,FALSE)*K3570</f>
        <v>11200000000</v>
      </c>
      <c r="J3570" s="147"/>
      <c r="K3570" s="71">
        <v>50000000</v>
      </c>
      <c r="L3570" t="str">
        <f t="shared" si="66"/>
        <v>泡泡龍飛飛卡</v>
      </c>
    </row>
    <row r="3571" spans="2:12" x14ac:dyDescent="0.25">
      <c r="B3571" s="82" t="s">
        <v>441</v>
      </c>
      <c r="C3571" s="174" t="s">
        <v>6819</v>
      </c>
      <c r="D3571" s="175" t="s">
        <v>6820</v>
      </c>
      <c r="E3571" s="82">
        <v>12</v>
      </c>
      <c r="F3571" s="79"/>
      <c r="G3571" s="82"/>
      <c r="H3571" s="82"/>
      <c r="I3571" s="118">
        <f>VLOOKUP(道具表!L3571,虛寶卡代碼清單!D:H,4,FALSE)*K3571</f>
        <v>22400000000</v>
      </c>
      <c r="J3571" s="147"/>
      <c r="K3571" s="71">
        <v>100000000</v>
      </c>
      <c r="L3571" t="str">
        <f t="shared" si="66"/>
        <v>泡泡龍飛飛卡</v>
      </c>
    </row>
    <row r="3572" spans="2:12" x14ac:dyDescent="0.25">
      <c r="B3572" s="82" t="s">
        <v>441</v>
      </c>
      <c r="C3572" s="174" t="s">
        <v>6821</v>
      </c>
      <c r="D3572" s="175" t="s">
        <v>6822</v>
      </c>
      <c r="E3572" s="82">
        <v>12</v>
      </c>
      <c r="F3572" s="79"/>
      <c r="G3572" s="82"/>
      <c r="H3572" s="82"/>
      <c r="I3572" s="118">
        <f>VLOOKUP(道具表!L3572,虛寶卡代碼清單!D:H,4,FALSE)*K3572</f>
        <v>44800000000</v>
      </c>
      <c r="J3572" s="147"/>
      <c r="K3572" s="71">
        <v>200000000</v>
      </c>
      <c r="L3572" t="str">
        <f t="shared" si="66"/>
        <v>泡泡龍飛飛卡</v>
      </c>
    </row>
    <row r="3573" spans="2:12" x14ac:dyDescent="0.25">
      <c r="B3573" s="82" t="s">
        <v>441</v>
      </c>
      <c r="C3573" s="174" t="s">
        <v>6823</v>
      </c>
      <c r="D3573" s="175" t="s">
        <v>6824</v>
      </c>
      <c r="E3573" s="82">
        <v>12</v>
      </c>
      <c r="F3573" s="79"/>
      <c r="G3573" s="82"/>
      <c r="H3573" s="82"/>
      <c r="I3573" s="118">
        <f>VLOOKUP(道具表!L3573,虛寶卡代碼清單!D:H,4,FALSE)*K3573</f>
        <v>67200000000</v>
      </c>
      <c r="J3573" s="147"/>
      <c r="K3573" s="71">
        <v>300000000</v>
      </c>
      <c r="L3573" t="str">
        <f t="shared" si="66"/>
        <v>泡泡龍飛飛卡</v>
      </c>
    </row>
    <row r="3574" spans="2:12" x14ac:dyDescent="0.25">
      <c r="B3574" s="82" t="s">
        <v>441</v>
      </c>
      <c r="C3574" s="174" t="s">
        <v>6825</v>
      </c>
      <c r="D3574" s="175" t="s">
        <v>6826</v>
      </c>
      <c r="E3574" s="82">
        <v>12</v>
      </c>
      <c r="F3574" s="79"/>
      <c r="G3574" s="82"/>
      <c r="H3574" s="82"/>
      <c r="I3574" s="118">
        <f>VLOOKUP(道具表!L3574,虛寶卡代碼清單!D:H,4,FALSE)*K3574</f>
        <v>112000000000</v>
      </c>
      <c r="J3574" s="147"/>
      <c r="K3574" s="71">
        <v>500000000</v>
      </c>
      <c r="L3574" t="str">
        <f t="shared" si="66"/>
        <v>泡泡龍飛飛卡</v>
      </c>
    </row>
    <row r="3575" spans="2:12" x14ac:dyDescent="0.25">
      <c r="B3575" s="82" t="s">
        <v>441</v>
      </c>
      <c r="C3575" s="174" t="s">
        <v>6827</v>
      </c>
      <c r="D3575" s="175" t="s">
        <v>6828</v>
      </c>
      <c r="E3575" s="82">
        <v>12</v>
      </c>
      <c r="F3575" s="79"/>
      <c r="G3575" s="82"/>
      <c r="H3575" s="82"/>
      <c r="I3575" s="118">
        <f>VLOOKUP(道具表!L3575,虛寶卡代碼清單!D:H,4,FALSE)*K3575</f>
        <v>224000000000</v>
      </c>
      <c r="J3575" s="147"/>
      <c r="K3575" s="71">
        <v>1000000000</v>
      </c>
      <c r="L3575" t="str">
        <f t="shared" si="66"/>
        <v>泡泡龍飛飛卡</v>
      </c>
    </row>
    <row r="3576" spans="2:12" x14ac:dyDescent="0.25">
      <c r="B3576" s="82" t="s">
        <v>441</v>
      </c>
      <c r="C3576" s="174" t="s">
        <v>6829</v>
      </c>
      <c r="D3576" s="175" t="s">
        <v>6830</v>
      </c>
      <c r="E3576" s="82">
        <v>12</v>
      </c>
      <c r="F3576" s="79"/>
      <c r="G3576" s="82"/>
      <c r="H3576" s="82"/>
      <c r="I3576" s="118">
        <f>VLOOKUP(道具表!L3576,虛寶卡代碼清單!D:H,4,FALSE)*K3576</f>
        <v>672000</v>
      </c>
      <c r="J3576" s="147"/>
      <c r="K3576" s="71">
        <v>3000</v>
      </c>
      <c r="L3576" t="str">
        <f t="shared" si="66"/>
        <v>泡泡龍飛飛卡</v>
      </c>
    </row>
    <row r="3577" spans="2:12" x14ac:dyDescent="0.25">
      <c r="B3577" s="82" t="s">
        <v>441</v>
      </c>
      <c r="C3577" s="174" t="s">
        <v>6831</v>
      </c>
      <c r="D3577" s="175" t="s">
        <v>6832</v>
      </c>
      <c r="E3577" s="82">
        <v>12</v>
      </c>
      <c r="F3577" s="79"/>
      <c r="G3577" s="82"/>
      <c r="H3577" s="82"/>
      <c r="I3577" s="118">
        <f>VLOOKUP(道具表!L3577,虛寶卡代碼清單!D:H,4,FALSE)*K3577</f>
        <v>2240000</v>
      </c>
      <c r="J3577" s="147"/>
      <c r="K3577" s="71">
        <v>10000</v>
      </c>
      <c r="L3577" t="str">
        <f t="shared" si="66"/>
        <v>泡泡龍飛飛卡</v>
      </c>
    </row>
    <row r="3578" spans="2:12" x14ac:dyDescent="0.25">
      <c r="B3578" s="82" t="s">
        <v>441</v>
      </c>
      <c r="C3578" s="174" t="s">
        <v>6833</v>
      </c>
      <c r="D3578" s="175" t="s">
        <v>6834</v>
      </c>
      <c r="E3578" s="82">
        <v>12</v>
      </c>
      <c r="F3578" s="79"/>
      <c r="G3578" s="82"/>
      <c r="H3578" s="82"/>
      <c r="I3578" s="118">
        <f>VLOOKUP(道具表!L3578,虛寶卡代碼清單!D:H,4,FALSE)*K3578</f>
        <v>6720000</v>
      </c>
      <c r="J3578" s="147"/>
      <c r="K3578" s="71">
        <v>30000</v>
      </c>
      <c r="L3578" t="str">
        <f t="shared" si="66"/>
        <v>泡泡龍飛飛卡</v>
      </c>
    </row>
    <row r="3579" spans="2:12" x14ac:dyDescent="0.25">
      <c r="B3579" s="82" t="s">
        <v>441</v>
      </c>
      <c r="C3579" s="174" t="s">
        <v>6835</v>
      </c>
      <c r="D3579" s="175" t="s">
        <v>6836</v>
      </c>
      <c r="E3579" s="82">
        <v>12</v>
      </c>
      <c r="F3579" s="79"/>
      <c r="G3579" s="82"/>
      <c r="H3579" s="82"/>
      <c r="I3579" s="118">
        <f>VLOOKUP(道具表!L3579,虛寶卡代碼清單!D:H,4,FALSE)*K3579</f>
        <v>22400000</v>
      </c>
      <c r="J3579" s="147"/>
      <c r="K3579" s="71">
        <v>100000</v>
      </c>
      <c r="L3579" t="str">
        <f t="shared" si="66"/>
        <v>泡泡龍飛飛卡</v>
      </c>
    </row>
    <row r="3580" spans="2:12" x14ac:dyDescent="0.25">
      <c r="B3580" s="82" t="s">
        <v>441</v>
      </c>
      <c r="C3580" s="174" t="s">
        <v>6837</v>
      </c>
      <c r="D3580" s="175" t="s">
        <v>6838</v>
      </c>
      <c r="E3580" s="82">
        <v>12</v>
      </c>
      <c r="F3580" s="79"/>
      <c r="G3580" s="82"/>
      <c r="H3580" s="82"/>
      <c r="I3580" s="118">
        <f>VLOOKUP(道具表!L3580,虛寶卡代碼清單!D:H,4,FALSE)*K3580</f>
        <v>67200000</v>
      </c>
      <c r="J3580" s="147"/>
      <c r="K3580" s="71">
        <v>300000</v>
      </c>
      <c r="L3580" t="str">
        <f t="shared" si="66"/>
        <v>泡泡龍飛飛卡</v>
      </c>
    </row>
    <row r="3581" spans="2:12" x14ac:dyDescent="0.25">
      <c r="B3581" s="82" t="s">
        <v>441</v>
      </c>
      <c r="C3581" s="174" t="s">
        <v>6839</v>
      </c>
      <c r="D3581" s="175" t="s">
        <v>6840</v>
      </c>
      <c r="E3581" s="82">
        <v>12</v>
      </c>
      <c r="F3581" s="79"/>
      <c r="G3581" s="82"/>
      <c r="H3581" s="82"/>
      <c r="I3581" s="118">
        <f>VLOOKUP(道具表!L3581,虛寶卡代碼清單!D:H,4,FALSE)*K3581</f>
        <v>224000000</v>
      </c>
      <c r="J3581" s="147"/>
      <c r="K3581" s="71">
        <v>1000000</v>
      </c>
      <c r="L3581" t="str">
        <f t="shared" si="66"/>
        <v>泡泡龍飛飛卡</v>
      </c>
    </row>
    <row r="3582" spans="2:12" x14ac:dyDescent="0.25">
      <c r="B3582" s="82" t="s">
        <v>441</v>
      </c>
      <c r="C3582" s="174" t="s">
        <v>6841</v>
      </c>
      <c r="D3582" s="175" t="s">
        <v>6842</v>
      </c>
      <c r="E3582" s="82">
        <v>12</v>
      </c>
      <c r="F3582" s="79"/>
      <c r="G3582" s="82"/>
      <c r="H3582" s="82"/>
      <c r="I3582" s="118">
        <f>VLOOKUP(道具表!L3582,虛寶卡代碼清單!D:H,4,FALSE)*K3582</f>
        <v>672000000</v>
      </c>
      <c r="J3582" s="147"/>
      <c r="K3582" s="71">
        <v>3000000</v>
      </c>
      <c r="L3582" t="str">
        <f t="shared" si="66"/>
        <v>泡泡龍飛飛卡</v>
      </c>
    </row>
    <row r="3583" spans="2:12" x14ac:dyDescent="0.25">
      <c r="B3583" s="82" t="s">
        <v>441</v>
      </c>
      <c r="C3583" s="174" t="s">
        <v>6843</v>
      </c>
      <c r="D3583" s="175" t="s">
        <v>6844</v>
      </c>
      <c r="E3583" s="82">
        <v>12</v>
      </c>
      <c r="F3583" s="79"/>
      <c r="G3583" s="82"/>
      <c r="H3583" s="82"/>
      <c r="I3583" s="118">
        <f>VLOOKUP(道具表!L3583,虛寶卡代碼清單!D:H,4,FALSE)*K3583</f>
        <v>1344000000</v>
      </c>
      <c r="J3583" s="147"/>
      <c r="K3583" s="71">
        <v>6000000</v>
      </c>
      <c r="L3583" t="str">
        <f t="shared" si="66"/>
        <v>泡泡龍飛飛卡</v>
      </c>
    </row>
    <row r="3584" spans="2:12" x14ac:dyDescent="0.25">
      <c r="B3584" s="82" t="s">
        <v>441</v>
      </c>
      <c r="C3584" s="174" t="s">
        <v>6845</v>
      </c>
      <c r="D3584" s="175" t="s">
        <v>6846</v>
      </c>
      <c r="E3584" s="82">
        <v>12</v>
      </c>
      <c r="F3584" s="79"/>
      <c r="G3584" s="82"/>
      <c r="H3584" s="82"/>
      <c r="I3584" s="118">
        <f>VLOOKUP(道具表!L3584,虛寶卡代碼清單!D:H,4,FALSE)*K3584</f>
        <v>2016000000</v>
      </c>
      <c r="J3584" s="147"/>
      <c r="K3584" s="71">
        <v>9000000</v>
      </c>
      <c r="L3584" t="str">
        <f t="shared" si="66"/>
        <v>泡泡龍飛飛卡</v>
      </c>
    </row>
    <row r="3585" spans="2:12" x14ac:dyDescent="0.25">
      <c r="B3585" s="82" t="s">
        <v>441</v>
      </c>
      <c r="C3585" s="174" t="s">
        <v>6847</v>
      </c>
      <c r="D3585" s="175" t="s">
        <v>6848</v>
      </c>
      <c r="E3585" s="82">
        <v>12</v>
      </c>
      <c r="F3585" s="79"/>
      <c r="G3585" s="82"/>
      <c r="H3585" s="82"/>
      <c r="I3585" s="118">
        <f>VLOOKUP(道具表!L3585,虛寶卡代碼清單!D:H,4,FALSE)*K3585</f>
        <v>2240000000</v>
      </c>
      <c r="J3585" s="147"/>
      <c r="K3585" s="71">
        <v>10000000</v>
      </c>
      <c r="L3585" t="str">
        <f t="shared" si="66"/>
        <v>泡泡龍飛飛卡</v>
      </c>
    </row>
    <row r="3586" spans="2:12" x14ac:dyDescent="0.25">
      <c r="B3586" s="82" t="s">
        <v>441</v>
      </c>
      <c r="C3586" s="174" t="s">
        <v>6849</v>
      </c>
      <c r="D3586" s="175" t="s">
        <v>6850</v>
      </c>
      <c r="E3586" s="82">
        <v>12</v>
      </c>
      <c r="F3586" s="79"/>
      <c r="G3586" s="82"/>
      <c r="H3586" s="82"/>
      <c r="I3586" s="118">
        <f>VLOOKUP(道具表!L3586,虛寶卡代碼清單!D:H,4,FALSE)*K3586</f>
        <v>3360000000</v>
      </c>
      <c r="J3586" s="147"/>
      <c r="K3586" s="71">
        <v>15000000</v>
      </c>
      <c r="L3586" t="str">
        <f t="shared" si="66"/>
        <v>泡泡龍飛飛卡</v>
      </c>
    </row>
    <row r="3587" spans="2:12" x14ac:dyDescent="0.25">
      <c r="B3587" s="82" t="s">
        <v>441</v>
      </c>
      <c r="C3587" s="174" t="s">
        <v>6851</v>
      </c>
      <c r="D3587" s="175" t="s">
        <v>6852</v>
      </c>
      <c r="E3587" s="82">
        <v>12</v>
      </c>
      <c r="F3587" s="79"/>
      <c r="G3587" s="82"/>
      <c r="H3587" s="82"/>
      <c r="I3587" s="118">
        <f>VLOOKUP(道具表!L3587,虛寶卡代碼清單!D:H,4,FALSE)*K3587</f>
        <v>6720000000</v>
      </c>
      <c r="J3587" s="147"/>
      <c r="K3587" s="71">
        <v>30000000</v>
      </c>
      <c r="L3587" t="str">
        <f t="shared" si="66"/>
        <v>泡泡龍飛飛卡</v>
      </c>
    </row>
    <row r="3588" spans="2:12" x14ac:dyDescent="0.25">
      <c r="B3588" s="82" t="s">
        <v>441</v>
      </c>
      <c r="C3588" s="174" t="s">
        <v>6853</v>
      </c>
      <c r="D3588" s="175" t="s">
        <v>6854</v>
      </c>
      <c r="E3588" s="82">
        <v>12</v>
      </c>
      <c r="F3588" s="79"/>
      <c r="G3588" s="82"/>
      <c r="H3588" s="82"/>
      <c r="I3588" s="118">
        <f>VLOOKUP(道具表!L3588,虛寶卡代碼清單!D:H,4,FALSE)*K3588</f>
        <v>11200000000</v>
      </c>
      <c r="J3588" s="147"/>
      <c r="K3588" s="71">
        <v>50000000</v>
      </c>
      <c r="L3588" t="str">
        <f t="shared" si="66"/>
        <v>泡泡龍飛飛卡</v>
      </c>
    </row>
    <row r="3589" spans="2:12" x14ac:dyDescent="0.25">
      <c r="B3589" s="82" t="s">
        <v>441</v>
      </c>
      <c r="C3589" s="174" t="s">
        <v>6855</v>
      </c>
      <c r="D3589" s="175" t="s">
        <v>6856</v>
      </c>
      <c r="E3589" s="82">
        <v>12</v>
      </c>
      <c r="F3589" s="79"/>
      <c r="G3589" s="82"/>
      <c r="H3589" s="82"/>
      <c r="I3589" s="118">
        <f>VLOOKUP(道具表!L3589,虛寶卡代碼清單!D:H,4,FALSE)*K3589</f>
        <v>22400000000</v>
      </c>
      <c r="J3589" s="147"/>
      <c r="K3589" s="71">
        <v>100000000</v>
      </c>
      <c r="L3589" t="str">
        <f t="shared" si="66"/>
        <v>泡泡龍飛飛卡</v>
      </c>
    </row>
    <row r="3590" spans="2:12" x14ac:dyDescent="0.25">
      <c r="B3590" s="82" t="s">
        <v>441</v>
      </c>
      <c r="C3590" s="174" t="s">
        <v>6857</v>
      </c>
      <c r="D3590" s="175" t="s">
        <v>6858</v>
      </c>
      <c r="E3590" s="82">
        <v>12</v>
      </c>
      <c r="F3590" s="79"/>
      <c r="G3590" s="82"/>
      <c r="H3590" s="82"/>
      <c r="I3590" s="118">
        <f>VLOOKUP(道具表!L3590,虛寶卡代碼清單!D:H,4,FALSE)*K3590</f>
        <v>44800000000</v>
      </c>
      <c r="J3590" s="147"/>
      <c r="K3590" s="71">
        <v>200000000</v>
      </c>
      <c r="L3590" t="str">
        <f t="shared" si="66"/>
        <v>泡泡龍飛飛卡</v>
      </c>
    </row>
    <row r="3591" spans="2:12" x14ac:dyDescent="0.25">
      <c r="B3591" s="82" t="s">
        <v>441</v>
      </c>
      <c r="C3591" s="174" t="s">
        <v>6859</v>
      </c>
      <c r="D3591" s="175" t="s">
        <v>6860</v>
      </c>
      <c r="E3591" s="82">
        <v>12</v>
      </c>
      <c r="F3591" s="79"/>
      <c r="G3591" s="82"/>
      <c r="H3591" s="82"/>
      <c r="I3591" s="118">
        <f>VLOOKUP(道具表!L3591,虛寶卡代碼清單!D:H,4,FALSE)*K3591</f>
        <v>67200000000</v>
      </c>
      <c r="J3591" s="147"/>
      <c r="K3591" s="71">
        <v>300000000</v>
      </c>
      <c r="L3591" t="str">
        <f t="shared" si="66"/>
        <v>泡泡龍飛飛卡</v>
      </c>
    </row>
    <row r="3592" spans="2:12" x14ac:dyDescent="0.25">
      <c r="B3592" s="82" t="s">
        <v>441</v>
      </c>
      <c r="C3592" s="174" t="s">
        <v>6861</v>
      </c>
      <c r="D3592" s="175" t="s">
        <v>6862</v>
      </c>
      <c r="E3592" s="82">
        <v>12</v>
      </c>
      <c r="F3592" s="79"/>
      <c r="G3592" s="82"/>
      <c r="H3592" s="82"/>
      <c r="I3592" s="118">
        <f>VLOOKUP(道具表!L3592,虛寶卡代碼清單!D:H,4,FALSE)*K3592</f>
        <v>112000000000</v>
      </c>
      <c r="J3592" s="147"/>
      <c r="K3592" s="71">
        <v>500000000</v>
      </c>
      <c r="L3592" t="str">
        <f t="shared" si="66"/>
        <v>泡泡龍飛飛卡</v>
      </c>
    </row>
    <row r="3593" spans="2:12" x14ac:dyDescent="0.25">
      <c r="B3593" s="82" t="s">
        <v>441</v>
      </c>
      <c r="C3593" s="174" t="s">
        <v>6863</v>
      </c>
      <c r="D3593" s="175" t="s">
        <v>6864</v>
      </c>
      <c r="E3593" s="82">
        <v>12</v>
      </c>
      <c r="F3593" s="79"/>
      <c r="G3593" s="82"/>
      <c r="H3593" s="82"/>
      <c r="I3593" s="118">
        <f>VLOOKUP(道具表!L3593,虛寶卡代碼清單!D:H,4,FALSE)*K3593</f>
        <v>224000000000</v>
      </c>
      <c r="J3593" s="147"/>
      <c r="K3593" s="71">
        <v>1000000000</v>
      </c>
      <c r="L3593" t="str">
        <f t="shared" si="66"/>
        <v>泡泡龍飛飛卡</v>
      </c>
    </row>
    <row r="3594" spans="2:12" x14ac:dyDescent="0.25">
      <c r="B3594" s="82" t="s">
        <v>441</v>
      </c>
      <c r="C3594" s="174" t="s">
        <v>6865</v>
      </c>
      <c r="D3594" s="175" t="s">
        <v>6866</v>
      </c>
      <c r="E3594" s="82">
        <v>12</v>
      </c>
      <c r="F3594" s="79"/>
      <c r="G3594" s="82"/>
      <c r="H3594" s="82"/>
      <c r="I3594" s="118">
        <f>VLOOKUP(道具表!L3594,虛寶卡代碼清單!D:H,4,FALSE)*K3594</f>
        <v>1488000</v>
      </c>
      <c r="J3594" s="147"/>
      <c r="K3594" s="71">
        <v>3000</v>
      </c>
      <c r="L3594" t="str">
        <f t="shared" si="66"/>
        <v>泡泡龍邦納卡</v>
      </c>
    </row>
    <row r="3595" spans="2:12" x14ac:dyDescent="0.25">
      <c r="B3595" s="82" t="s">
        <v>441</v>
      </c>
      <c r="C3595" s="174" t="s">
        <v>6867</v>
      </c>
      <c r="D3595" s="175" t="s">
        <v>6868</v>
      </c>
      <c r="E3595" s="82">
        <v>12</v>
      </c>
      <c r="F3595" s="79"/>
      <c r="G3595" s="82"/>
      <c r="H3595" s="82"/>
      <c r="I3595" s="118">
        <f>VLOOKUP(道具表!L3595,虛寶卡代碼清單!D:H,4,FALSE)*K3595</f>
        <v>4960000</v>
      </c>
      <c r="J3595" s="147"/>
      <c r="K3595" s="71">
        <v>10000</v>
      </c>
      <c r="L3595" t="str">
        <f t="shared" si="66"/>
        <v>泡泡龍邦納卡</v>
      </c>
    </row>
    <row r="3596" spans="2:12" x14ac:dyDescent="0.25">
      <c r="B3596" s="82" t="s">
        <v>441</v>
      </c>
      <c r="C3596" s="174" t="s">
        <v>6869</v>
      </c>
      <c r="D3596" s="175" t="s">
        <v>6870</v>
      </c>
      <c r="E3596" s="82">
        <v>12</v>
      </c>
      <c r="F3596" s="79"/>
      <c r="G3596" s="82"/>
      <c r="H3596" s="82"/>
      <c r="I3596" s="118">
        <f>VLOOKUP(道具表!L3596,虛寶卡代碼清單!D:H,4,FALSE)*K3596</f>
        <v>14880000</v>
      </c>
      <c r="J3596" s="147"/>
      <c r="K3596" s="71">
        <v>30000</v>
      </c>
      <c r="L3596" t="str">
        <f t="shared" si="66"/>
        <v>泡泡龍邦納卡</v>
      </c>
    </row>
    <row r="3597" spans="2:12" x14ac:dyDescent="0.25">
      <c r="B3597" s="82" t="s">
        <v>441</v>
      </c>
      <c r="C3597" s="174" t="s">
        <v>6871</v>
      </c>
      <c r="D3597" s="175" t="s">
        <v>6872</v>
      </c>
      <c r="E3597" s="82">
        <v>12</v>
      </c>
      <c r="F3597" s="79"/>
      <c r="G3597" s="82"/>
      <c r="H3597" s="82"/>
      <c r="I3597" s="118">
        <f>VLOOKUP(道具表!L3597,虛寶卡代碼清單!D:H,4,FALSE)*K3597</f>
        <v>49600000</v>
      </c>
      <c r="J3597" s="147"/>
      <c r="K3597" s="71">
        <v>100000</v>
      </c>
      <c r="L3597" t="str">
        <f t="shared" si="66"/>
        <v>泡泡龍邦納卡</v>
      </c>
    </row>
    <row r="3598" spans="2:12" x14ac:dyDescent="0.25">
      <c r="B3598" s="82" t="s">
        <v>441</v>
      </c>
      <c r="C3598" s="174" t="s">
        <v>6873</v>
      </c>
      <c r="D3598" s="175" t="s">
        <v>6874</v>
      </c>
      <c r="E3598" s="82">
        <v>12</v>
      </c>
      <c r="F3598" s="79"/>
      <c r="G3598" s="82"/>
      <c r="H3598" s="82"/>
      <c r="I3598" s="118">
        <f>VLOOKUP(道具表!L3598,虛寶卡代碼清單!D:H,4,FALSE)*K3598</f>
        <v>148800000</v>
      </c>
      <c r="J3598" s="147"/>
      <c r="K3598" s="71">
        <v>300000</v>
      </c>
      <c r="L3598" t="str">
        <f t="shared" si="66"/>
        <v>泡泡龍邦納卡</v>
      </c>
    </row>
    <row r="3599" spans="2:12" x14ac:dyDescent="0.25">
      <c r="B3599" s="82" t="s">
        <v>441</v>
      </c>
      <c r="C3599" s="174" t="s">
        <v>6875</v>
      </c>
      <c r="D3599" s="175" t="s">
        <v>6876</v>
      </c>
      <c r="E3599" s="82">
        <v>12</v>
      </c>
      <c r="F3599" s="79"/>
      <c r="G3599" s="82"/>
      <c r="H3599" s="82"/>
      <c r="I3599" s="118">
        <f>VLOOKUP(道具表!L3599,虛寶卡代碼清單!D:H,4,FALSE)*K3599</f>
        <v>496000000</v>
      </c>
      <c r="J3599" s="147"/>
      <c r="K3599" s="71">
        <v>1000000</v>
      </c>
      <c r="L3599" t="str">
        <f t="shared" si="66"/>
        <v>泡泡龍邦納卡</v>
      </c>
    </row>
    <row r="3600" spans="2:12" x14ac:dyDescent="0.25">
      <c r="B3600" s="82" t="s">
        <v>441</v>
      </c>
      <c r="C3600" s="174" t="s">
        <v>6877</v>
      </c>
      <c r="D3600" s="175" t="s">
        <v>6878</v>
      </c>
      <c r="E3600" s="82">
        <v>12</v>
      </c>
      <c r="F3600" s="79"/>
      <c r="G3600" s="82"/>
      <c r="H3600" s="82"/>
      <c r="I3600" s="118">
        <f>VLOOKUP(道具表!L3600,虛寶卡代碼清單!D:H,4,FALSE)*K3600</f>
        <v>1488000000</v>
      </c>
      <c r="J3600" s="147"/>
      <c r="K3600" s="71">
        <v>3000000</v>
      </c>
      <c r="L3600" t="str">
        <f t="shared" si="66"/>
        <v>泡泡龍邦納卡</v>
      </c>
    </row>
    <row r="3601" spans="2:12" x14ac:dyDescent="0.25">
      <c r="B3601" s="82" t="s">
        <v>441</v>
      </c>
      <c r="C3601" s="174" t="s">
        <v>6879</v>
      </c>
      <c r="D3601" s="175" t="s">
        <v>6880</v>
      </c>
      <c r="E3601" s="82">
        <v>12</v>
      </c>
      <c r="F3601" s="79"/>
      <c r="G3601" s="82"/>
      <c r="H3601" s="82"/>
      <c r="I3601" s="118">
        <f>VLOOKUP(道具表!L3601,虛寶卡代碼清單!D:H,4,FALSE)*K3601</f>
        <v>2976000000</v>
      </c>
      <c r="J3601" s="147"/>
      <c r="K3601" s="71">
        <v>6000000</v>
      </c>
      <c r="L3601" t="str">
        <f t="shared" si="66"/>
        <v>泡泡龍邦納卡</v>
      </c>
    </row>
    <row r="3602" spans="2:12" x14ac:dyDescent="0.25">
      <c r="B3602" s="82" t="s">
        <v>441</v>
      </c>
      <c r="C3602" s="174" t="s">
        <v>6881</v>
      </c>
      <c r="D3602" s="175" t="s">
        <v>6882</v>
      </c>
      <c r="E3602" s="82">
        <v>12</v>
      </c>
      <c r="F3602" s="79"/>
      <c r="G3602" s="82"/>
      <c r="H3602" s="82"/>
      <c r="I3602" s="118">
        <f>VLOOKUP(道具表!L3602,虛寶卡代碼清單!D:H,4,FALSE)*K3602</f>
        <v>4464000000</v>
      </c>
      <c r="J3602" s="147"/>
      <c r="K3602" s="71">
        <v>9000000</v>
      </c>
      <c r="L3602" t="str">
        <f t="shared" si="66"/>
        <v>泡泡龍邦納卡</v>
      </c>
    </row>
    <row r="3603" spans="2:12" x14ac:dyDescent="0.25">
      <c r="B3603" s="82" t="s">
        <v>441</v>
      </c>
      <c r="C3603" s="174" t="s">
        <v>6883</v>
      </c>
      <c r="D3603" s="175" t="s">
        <v>6884</v>
      </c>
      <c r="E3603" s="82">
        <v>12</v>
      </c>
      <c r="F3603" s="79"/>
      <c r="G3603" s="82"/>
      <c r="H3603" s="82"/>
      <c r="I3603" s="118">
        <f>VLOOKUP(道具表!L3603,虛寶卡代碼清單!D:H,4,FALSE)*K3603</f>
        <v>4960000000</v>
      </c>
      <c r="J3603" s="147"/>
      <c r="K3603" s="71">
        <v>10000000</v>
      </c>
      <c r="L3603" t="str">
        <f t="shared" si="66"/>
        <v>泡泡龍邦納卡</v>
      </c>
    </row>
    <row r="3604" spans="2:12" x14ac:dyDescent="0.25">
      <c r="B3604" s="82" t="s">
        <v>441</v>
      </c>
      <c r="C3604" s="174" t="s">
        <v>6885</v>
      </c>
      <c r="D3604" s="175" t="s">
        <v>6886</v>
      </c>
      <c r="E3604" s="82">
        <v>12</v>
      </c>
      <c r="F3604" s="79"/>
      <c r="G3604" s="82"/>
      <c r="H3604" s="82"/>
      <c r="I3604" s="118">
        <f>VLOOKUP(道具表!L3604,虛寶卡代碼清單!D:H,4,FALSE)*K3604</f>
        <v>7440000000</v>
      </c>
      <c r="J3604" s="147"/>
      <c r="K3604" s="71">
        <v>15000000</v>
      </c>
      <c r="L3604" t="str">
        <f t="shared" si="66"/>
        <v>泡泡龍邦納卡</v>
      </c>
    </row>
    <row r="3605" spans="2:12" x14ac:dyDescent="0.25">
      <c r="B3605" s="82" t="s">
        <v>441</v>
      </c>
      <c r="C3605" s="174" t="s">
        <v>6887</v>
      </c>
      <c r="D3605" s="175" t="s">
        <v>6888</v>
      </c>
      <c r="E3605" s="82">
        <v>12</v>
      </c>
      <c r="F3605" s="79"/>
      <c r="G3605" s="82"/>
      <c r="H3605" s="82"/>
      <c r="I3605" s="118">
        <f>VLOOKUP(道具表!L3605,虛寶卡代碼清單!D:H,4,FALSE)*K3605</f>
        <v>14880000000</v>
      </c>
      <c r="J3605" s="147"/>
      <c r="K3605" s="71">
        <v>30000000</v>
      </c>
      <c r="L3605" t="str">
        <f t="shared" si="66"/>
        <v>泡泡龍邦納卡</v>
      </c>
    </row>
    <row r="3606" spans="2:12" x14ac:dyDescent="0.25">
      <c r="B3606" s="82" t="s">
        <v>441</v>
      </c>
      <c r="C3606" s="174" t="s">
        <v>6889</v>
      </c>
      <c r="D3606" s="175" t="s">
        <v>6890</v>
      </c>
      <c r="E3606" s="82">
        <v>12</v>
      </c>
      <c r="F3606" s="79"/>
      <c r="G3606" s="82"/>
      <c r="H3606" s="82"/>
      <c r="I3606" s="118">
        <f>VLOOKUP(道具表!L3606,虛寶卡代碼清單!D:H,4,FALSE)*K3606</f>
        <v>24800000000</v>
      </c>
      <c r="J3606" s="147"/>
      <c r="K3606" s="71">
        <v>50000000</v>
      </c>
      <c r="L3606" t="str">
        <f t="shared" si="66"/>
        <v>泡泡龍邦納卡</v>
      </c>
    </row>
    <row r="3607" spans="2:12" x14ac:dyDescent="0.25">
      <c r="B3607" s="82" t="s">
        <v>441</v>
      </c>
      <c r="C3607" s="174" t="s">
        <v>6891</v>
      </c>
      <c r="D3607" s="175" t="s">
        <v>6892</v>
      </c>
      <c r="E3607" s="82">
        <v>12</v>
      </c>
      <c r="F3607" s="79"/>
      <c r="G3607" s="82"/>
      <c r="H3607" s="82"/>
      <c r="I3607" s="118">
        <f>VLOOKUP(道具表!L3607,虛寶卡代碼清單!D:H,4,FALSE)*K3607</f>
        <v>49600000000</v>
      </c>
      <c r="J3607" s="147"/>
      <c r="K3607" s="71">
        <v>100000000</v>
      </c>
      <c r="L3607" t="str">
        <f t="shared" si="66"/>
        <v>泡泡龍邦納卡</v>
      </c>
    </row>
    <row r="3608" spans="2:12" x14ac:dyDescent="0.25">
      <c r="B3608" s="82" t="s">
        <v>441</v>
      </c>
      <c r="C3608" s="174" t="s">
        <v>6893</v>
      </c>
      <c r="D3608" s="175" t="s">
        <v>6894</v>
      </c>
      <c r="E3608" s="82">
        <v>12</v>
      </c>
      <c r="F3608" s="79"/>
      <c r="G3608" s="82"/>
      <c r="H3608" s="82"/>
      <c r="I3608" s="118">
        <f>VLOOKUP(道具表!L3608,虛寶卡代碼清單!D:H,4,FALSE)*K3608</f>
        <v>99200000000</v>
      </c>
      <c r="J3608" s="147"/>
      <c r="K3608" s="71">
        <v>200000000</v>
      </c>
      <c r="L3608" t="str">
        <f t="shared" si="66"/>
        <v>泡泡龍邦納卡</v>
      </c>
    </row>
    <row r="3609" spans="2:12" x14ac:dyDescent="0.25">
      <c r="B3609" s="82" t="s">
        <v>441</v>
      </c>
      <c r="C3609" s="174" t="s">
        <v>6895</v>
      </c>
      <c r="D3609" s="175" t="s">
        <v>6896</v>
      </c>
      <c r="E3609" s="82">
        <v>12</v>
      </c>
      <c r="F3609" s="79"/>
      <c r="G3609" s="82"/>
      <c r="H3609" s="82"/>
      <c r="I3609" s="118">
        <f>VLOOKUP(道具表!L3609,虛寶卡代碼清單!D:H,4,FALSE)*K3609</f>
        <v>148800000000</v>
      </c>
      <c r="J3609" s="147"/>
      <c r="K3609" s="71">
        <v>300000000</v>
      </c>
      <c r="L3609" t="str">
        <f t="shared" si="66"/>
        <v>泡泡龍邦納卡</v>
      </c>
    </row>
    <row r="3610" spans="2:12" x14ac:dyDescent="0.25">
      <c r="B3610" s="82" t="s">
        <v>441</v>
      </c>
      <c r="C3610" s="174" t="s">
        <v>6897</v>
      </c>
      <c r="D3610" s="175" t="s">
        <v>6898</v>
      </c>
      <c r="E3610" s="82">
        <v>12</v>
      </c>
      <c r="F3610" s="79"/>
      <c r="G3610" s="82"/>
      <c r="H3610" s="82"/>
      <c r="I3610" s="118">
        <f>VLOOKUP(道具表!L3610,虛寶卡代碼清單!D:H,4,FALSE)*K3610</f>
        <v>248000000000</v>
      </c>
      <c r="J3610" s="147"/>
      <c r="K3610" s="71">
        <v>500000000</v>
      </c>
      <c r="L3610" t="str">
        <f t="shared" si="66"/>
        <v>泡泡龍邦納卡</v>
      </c>
    </row>
    <row r="3611" spans="2:12" x14ac:dyDescent="0.25">
      <c r="B3611" s="82" t="s">
        <v>441</v>
      </c>
      <c r="C3611" s="174" t="s">
        <v>6899</v>
      </c>
      <c r="D3611" s="175" t="s">
        <v>6900</v>
      </c>
      <c r="E3611" s="82">
        <v>12</v>
      </c>
      <c r="F3611" s="79"/>
      <c r="G3611" s="82"/>
      <c r="H3611" s="82"/>
      <c r="I3611" s="118">
        <f>VLOOKUP(道具表!L3611,虛寶卡代碼清單!D:H,4,FALSE)*K3611</f>
        <v>496000000000</v>
      </c>
      <c r="J3611" s="147"/>
      <c r="K3611" s="71">
        <v>1000000000</v>
      </c>
      <c r="L3611" t="str">
        <f t="shared" si="66"/>
        <v>泡泡龍邦納卡</v>
      </c>
    </row>
    <row r="3612" spans="2:12" x14ac:dyDescent="0.25">
      <c r="B3612" s="82" t="s">
        <v>441</v>
      </c>
      <c r="C3612" s="174" t="s">
        <v>6901</v>
      </c>
      <c r="D3612" s="175" t="s">
        <v>6902</v>
      </c>
      <c r="E3612" s="82">
        <v>12</v>
      </c>
      <c r="F3612" s="79"/>
      <c r="G3612" s="82"/>
      <c r="H3612" s="82"/>
      <c r="I3612" s="118">
        <f>VLOOKUP(道具表!L3612,虛寶卡代碼清單!D:H,4,FALSE)*K3612</f>
        <v>1488000</v>
      </c>
      <c r="J3612" s="147"/>
      <c r="K3612" s="71">
        <v>3000</v>
      </c>
      <c r="L3612" t="str">
        <f t="shared" si="66"/>
        <v>泡泡龍邦納卡</v>
      </c>
    </row>
    <row r="3613" spans="2:12" x14ac:dyDescent="0.25">
      <c r="B3613" s="82" t="s">
        <v>441</v>
      </c>
      <c r="C3613" s="174" t="s">
        <v>6903</v>
      </c>
      <c r="D3613" s="175" t="s">
        <v>6904</v>
      </c>
      <c r="E3613" s="82">
        <v>12</v>
      </c>
      <c r="F3613" s="79"/>
      <c r="G3613" s="82"/>
      <c r="H3613" s="82"/>
      <c r="I3613" s="118">
        <f>VLOOKUP(道具表!L3613,虛寶卡代碼清單!D:H,4,FALSE)*K3613</f>
        <v>4960000</v>
      </c>
      <c r="J3613" s="147"/>
      <c r="K3613" s="71">
        <v>10000</v>
      </c>
      <c r="L3613" t="str">
        <f t="shared" si="66"/>
        <v>泡泡龍邦納卡</v>
      </c>
    </row>
    <row r="3614" spans="2:12" x14ac:dyDescent="0.25">
      <c r="B3614" s="82" t="s">
        <v>441</v>
      </c>
      <c r="C3614" s="174" t="s">
        <v>6905</v>
      </c>
      <c r="D3614" s="175" t="s">
        <v>6906</v>
      </c>
      <c r="E3614" s="82">
        <v>12</v>
      </c>
      <c r="F3614" s="79"/>
      <c r="G3614" s="82"/>
      <c r="H3614" s="82"/>
      <c r="I3614" s="118">
        <f>VLOOKUP(道具表!L3614,虛寶卡代碼清單!D:H,4,FALSE)*K3614</f>
        <v>14880000</v>
      </c>
      <c r="J3614" s="147"/>
      <c r="K3614" s="71">
        <v>30000</v>
      </c>
      <c r="L3614" t="str">
        <f t="shared" si="66"/>
        <v>泡泡龍邦納卡</v>
      </c>
    </row>
    <row r="3615" spans="2:12" x14ac:dyDescent="0.25">
      <c r="B3615" s="82" t="s">
        <v>441</v>
      </c>
      <c r="C3615" s="174" t="s">
        <v>6907</v>
      </c>
      <c r="D3615" s="175" t="s">
        <v>6908</v>
      </c>
      <c r="E3615" s="82">
        <v>12</v>
      </c>
      <c r="F3615" s="79"/>
      <c r="G3615" s="82"/>
      <c r="H3615" s="82"/>
      <c r="I3615" s="118">
        <f>VLOOKUP(道具表!L3615,虛寶卡代碼清單!D:H,4,FALSE)*K3615</f>
        <v>49600000</v>
      </c>
      <c r="J3615" s="147"/>
      <c r="K3615" s="71">
        <v>100000</v>
      </c>
      <c r="L3615" t="str">
        <f t="shared" si="66"/>
        <v>泡泡龍邦納卡</v>
      </c>
    </row>
    <row r="3616" spans="2:12" x14ac:dyDescent="0.25">
      <c r="B3616" s="82" t="s">
        <v>441</v>
      </c>
      <c r="C3616" s="174" t="s">
        <v>6909</v>
      </c>
      <c r="D3616" s="175" t="s">
        <v>6910</v>
      </c>
      <c r="E3616" s="82">
        <v>12</v>
      </c>
      <c r="F3616" s="79"/>
      <c r="G3616" s="82"/>
      <c r="H3616" s="82"/>
      <c r="I3616" s="118">
        <f>VLOOKUP(道具表!L3616,虛寶卡代碼清單!D:H,4,FALSE)*K3616</f>
        <v>148800000</v>
      </c>
      <c r="J3616" s="147"/>
      <c r="K3616" s="71">
        <v>300000</v>
      </c>
      <c r="L3616" t="str">
        <f t="shared" si="66"/>
        <v>泡泡龍邦納卡</v>
      </c>
    </row>
    <row r="3617" spans="2:12" x14ac:dyDescent="0.25">
      <c r="B3617" s="82" t="s">
        <v>441</v>
      </c>
      <c r="C3617" s="174" t="s">
        <v>6911</v>
      </c>
      <c r="D3617" s="175" t="s">
        <v>6912</v>
      </c>
      <c r="E3617" s="82">
        <v>12</v>
      </c>
      <c r="F3617" s="79"/>
      <c r="G3617" s="82"/>
      <c r="H3617" s="82"/>
      <c r="I3617" s="118">
        <f>VLOOKUP(道具表!L3617,虛寶卡代碼清單!D:H,4,FALSE)*K3617</f>
        <v>496000000</v>
      </c>
      <c r="J3617" s="147"/>
      <c r="K3617" s="71">
        <v>1000000</v>
      </c>
      <c r="L3617" t="str">
        <f t="shared" si="66"/>
        <v>泡泡龍邦納卡</v>
      </c>
    </row>
    <row r="3618" spans="2:12" x14ac:dyDescent="0.25">
      <c r="B3618" s="82" t="s">
        <v>441</v>
      </c>
      <c r="C3618" s="174" t="s">
        <v>6913</v>
      </c>
      <c r="D3618" s="175" t="s">
        <v>6914</v>
      </c>
      <c r="E3618" s="82">
        <v>12</v>
      </c>
      <c r="F3618" s="79"/>
      <c r="G3618" s="82"/>
      <c r="H3618" s="82"/>
      <c r="I3618" s="118">
        <f>VLOOKUP(道具表!L3618,虛寶卡代碼清單!D:H,4,FALSE)*K3618</f>
        <v>1488000000</v>
      </c>
      <c r="J3618" s="147"/>
      <c r="K3618" s="71">
        <v>3000000</v>
      </c>
      <c r="L3618" t="str">
        <f t="shared" si="66"/>
        <v>泡泡龍邦納卡</v>
      </c>
    </row>
    <row r="3619" spans="2:12" x14ac:dyDescent="0.25">
      <c r="B3619" s="82" t="s">
        <v>441</v>
      </c>
      <c r="C3619" s="174" t="s">
        <v>6915</v>
      </c>
      <c r="D3619" s="175" t="s">
        <v>6916</v>
      </c>
      <c r="E3619" s="82">
        <v>12</v>
      </c>
      <c r="F3619" s="79"/>
      <c r="G3619" s="82"/>
      <c r="H3619" s="82"/>
      <c r="I3619" s="118">
        <f>VLOOKUP(道具表!L3619,虛寶卡代碼清單!D:H,4,FALSE)*K3619</f>
        <v>2976000000</v>
      </c>
      <c r="J3619" s="147"/>
      <c r="K3619" s="71">
        <v>6000000</v>
      </c>
      <c r="L3619" t="str">
        <f t="shared" si="66"/>
        <v>泡泡龍邦納卡</v>
      </c>
    </row>
    <row r="3620" spans="2:12" x14ac:dyDescent="0.25">
      <c r="B3620" s="82" t="s">
        <v>441</v>
      </c>
      <c r="C3620" s="174" t="s">
        <v>6917</v>
      </c>
      <c r="D3620" s="175" t="s">
        <v>6918</v>
      </c>
      <c r="E3620" s="82">
        <v>12</v>
      </c>
      <c r="F3620" s="79"/>
      <c r="G3620" s="82"/>
      <c r="H3620" s="82"/>
      <c r="I3620" s="118">
        <f>VLOOKUP(道具表!L3620,虛寶卡代碼清單!D:H,4,FALSE)*K3620</f>
        <v>4464000000</v>
      </c>
      <c r="J3620" s="147"/>
      <c r="K3620" s="71">
        <v>9000000</v>
      </c>
      <c r="L3620" t="str">
        <f t="shared" si="66"/>
        <v>泡泡龍邦納卡</v>
      </c>
    </row>
    <row r="3621" spans="2:12" x14ac:dyDescent="0.25">
      <c r="B3621" s="82" t="s">
        <v>441</v>
      </c>
      <c r="C3621" s="174" t="s">
        <v>6919</v>
      </c>
      <c r="D3621" s="175" t="s">
        <v>6920</v>
      </c>
      <c r="E3621" s="82">
        <v>12</v>
      </c>
      <c r="F3621" s="79"/>
      <c r="G3621" s="82"/>
      <c r="H3621" s="82"/>
      <c r="I3621" s="118">
        <f>VLOOKUP(道具表!L3621,虛寶卡代碼清單!D:H,4,FALSE)*K3621</f>
        <v>4960000000</v>
      </c>
      <c r="J3621" s="147"/>
      <c r="K3621" s="71">
        <v>10000000</v>
      </c>
      <c r="L3621" t="str">
        <f t="shared" si="66"/>
        <v>泡泡龍邦納卡</v>
      </c>
    </row>
    <row r="3622" spans="2:12" x14ac:dyDescent="0.25">
      <c r="B3622" s="82" t="s">
        <v>441</v>
      </c>
      <c r="C3622" s="174" t="s">
        <v>6921</v>
      </c>
      <c r="D3622" s="175" t="s">
        <v>6922</v>
      </c>
      <c r="E3622" s="82">
        <v>12</v>
      </c>
      <c r="F3622" s="79"/>
      <c r="G3622" s="82"/>
      <c r="H3622" s="82"/>
      <c r="I3622" s="118">
        <f>VLOOKUP(道具表!L3622,虛寶卡代碼清單!D:H,4,FALSE)*K3622</f>
        <v>7440000000</v>
      </c>
      <c r="J3622" s="147"/>
      <c r="K3622" s="71">
        <v>15000000</v>
      </c>
      <c r="L3622" t="str">
        <f t="shared" si="66"/>
        <v>泡泡龍邦納卡</v>
      </c>
    </row>
    <row r="3623" spans="2:12" x14ac:dyDescent="0.25">
      <c r="B3623" s="82" t="s">
        <v>441</v>
      </c>
      <c r="C3623" s="174" t="s">
        <v>6923</v>
      </c>
      <c r="D3623" s="175" t="s">
        <v>6924</v>
      </c>
      <c r="E3623" s="82">
        <v>12</v>
      </c>
      <c r="F3623" s="79"/>
      <c r="G3623" s="82"/>
      <c r="H3623" s="82"/>
      <c r="I3623" s="118">
        <f>VLOOKUP(道具表!L3623,虛寶卡代碼清單!D:H,4,FALSE)*K3623</f>
        <v>14880000000</v>
      </c>
      <c r="J3623" s="147"/>
      <c r="K3623" s="71">
        <v>30000000</v>
      </c>
      <c r="L3623" t="str">
        <f t="shared" si="66"/>
        <v>泡泡龍邦納卡</v>
      </c>
    </row>
    <row r="3624" spans="2:12" x14ac:dyDescent="0.25">
      <c r="B3624" s="82" t="s">
        <v>441</v>
      </c>
      <c r="C3624" s="174" t="s">
        <v>6925</v>
      </c>
      <c r="D3624" s="175" t="s">
        <v>6926</v>
      </c>
      <c r="E3624" s="82">
        <v>12</v>
      </c>
      <c r="F3624" s="79"/>
      <c r="G3624" s="82"/>
      <c r="H3624" s="82"/>
      <c r="I3624" s="118">
        <f>VLOOKUP(道具表!L3624,虛寶卡代碼清單!D:H,4,FALSE)*K3624</f>
        <v>24800000000</v>
      </c>
      <c r="J3624" s="147"/>
      <c r="K3624" s="71">
        <v>50000000</v>
      </c>
      <c r="L3624" t="str">
        <f t="shared" si="66"/>
        <v>泡泡龍邦納卡</v>
      </c>
    </row>
    <row r="3625" spans="2:12" x14ac:dyDescent="0.25">
      <c r="B3625" s="82" t="s">
        <v>441</v>
      </c>
      <c r="C3625" s="174" t="s">
        <v>6927</v>
      </c>
      <c r="D3625" s="175" t="s">
        <v>6928</v>
      </c>
      <c r="E3625" s="82">
        <v>12</v>
      </c>
      <c r="F3625" s="79"/>
      <c r="G3625" s="82"/>
      <c r="H3625" s="82"/>
      <c r="I3625" s="118">
        <f>VLOOKUP(道具表!L3625,虛寶卡代碼清單!D:H,4,FALSE)*K3625</f>
        <v>49600000000</v>
      </c>
      <c r="J3625" s="147"/>
      <c r="K3625" s="71">
        <v>100000000</v>
      </c>
      <c r="L3625" t="str">
        <f t="shared" si="66"/>
        <v>泡泡龍邦納卡</v>
      </c>
    </row>
    <row r="3626" spans="2:12" x14ac:dyDescent="0.25">
      <c r="B3626" s="82" t="s">
        <v>441</v>
      </c>
      <c r="C3626" s="174" t="s">
        <v>6929</v>
      </c>
      <c r="D3626" s="175" t="s">
        <v>6930</v>
      </c>
      <c r="E3626" s="82">
        <v>12</v>
      </c>
      <c r="F3626" s="79"/>
      <c r="G3626" s="82"/>
      <c r="H3626" s="82"/>
      <c r="I3626" s="118">
        <f>VLOOKUP(道具表!L3626,虛寶卡代碼清單!D:H,4,FALSE)*K3626</f>
        <v>99200000000</v>
      </c>
      <c r="J3626" s="147"/>
      <c r="K3626" s="71">
        <v>200000000</v>
      </c>
      <c r="L3626" t="str">
        <f t="shared" si="66"/>
        <v>泡泡龍邦納卡</v>
      </c>
    </row>
    <row r="3627" spans="2:12" x14ac:dyDescent="0.25">
      <c r="B3627" s="82" t="s">
        <v>441</v>
      </c>
      <c r="C3627" s="174" t="s">
        <v>6931</v>
      </c>
      <c r="D3627" s="175" t="s">
        <v>6932</v>
      </c>
      <c r="E3627" s="82">
        <v>12</v>
      </c>
      <c r="F3627" s="79"/>
      <c r="G3627" s="82"/>
      <c r="H3627" s="82"/>
      <c r="I3627" s="118">
        <f>VLOOKUP(道具表!L3627,虛寶卡代碼清單!D:H,4,FALSE)*K3627</f>
        <v>148800000000</v>
      </c>
      <c r="J3627" s="147"/>
      <c r="K3627" s="71">
        <v>300000000</v>
      </c>
      <c r="L3627" t="str">
        <f t="shared" si="66"/>
        <v>泡泡龍邦納卡</v>
      </c>
    </row>
    <row r="3628" spans="2:12" x14ac:dyDescent="0.25">
      <c r="B3628" s="82" t="s">
        <v>441</v>
      </c>
      <c r="C3628" s="174" t="s">
        <v>6933</v>
      </c>
      <c r="D3628" s="175" t="s">
        <v>6934</v>
      </c>
      <c r="E3628" s="82">
        <v>12</v>
      </c>
      <c r="F3628" s="79"/>
      <c r="G3628" s="82"/>
      <c r="H3628" s="82"/>
      <c r="I3628" s="118">
        <f>VLOOKUP(道具表!L3628,虛寶卡代碼清單!D:H,4,FALSE)*K3628</f>
        <v>248000000000</v>
      </c>
      <c r="J3628" s="147"/>
      <c r="K3628" s="71">
        <v>500000000</v>
      </c>
      <c r="L3628" t="str">
        <f t="shared" si="66"/>
        <v>泡泡龍邦納卡</v>
      </c>
    </row>
    <row r="3629" spans="2:12" x14ac:dyDescent="0.25">
      <c r="B3629" s="82" t="s">
        <v>441</v>
      </c>
      <c r="C3629" s="174" t="s">
        <v>6935</v>
      </c>
      <c r="D3629" s="175" t="s">
        <v>6936</v>
      </c>
      <c r="E3629" s="82">
        <v>12</v>
      </c>
      <c r="F3629" s="79"/>
      <c r="G3629" s="82"/>
      <c r="H3629" s="82"/>
      <c r="I3629" s="118">
        <f>VLOOKUP(道具表!L3629,虛寶卡代碼清單!D:H,4,FALSE)*K3629</f>
        <v>496000000000</v>
      </c>
      <c r="J3629" s="147"/>
      <c r="K3629" s="71">
        <v>1000000000</v>
      </c>
      <c r="L3629" t="str">
        <f t="shared" si="66"/>
        <v>泡泡龍邦納卡</v>
      </c>
    </row>
    <row r="3630" spans="2:12" x14ac:dyDescent="0.25">
      <c r="B3630" s="82" t="s">
        <v>441</v>
      </c>
      <c r="C3630" s="174" t="s">
        <v>6937</v>
      </c>
      <c r="D3630" s="175" t="s">
        <v>6938</v>
      </c>
      <c r="E3630" s="82">
        <v>12</v>
      </c>
      <c r="F3630" s="79"/>
      <c r="G3630" s="82"/>
      <c r="H3630" s="82"/>
      <c r="I3630" s="118">
        <f>VLOOKUP(道具表!L3630,虛寶卡代碼清單!D:H,4,FALSE)*K3630</f>
        <v>3063000</v>
      </c>
      <c r="J3630" s="147"/>
      <c r="K3630" s="71">
        <v>3000</v>
      </c>
      <c r="L3630" t="str">
        <f t="shared" ref="L3630:L3693" si="67">MID(C3630,LEN(K3630)+1,FIND("(",C3630)-LEN(K3630)-1)</f>
        <v>泡泡龍超級飛飛卡</v>
      </c>
    </row>
    <row r="3631" spans="2:12" x14ac:dyDescent="0.25">
      <c r="B3631" s="82" t="s">
        <v>441</v>
      </c>
      <c r="C3631" s="174" t="s">
        <v>6939</v>
      </c>
      <c r="D3631" s="175" t="s">
        <v>6940</v>
      </c>
      <c r="E3631" s="82">
        <v>12</v>
      </c>
      <c r="F3631" s="79"/>
      <c r="G3631" s="82"/>
      <c r="H3631" s="82"/>
      <c r="I3631" s="118">
        <f>VLOOKUP(道具表!L3631,虛寶卡代碼清單!D:H,4,FALSE)*K3631</f>
        <v>10210000</v>
      </c>
      <c r="J3631" s="147"/>
      <c r="K3631" s="71">
        <v>10000</v>
      </c>
      <c r="L3631" t="str">
        <f t="shared" si="67"/>
        <v>泡泡龍超級飛飛卡</v>
      </c>
    </row>
    <row r="3632" spans="2:12" x14ac:dyDescent="0.25">
      <c r="B3632" s="82" t="s">
        <v>441</v>
      </c>
      <c r="C3632" s="174" t="s">
        <v>6941</v>
      </c>
      <c r="D3632" s="175" t="s">
        <v>6942</v>
      </c>
      <c r="E3632" s="82">
        <v>12</v>
      </c>
      <c r="F3632" s="79"/>
      <c r="G3632" s="82"/>
      <c r="H3632" s="82"/>
      <c r="I3632" s="118">
        <f>VLOOKUP(道具表!L3632,虛寶卡代碼清單!D:H,4,FALSE)*K3632</f>
        <v>30630000</v>
      </c>
      <c r="J3632" s="147"/>
      <c r="K3632" s="71">
        <v>30000</v>
      </c>
      <c r="L3632" t="str">
        <f t="shared" si="67"/>
        <v>泡泡龍超級飛飛卡</v>
      </c>
    </row>
    <row r="3633" spans="2:12" x14ac:dyDescent="0.25">
      <c r="B3633" s="82" t="s">
        <v>441</v>
      </c>
      <c r="C3633" s="174" t="s">
        <v>6943</v>
      </c>
      <c r="D3633" s="175" t="s">
        <v>6944</v>
      </c>
      <c r="E3633" s="82">
        <v>12</v>
      </c>
      <c r="F3633" s="79"/>
      <c r="G3633" s="82"/>
      <c r="H3633" s="82"/>
      <c r="I3633" s="118">
        <f>VLOOKUP(道具表!L3633,虛寶卡代碼清單!D:H,4,FALSE)*K3633</f>
        <v>102100000</v>
      </c>
      <c r="J3633" s="147"/>
      <c r="K3633" s="71">
        <v>100000</v>
      </c>
      <c r="L3633" t="str">
        <f t="shared" si="67"/>
        <v>泡泡龍超級飛飛卡</v>
      </c>
    </row>
    <row r="3634" spans="2:12" x14ac:dyDescent="0.25">
      <c r="B3634" s="82" t="s">
        <v>441</v>
      </c>
      <c r="C3634" s="174" t="s">
        <v>6945</v>
      </c>
      <c r="D3634" s="175" t="s">
        <v>6946</v>
      </c>
      <c r="E3634" s="82">
        <v>12</v>
      </c>
      <c r="F3634" s="79"/>
      <c r="G3634" s="82"/>
      <c r="H3634" s="82"/>
      <c r="I3634" s="118">
        <f>VLOOKUP(道具表!L3634,虛寶卡代碼清單!D:H,4,FALSE)*K3634</f>
        <v>306300000</v>
      </c>
      <c r="J3634" s="147"/>
      <c r="K3634" s="71">
        <v>300000</v>
      </c>
      <c r="L3634" t="str">
        <f t="shared" si="67"/>
        <v>泡泡龍超級飛飛卡</v>
      </c>
    </row>
    <row r="3635" spans="2:12" x14ac:dyDescent="0.25">
      <c r="B3635" s="82" t="s">
        <v>441</v>
      </c>
      <c r="C3635" s="174" t="s">
        <v>6947</v>
      </c>
      <c r="D3635" s="175" t="s">
        <v>6948</v>
      </c>
      <c r="E3635" s="82">
        <v>12</v>
      </c>
      <c r="F3635" s="79"/>
      <c r="G3635" s="82"/>
      <c r="H3635" s="82"/>
      <c r="I3635" s="118">
        <f>VLOOKUP(道具表!L3635,虛寶卡代碼清單!D:H,4,FALSE)*K3635</f>
        <v>1021000000</v>
      </c>
      <c r="J3635" s="147"/>
      <c r="K3635" s="71">
        <v>1000000</v>
      </c>
      <c r="L3635" t="str">
        <f t="shared" si="67"/>
        <v>泡泡龍超級飛飛卡</v>
      </c>
    </row>
    <row r="3636" spans="2:12" x14ac:dyDescent="0.25">
      <c r="B3636" s="82" t="s">
        <v>441</v>
      </c>
      <c r="C3636" s="174" t="s">
        <v>6949</v>
      </c>
      <c r="D3636" s="175" t="s">
        <v>6950</v>
      </c>
      <c r="E3636" s="82">
        <v>12</v>
      </c>
      <c r="F3636" s="79"/>
      <c r="G3636" s="82"/>
      <c r="H3636" s="82"/>
      <c r="I3636" s="118">
        <f>VLOOKUP(道具表!L3636,虛寶卡代碼清單!D:H,4,FALSE)*K3636</f>
        <v>3063000000</v>
      </c>
      <c r="J3636" s="147"/>
      <c r="K3636" s="71">
        <v>3000000</v>
      </c>
      <c r="L3636" t="str">
        <f t="shared" si="67"/>
        <v>泡泡龍超級飛飛卡</v>
      </c>
    </row>
    <row r="3637" spans="2:12" x14ac:dyDescent="0.25">
      <c r="B3637" s="82" t="s">
        <v>441</v>
      </c>
      <c r="C3637" s="174" t="s">
        <v>6951</v>
      </c>
      <c r="D3637" s="175" t="s">
        <v>6952</v>
      </c>
      <c r="E3637" s="82">
        <v>12</v>
      </c>
      <c r="F3637" s="79"/>
      <c r="G3637" s="82"/>
      <c r="H3637" s="82"/>
      <c r="I3637" s="118">
        <f>VLOOKUP(道具表!L3637,虛寶卡代碼清單!D:H,4,FALSE)*K3637</f>
        <v>6126000000</v>
      </c>
      <c r="J3637" s="147"/>
      <c r="K3637" s="71">
        <v>6000000</v>
      </c>
      <c r="L3637" t="str">
        <f t="shared" si="67"/>
        <v>泡泡龍超級飛飛卡</v>
      </c>
    </row>
    <row r="3638" spans="2:12" x14ac:dyDescent="0.25">
      <c r="B3638" s="82" t="s">
        <v>441</v>
      </c>
      <c r="C3638" s="174" t="s">
        <v>6953</v>
      </c>
      <c r="D3638" s="175" t="s">
        <v>6954</v>
      </c>
      <c r="E3638" s="82">
        <v>12</v>
      </c>
      <c r="F3638" s="79"/>
      <c r="G3638" s="82"/>
      <c r="H3638" s="82"/>
      <c r="I3638" s="118">
        <f>VLOOKUP(道具表!L3638,虛寶卡代碼清單!D:H,4,FALSE)*K3638</f>
        <v>9189000000</v>
      </c>
      <c r="J3638" s="147"/>
      <c r="K3638" s="71">
        <v>9000000</v>
      </c>
      <c r="L3638" t="str">
        <f t="shared" si="67"/>
        <v>泡泡龍超級飛飛卡</v>
      </c>
    </row>
    <row r="3639" spans="2:12" x14ac:dyDescent="0.25">
      <c r="B3639" s="82" t="s">
        <v>441</v>
      </c>
      <c r="C3639" s="174" t="s">
        <v>6955</v>
      </c>
      <c r="D3639" s="175" t="s">
        <v>6956</v>
      </c>
      <c r="E3639" s="82">
        <v>12</v>
      </c>
      <c r="F3639" s="79"/>
      <c r="G3639" s="82"/>
      <c r="H3639" s="82"/>
      <c r="I3639" s="118">
        <f>VLOOKUP(道具表!L3639,虛寶卡代碼清單!D:H,4,FALSE)*K3639</f>
        <v>10210000000</v>
      </c>
      <c r="J3639" s="147"/>
      <c r="K3639" s="71">
        <v>10000000</v>
      </c>
      <c r="L3639" t="str">
        <f t="shared" si="67"/>
        <v>泡泡龍超級飛飛卡</v>
      </c>
    </row>
    <row r="3640" spans="2:12" x14ac:dyDescent="0.25">
      <c r="B3640" s="82" t="s">
        <v>441</v>
      </c>
      <c r="C3640" s="174" t="s">
        <v>6957</v>
      </c>
      <c r="D3640" s="175" t="s">
        <v>6958</v>
      </c>
      <c r="E3640" s="82">
        <v>12</v>
      </c>
      <c r="F3640" s="79"/>
      <c r="G3640" s="82"/>
      <c r="H3640" s="82"/>
      <c r="I3640" s="118">
        <f>VLOOKUP(道具表!L3640,虛寶卡代碼清單!D:H,4,FALSE)*K3640</f>
        <v>15315000000</v>
      </c>
      <c r="J3640" s="147"/>
      <c r="K3640" s="71">
        <v>15000000</v>
      </c>
      <c r="L3640" t="str">
        <f t="shared" si="67"/>
        <v>泡泡龍超級飛飛卡</v>
      </c>
    </row>
    <row r="3641" spans="2:12" x14ac:dyDescent="0.25">
      <c r="B3641" s="82" t="s">
        <v>441</v>
      </c>
      <c r="C3641" s="174" t="s">
        <v>6959</v>
      </c>
      <c r="D3641" s="175" t="s">
        <v>6960</v>
      </c>
      <c r="E3641" s="82">
        <v>12</v>
      </c>
      <c r="F3641" s="79"/>
      <c r="G3641" s="82"/>
      <c r="H3641" s="82"/>
      <c r="I3641" s="118">
        <f>VLOOKUP(道具表!L3641,虛寶卡代碼清單!D:H,4,FALSE)*K3641</f>
        <v>30630000000</v>
      </c>
      <c r="J3641" s="147"/>
      <c r="K3641" s="71">
        <v>30000000</v>
      </c>
      <c r="L3641" t="str">
        <f t="shared" si="67"/>
        <v>泡泡龍超級飛飛卡</v>
      </c>
    </row>
    <row r="3642" spans="2:12" x14ac:dyDescent="0.25">
      <c r="B3642" s="82" t="s">
        <v>441</v>
      </c>
      <c r="C3642" s="174" t="s">
        <v>6961</v>
      </c>
      <c r="D3642" s="175" t="s">
        <v>6962</v>
      </c>
      <c r="E3642" s="82">
        <v>12</v>
      </c>
      <c r="F3642" s="79"/>
      <c r="G3642" s="82"/>
      <c r="H3642" s="82"/>
      <c r="I3642" s="118">
        <f>VLOOKUP(道具表!L3642,虛寶卡代碼清單!D:H,4,FALSE)*K3642</f>
        <v>51050000000</v>
      </c>
      <c r="J3642" s="147"/>
      <c r="K3642" s="71">
        <v>50000000</v>
      </c>
      <c r="L3642" t="str">
        <f t="shared" si="67"/>
        <v>泡泡龍超級飛飛卡</v>
      </c>
    </row>
    <row r="3643" spans="2:12" x14ac:dyDescent="0.25">
      <c r="B3643" s="82" t="s">
        <v>441</v>
      </c>
      <c r="C3643" s="174" t="s">
        <v>6963</v>
      </c>
      <c r="D3643" s="175" t="s">
        <v>6964</v>
      </c>
      <c r="E3643" s="82">
        <v>12</v>
      </c>
      <c r="F3643" s="79"/>
      <c r="G3643" s="82"/>
      <c r="H3643" s="82"/>
      <c r="I3643" s="118">
        <f>VLOOKUP(道具表!L3643,虛寶卡代碼清單!D:H,4,FALSE)*K3643</f>
        <v>102100000000</v>
      </c>
      <c r="J3643" s="147"/>
      <c r="K3643" s="71">
        <v>100000000</v>
      </c>
      <c r="L3643" t="str">
        <f t="shared" si="67"/>
        <v>泡泡龍超級飛飛卡</v>
      </c>
    </row>
    <row r="3644" spans="2:12" x14ac:dyDescent="0.25">
      <c r="B3644" s="82" t="s">
        <v>441</v>
      </c>
      <c r="C3644" s="174" t="s">
        <v>6965</v>
      </c>
      <c r="D3644" s="175" t="s">
        <v>6966</v>
      </c>
      <c r="E3644" s="82">
        <v>12</v>
      </c>
      <c r="F3644" s="79"/>
      <c r="G3644" s="82"/>
      <c r="H3644" s="82"/>
      <c r="I3644" s="118">
        <f>VLOOKUP(道具表!L3644,虛寶卡代碼清單!D:H,4,FALSE)*K3644</f>
        <v>204200000000</v>
      </c>
      <c r="J3644" s="147"/>
      <c r="K3644" s="71">
        <v>200000000</v>
      </c>
      <c r="L3644" t="str">
        <f t="shared" si="67"/>
        <v>泡泡龍超級飛飛卡</v>
      </c>
    </row>
    <row r="3645" spans="2:12" x14ac:dyDescent="0.25">
      <c r="B3645" s="82" t="s">
        <v>441</v>
      </c>
      <c r="C3645" s="174" t="s">
        <v>6967</v>
      </c>
      <c r="D3645" s="175" t="s">
        <v>6968</v>
      </c>
      <c r="E3645" s="82">
        <v>12</v>
      </c>
      <c r="F3645" s="79"/>
      <c r="G3645" s="82"/>
      <c r="H3645" s="82"/>
      <c r="I3645" s="118">
        <f>VLOOKUP(道具表!L3645,虛寶卡代碼清單!D:H,4,FALSE)*K3645</f>
        <v>306300000000</v>
      </c>
      <c r="J3645" s="147"/>
      <c r="K3645" s="71">
        <v>300000000</v>
      </c>
      <c r="L3645" t="str">
        <f t="shared" si="67"/>
        <v>泡泡龍超級飛飛卡</v>
      </c>
    </row>
    <row r="3646" spans="2:12" x14ac:dyDescent="0.25">
      <c r="B3646" s="82" t="s">
        <v>441</v>
      </c>
      <c r="C3646" s="174" t="s">
        <v>6969</v>
      </c>
      <c r="D3646" s="175" t="s">
        <v>6970</v>
      </c>
      <c r="E3646" s="82">
        <v>12</v>
      </c>
      <c r="F3646" s="79"/>
      <c r="G3646" s="82"/>
      <c r="H3646" s="82"/>
      <c r="I3646" s="118">
        <f>VLOOKUP(道具表!L3646,虛寶卡代碼清單!D:H,4,FALSE)*K3646</f>
        <v>510500000000</v>
      </c>
      <c r="J3646" s="147"/>
      <c r="K3646" s="71">
        <v>500000000</v>
      </c>
      <c r="L3646" t="str">
        <f t="shared" si="67"/>
        <v>泡泡龍超級飛飛卡</v>
      </c>
    </row>
    <row r="3647" spans="2:12" x14ac:dyDescent="0.25">
      <c r="B3647" s="82" t="s">
        <v>441</v>
      </c>
      <c r="C3647" s="174" t="s">
        <v>6971</v>
      </c>
      <c r="D3647" s="175" t="s">
        <v>6972</v>
      </c>
      <c r="E3647" s="82">
        <v>12</v>
      </c>
      <c r="F3647" s="79"/>
      <c r="G3647" s="82"/>
      <c r="H3647" s="82"/>
      <c r="I3647" s="118">
        <f>VLOOKUP(道具表!L3647,虛寶卡代碼清單!D:H,4,FALSE)*K3647</f>
        <v>1021000000000</v>
      </c>
      <c r="J3647" s="147"/>
      <c r="K3647" s="71">
        <v>1000000000</v>
      </c>
      <c r="L3647" t="str">
        <f t="shared" si="67"/>
        <v>泡泡龍超級飛飛卡</v>
      </c>
    </row>
    <row r="3648" spans="2:12" x14ac:dyDescent="0.25">
      <c r="B3648" s="82" t="s">
        <v>441</v>
      </c>
      <c r="C3648" s="174" t="s">
        <v>6973</v>
      </c>
      <c r="D3648" s="175" t="s">
        <v>6974</v>
      </c>
      <c r="E3648" s="82">
        <v>12</v>
      </c>
      <c r="F3648" s="79"/>
      <c r="G3648" s="82"/>
      <c r="H3648" s="82"/>
      <c r="I3648" s="118">
        <f>VLOOKUP(道具表!L3648,虛寶卡代碼清單!D:H,4,FALSE)*K3648</f>
        <v>3063000</v>
      </c>
      <c r="J3648" s="147"/>
      <c r="K3648" s="71">
        <v>3000</v>
      </c>
      <c r="L3648" t="str">
        <f t="shared" si="67"/>
        <v>泡泡龍超級飛飛卡</v>
      </c>
    </row>
    <row r="3649" spans="2:12" x14ac:dyDescent="0.25">
      <c r="B3649" s="82" t="s">
        <v>441</v>
      </c>
      <c r="C3649" s="174" t="s">
        <v>6975</v>
      </c>
      <c r="D3649" s="175" t="s">
        <v>6976</v>
      </c>
      <c r="E3649" s="82">
        <v>12</v>
      </c>
      <c r="F3649" s="79"/>
      <c r="G3649" s="82"/>
      <c r="H3649" s="82"/>
      <c r="I3649" s="118">
        <f>VLOOKUP(道具表!L3649,虛寶卡代碼清單!D:H,4,FALSE)*K3649</f>
        <v>10210000</v>
      </c>
      <c r="J3649" s="147"/>
      <c r="K3649" s="71">
        <v>10000</v>
      </c>
      <c r="L3649" t="str">
        <f t="shared" si="67"/>
        <v>泡泡龍超級飛飛卡</v>
      </c>
    </row>
    <row r="3650" spans="2:12" x14ac:dyDescent="0.25">
      <c r="B3650" s="82" t="s">
        <v>441</v>
      </c>
      <c r="C3650" s="174" t="s">
        <v>6977</v>
      </c>
      <c r="D3650" s="175" t="s">
        <v>6978</v>
      </c>
      <c r="E3650" s="82">
        <v>12</v>
      </c>
      <c r="F3650" s="79"/>
      <c r="G3650" s="82"/>
      <c r="H3650" s="82"/>
      <c r="I3650" s="118">
        <f>VLOOKUP(道具表!L3650,虛寶卡代碼清單!D:H,4,FALSE)*K3650</f>
        <v>30630000</v>
      </c>
      <c r="J3650" s="147"/>
      <c r="K3650" s="71">
        <v>30000</v>
      </c>
      <c r="L3650" t="str">
        <f t="shared" si="67"/>
        <v>泡泡龍超級飛飛卡</v>
      </c>
    </row>
    <row r="3651" spans="2:12" x14ac:dyDescent="0.25">
      <c r="B3651" s="82" t="s">
        <v>441</v>
      </c>
      <c r="C3651" s="174" t="s">
        <v>6979</v>
      </c>
      <c r="D3651" s="175" t="s">
        <v>6980</v>
      </c>
      <c r="E3651" s="82">
        <v>12</v>
      </c>
      <c r="F3651" s="79"/>
      <c r="G3651" s="82"/>
      <c r="H3651" s="82"/>
      <c r="I3651" s="118">
        <f>VLOOKUP(道具表!L3651,虛寶卡代碼清單!D:H,4,FALSE)*K3651</f>
        <v>102100000</v>
      </c>
      <c r="J3651" s="147"/>
      <c r="K3651" s="71">
        <v>100000</v>
      </c>
      <c r="L3651" t="str">
        <f t="shared" si="67"/>
        <v>泡泡龍超級飛飛卡</v>
      </c>
    </row>
    <row r="3652" spans="2:12" x14ac:dyDescent="0.25">
      <c r="B3652" s="82" t="s">
        <v>441</v>
      </c>
      <c r="C3652" s="174" t="s">
        <v>6981</v>
      </c>
      <c r="D3652" s="175" t="s">
        <v>6982</v>
      </c>
      <c r="E3652" s="82">
        <v>12</v>
      </c>
      <c r="F3652" s="79"/>
      <c r="G3652" s="82"/>
      <c r="H3652" s="82"/>
      <c r="I3652" s="118">
        <f>VLOOKUP(道具表!L3652,虛寶卡代碼清單!D:H,4,FALSE)*K3652</f>
        <v>306300000</v>
      </c>
      <c r="J3652" s="147"/>
      <c r="K3652" s="71">
        <v>300000</v>
      </c>
      <c r="L3652" t="str">
        <f t="shared" si="67"/>
        <v>泡泡龍超級飛飛卡</v>
      </c>
    </row>
    <row r="3653" spans="2:12" x14ac:dyDescent="0.25">
      <c r="B3653" s="82" t="s">
        <v>441</v>
      </c>
      <c r="C3653" s="174" t="s">
        <v>6983</v>
      </c>
      <c r="D3653" s="175" t="s">
        <v>6984</v>
      </c>
      <c r="E3653" s="82">
        <v>12</v>
      </c>
      <c r="F3653" s="79"/>
      <c r="G3653" s="82"/>
      <c r="H3653" s="82"/>
      <c r="I3653" s="118">
        <f>VLOOKUP(道具表!L3653,虛寶卡代碼清單!D:H,4,FALSE)*K3653</f>
        <v>1021000000</v>
      </c>
      <c r="J3653" s="147"/>
      <c r="K3653" s="71">
        <v>1000000</v>
      </c>
      <c r="L3653" t="str">
        <f t="shared" si="67"/>
        <v>泡泡龍超級飛飛卡</v>
      </c>
    </row>
    <row r="3654" spans="2:12" x14ac:dyDescent="0.25">
      <c r="B3654" s="82" t="s">
        <v>441</v>
      </c>
      <c r="C3654" s="174" t="s">
        <v>6985</v>
      </c>
      <c r="D3654" s="175" t="s">
        <v>6986</v>
      </c>
      <c r="E3654" s="82">
        <v>12</v>
      </c>
      <c r="F3654" s="79"/>
      <c r="G3654" s="82"/>
      <c r="H3654" s="82"/>
      <c r="I3654" s="118">
        <f>VLOOKUP(道具表!L3654,虛寶卡代碼清單!D:H,4,FALSE)*K3654</f>
        <v>3063000000</v>
      </c>
      <c r="J3654" s="147"/>
      <c r="K3654" s="71">
        <v>3000000</v>
      </c>
      <c r="L3654" t="str">
        <f t="shared" si="67"/>
        <v>泡泡龍超級飛飛卡</v>
      </c>
    </row>
    <row r="3655" spans="2:12" x14ac:dyDescent="0.25">
      <c r="B3655" s="82" t="s">
        <v>441</v>
      </c>
      <c r="C3655" s="174" t="s">
        <v>6987</v>
      </c>
      <c r="D3655" s="175" t="s">
        <v>6988</v>
      </c>
      <c r="E3655" s="82">
        <v>12</v>
      </c>
      <c r="F3655" s="79"/>
      <c r="G3655" s="82"/>
      <c r="H3655" s="82"/>
      <c r="I3655" s="118">
        <f>VLOOKUP(道具表!L3655,虛寶卡代碼清單!D:H,4,FALSE)*K3655</f>
        <v>6126000000</v>
      </c>
      <c r="J3655" s="147"/>
      <c r="K3655" s="71">
        <v>6000000</v>
      </c>
      <c r="L3655" t="str">
        <f t="shared" si="67"/>
        <v>泡泡龍超級飛飛卡</v>
      </c>
    </row>
    <row r="3656" spans="2:12" x14ac:dyDescent="0.25">
      <c r="B3656" s="82" t="s">
        <v>441</v>
      </c>
      <c r="C3656" s="174" t="s">
        <v>6989</v>
      </c>
      <c r="D3656" s="175" t="s">
        <v>6990</v>
      </c>
      <c r="E3656" s="82">
        <v>12</v>
      </c>
      <c r="F3656" s="79"/>
      <c r="G3656" s="82"/>
      <c r="H3656" s="82"/>
      <c r="I3656" s="118">
        <f>VLOOKUP(道具表!L3656,虛寶卡代碼清單!D:H,4,FALSE)*K3656</f>
        <v>9189000000</v>
      </c>
      <c r="J3656" s="147"/>
      <c r="K3656" s="71">
        <v>9000000</v>
      </c>
      <c r="L3656" t="str">
        <f t="shared" si="67"/>
        <v>泡泡龍超級飛飛卡</v>
      </c>
    </row>
    <row r="3657" spans="2:12" x14ac:dyDescent="0.25">
      <c r="B3657" s="82" t="s">
        <v>441</v>
      </c>
      <c r="C3657" s="174" t="s">
        <v>6991</v>
      </c>
      <c r="D3657" s="175" t="s">
        <v>6992</v>
      </c>
      <c r="E3657" s="82">
        <v>12</v>
      </c>
      <c r="F3657" s="79"/>
      <c r="G3657" s="82"/>
      <c r="H3657" s="82"/>
      <c r="I3657" s="118">
        <f>VLOOKUP(道具表!L3657,虛寶卡代碼清單!D:H,4,FALSE)*K3657</f>
        <v>10210000000</v>
      </c>
      <c r="J3657" s="147"/>
      <c r="K3657" s="71">
        <v>10000000</v>
      </c>
      <c r="L3657" t="str">
        <f t="shared" si="67"/>
        <v>泡泡龍超級飛飛卡</v>
      </c>
    </row>
    <row r="3658" spans="2:12" x14ac:dyDescent="0.25">
      <c r="B3658" s="82" t="s">
        <v>441</v>
      </c>
      <c r="C3658" s="174" t="s">
        <v>6993</v>
      </c>
      <c r="D3658" s="175" t="s">
        <v>6994</v>
      </c>
      <c r="E3658" s="82">
        <v>12</v>
      </c>
      <c r="F3658" s="79"/>
      <c r="G3658" s="82"/>
      <c r="H3658" s="82"/>
      <c r="I3658" s="118">
        <f>VLOOKUP(道具表!L3658,虛寶卡代碼清單!D:H,4,FALSE)*K3658</f>
        <v>15315000000</v>
      </c>
      <c r="J3658" s="147"/>
      <c r="K3658" s="71">
        <v>15000000</v>
      </c>
      <c r="L3658" t="str">
        <f t="shared" si="67"/>
        <v>泡泡龍超級飛飛卡</v>
      </c>
    </row>
    <row r="3659" spans="2:12" x14ac:dyDescent="0.25">
      <c r="B3659" s="82" t="s">
        <v>441</v>
      </c>
      <c r="C3659" s="174" t="s">
        <v>6995</v>
      </c>
      <c r="D3659" s="175" t="s">
        <v>6996</v>
      </c>
      <c r="E3659" s="82">
        <v>12</v>
      </c>
      <c r="F3659" s="79"/>
      <c r="G3659" s="82"/>
      <c r="H3659" s="82"/>
      <c r="I3659" s="118">
        <f>VLOOKUP(道具表!L3659,虛寶卡代碼清單!D:H,4,FALSE)*K3659</f>
        <v>30630000000</v>
      </c>
      <c r="J3659" s="147"/>
      <c r="K3659" s="71">
        <v>30000000</v>
      </c>
      <c r="L3659" t="str">
        <f t="shared" si="67"/>
        <v>泡泡龍超級飛飛卡</v>
      </c>
    </row>
    <row r="3660" spans="2:12" x14ac:dyDescent="0.25">
      <c r="B3660" s="82" t="s">
        <v>441</v>
      </c>
      <c r="C3660" s="174" t="s">
        <v>6997</v>
      </c>
      <c r="D3660" s="175" t="s">
        <v>6998</v>
      </c>
      <c r="E3660" s="82">
        <v>12</v>
      </c>
      <c r="F3660" s="79"/>
      <c r="G3660" s="82"/>
      <c r="H3660" s="82"/>
      <c r="I3660" s="118">
        <f>VLOOKUP(道具表!L3660,虛寶卡代碼清單!D:H,4,FALSE)*K3660</f>
        <v>51050000000</v>
      </c>
      <c r="J3660" s="147"/>
      <c r="K3660" s="71">
        <v>50000000</v>
      </c>
      <c r="L3660" t="str">
        <f t="shared" si="67"/>
        <v>泡泡龍超級飛飛卡</v>
      </c>
    </row>
    <row r="3661" spans="2:12" x14ac:dyDescent="0.25">
      <c r="B3661" s="82" t="s">
        <v>441</v>
      </c>
      <c r="C3661" s="174" t="s">
        <v>6999</v>
      </c>
      <c r="D3661" s="175" t="s">
        <v>7000</v>
      </c>
      <c r="E3661" s="82">
        <v>12</v>
      </c>
      <c r="F3661" s="79"/>
      <c r="G3661" s="82"/>
      <c r="H3661" s="82"/>
      <c r="I3661" s="118">
        <f>VLOOKUP(道具表!L3661,虛寶卡代碼清單!D:H,4,FALSE)*K3661</f>
        <v>102100000000</v>
      </c>
      <c r="J3661" s="147"/>
      <c r="K3661" s="71">
        <v>100000000</v>
      </c>
      <c r="L3661" t="str">
        <f t="shared" si="67"/>
        <v>泡泡龍超級飛飛卡</v>
      </c>
    </row>
    <row r="3662" spans="2:12" x14ac:dyDescent="0.25">
      <c r="B3662" s="82" t="s">
        <v>441</v>
      </c>
      <c r="C3662" s="174" t="s">
        <v>7001</v>
      </c>
      <c r="D3662" s="175" t="s">
        <v>7002</v>
      </c>
      <c r="E3662" s="82">
        <v>12</v>
      </c>
      <c r="F3662" s="79"/>
      <c r="G3662" s="82"/>
      <c r="H3662" s="82"/>
      <c r="I3662" s="118">
        <f>VLOOKUP(道具表!L3662,虛寶卡代碼清單!D:H,4,FALSE)*K3662</f>
        <v>204200000000</v>
      </c>
      <c r="J3662" s="147"/>
      <c r="K3662" s="71">
        <v>200000000</v>
      </c>
      <c r="L3662" t="str">
        <f t="shared" si="67"/>
        <v>泡泡龍超級飛飛卡</v>
      </c>
    </row>
    <row r="3663" spans="2:12" x14ac:dyDescent="0.25">
      <c r="B3663" s="82" t="s">
        <v>441</v>
      </c>
      <c r="C3663" s="174" t="s">
        <v>7003</v>
      </c>
      <c r="D3663" s="175" t="s">
        <v>7004</v>
      </c>
      <c r="E3663" s="82">
        <v>12</v>
      </c>
      <c r="F3663" s="79"/>
      <c r="G3663" s="82"/>
      <c r="H3663" s="82"/>
      <c r="I3663" s="118">
        <f>VLOOKUP(道具表!L3663,虛寶卡代碼清單!D:H,4,FALSE)*K3663</f>
        <v>306300000000</v>
      </c>
      <c r="J3663" s="147"/>
      <c r="K3663" s="71">
        <v>300000000</v>
      </c>
      <c r="L3663" t="str">
        <f t="shared" si="67"/>
        <v>泡泡龍超級飛飛卡</v>
      </c>
    </row>
    <row r="3664" spans="2:12" x14ac:dyDescent="0.25">
      <c r="B3664" s="82" t="s">
        <v>441</v>
      </c>
      <c r="C3664" s="174" t="s">
        <v>7005</v>
      </c>
      <c r="D3664" s="175" t="s">
        <v>7006</v>
      </c>
      <c r="E3664" s="82">
        <v>12</v>
      </c>
      <c r="F3664" s="79"/>
      <c r="G3664" s="82"/>
      <c r="H3664" s="82"/>
      <c r="I3664" s="118">
        <f>VLOOKUP(道具表!L3664,虛寶卡代碼清單!D:H,4,FALSE)*K3664</f>
        <v>510500000000</v>
      </c>
      <c r="J3664" s="147"/>
      <c r="K3664" s="71">
        <v>500000000</v>
      </c>
      <c r="L3664" t="str">
        <f t="shared" si="67"/>
        <v>泡泡龍超級飛飛卡</v>
      </c>
    </row>
    <row r="3665" spans="2:12" x14ac:dyDescent="0.25">
      <c r="B3665" s="82" t="s">
        <v>441</v>
      </c>
      <c r="C3665" s="174" t="s">
        <v>7007</v>
      </c>
      <c r="D3665" s="175" t="s">
        <v>7008</v>
      </c>
      <c r="E3665" s="82">
        <v>12</v>
      </c>
      <c r="F3665" s="79"/>
      <c r="G3665" s="82"/>
      <c r="H3665" s="82"/>
      <c r="I3665" s="118">
        <f>VLOOKUP(道具表!L3665,虛寶卡代碼清單!D:H,4,FALSE)*K3665</f>
        <v>1021000000000</v>
      </c>
      <c r="J3665" s="147"/>
      <c r="K3665" s="71">
        <v>1000000000</v>
      </c>
      <c r="L3665" t="str">
        <f t="shared" si="67"/>
        <v>泡泡龍超級飛飛卡</v>
      </c>
    </row>
    <row r="3666" spans="2:12" x14ac:dyDescent="0.25">
      <c r="B3666" s="82" t="s">
        <v>441</v>
      </c>
      <c r="C3666" s="174" t="s">
        <v>7009</v>
      </c>
      <c r="D3666" s="175" t="s">
        <v>7010</v>
      </c>
      <c r="E3666" s="82">
        <v>12</v>
      </c>
      <c r="F3666" s="79"/>
      <c r="G3666" s="82"/>
      <c r="H3666" s="82"/>
      <c r="I3666" s="118">
        <f>VLOOKUP(道具表!L3666,虛寶卡代碼清單!D:H,4,FALSE)*K3666</f>
        <v>6066000</v>
      </c>
      <c r="J3666" s="147"/>
      <c r="K3666" s="71">
        <v>3000</v>
      </c>
      <c r="L3666" t="str">
        <f t="shared" si="67"/>
        <v>泡泡龍超級邦納卡</v>
      </c>
    </row>
    <row r="3667" spans="2:12" x14ac:dyDescent="0.25">
      <c r="B3667" s="82" t="s">
        <v>441</v>
      </c>
      <c r="C3667" s="174" t="s">
        <v>7011</v>
      </c>
      <c r="D3667" s="175" t="s">
        <v>7012</v>
      </c>
      <c r="E3667" s="82">
        <v>12</v>
      </c>
      <c r="F3667" s="79"/>
      <c r="G3667" s="82"/>
      <c r="H3667" s="82"/>
      <c r="I3667" s="118">
        <f>VLOOKUP(道具表!L3667,虛寶卡代碼清單!D:H,4,FALSE)*K3667</f>
        <v>20220000</v>
      </c>
      <c r="J3667" s="147"/>
      <c r="K3667" s="71">
        <v>10000</v>
      </c>
      <c r="L3667" t="str">
        <f t="shared" si="67"/>
        <v>泡泡龍超級邦納卡</v>
      </c>
    </row>
    <row r="3668" spans="2:12" x14ac:dyDescent="0.25">
      <c r="B3668" s="82" t="s">
        <v>441</v>
      </c>
      <c r="C3668" s="174" t="s">
        <v>7013</v>
      </c>
      <c r="D3668" s="175" t="s">
        <v>7014</v>
      </c>
      <c r="E3668" s="82">
        <v>12</v>
      </c>
      <c r="F3668" s="79"/>
      <c r="G3668" s="82"/>
      <c r="H3668" s="82"/>
      <c r="I3668" s="118">
        <f>VLOOKUP(道具表!L3668,虛寶卡代碼清單!D:H,4,FALSE)*K3668</f>
        <v>60660000</v>
      </c>
      <c r="J3668" s="147"/>
      <c r="K3668" s="71">
        <v>30000</v>
      </c>
      <c r="L3668" t="str">
        <f t="shared" si="67"/>
        <v>泡泡龍超級邦納卡</v>
      </c>
    </row>
    <row r="3669" spans="2:12" x14ac:dyDescent="0.25">
      <c r="B3669" s="82" t="s">
        <v>441</v>
      </c>
      <c r="C3669" s="174" t="s">
        <v>7015</v>
      </c>
      <c r="D3669" s="175" t="s">
        <v>7016</v>
      </c>
      <c r="E3669" s="82">
        <v>12</v>
      </c>
      <c r="F3669" s="79"/>
      <c r="G3669" s="82"/>
      <c r="H3669" s="82"/>
      <c r="I3669" s="118">
        <f>VLOOKUP(道具表!L3669,虛寶卡代碼清單!D:H,4,FALSE)*K3669</f>
        <v>202200000</v>
      </c>
      <c r="J3669" s="147"/>
      <c r="K3669" s="71">
        <v>100000</v>
      </c>
      <c r="L3669" t="str">
        <f t="shared" si="67"/>
        <v>泡泡龍超級邦納卡</v>
      </c>
    </row>
    <row r="3670" spans="2:12" x14ac:dyDescent="0.25">
      <c r="B3670" s="82" t="s">
        <v>441</v>
      </c>
      <c r="C3670" s="174" t="s">
        <v>7017</v>
      </c>
      <c r="D3670" s="175" t="s">
        <v>7018</v>
      </c>
      <c r="E3670" s="82">
        <v>12</v>
      </c>
      <c r="F3670" s="79"/>
      <c r="G3670" s="82"/>
      <c r="H3670" s="82"/>
      <c r="I3670" s="118">
        <f>VLOOKUP(道具表!L3670,虛寶卡代碼清單!D:H,4,FALSE)*K3670</f>
        <v>606600000</v>
      </c>
      <c r="J3670" s="147"/>
      <c r="K3670" s="71">
        <v>300000</v>
      </c>
      <c r="L3670" t="str">
        <f t="shared" si="67"/>
        <v>泡泡龍超級邦納卡</v>
      </c>
    </row>
    <row r="3671" spans="2:12" x14ac:dyDescent="0.25">
      <c r="B3671" s="82" t="s">
        <v>441</v>
      </c>
      <c r="C3671" s="174" t="s">
        <v>7019</v>
      </c>
      <c r="D3671" s="175" t="s">
        <v>7020</v>
      </c>
      <c r="E3671" s="82">
        <v>12</v>
      </c>
      <c r="F3671" s="79"/>
      <c r="G3671" s="82"/>
      <c r="H3671" s="82"/>
      <c r="I3671" s="118">
        <f>VLOOKUP(道具表!L3671,虛寶卡代碼清單!D:H,4,FALSE)*K3671</f>
        <v>2022000000</v>
      </c>
      <c r="J3671" s="147"/>
      <c r="K3671" s="71">
        <v>1000000</v>
      </c>
      <c r="L3671" t="str">
        <f t="shared" si="67"/>
        <v>泡泡龍超級邦納卡</v>
      </c>
    </row>
    <row r="3672" spans="2:12" x14ac:dyDescent="0.25">
      <c r="B3672" s="82" t="s">
        <v>441</v>
      </c>
      <c r="C3672" s="174" t="s">
        <v>7021</v>
      </c>
      <c r="D3672" s="175" t="s">
        <v>7022</v>
      </c>
      <c r="E3672" s="82">
        <v>12</v>
      </c>
      <c r="F3672" s="79"/>
      <c r="G3672" s="82"/>
      <c r="H3672" s="82"/>
      <c r="I3672" s="118">
        <f>VLOOKUP(道具表!L3672,虛寶卡代碼清單!D:H,4,FALSE)*K3672</f>
        <v>6066000000</v>
      </c>
      <c r="J3672" s="147"/>
      <c r="K3672" s="71">
        <v>3000000</v>
      </c>
      <c r="L3672" t="str">
        <f t="shared" si="67"/>
        <v>泡泡龍超級邦納卡</v>
      </c>
    </row>
    <row r="3673" spans="2:12" x14ac:dyDescent="0.25">
      <c r="B3673" s="82" t="s">
        <v>441</v>
      </c>
      <c r="C3673" s="174" t="s">
        <v>7023</v>
      </c>
      <c r="D3673" s="175" t="s">
        <v>7024</v>
      </c>
      <c r="E3673" s="82">
        <v>12</v>
      </c>
      <c r="F3673" s="79"/>
      <c r="G3673" s="82"/>
      <c r="H3673" s="82"/>
      <c r="I3673" s="118">
        <f>VLOOKUP(道具表!L3673,虛寶卡代碼清單!D:H,4,FALSE)*K3673</f>
        <v>12132000000</v>
      </c>
      <c r="J3673" s="147"/>
      <c r="K3673" s="71">
        <v>6000000</v>
      </c>
      <c r="L3673" t="str">
        <f t="shared" si="67"/>
        <v>泡泡龍超級邦納卡</v>
      </c>
    </row>
    <row r="3674" spans="2:12" x14ac:dyDescent="0.25">
      <c r="B3674" s="82" t="s">
        <v>441</v>
      </c>
      <c r="C3674" s="174" t="s">
        <v>7025</v>
      </c>
      <c r="D3674" s="175" t="s">
        <v>7026</v>
      </c>
      <c r="E3674" s="82">
        <v>12</v>
      </c>
      <c r="F3674" s="79"/>
      <c r="G3674" s="82"/>
      <c r="H3674" s="82"/>
      <c r="I3674" s="118">
        <f>VLOOKUP(道具表!L3674,虛寶卡代碼清單!D:H,4,FALSE)*K3674</f>
        <v>18198000000</v>
      </c>
      <c r="J3674" s="147"/>
      <c r="K3674" s="71">
        <v>9000000</v>
      </c>
      <c r="L3674" t="str">
        <f t="shared" si="67"/>
        <v>泡泡龍超級邦納卡</v>
      </c>
    </row>
    <row r="3675" spans="2:12" x14ac:dyDescent="0.25">
      <c r="B3675" s="82" t="s">
        <v>441</v>
      </c>
      <c r="C3675" s="174" t="s">
        <v>7027</v>
      </c>
      <c r="D3675" s="175" t="s">
        <v>7028</v>
      </c>
      <c r="E3675" s="82">
        <v>12</v>
      </c>
      <c r="F3675" s="79"/>
      <c r="G3675" s="82"/>
      <c r="H3675" s="82"/>
      <c r="I3675" s="118">
        <f>VLOOKUP(道具表!L3675,虛寶卡代碼清單!D:H,4,FALSE)*K3675</f>
        <v>20220000000</v>
      </c>
      <c r="J3675" s="147"/>
      <c r="K3675" s="71">
        <v>10000000</v>
      </c>
      <c r="L3675" t="str">
        <f t="shared" si="67"/>
        <v>泡泡龍超級邦納卡</v>
      </c>
    </row>
    <row r="3676" spans="2:12" x14ac:dyDescent="0.25">
      <c r="B3676" s="82" t="s">
        <v>441</v>
      </c>
      <c r="C3676" s="174" t="s">
        <v>7029</v>
      </c>
      <c r="D3676" s="175" t="s">
        <v>7030</v>
      </c>
      <c r="E3676" s="82">
        <v>12</v>
      </c>
      <c r="F3676" s="79"/>
      <c r="G3676" s="82"/>
      <c r="H3676" s="82"/>
      <c r="I3676" s="118">
        <f>VLOOKUP(道具表!L3676,虛寶卡代碼清單!D:H,4,FALSE)*K3676</f>
        <v>30330000000</v>
      </c>
      <c r="J3676" s="147"/>
      <c r="K3676" s="71">
        <v>15000000</v>
      </c>
      <c r="L3676" t="str">
        <f t="shared" si="67"/>
        <v>泡泡龍超級邦納卡</v>
      </c>
    </row>
    <row r="3677" spans="2:12" x14ac:dyDescent="0.25">
      <c r="B3677" s="82" t="s">
        <v>441</v>
      </c>
      <c r="C3677" s="174" t="s">
        <v>7031</v>
      </c>
      <c r="D3677" s="175" t="s">
        <v>7032</v>
      </c>
      <c r="E3677" s="82">
        <v>12</v>
      </c>
      <c r="F3677" s="79"/>
      <c r="G3677" s="82"/>
      <c r="H3677" s="82"/>
      <c r="I3677" s="118">
        <f>VLOOKUP(道具表!L3677,虛寶卡代碼清單!D:H,4,FALSE)*K3677</f>
        <v>60660000000</v>
      </c>
      <c r="J3677" s="147"/>
      <c r="K3677" s="71">
        <v>30000000</v>
      </c>
      <c r="L3677" t="str">
        <f t="shared" si="67"/>
        <v>泡泡龍超級邦納卡</v>
      </c>
    </row>
    <row r="3678" spans="2:12" x14ac:dyDescent="0.25">
      <c r="B3678" s="82" t="s">
        <v>441</v>
      </c>
      <c r="C3678" s="174" t="s">
        <v>7033</v>
      </c>
      <c r="D3678" s="175" t="s">
        <v>7034</v>
      </c>
      <c r="E3678" s="82">
        <v>12</v>
      </c>
      <c r="F3678" s="79"/>
      <c r="G3678" s="82"/>
      <c r="H3678" s="82"/>
      <c r="I3678" s="118">
        <f>VLOOKUP(道具表!L3678,虛寶卡代碼清單!D:H,4,FALSE)*K3678</f>
        <v>101100000000</v>
      </c>
      <c r="J3678" s="147"/>
      <c r="K3678" s="71">
        <v>50000000</v>
      </c>
      <c r="L3678" t="str">
        <f t="shared" si="67"/>
        <v>泡泡龍超級邦納卡</v>
      </c>
    </row>
    <row r="3679" spans="2:12" x14ac:dyDescent="0.25">
      <c r="B3679" s="82" t="s">
        <v>441</v>
      </c>
      <c r="C3679" s="174" t="s">
        <v>7035</v>
      </c>
      <c r="D3679" s="175" t="s">
        <v>7036</v>
      </c>
      <c r="E3679" s="82">
        <v>12</v>
      </c>
      <c r="F3679" s="79"/>
      <c r="G3679" s="82"/>
      <c r="H3679" s="82"/>
      <c r="I3679" s="118">
        <f>VLOOKUP(道具表!L3679,虛寶卡代碼清單!D:H,4,FALSE)*K3679</f>
        <v>202200000000</v>
      </c>
      <c r="J3679" s="147"/>
      <c r="K3679" s="71">
        <v>100000000</v>
      </c>
      <c r="L3679" t="str">
        <f t="shared" si="67"/>
        <v>泡泡龍超級邦納卡</v>
      </c>
    </row>
    <row r="3680" spans="2:12" x14ac:dyDescent="0.25">
      <c r="B3680" s="82" t="s">
        <v>441</v>
      </c>
      <c r="C3680" s="174" t="s">
        <v>7037</v>
      </c>
      <c r="D3680" s="175" t="s">
        <v>7038</v>
      </c>
      <c r="E3680" s="82">
        <v>12</v>
      </c>
      <c r="F3680" s="79"/>
      <c r="G3680" s="82"/>
      <c r="H3680" s="82"/>
      <c r="I3680" s="118">
        <f>VLOOKUP(道具表!L3680,虛寶卡代碼清單!D:H,4,FALSE)*K3680</f>
        <v>404400000000</v>
      </c>
      <c r="J3680" s="147"/>
      <c r="K3680" s="71">
        <v>200000000</v>
      </c>
      <c r="L3680" t="str">
        <f t="shared" si="67"/>
        <v>泡泡龍超級邦納卡</v>
      </c>
    </row>
    <row r="3681" spans="2:12" x14ac:dyDescent="0.25">
      <c r="B3681" s="82" t="s">
        <v>441</v>
      </c>
      <c r="C3681" s="174" t="s">
        <v>7039</v>
      </c>
      <c r="D3681" s="175" t="s">
        <v>7040</v>
      </c>
      <c r="E3681" s="82">
        <v>12</v>
      </c>
      <c r="F3681" s="79"/>
      <c r="G3681" s="82"/>
      <c r="H3681" s="82"/>
      <c r="I3681" s="118">
        <f>VLOOKUP(道具表!L3681,虛寶卡代碼清單!D:H,4,FALSE)*K3681</f>
        <v>606600000000</v>
      </c>
      <c r="J3681" s="147"/>
      <c r="K3681" s="71">
        <v>300000000</v>
      </c>
      <c r="L3681" t="str">
        <f t="shared" si="67"/>
        <v>泡泡龍超級邦納卡</v>
      </c>
    </row>
    <row r="3682" spans="2:12" x14ac:dyDescent="0.25">
      <c r="B3682" s="82" t="s">
        <v>441</v>
      </c>
      <c r="C3682" s="174" t="s">
        <v>7041</v>
      </c>
      <c r="D3682" s="175" t="s">
        <v>7042</v>
      </c>
      <c r="E3682" s="82">
        <v>12</v>
      </c>
      <c r="F3682" s="79"/>
      <c r="G3682" s="82"/>
      <c r="H3682" s="82"/>
      <c r="I3682" s="118">
        <f>VLOOKUP(道具表!L3682,虛寶卡代碼清單!D:H,4,FALSE)*K3682</f>
        <v>1011000000000</v>
      </c>
      <c r="J3682" s="147"/>
      <c r="K3682" s="71">
        <v>500000000</v>
      </c>
      <c r="L3682" t="str">
        <f t="shared" si="67"/>
        <v>泡泡龍超級邦納卡</v>
      </c>
    </row>
    <row r="3683" spans="2:12" x14ac:dyDescent="0.25">
      <c r="B3683" s="82" t="s">
        <v>441</v>
      </c>
      <c r="C3683" s="174" t="s">
        <v>7043</v>
      </c>
      <c r="D3683" s="175" t="s">
        <v>7044</v>
      </c>
      <c r="E3683" s="82">
        <v>12</v>
      </c>
      <c r="F3683" s="79"/>
      <c r="G3683" s="82"/>
      <c r="H3683" s="82"/>
      <c r="I3683" s="118">
        <f>VLOOKUP(道具表!L3683,虛寶卡代碼清單!D:H,4,FALSE)*K3683</f>
        <v>2022000000000</v>
      </c>
      <c r="J3683" s="147"/>
      <c r="K3683" s="71">
        <v>1000000000</v>
      </c>
      <c r="L3683" t="str">
        <f t="shared" si="67"/>
        <v>泡泡龍超級邦納卡</v>
      </c>
    </row>
    <row r="3684" spans="2:12" x14ac:dyDescent="0.25">
      <c r="B3684" s="82" t="s">
        <v>441</v>
      </c>
      <c r="C3684" s="174" t="s">
        <v>7045</v>
      </c>
      <c r="D3684" s="175" t="s">
        <v>7046</v>
      </c>
      <c r="E3684" s="82">
        <v>12</v>
      </c>
      <c r="F3684" s="79"/>
      <c r="G3684" s="82"/>
      <c r="H3684" s="82"/>
      <c r="I3684" s="118">
        <f>VLOOKUP(道具表!L3684,虛寶卡代碼清單!D:H,4,FALSE)*K3684</f>
        <v>6066000</v>
      </c>
      <c r="J3684" s="147"/>
      <c r="K3684" s="71">
        <v>3000</v>
      </c>
      <c r="L3684" t="str">
        <f t="shared" si="67"/>
        <v>泡泡龍超級邦納卡</v>
      </c>
    </row>
    <row r="3685" spans="2:12" x14ac:dyDescent="0.25">
      <c r="B3685" s="82" t="s">
        <v>441</v>
      </c>
      <c r="C3685" s="174" t="s">
        <v>7047</v>
      </c>
      <c r="D3685" s="175" t="s">
        <v>7048</v>
      </c>
      <c r="E3685" s="82">
        <v>12</v>
      </c>
      <c r="F3685" s="79"/>
      <c r="G3685" s="82"/>
      <c r="H3685" s="82"/>
      <c r="I3685" s="118">
        <f>VLOOKUP(道具表!L3685,虛寶卡代碼清單!D:H,4,FALSE)*K3685</f>
        <v>20220000</v>
      </c>
      <c r="J3685" s="147"/>
      <c r="K3685" s="71">
        <v>10000</v>
      </c>
      <c r="L3685" t="str">
        <f t="shared" si="67"/>
        <v>泡泡龍超級邦納卡</v>
      </c>
    </row>
    <row r="3686" spans="2:12" x14ac:dyDescent="0.25">
      <c r="B3686" s="82" t="s">
        <v>441</v>
      </c>
      <c r="C3686" s="174" t="s">
        <v>7049</v>
      </c>
      <c r="D3686" s="175" t="s">
        <v>7050</v>
      </c>
      <c r="E3686" s="82">
        <v>12</v>
      </c>
      <c r="F3686" s="79"/>
      <c r="G3686" s="82"/>
      <c r="H3686" s="82"/>
      <c r="I3686" s="118">
        <f>VLOOKUP(道具表!L3686,虛寶卡代碼清單!D:H,4,FALSE)*K3686</f>
        <v>60660000</v>
      </c>
      <c r="J3686" s="147"/>
      <c r="K3686" s="71">
        <v>30000</v>
      </c>
      <c r="L3686" t="str">
        <f t="shared" si="67"/>
        <v>泡泡龍超級邦納卡</v>
      </c>
    </row>
    <row r="3687" spans="2:12" x14ac:dyDescent="0.25">
      <c r="B3687" s="82" t="s">
        <v>441</v>
      </c>
      <c r="C3687" s="174" t="s">
        <v>7051</v>
      </c>
      <c r="D3687" s="175" t="s">
        <v>7052</v>
      </c>
      <c r="E3687" s="82">
        <v>12</v>
      </c>
      <c r="F3687" s="79"/>
      <c r="G3687" s="82"/>
      <c r="H3687" s="82"/>
      <c r="I3687" s="118">
        <f>VLOOKUP(道具表!L3687,虛寶卡代碼清單!D:H,4,FALSE)*K3687</f>
        <v>202200000</v>
      </c>
      <c r="J3687" s="147"/>
      <c r="K3687" s="71">
        <v>100000</v>
      </c>
      <c r="L3687" t="str">
        <f t="shared" si="67"/>
        <v>泡泡龍超級邦納卡</v>
      </c>
    </row>
    <row r="3688" spans="2:12" x14ac:dyDescent="0.25">
      <c r="B3688" s="82" t="s">
        <v>441</v>
      </c>
      <c r="C3688" s="174" t="s">
        <v>7053</v>
      </c>
      <c r="D3688" s="175" t="s">
        <v>7054</v>
      </c>
      <c r="E3688" s="82">
        <v>12</v>
      </c>
      <c r="F3688" s="79"/>
      <c r="G3688" s="82"/>
      <c r="H3688" s="82"/>
      <c r="I3688" s="118">
        <f>VLOOKUP(道具表!L3688,虛寶卡代碼清單!D:H,4,FALSE)*K3688</f>
        <v>606600000</v>
      </c>
      <c r="J3688" s="147"/>
      <c r="K3688" s="71">
        <v>300000</v>
      </c>
      <c r="L3688" t="str">
        <f t="shared" si="67"/>
        <v>泡泡龍超級邦納卡</v>
      </c>
    </row>
    <row r="3689" spans="2:12" x14ac:dyDescent="0.25">
      <c r="B3689" s="82" t="s">
        <v>441</v>
      </c>
      <c r="C3689" s="174" t="s">
        <v>7055</v>
      </c>
      <c r="D3689" s="175" t="s">
        <v>7056</v>
      </c>
      <c r="E3689" s="82">
        <v>12</v>
      </c>
      <c r="F3689" s="79"/>
      <c r="G3689" s="82"/>
      <c r="H3689" s="82"/>
      <c r="I3689" s="118">
        <f>VLOOKUP(道具表!L3689,虛寶卡代碼清單!D:H,4,FALSE)*K3689</f>
        <v>2022000000</v>
      </c>
      <c r="J3689" s="147"/>
      <c r="K3689" s="71">
        <v>1000000</v>
      </c>
      <c r="L3689" t="str">
        <f t="shared" si="67"/>
        <v>泡泡龍超級邦納卡</v>
      </c>
    </row>
    <row r="3690" spans="2:12" x14ac:dyDescent="0.25">
      <c r="B3690" s="82" t="s">
        <v>441</v>
      </c>
      <c r="C3690" s="174" t="s">
        <v>7057</v>
      </c>
      <c r="D3690" s="175" t="s">
        <v>7058</v>
      </c>
      <c r="E3690" s="82">
        <v>12</v>
      </c>
      <c r="F3690" s="79"/>
      <c r="G3690" s="82"/>
      <c r="H3690" s="82"/>
      <c r="I3690" s="118">
        <f>VLOOKUP(道具表!L3690,虛寶卡代碼清單!D:H,4,FALSE)*K3690</f>
        <v>6066000000</v>
      </c>
      <c r="J3690" s="147"/>
      <c r="K3690" s="71">
        <v>3000000</v>
      </c>
      <c r="L3690" t="str">
        <f t="shared" si="67"/>
        <v>泡泡龍超級邦納卡</v>
      </c>
    </row>
    <row r="3691" spans="2:12" x14ac:dyDescent="0.25">
      <c r="B3691" s="82" t="s">
        <v>441</v>
      </c>
      <c r="C3691" s="174" t="s">
        <v>7059</v>
      </c>
      <c r="D3691" s="175" t="s">
        <v>7060</v>
      </c>
      <c r="E3691" s="82">
        <v>12</v>
      </c>
      <c r="F3691" s="79"/>
      <c r="G3691" s="82"/>
      <c r="H3691" s="82"/>
      <c r="I3691" s="118">
        <f>VLOOKUP(道具表!L3691,虛寶卡代碼清單!D:H,4,FALSE)*K3691</f>
        <v>12132000000</v>
      </c>
      <c r="J3691" s="147"/>
      <c r="K3691" s="71">
        <v>6000000</v>
      </c>
      <c r="L3691" t="str">
        <f t="shared" si="67"/>
        <v>泡泡龍超級邦納卡</v>
      </c>
    </row>
    <row r="3692" spans="2:12" x14ac:dyDescent="0.25">
      <c r="B3692" s="82" t="s">
        <v>441</v>
      </c>
      <c r="C3692" s="174" t="s">
        <v>7061</v>
      </c>
      <c r="D3692" s="175" t="s">
        <v>7062</v>
      </c>
      <c r="E3692" s="82">
        <v>12</v>
      </c>
      <c r="F3692" s="79"/>
      <c r="G3692" s="82"/>
      <c r="H3692" s="82"/>
      <c r="I3692" s="118">
        <f>VLOOKUP(道具表!L3692,虛寶卡代碼清單!D:H,4,FALSE)*K3692</f>
        <v>18198000000</v>
      </c>
      <c r="J3692" s="147"/>
      <c r="K3692" s="71">
        <v>9000000</v>
      </c>
      <c r="L3692" t="str">
        <f t="shared" si="67"/>
        <v>泡泡龍超級邦納卡</v>
      </c>
    </row>
    <row r="3693" spans="2:12" x14ac:dyDescent="0.25">
      <c r="B3693" s="82" t="s">
        <v>441</v>
      </c>
      <c r="C3693" s="174" t="s">
        <v>7063</v>
      </c>
      <c r="D3693" s="175" t="s">
        <v>7064</v>
      </c>
      <c r="E3693" s="82">
        <v>12</v>
      </c>
      <c r="F3693" s="79"/>
      <c r="G3693" s="82"/>
      <c r="H3693" s="82"/>
      <c r="I3693" s="118">
        <f>VLOOKUP(道具表!L3693,虛寶卡代碼清單!D:H,4,FALSE)*K3693</f>
        <v>20220000000</v>
      </c>
      <c r="J3693" s="147"/>
      <c r="K3693" s="71">
        <v>10000000</v>
      </c>
      <c r="L3693" t="str">
        <f t="shared" si="67"/>
        <v>泡泡龍超級邦納卡</v>
      </c>
    </row>
    <row r="3694" spans="2:12" x14ac:dyDescent="0.25">
      <c r="B3694" s="82" t="s">
        <v>441</v>
      </c>
      <c r="C3694" s="174" t="s">
        <v>7065</v>
      </c>
      <c r="D3694" s="175" t="s">
        <v>7066</v>
      </c>
      <c r="E3694" s="82">
        <v>12</v>
      </c>
      <c r="F3694" s="79"/>
      <c r="G3694" s="82"/>
      <c r="H3694" s="82"/>
      <c r="I3694" s="118">
        <f>VLOOKUP(道具表!L3694,虛寶卡代碼清單!D:H,4,FALSE)*K3694</f>
        <v>30330000000</v>
      </c>
      <c r="J3694" s="147"/>
      <c r="K3694" s="71">
        <v>15000000</v>
      </c>
      <c r="L3694" t="str">
        <f t="shared" ref="L3694:L3758" si="68">MID(C3694,LEN(K3694)+1,FIND("(",C3694)-LEN(K3694)-1)</f>
        <v>泡泡龍超級邦納卡</v>
      </c>
    </row>
    <row r="3695" spans="2:12" x14ac:dyDescent="0.25">
      <c r="B3695" s="82" t="s">
        <v>441</v>
      </c>
      <c r="C3695" s="174" t="s">
        <v>7067</v>
      </c>
      <c r="D3695" s="175" t="s">
        <v>7068</v>
      </c>
      <c r="E3695" s="82">
        <v>12</v>
      </c>
      <c r="F3695" s="79"/>
      <c r="G3695" s="82"/>
      <c r="H3695" s="82"/>
      <c r="I3695" s="118">
        <f>VLOOKUP(道具表!L3695,虛寶卡代碼清單!D:H,4,FALSE)*K3695</f>
        <v>60660000000</v>
      </c>
      <c r="J3695" s="147"/>
      <c r="K3695" s="71">
        <v>30000000</v>
      </c>
      <c r="L3695" t="str">
        <f t="shared" si="68"/>
        <v>泡泡龍超級邦納卡</v>
      </c>
    </row>
    <row r="3696" spans="2:12" x14ac:dyDescent="0.25">
      <c r="B3696" s="82" t="s">
        <v>441</v>
      </c>
      <c r="C3696" s="174" t="s">
        <v>7069</v>
      </c>
      <c r="D3696" s="175" t="s">
        <v>7070</v>
      </c>
      <c r="E3696" s="82">
        <v>12</v>
      </c>
      <c r="F3696" s="79"/>
      <c r="G3696" s="82"/>
      <c r="H3696" s="82"/>
      <c r="I3696" s="118">
        <f>VLOOKUP(道具表!L3696,虛寶卡代碼清單!D:H,4,FALSE)*K3696</f>
        <v>101100000000</v>
      </c>
      <c r="J3696" s="147"/>
      <c r="K3696" s="71">
        <v>50000000</v>
      </c>
      <c r="L3696" t="str">
        <f t="shared" si="68"/>
        <v>泡泡龍超級邦納卡</v>
      </c>
    </row>
    <row r="3697" spans="2:12" x14ac:dyDescent="0.25">
      <c r="B3697" s="82" t="s">
        <v>441</v>
      </c>
      <c r="C3697" s="174" t="s">
        <v>7071</v>
      </c>
      <c r="D3697" s="175" t="s">
        <v>7072</v>
      </c>
      <c r="E3697" s="82">
        <v>12</v>
      </c>
      <c r="F3697" s="79"/>
      <c r="G3697" s="82"/>
      <c r="H3697" s="82"/>
      <c r="I3697" s="118">
        <f>VLOOKUP(道具表!L3697,虛寶卡代碼清單!D:H,4,FALSE)*K3697</f>
        <v>202200000000</v>
      </c>
      <c r="J3697" s="147"/>
      <c r="K3697" s="71">
        <v>100000000</v>
      </c>
      <c r="L3697" t="str">
        <f t="shared" si="68"/>
        <v>泡泡龍超級邦納卡</v>
      </c>
    </row>
    <row r="3698" spans="2:12" x14ac:dyDescent="0.25">
      <c r="B3698" s="82" t="s">
        <v>441</v>
      </c>
      <c r="C3698" s="174" t="s">
        <v>7073</v>
      </c>
      <c r="D3698" s="175" t="s">
        <v>7074</v>
      </c>
      <c r="E3698" s="82">
        <v>12</v>
      </c>
      <c r="F3698" s="79"/>
      <c r="G3698" s="82"/>
      <c r="H3698" s="82"/>
      <c r="I3698" s="118">
        <f>VLOOKUP(道具表!L3698,虛寶卡代碼清單!D:H,4,FALSE)*K3698</f>
        <v>404400000000</v>
      </c>
      <c r="J3698" s="147"/>
      <c r="K3698" s="71">
        <v>200000000</v>
      </c>
      <c r="L3698" t="str">
        <f t="shared" si="68"/>
        <v>泡泡龍超級邦納卡</v>
      </c>
    </row>
    <row r="3699" spans="2:12" x14ac:dyDescent="0.25">
      <c r="B3699" s="82" t="s">
        <v>441</v>
      </c>
      <c r="C3699" s="174" t="s">
        <v>7075</v>
      </c>
      <c r="D3699" s="175" t="s">
        <v>7076</v>
      </c>
      <c r="E3699" s="82">
        <v>12</v>
      </c>
      <c r="F3699" s="79"/>
      <c r="G3699" s="82"/>
      <c r="H3699" s="82"/>
      <c r="I3699" s="118">
        <f>VLOOKUP(道具表!L3699,虛寶卡代碼清單!D:H,4,FALSE)*K3699</f>
        <v>606600000000</v>
      </c>
      <c r="J3699" s="147"/>
      <c r="K3699" s="71">
        <v>300000000</v>
      </c>
      <c r="L3699" t="str">
        <f t="shared" si="68"/>
        <v>泡泡龍超級邦納卡</v>
      </c>
    </row>
    <row r="3700" spans="2:12" x14ac:dyDescent="0.25">
      <c r="B3700" s="82" t="s">
        <v>441</v>
      </c>
      <c r="C3700" s="174" t="s">
        <v>7077</v>
      </c>
      <c r="D3700" s="175" t="s">
        <v>7078</v>
      </c>
      <c r="E3700" s="82">
        <v>12</v>
      </c>
      <c r="F3700" s="79"/>
      <c r="G3700" s="82"/>
      <c r="H3700" s="82"/>
      <c r="I3700" s="118">
        <f>VLOOKUP(道具表!L3700,虛寶卡代碼清單!D:H,4,FALSE)*K3700</f>
        <v>1011000000000</v>
      </c>
      <c r="J3700" s="147"/>
      <c r="K3700" s="71">
        <v>500000000</v>
      </c>
      <c r="L3700" t="str">
        <f t="shared" si="68"/>
        <v>泡泡龍超級邦納卡</v>
      </c>
    </row>
    <row r="3701" spans="2:12" x14ac:dyDescent="0.25">
      <c r="B3701" s="82" t="s">
        <v>441</v>
      </c>
      <c r="C3701" s="174" t="s">
        <v>7079</v>
      </c>
      <c r="D3701" s="175" t="s">
        <v>7080</v>
      </c>
      <c r="E3701" s="82">
        <v>12</v>
      </c>
      <c r="F3701" s="79"/>
      <c r="G3701" s="82"/>
      <c r="H3701" s="82"/>
      <c r="I3701" s="118">
        <f>VLOOKUP(道具表!L3701,虛寶卡代碼清單!D:H,4,FALSE)*K3701</f>
        <v>2022000000000</v>
      </c>
      <c r="J3701" s="147"/>
      <c r="K3701" s="71">
        <v>1000000000</v>
      </c>
      <c r="L3701" t="str">
        <f t="shared" si="68"/>
        <v>泡泡龍超級邦納卡</v>
      </c>
    </row>
    <row r="3702" spans="2:12" x14ac:dyDescent="0.25">
      <c r="B3702" s="82" t="s">
        <v>441</v>
      </c>
      <c r="C3702" s="174" t="s">
        <v>10911</v>
      </c>
      <c r="D3702" s="175" t="s">
        <v>10912</v>
      </c>
      <c r="E3702" s="82">
        <v>12</v>
      </c>
      <c r="F3702" s="79"/>
      <c r="G3702" s="82"/>
      <c r="H3702" s="82"/>
      <c r="I3702" s="118">
        <f>VLOOKUP(道具表!L3702,虛寶卡代碼清單!D:H,4,FALSE)*K3702</f>
        <v>4044000000000</v>
      </c>
      <c r="J3702" s="147"/>
      <c r="K3702" s="71">
        <v>2000000000</v>
      </c>
      <c r="L3702" t="str">
        <f t="shared" ref="L3702" si="69">MID(C3702,LEN(K3702)+1,FIND("(",C3702)-LEN(K3702)-1)</f>
        <v>泡泡龍超級邦納卡</v>
      </c>
    </row>
    <row r="3703" spans="2:12" x14ac:dyDescent="0.25">
      <c r="B3703" s="82" t="s">
        <v>441</v>
      </c>
      <c r="C3703" s="174" t="s">
        <v>7081</v>
      </c>
      <c r="D3703" s="175" t="s">
        <v>7082</v>
      </c>
      <c r="E3703" s="82">
        <v>12</v>
      </c>
      <c r="F3703" s="79"/>
      <c r="G3703" s="82"/>
      <c r="H3703" s="82"/>
      <c r="I3703" s="118">
        <f>VLOOKUP(道具表!L3703,虛寶卡代碼清單!D:H,4,FALSE)*K3703</f>
        <v>150600</v>
      </c>
      <c r="J3703" s="147"/>
      <c r="K3703" s="71">
        <v>3000</v>
      </c>
      <c r="L3703" t="str">
        <f t="shared" si="68"/>
        <v>女神大量百搭卡</v>
      </c>
    </row>
    <row r="3704" spans="2:12" x14ac:dyDescent="0.25">
      <c r="B3704" s="82" t="s">
        <v>441</v>
      </c>
      <c r="C3704" s="174" t="s">
        <v>7083</v>
      </c>
      <c r="D3704" s="175" t="s">
        <v>7084</v>
      </c>
      <c r="E3704" s="82">
        <v>12</v>
      </c>
      <c r="F3704" s="79"/>
      <c r="G3704" s="82"/>
      <c r="H3704" s="82"/>
      <c r="I3704" s="118">
        <f>VLOOKUP(道具表!L3704,虛寶卡代碼清單!D:H,4,FALSE)*K3704</f>
        <v>502000</v>
      </c>
      <c r="J3704" s="147"/>
      <c r="K3704" s="71">
        <v>10000</v>
      </c>
      <c r="L3704" t="str">
        <f t="shared" si="68"/>
        <v>女神大量百搭卡</v>
      </c>
    </row>
    <row r="3705" spans="2:12" x14ac:dyDescent="0.25">
      <c r="B3705" s="82" t="s">
        <v>441</v>
      </c>
      <c r="C3705" s="174" t="s">
        <v>7085</v>
      </c>
      <c r="D3705" s="175" t="s">
        <v>7086</v>
      </c>
      <c r="E3705" s="82">
        <v>12</v>
      </c>
      <c r="F3705" s="79"/>
      <c r="G3705" s="82"/>
      <c r="H3705" s="82"/>
      <c r="I3705" s="118">
        <f>VLOOKUP(道具表!L3705,虛寶卡代碼清單!D:H,4,FALSE)*K3705</f>
        <v>1506000</v>
      </c>
      <c r="J3705" s="147"/>
      <c r="K3705" s="71">
        <v>30000</v>
      </c>
      <c r="L3705" t="str">
        <f t="shared" si="68"/>
        <v>女神大量百搭卡</v>
      </c>
    </row>
    <row r="3706" spans="2:12" x14ac:dyDescent="0.25">
      <c r="B3706" s="82" t="s">
        <v>441</v>
      </c>
      <c r="C3706" s="174" t="s">
        <v>7087</v>
      </c>
      <c r="D3706" s="175" t="s">
        <v>7088</v>
      </c>
      <c r="E3706" s="82">
        <v>12</v>
      </c>
      <c r="F3706" s="79"/>
      <c r="G3706" s="82"/>
      <c r="H3706" s="82"/>
      <c r="I3706" s="118">
        <f>VLOOKUP(道具表!L3706,虛寶卡代碼清單!D:H,4,FALSE)*K3706</f>
        <v>5020000</v>
      </c>
      <c r="J3706" s="147"/>
      <c r="K3706" s="71">
        <v>100000</v>
      </c>
      <c r="L3706" t="str">
        <f t="shared" si="68"/>
        <v>女神大量百搭卡</v>
      </c>
    </row>
    <row r="3707" spans="2:12" x14ac:dyDescent="0.25">
      <c r="B3707" s="82" t="s">
        <v>441</v>
      </c>
      <c r="C3707" s="174" t="s">
        <v>7089</v>
      </c>
      <c r="D3707" s="175" t="s">
        <v>7090</v>
      </c>
      <c r="E3707" s="82">
        <v>12</v>
      </c>
      <c r="F3707" s="79"/>
      <c r="G3707" s="82"/>
      <c r="H3707" s="82"/>
      <c r="I3707" s="118">
        <f>VLOOKUP(道具表!L3707,虛寶卡代碼清單!D:H,4,FALSE)*K3707</f>
        <v>15060000</v>
      </c>
      <c r="J3707" s="147"/>
      <c r="K3707" s="71">
        <v>300000</v>
      </c>
      <c r="L3707" t="str">
        <f t="shared" si="68"/>
        <v>女神大量百搭卡</v>
      </c>
    </row>
    <row r="3708" spans="2:12" x14ac:dyDescent="0.25">
      <c r="B3708" s="82" t="s">
        <v>441</v>
      </c>
      <c r="C3708" s="174" t="s">
        <v>7091</v>
      </c>
      <c r="D3708" s="175" t="s">
        <v>7092</v>
      </c>
      <c r="E3708" s="82">
        <v>12</v>
      </c>
      <c r="F3708" s="79"/>
      <c r="G3708" s="82"/>
      <c r="H3708" s="82"/>
      <c r="I3708" s="118">
        <f>VLOOKUP(道具表!L3708,虛寶卡代碼清單!D:H,4,FALSE)*K3708</f>
        <v>50200000</v>
      </c>
      <c r="J3708" s="147"/>
      <c r="K3708" s="71">
        <v>1000000</v>
      </c>
      <c r="L3708" t="str">
        <f t="shared" si="68"/>
        <v>女神大量百搭卡</v>
      </c>
    </row>
    <row r="3709" spans="2:12" x14ac:dyDescent="0.25">
      <c r="B3709" s="82" t="s">
        <v>441</v>
      </c>
      <c r="C3709" s="174" t="s">
        <v>7093</v>
      </c>
      <c r="D3709" s="175" t="s">
        <v>7094</v>
      </c>
      <c r="E3709" s="82">
        <v>12</v>
      </c>
      <c r="F3709" s="79"/>
      <c r="G3709" s="82"/>
      <c r="H3709" s="82"/>
      <c r="I3709" s="118">
        <f>VLOOKUP(道具表!L3709,虛寶卡代碼清單!D:H,4,FALSE)*K3709</f>
        <v>150600000</v>
      </c>
      <c r="J3709" s="147"/>
      <c r="K3709" s="71">
        <v>3000000</v>
      </c>
      <c r="L3709" t="str">
        <f t="shared" si="68"/>
        <v>女神大量百搭卡</v>
      </c>
    </row>
    <row r="3710" spans="2:12" x14ac:dyDescent="0.25">
      <c r="B3710" s="82" t="s">
        <v>441</v>
      </c>
      <c r="C3710" s="174" t="s">
        <v>7095</v>
      </c>
      <c r="D3710" s="175" t="s">
        <v>7096</v>
      </c>
      <c r="E3710" s="82">
        <v>12</v>
      </c>
      <c r="F3710" s="79"/>
      <c r="G3710" s="82"/>
      <c r="H3710" s="82"/>
      <c r="I3710" s="118">
        <f>VLOOKUP(道具表!L3710,虛寶卡代碼清單!D:H,4,FALSE)*K3710</f>
        <v>301200000</v>
      </c>
      <c r="J3710" s="147"/>
      <c r="K3710" s="71">
        <v>6000000</v>
      </c>
      <c r="L3710" t="str">
        <f t="shared" si="68"/>
        <v>女神大量百搭卡</v>
      </c>
    </row>
    <row r="3711" spans="2:12" x14ac:dyDescent="0.25">
      <c r="B3711" s="82" t="s">
        <v>441</v>
      </c>
      <c r="C3711" s="174" t="s">
        <v>7097</v>
      </c>
      <c r="D3711" s="175" t="s">
        <v>7098</v>
      </c>
      <c r="E3711" s="82">
        <v>12</v>
      </c>
      <c r="F3711" s="79"/>
      <c r="G3711" s="82"/>
      <c r="H3711" s="82"/>
      <c r="I3711" s="118">
        <f>VLOOKUP(道具表!L3711,虛寶卡代碼清單!D:H,4,FALSE)*K3711</f>
        <v>451800000</v>
      </c>
      <c r="J3711" s="147"/>
      <c r="K3711" s="71">
        <v>9000000</v>
      </c>
      <c r="L3711" t="str">
        <f t="shared" si="68"/>
        <v>女神大量百搭卡</v>
      </c>
    </row>
    <row r="3712" spans="2:12" x14ac:dyDescent="0.25">
      <c r="B3712" s="82" t="s">
        <v>441</v>
      </c>
      <c r="C3712" s="174" t="s">
        <v>7099</v>
      </c>
      <c r="D3712" s="175" t="s">
        <v>7100</v>
      </c>
      <c r="E3712" s="82">
        <v>12</v>
      </c>
      <c r="F3712" s="79"/>
      <c r="G3712" s="82"/>
      <c r="H3712" s="82"/>
      <c r="I3712" s="118">
        <f>VLOOKUP(道具表!L3712,虛寶卡代碼清單!D:H,4,FALSE)*K3712</f>
        <v>502000000</v>
      </c>
      <c r="J3712" s="147"/>
      <c r="K3712" s="71">
        <v>10000000</v>
      </c>
      <c r="L3712" t="str">
        <f t="shared" si="68"/>
        <v>女神大量百搭卡</v>
      </c>
    </row>
    <row r="3713" spans="2:12" x14ac:dyDescent="0.25">
      <c r="B3713" s="82" t="s">
        <v>441</v>
      </c>
      <c r="C3713" s="174" t="s">
        <v>7101</v>
      </c>
      <c r="D3713" s="175" t="s">
        <v>7102</v>
      </c>
      <c r="E3713" s="82">
        <v>12</v>
      </c>
      <c r="F3713" s="79"/>
      <c r="G3713" s="82"/>
      <c r="H3713" s="82"/>
      <c r="I3713" s="118">
        <f>VLOOKUP(道具表!L3713,虛寶卡代碼清單!D:H,4,FALSE)*K3713</f>
        <v>753000000</v>
      </c>
      <c r="J3713" s="147"/>
      <c r="K3713" s="71">
        <v>15000000</v>
      </c>
      <c r="L3713" t="str">
        <f t="shared" si="68"/>
        <v>女神大量百搭卡</v>
      </c>
    </row>
    <row r="3714" spans="2:12" x14ac:dyDescent="0.25">
      <c r="B3714" s="82" t="s">
        <v>441</v>
      </c>
      <c r="C3714" s="174" t="s">
        <v>7103</v>
      </c>
      <c r="D3714" s="175" t="s">
        <v>7104</v>
      </c>
      <c r="E3714" s="82">
        <v>12</v>
      </c>
      <c r="F3714" s="79"/>
      <c r="G3714" s="82"/>
      <c r="H3714" s="82"/>
      <c r="I3714" s="118">
        <f>VLOOKUP(道具表!L3714,虛寶卡代碼清單!D:H,4,FALSE)*K3714</f>
        <v>1506000000</v>
      </c>
      <c r="J3714" s="147"/>
      <c r="K3714" s="71">
        <v>30000000</v>
      </c>
      <c r="L3714" t="str">
        <f t="shared" si="68"/>
        <v>女神大量百搭卡</v>
      </c>
    </row>
    <row r="3715" spans="2:12" x14ac:dyDescent="0.25">
      <c r="B3715" s="82" t="s">
        <v>441</v>
      </c>
      <c r="C3715" s="174" t="s">
        <v>7105</v>
      </c>
      <c r="D3715" s="175" t="s">
        <v>7106</v>
      </c>
      <c r="E3715" s="82">
        <v>12</v>
      </c>
      <c r="F3715" s="79"/>
      <c r="G3715" s="82"/>
      <c r="H3715" s="82"/>
      <c r="I3715" s="118">
        <f>VLOOKUP(道具表!L3715,虛寶卡代碼清單!D:H,4,FALSE)*K3715</f>
        <v>2510000000</v>
      </c>
      <c r="J3715" s="147"/>
      <c r="K3715" s="71">
        <v>50000000</v>
      </c>
      <c r="L3715" t="str">
        <f t="shared" si="68"/>
        <v>女神大量百搭卡</v>
      </c>
    </row>
    <row r="3716" spans="2:12" x14ac:dyDescent="0.25">
      <c r="B3716" s="82" t="s">
        <v>441</v>
      </c>
      <c r="C3716" s="174" t="s">
        <v>7107</v>
      </c>
      <c r="D3716" s="175" t="s">
        <v>7108</v>
      </c>
      <c r="E3716" s="82">
        <v>12</v>
      </c>
      <c r="F3716" s="79"/>
      <c r="G3716" s="82"/>
      <c r="H3716" s="82"/>
      <c r="I3716" s="118">
        <f>VLOOKUP(道具表!L3716,虛寶卡代碼清單!D:H,4,FALSE)*K3716</f>
        <v>5020000000</v>
      </c>
      <c r="J3716" s="147"/>
      <c r="K3716" s="71">
        <v>100000000</v>
      </c>
      <c r="L3716" t="str">
        <f t="shared" si="68"/>
        <v>女神大量百搭卡</v>
      </c>
    </row>
    <row r="3717" spans="2:12" x14ac:dyDescent="0.25">
      <c r="B3717" s="82" t="s">
        <v>441</v>
      </c>
      <c r="C3717" s="174" t="s">
        <v>7109</v>
      </c>
      <c r="D3717" s="175" t="s">
        <v>7110</v>
      </c>
      <c r="E3717" s="82">
        <v>12</v>
      </c>
      <c r="F3717" s="79"/>
      <c r="G3717" s="82"/>
      <c r="H3717" s="82"/>
      <c r="I3717" s="118">
        <f>VLOOKUP(道具表!L3717,虛寶卡代碼清單!D:H,4,FALSE)*K3717</f>
        <v>10040000000</v>
      </c>
      <c r="J3717" s="147"/>
      <c r="K3717" s="71">
        <v>200000000</v>
      </c>
      <c r="L3717" t="str">
        <f t="shared" si="68"/>
        <v>女神大量百搭卡</v>
      </c>
    </row>
    <row r="3718" spans="2:12" x14ac:dyDescent="0.25">
      <c r="B3718" s="82" t="s">
        <v>441</v>
      </c>
      <c r="C3718" s="174" t="s">
        <v>7111</v>
      </c>
      <c r="D3718" s="175" t="s">
        <v>7112</v>
      </c>
      <c r="E3718" s="82">
        <v>12</v>
      </c>
      <c r="F3718" s="79"/>
      <c r="G3718" s="82"/>
      <c r="H3718" s="82"/>
      <c r="I3718" s="118">
        <f>VLOOKUP(道具表!L3718,虛寶卡代碼清單!D:H,4,FALSE)*K3718</f>
        <v>15060000000</v>
      </c>
      <c r="J3718" s="147"/>
      <c r="K3718" s="71">
        <v>300000000</v>
      </c>
      <c r="L3718" t="str">
        <f t="shared" si="68"/>
        <v>女神大量百搭卡</v>
      </c>
    </row>
    <row r="3719" spans="2:12" x14ac:dyDescent="0.25">
      <c r="B3719" s="82" t="s">
        <v>441</v>
      </c>
      <c r="C3719" s="174" t="s">
        <v>7113</v>
      </c>
      <c r="D3719" s="175" t="s">
        <v>7114</v>
      </c>
      <c r="E3719" s="82">
        <v>12</v>
      </c>
      <c r="F3719" s="79"/>
      <c r="G3719" s="82"/>
      <c r="H3719" s="82"/>
      <c r="I3719" s="118">
        <f>VLOOKUP(道具表!L3719,虛寶卡代碼清單!D:H,4,FALSE)*K3719</f>
        <v>25100000000</v>
      </c>
      <c r="J3719" s="147"/>
      <c r="K3719" s="71">
        <v>500000000</v>
      </c>
      <c r="L3719" t="str">
        <f t="shared" si="68"/>
        <v>女神大量百搭卡</v>
      </c>
    </row>
    <row r="3720" spans="2:12" x14ac:dyDescent="0.25">
      <c r="B3720" s="82" t="s">
        <v>441</v>
      </c>
      <c r="C3720" s="174" t="s">
        <v>7115</v>
      </c>
      <c r="D3720" s="175" t="s">
        <v>7116</v>
      </c>
      <c r="E3720" s="82">
        <v>12</v>
      </c>
      <c r="F3720" s="79"/>
      <c r="G3720" s="82"/>
      <c r="H3720" s="82"/>
      <c r="I3720" s="118">
        <f>VLOOKUP(道具表!L3720,虛寶卡代碼清單!D:H,4,FALSE)*K3720</f>
        <v>50200000000</v>
      </c>
      <c r="J3720" s="147"/>
      <c r="K3720" s="71">
        <v>1000000000</v>
      </c>
      <c r="L3720" t="str">
        <f t="shared" si="68"/>
        <v>女神大量百搭卡</v>
      </c>
    </row>
    <row r="3721" spans="2:12" x14ac:dyDescent="0.25">
      <c r="B3721" s="82" t="s">
        <v>441</v>
      </c>
      <c r="C3721" s="174" t="s">
        <v>7117</v>
      </c>
      <c r="D3721" s="175" t="s">
        <v>7118</v>
      </c>
      <c r="E3721" s="82">
        <v>12</v>
      </c>
      <c r="F3721" s="79"/>
      <c r="G3721" s="82"/>
      <c r="H3721" s="82"/>
      <c r="I3721" s="118">
        <f>VLOOKUP(道具表!L3721,虛寶卡代碼清單!D:H,4,FALSE)*K3721</f>
        <v>150600</v>
      </c>
      <c r="J3721" s="147"/>
      <c r="K3721" s="71">
        <v>3000</v>
      </c>
      <c r="L3721" t="str">
        <f t="shared" si="68"/>
        <v>女神大量百搭卡</v>
      </c>
    </row>
    <row r="3722" spans="2:12" x14ac:dyDescent="0.25">
      <c r="B3722" s="82" t="s">
        <v>441</v>
      </c>
      <c r="C3722" s="174" t="s">
        <v>7119</v>
      </c>
      <c r="D3722" s="175" t="s">
        <v>7120</v>
      </c>
      <c r="E3722" s="82">
        <v>12</v>
      </c>
      <c r="F3722" s="79"/>
      <c r="G3722" s="82"/>
      <c r="H3722" s="82"/>
      <c r="I3722" s="118">
        <f>VLOOKUP(道具表!L3722,虛寶卡代碼清單!D:H,4,FALSE)*K3722</f>
        <v>502000</v>
      </c>
      <c r="J3722" s="147"/>
      <c r="K3722" s="71">
        <v>10000</v>
      </c>
      <c r="L3722" t="str">
        <f t="shared" si="68"/>
        <v>女神大量百搭卡</v>
      </c>
    </row>
    <row r="3723" spans="2:12" x14ac:dyDescent="0.25">
      <c r="B3723" s="82" t="s">
        <v>441</v>
      </c>
      <c r="C3723" s="174" t="s">
        <v>7121</v>
      </c>
      <c r="D3723" s="175" t="s">
        <v>7122</v>
      </c>
      <c r="E3723" s="82">
        <v>12</v>
      </c>
      <c r="F3723" s="79"/>
      <c r="G3723" s="82"/>
      <c r="H3723" s="82"/>
      <c r="I3723" s="118">
        <f>VLOOKUP(道具表!L3723,虛寶卡代碼清單!D:H,4,FALSE)*K3723</f>
        <v>1506000</v>
      </c>
      <c r="J3723" s="147"/>
      <c r="K3723" s="71">
        <v>30000</v>
      </c>
      <c r="L3723" t="str">
        <f t="shared" si="68"/>
        <v>女神大量百搭卡</v>
      </c>
    </row>
    <row r="3724" spans="2:12" x14ac:dyDescent="0.25">
      <c r="B3724" s="82" t="s">
        <v>441</v>
      </c>
      <c r="C3724" s="174" t="s">
        <v>7123</v>
      </c>
      <c r="D3724" s="175" t="s">
        <v>7124</v>
      </c>
      <c r="E3724" s="82">
        <v>12</v>
      </c>
      <c r="F3724" s="79"/>
      <c r="G3724" s="82"/>
      <c r="H3724" s="82"/>
      <c r="I3724" s="118">
        <f>VLOOKUP(道具表!L3724,虛寶卡代碼清單!D:H,4,FALSE)*K3724</f>
        <v>5020000</v>
      </c>
      <c r="J3724" s="147"/>
      <c r="K3724" s="71">
        <v>100000</v>
      </c>
      <c r="L3724" t="str">
        <f t="shared" si="68"/>
        <v>女神大量百搭卡</v>
      </c>
    </row>
    <row r="3725" spans="2:12" x14ac:dyDescent="0.25">
      <c r="B3725" s="82" t="s">
        <v>441</v>
      </c>
      <c r="C3725" s="174" t="s">
        <v>7125</v>
      </c>
      <c r="D3725" s="175" t="s">
        <v>7126</v>
      </c>
      <c r="E3725" s="82">
        <v>12</v>
      </c>
      <c r="F3725" s="79"/>
      <c r="G3725" s="82"/>
      <c r="H3725" s="82"/>
      <c r="I3725" s="118">
        <f>VLOOKUP(道具表!L3725,虛寶卡代碼清單!D:H,4,FALSE)*K3725</f>
        <v>15060000</v>
      </c>
      <c r="J3725" s="147"/>
      <c r="K3725" s="71">
        <v>300000</v>
      </c>
      <c r="L3725" t="str">
        <f t="shared" si="68"/>
        <v>女神大量百搭卡</v>
      </c>
    </row>
    <row r="3726" spans="2:12" x14ac:dyDescent="0.25">
      <c r="B3726" s="82" t="s">
        <v>441</v>
      </c>
      <c r="C3726" s="174" t="s">
        <v>7127</v>
      </c>
      <c r="D3726" s="175" t="s">
        <v>7128</v>
      </c>
      <c r="E3726" s="82">
        <v>12</v>
      </c>
      <c r="F3726" s="79"/>
      <c r="G3726" s="82"/>
      <c r="H3726" s="82"/>
      <c r="I3726" s="118">
        <f>VLOOKUP(道具表!L3726,虛寶卡代碼清單!D:H,4,FALSE)*K3726</f>
        <v>50200000</v>
      </c>
      <c r="J3726" s="147"/>
      <c r="K3726" s="71">
        <v>1000000</v>
      </c>
      <c r="L3726" t="str">
        <f t="shared" si="68"/>
        <v>女神大量百搭卡</v>
      </c>
    </row>
    <row r="3727" spans="2:12" x14ac:dyDescent="0.25">
      <c r="B3727" s="82" t="s">
        <v>441</v>
      </c>
      <c r="C3727" s="174" t="s">
        <v>7129</v>
      </c>
      <c r="D3727" s="175" t="s">
        <v>7130</v>
      </c>
      <c r="E3727" s="82">
        <v>12</v>
      </c>
      <c r="F3727" s="79"/>
      <c r="G3727" s="82"/>
      <c r="H3727" s="82"/>
      <c r="I3727" s="118">
        <f>VLOOKUP(道具表!L3727,虛寶卡代碼清單!D:H,4,FALSE)*K3727</f>
        <v>150600000</v>
      </c>
      <c r="J3727" s="147"/>
      <c r="K3727" s="71">
        <v>3000000</v>
      </c>
      <c r="L3727" t="str">
        <f t="shared" si="68"/>
        <v>女神大量百搭卡</v>
      </c>
    </row>
    <row r="3728" spans="2:12" x14ac:dyDescent="0.25">
      <c r="B3728" s="82" t="s">
        <v>441</v>
      </c>
      <c r="C3728" s="174" t="s">
        <v>7131</v>
      </c>
      <c r="D3728" s="175" t="s">
        <v>7132</v>
      </c>
      <c r="E3728" s="82">
        <v>12</v>
      </c>
      <c r="F3728" s="79"/>
      <c r="G3728" s="82"/>
      <c r="H3728" s="82"/>
      <c r="I3728" s="118">
        <f>VLOOKUP(道具表!L3728,虛寶卡代碼清單!D:H,4,FALSE)*K3728</f>
        <v>301200000</v>
      </c>
      <c r="J3728" s="147"/>
      <c r="K3728" s="71">
        <v>6000000</v>
      </c>
      <c r="L3728" t="str">
        <f t="shared" si="68"/>
        <v>女神大量百搭卡</v>
      </c>
    </row>
    <row r="3729" spans="2:12" x14ac:dyDescent="0.25">
      <c r="B3729" s="82" t="s">
        <v>441</v>
      </c>
      <c r="C3729" s="174" t="s">
        <v>7133</v>
      </c>
      <c r="D3729" s="175" t="s">
        <v>7134</v>
      </c>
      <c r="E3729" s="82">
        <v>12</v>
      </c>
      <c r="F3729" s="79"/>
      <c r="G3729" s="82"/>
      <c r="H3729" s="82"/>
      <c r="I3729" s="118">
        <f>VLOOKUP(道具表!L3729,虛寶卡代碼清單!D:H,4,FALSE)*K3729</f>
        <v>451800000</v>
      </c>
      <c r="J3729" s="147"/>
      <c r="K3729" s="71">
        <v>9000000</v>
      </c>
      <c r="L3729" t="str">
        <f t="shared" si="68"/>
        <v>女神大量百搭卡</v>
      </c>
    </row>
    <row r="3730" spans="2:12" x14ac:dyDescent="0.25">
      <c r="B3730" s="82" t="s">
        <v>441</v>
      </c>
      <c r="C3730" s="174" t="s">
        <v>7135</v>
      </c>
      <c r="D3730" s="175" t="s">
        <v>7136</v>
      </c>
      <c r="E3730" s="82">
        <v>12</v>
      </c>
      <c r="F3730" s="79"/>
      <c r="G3730" s="82"/>
      <c r="H3730" s="82"/>
      <c r="I3730" s="118">
        <f>VLOOKUP(道具表!L3730,虛寶卡代碼清單!D:H,4,FALSE)*K3730</f>
        <v>502000000</v>
      </c>
      <c r="J3730" s="147"/>
      <c r="K3730" s="71">
        <v>10000000</v>
      </c>
      <c r="L3730" t="str">
        <f t="shared" si="68"/>
        <v>女神大量百搭卡</v>
      </c>
    </row>
    <row r="3731" spans="2:12" x14ac:dyDescent="0.25">
      <c r="B3731" s="82" t="s">
        <v>441</v>
      </c>
      <c r="C3731" s="174" t="s">
        <v>7137</v>
      </c>
      <c r="D3731" s="175" t="s">
        <v>7138</v>
      </c>
      <c r="E3731" s="82">
        <v>12</v>
      </c>
      <c r="F3731" s="79"/>
      <c r="G3731" s="82"/>
      <c r="H3731" s="82"/>
      <c r="I3731" s="118">
        <f>VLOOKUP(道具表!L3731,虛寶卡代碼清單!D:H,4,FALSE)*K3731</f>
        <v>753000000</v>
      </c>
      <c r="J3731" s="147"/>
      <c r="K3731" s="71">
        <v>15000000</v>
      </c>
      <c r="L3731" t="str">
        <f t="shared" si="68"/>
        <v>女神大量百搭卡</v>
      </c>
    </row>
    <row r="3732" spans="2:12" x14ac:dyDescent="0.25">
      <c r="B3732" s="82" t="s">
        <v>441</v>
      </c>
      <c r="C3732" s="174" t="s">
        <v>7139</v>
      </c>
      <c r="D3732" s="175" t="s">
        <v>7140</v>
      </c>
      <c r="E3732" s="82">
        <v>12</v>
      </c>
      <c r="F3732" s="79"/>
      <c r="G3732" s="82"/>
      <c r="H3732" s="82"/>
      <c r="I3732" s="118">
        <f>VLOOKUP(道具表!L3732,虛寶卡代碼清單!D:H,4,FALSE)*K3732</f>
        <v>1506000000</v>
      </c>
      <c r="J3732" s="147"/>
      <c r="K3732" s="71">
        <v>30000000</v>
      </c>
      <c r="L3732" t="str">
        <f t="shared" si="68"/>
        <v>女神大量百搭卡</v>
      </c>
    </row>
    <row r="3733" spans="2:12" x14ac:dyDescent="0.25">
      <c r="B3733" s="82" t="s">
        <v>441</v>
      </c>
      <c r="C3733" s="174" t="s">
        <v>7141</v>
      </c>
      <c r="D3733" s="175" t="s">
        <v>7142</v>
      </c>
      <c r="E3733" s="82">
        <v>12</v>
      </c>
      <c r="F3733" s="79"/>
      <c r="G3733" s="82"/>
      <c r="H3733" s="82"/>
      <c r="I3733" s="118">
        <f>VLOOKUP(道具表!L3733,虛寶卡代碼清單!D:H,4,FALSE)*K3733</f>
        <v>2510000000</v>
      </c>
      <c r="J3733" s="147"/>
      <c r="K3733" s="71">
        <v>50000000</v>
      </c>
      <c r="L3733" t="str">
        <f t="shared" si="68"/>
        <v>女神大量百搭卡</v>
      </c>
    </row>
    <row r="3734" spans="2:12" x14ac:dyDescent="0.25">
      <c r="B3734" s="82" t="s">
        <v>441</v>
      </c>
      <c r="C3734" s="174" t="s">
        <v>7143</v>
      </c>
      <c r="D3734" s="175" t="s">
        <v>7144</v>
      </c>
      <c r="E3734" s="82">
        <v>12</v>
      </c>
      <c r="F3734" s="79"/>
      <c r="G3734" s="82"/>
      <c r="H3734" s="82"/>
      <c r="I3734" s="118">
        <f>VLOOKUP(道具表!L3734,虛寶卡代碼清單!D:H,4,FALSE)*K3734</f>
        <v>5020000000</v>
      </c>
      <c r="J3734" s="147"/>
      <c r="K3734" s="71">
        <v>100000000</v>
      </c>
      <c r="L3734" t="str">
        <f t="shared" si="68"/>
        <v>女神大量百搭卡</v>
      </c>
    </row>
    <row r="3735" spans="2:12" x14ac:dyDescent="0.25">
      <c r="B3735" s="82" t="s">
        <v>441</v>
      </c>
      <c r="C3735" s="174" t="s">
        <v>7145</v>
      </c>
      <c r="D3735" s="175" t="s">
        <v>7146</v>
      </c>
      <c r="E3735" s="82">
        <v>12</v>
      </c>
      <c r="F3735" s="79"/>
      <c r="G3735" s="82"/>
      <c r="H3735" s="82"/>
      <c r="I3735" s="118">
        <f>VLOOKUP(道具表!L3735,虛寶卡代碼清單!D:H,4,FALSE)*K3735</f>
        <v>10040000000</v>
      </c>
      <c r="J3735" s="147"/>
      <c r="K3735" s="71">
        <v>200000000</v>
      </c>
      <c r="L3735" t="str">
        <f t="shared" si="68"/>
        <v>女神大量百搭卡</v>
      </c>
    </row>
    <row r="3736" spans="2:12" x14ac:dyDescent="0.25">
      <c r="B3736" s="82" t="s">
        <v>441</v>
      </c>
      <c r="C3736" s="174" t="s">
        <v>7147</v>
      </c>
      <c r="D3736" s="175" t="s">
        <v>7148</v>
      </c>
      <c r="E3736" s="82">
        <v>12</v>
      </c>
      <c r="F3736" s="79"/>
      <c r="G3736" s="82"/>
      <c r="H3736" s="82"/>
      <c r="I3736" s="118">
        <f>VLOOKUP(道具表!L3736,虛寶卡代碼清單!D:H,4,FALSE)*K3736</f>
        <v>15060000000</v>
      </c>
      <c r="J3736" s="147"/>
      <c r="K3736" s="71">
        <v>300000000</v>
      </c>
      <c r="L3736" t="str">
        <f t="shared" si="68"/>
        <v>女神大量百搭卡</v>
      </c>
    </row>
    <row r="3737" spans="2:12" x14ac:dyDescent="0.25">
      <c r="B3737" s="82" t="s">
        <v>441</v>
      </c>
      <c r="C3737" s="174" t="s">
        <v>7149</v>
      </c>
      <c r="D3737" s="175" t="s">
        <v>7150</v>
      </c>
      <c r="E3737" s="82">
        <v>12</v>
      </c>
      <c r="F3737" s="79"/>
      <c r="G3737" s="82"/>
      <c r="H3737" s="82"/>
      <c r="I3737" s="118">
        <f>VLOOKUP(道具表!L3737,虛寶卡代碼清單!D:H,4,FALSE)*K3737</f>
        <v>25100000000</v>
      </c>
      <c r="J3737" s="147"/>
      <c r="K3737" s="71">
        <v>500000000</v>
      </c>
      <c r="L3737" t="str">
        <f t="shared" si="68"/>
        <v>女神大量百搭卡</v>
      </c>
    </row>
    <row r="3738" spans="2:12" x14ac:dyDescent="0.25">
      <c r="B3738" s="82" t="s">
        <v>441</v>
      </c>
      <c r="C3738" s="174" t="s">
        <v>7151</v>
      </c>
      <c r="D3738" s="175" t="s">
        <v>7152</v>
      </c>
      <c r="E3738" s="82">
        <v>12</v>
      </c>
      <c r="F3738" s="79"/>
      <c r="G3738" s="82"/>
      <c r="H3738" s="82"/>
      <c r="I3738" s="118">
        <f>VLOOKUP(道具表!L3738,虛寶卡代碼清單!D:H,4,FALSE)*K3738</f>
        <v>50200000000</v>
      </c>
      <c r="J3738" s="147"/>
      <c r="K3738" s="71">
        <v>1000000000</v>
      </c>
      <c r="L3738" t="str">
        <f t="shared" si="68"/>
        <v>女神大量百搭卡</v>
      </c>
    </row>
    <row r="3739" spans="2:12" x14ac:dyDescent="0.25">
      <c r="B3739" s="82" t="s">
        <v>441</v>
      </c>
      <c r="C3739" s="174" t="s">
        <v>7153</v>
      </c>
      <c r="D3739" s="175" t="s">
        <v>7154</v>
      </c>
      <c r="E3739" s="82">
        <v>12</v>
      </c>
      <c r="F3739" s="79"/>
      <c r="G3739" s="82"/>
      <c r="H3739" s="82"/>
      <c r="I3739" s="118">
        <f>VLOOKUP(道具表!L3739,虛寶卡代碼清單!D:H,4,FALSE)*K3739</f>
        <v>606000</v>
      </c>
      <c r="J3739" s="147"/>
      <c r="K3739" s="71">
        <v>3000</v>
      </c>
      <c r="L3739" t="str">
        <f t="shared" si="68"/>
        <v>女神多盤卡</v>
      </c>
    </row>
    <row r="3740" spans="2:12" x14ac:dyDescent="0.25">
      <c r="B3740" s="82" t="s">
        <v>441</v>
      </c>
      <c r="C3740" s="174" t="s">
        <v>7155</v>
      </c>
      <c r="D3740" s="175" t="s">
        <v>7156</v>
      </c>
      <c r="E3740" s="82">
        <v>12</v>
      </c>
      <c r="F3740" s="79"/>
      <c r="G3740" s="82"/>
      <c r="H3740" s="82"/>
      <c r="I3740" s="118">
        <f>VLOOKUP(道具表!L3740,虛寶卡代碼清單!D:H,4,FALSE)*K3740</f>
        <v>2020000</v>
      </c>
      <c r="J3740" s="147"/>
      <c r="K3740" s="71">
        <v>10000</v>
      </c>
      <c r="L3740" t="str">
        <f t="shared" si="68"/>
        <v>女神多盤卡</v>
      </c>
    </row>
    <row r="3741" spans="2:12" x14ac:dyDescent="0.25">
      <c r="B3741" s="82" t="s">
        <v>441</v>
      </c>
      <c r="C3741" s="174" t="s">
        <v>7157</v>
      </c>
      <c r="D3741" s="175" t="s">
        <v>7158</v>
      </c>
      <c r="E3741" s="82">
        <v>12</v>
      </c>
      <c r="F3741" s="79"/>
      <c r="G3741" s="82"/>
      <c r="H3741" s="82"/>
      <c r="I3741" s="118">
        <f>VLOOKUP(道具表!L3741,虛寶卡代碼清單!D:H,4,FALSE)*K3741</f>
        <v>6060000</v>
      </c>
      <c r="J3741" s="147"/>
      <c r="K3741" s="71">
        <v>30000</v>
      </c>
      <c r="L3741" t="str">
        <f t="shared" si="68"/>
        <v>女神多盤卡</v>
      </c>
    </row>
    <row r="3742" spans="2:12" x14ac:dyDescent="0.25">
      <c r="B3742" s="82" t="s">
        <v>441</v>
      </c>
      <c r="C3742" s="174" t="s">
        <v>7159</v>
      </c>
      <c r="D3742" s="175" t="s">
        <v>7160</v>
      </c>
      <c r="E3742" s="82">
        <v>12</v>
      </c>
      <c r="F3742" s="79"/>
      <c r="G3742" s="82"/>
      <c r="H3742" s="82"/>
      <c r="I3742" s="118">
        <f>VLOOKUP(道具表!L3742,虛寶卡代碼清單!D:H,4,FALSE)*K3742</f>
        <v>20200000</v>
      </c>
      <c r="J3742" s="147"/>
      <c r="K3742" s="71">
        <v>100000</v>
      </c>
      <c r="L3742" t="str">
        <f t="shared" si="68"/>
        <v>女神多盤卡</v>
      </c>
    </row>
    <row r="3743" spans="2:12" x14ac:dyDescent="0.25">
      <c r="B3743" s="82" t="s">
        <v>441</v>
      </c>
      <c r="C3743" s="174" t="s">
        <v>7161</v>
      </c>
      <c r="D3743" s="175" t="s">
        <v>7162</v>
      </c>
      <c r="E3743" s="82">
        <v>12</v>
      </c>
      <c r="F3743" s="79"/>
      <c r="G3743" s="82"/>
      <c r="H3743" s="82"/>
      <c r="I3743" s="118">
        <f>VLOOKUP(道具表!L3743,虛寶卡代碼清單!D:H,4,FALSE)*K3743</f>
        <v>60600000</v>
      </c>
      <c r="J3743" s="147"/>
      <c r="K3743" s="71">
        <v>300000</v>
      </c>
      <c r="L3743" t="str">
        <f t="shared" si="68"/>
        <v>女神多盤卡</v>
      </c>
    </row>
    <row r="3744" spans="2:12" x14ac:dyDescent="0.25">
      <c r="B3744" s="82" t="s">
        <v>441</v>
      </c>
      <c r="C3744" s="174" t="s">
        <v>7163</v>
      </c>
      <c r="D3744" s="175" t="s">
        <v>7164</v>
      </c>
      <c r="E3744" s="82">
        <v>12</v>
      </c>
      <c r="F3744" s="79"/>
      <c r="G3744" s="82"/>
      <c r="H3744" s="82"/>
      <c r="I3744" s="118">
        <f>VLOOKUP(道具表!L3744,虛寶卡代碼清單!D:H,4,FALSE)*K3744</f>
        <v>202000000</v>
      </c>
      <c r="J3744" s="147"/>
      <c r="K3744" s="71">
        <v>1000000</v>
      </c>
      <c r="L3744" t="str">
        <f t="shared" si="68"/>
        <v>女神多盤卡</v>
      </c>
    </row>
    <row r="3745" spans="2:12" x14ac:dyDescent="0.25">
      <c r="B3745" s="82" t="s">
        <v>441</v>
      </c>
      <c r="C3745" s="174" t="s">
        <v>7165</v>
      </c>
      <c r="D3745" s="175" t="s">
        <v>7166</v>
      </c>
      <c r="E3745" s="82">
        <v>12</v>
      </c>
      <c r="F3745" s="79"/>
      <c r="G3745" s="82"/>
      <c r="H3745" s="82"/>
      <c r="I3745" s="118">
        <f>VLOOKUP(道具表!L3745,虛寶卡代碼清單!D:H,4,FALSE)*K3745</f>
        <v>606000000</v>
      </c>
      <c r="J3745" s="147"/>
      <c r="K3745" s="71">
        <v>3000000</v>
      </c>
      <c r="L3745" t="str">
        <f t="shared" si="68"/>
        <v>女神多盤卡</v>
      </c>
    </row>
    <row r="3746" spans="2:12" x14ac:dyDescent="0.25">
      <c r="B3746" s="82" t="s">
        <v>441</v>
      </c>
      <c r="C3746" s="174" t="s">
        <v>7167</v>
      </c>
      <c r="D3746" s="175" t="s">
        <v>7168</v>
      </c>
      <c r="E3746" s="82">
        <v>12</v>
      </c>
      <c r="F3746" s="79"/>
      <c r="G3746" s="82"/>
      <c r="H3746" s="82"/>
      <c r="I3746" s="118">
        <f>VLOOKUP(道具表!L3746,虛寶卡代碼清單!D:H,4,FALSE)*K3746</f>
        <v>1212000000</v>
      </c>
      <c r="J3746" s="147"/>
      <c r="K3746" s="71">
        <v>6000000</v>
      </c>
      <c r="L3746" t="str">
        <f t="shared" si="68"/>
        <v>女神多盤卡</v>
      </c>
    </row>
    <row r="3747" spans="2:12" x14ac:dyDescent="0.25">
      <c r="B3747" s="82" t="s">
        <v>441</v>
      </c>
      <c r="C3747" s="174" t="s">
        <v>7169</v>
      </c>
      <c r="D3747" s="175" t="s">
        <v>7170</v>
      </c>
      <c r="E3747" s="82">
        <v>12</v>
      </c>
      <c r="F3747" s="79"/>
      <c r="G3747" s="82"/>
      <c r="H3747" s="82"/>
      <c r="I3747" s="118">
        <f>VLOOKUP(道具表!L3747,虛寶卡代碼清單!D:H,4,FALSE)*K3747</f>
        <v>1818000000</v>
      </c>
      <c r="J3747" s="147"/>
      <c r="K3747" s="71">
        <v>9000000</v>
      </c>
      <c r="L3747" t="str">
        <f t="shared" si="68"/>
        <v>女神多盤卡</v>
      </c>
    </row>
    <row r="3748" spans="2:12" x14ac:dyDescent="0.25">
      <c r="B3748" s="82" t="s">
        <v>441</v>
      </c>
      <c r="C3748" s="174" t="s">
        <v>7171</v>
      </c>
      <c r="D3748" s="175" t="s">
        <v>7172</v>
      </c>
      <c r="E3748" s="82">
        <v>12</v>
      </c>
      <c r="F3748" s="79"/>
      <c r="G3748" s="82"/>
      <c r="H3748" s="82"/>
      <c r="I3748" s="118">
        <f>VLOOKUP(道具表!L3748,虛寶卡代碼清單!D:H,4,FALSE)*K3748</f>
        <v>2020000000</v>
      </c>
      <c r="J3748" s="147"/>
      <c r="K3748" s="71">
        <v>10000000</v>
      </c>
      <c r="L3748" t="str">
        <f t="shared" si="68"/>
        <v>女神多盤卡</v>
      </c>
    </row>
    <row r="3749" spans="2:12" x14ac:dyDescent="0.25">
      <c r="B3749" s="82" t="s">
        <v>441</v>
      </c>
      <c r="C3749" s="174" t="s">
        <v>7173</v>
      </c>
      <c r="D3749" s="175" t="s">
        <v>7174</v>
      </c>
      <c r="E3749" s="82">
        <v>12</v>
      </c>
      <c r="F3749" s="79"/>
      <c r="G3749" s="82"/>
      <c r="H3749" s="82"/>
      <c r="I3749" s="118">
        <f>VLOOKUP(道具表!L3749,虛寶卡代碼清單!D:H,4,FALSE)*K3749</f>
        <v>3030000000</v>
      </c>
      <c r="J3749" s="147"/>
      <c r="K3749" s="71">
        <v>15000000</v>
      </c>
      <c r="L3749" t="str">
        <f t="shared" si="68"/>
        <v>女神多盤卡</v>
      </c>
    </row>
    <row r="3750" spans="2:12" x14ac:dyDescent="0.25">
      <c r="B3750" s="82" t="s">
        <v>441</v>
      </c>
      <c r="C3750" s="174" t="s">
        <v>7175</v>
      </c>
      <c r="D3750" s="175" t="s">
        <v>7176</v>
      </c>
      <c r="E3750" s="82">
        <v>12</v>
      </c>
      <c r="F3750" s="79"/>
      <c r="G3750" s="82"/>
      <c r="H3750" s="82"/>
      <c r="I3750" s="118">
        <f>VLOOKUP(道具表!L3750,虛寶卡代碼清單!D:H,4,FALSE)*K3750</f>
        <v>6060000000</v>
      </c>
      <c r="J3750" s="147"/>
      <c r="K3750" s="71">
        <v>30000000</v>
      </c>
      <c r="L3750" t="str">
        <f t="shared" si="68"/>
        <v>女神多盤卡</v>
      </c>
    </row>
    <row r="3751" spans="2:12" x14ac:dyDescent="0.25">
      <c r="B3751" s="82" t="s">
        <v>441</v>
      </c>
      <c r="C3751" s="174" t="s">
        <v>7177</v>
      </c>
      <c r="D3751" s="175" t="s">
        <v>7178</v>
      </c>
      <c r="E3751" s="82">
        <v>12</v>
      </c>
      <c r="F3751" s="79"/>
      <c r="G3751" s="82"/>
      <c r="H3751" s="82"/>
      <c r="I3751" s="118">
        <f>VLOOKUP(道具表!L3751,虛寶卡代碼清單!D:H,4,FALSE)*K3751</f>
        <v>10100000000</v>
      </c>
      <c r="J3751" s="147"/>
      <c r="K3751" s="71">
        <v>50000000</v>
      </c>
      <c r="L3751" t="str">
        <f t="shared" si="68"/>
        <v>女神多盤卡</v>
      </c>
    </row>
    <row r="3752" spans="2:12" x14ac:dyDescent="0.25">
      <c r="B3752" s="82" t="s">
        <v>441</v>
      </c>
      <c r="C3752" s="174" t="s">
        <v>7179</v>
      </c>
      <c r="D3752" s="175" t="s">
        <v>7180</v>
      </c>
      <c r="E3752" s="82">
        <v>12</v>
      </c>
      <c r="F3752" s="79"/>
      <c r="G3752" s="82"/>
      <c r="H3752" s="82"/>
      <c r="I3752" s="118">
        <f>VLOOKUP(道具表!L3752,虛寶卡代碼清單!D:H,4,FALSE)*K3752</f>
        <v>20200000000</v>
      </c>
      <c r="J3752" s="147"/>
      <c r="K3752" s="71">
        <v>100000000</v>
      </c>
      <c r="L3752" t="str">
        <f t="shared" si="68"/>
        <v>女神多盤卡</v>
      </c>
    </row>
    <row r="3753" spans="2:12" x14ac:dyDescent="0.25">
      <c r="B3753" s="82" t="s">
        <v>441</v>
      </c>
      <c r="C3753" s="174" t="s">
        <v>7181</v>
      </c>
      <c r="D3753" s="175" t="s">
        <v>7182</v>
      </c>
      <c r="E3753" s="82">
        <v>12</v>
      </c>
      <c r="F3753" s="79"/>
      <c r="G3753" s="82"/>
      <c r="H3753" s="82"/>
      <c r="I3753" s="118">
        <f>VLOOKUP(道具表!L3753,虛寶卡代碼清單!D:H,4,FALSE)*K3753</f>
        <v>40400000000</v>
      </c>
      <c r="J3753" s="147"/>
      <c r="K3753" s="71">
        <v>200000000</v>
      </c>
      <c r="L3753" t="str">
        <f t="shared" si="68"/>
        <v>女神多盤卡</v>
      </c>
    </row>
    <row r="3754" spans="2:12" x14ac:dyDescent="0.25">
      <c r="B3754" s="82" t="s">
        <v>441</v>
      </c>
      <c r="C3754" s="174" t="s">
        <v>7183</v>
      </c>
      <c r="D3754" s="175" t="s">
        <v>7184</v>
      </c>
      <c r="E3754" s="82">
        <v>12</v>
      </c>
      <c r="F3754" s="79"/>
      <c r="G3754" s="82"/>
      <c r="H3754" s="82"/>
      <c r="I3754" s="118">
        <f>VLOOKUP(道具表!L3754,虛寶卡代碼清單!D:H,4,FALSE)*K3754</f>
        <v>60600000000</v>
      </c>
      <c r="J3754" s="147"/>
      <c r="K3754" s="71">
        <v>300000000</v>
      </c>
      <c r="L3754" t="str">
        <f t="shared" si="68"/>
        <v>女神多盤卡</v>
      </c>
    </row>
    <row r="3755" spans="2:12" x14ac:dyDescent="0.25">
      <c r="B3755" s="82" t="s">
        <v>441</v>
      </c>
      <c r="C3755" s="174" t="s">
        <v>7185</v>
      </c>
      <c r="D3755" s="175" t="s">
        <v>7186</v>
      </c>
      <c r="E3755" s="82">
        <v>12</v>
      </c>
      <c r="F3755" s="79"/>
      <c r="G3755" s="82"/>
      <c r="H3755" s="82"/>
      <c r="I3755" s="118">
        <f>VLOOKUP(道具表!L3755,虛寶卡代碼清單!D:H,4,FALSE)*K3755</f>
        <v>101000000000</v>
      </c>
      <c r="J3755" s="147"/>
      <c r="K3755" s="71">
        <v>500000000</v>
      </c>
      <c r="L3755" t="str">
        <f t="shared" si="68"/>
        <v>女神多盤卡</v>
      </c>
    </row>
    <row r="3756" spans="2:12" x14ac:dyDescent="0.25">
      <c r="B3756" s="82" t="s">
        <v>441</v>
      </c>
      <c r="C3756" s="174" t="s">
        <v>7187</v>
      </c>
      <c r="D3756" s="175" t="s">
        <v>7188</v>
      </c>
      <c r="E3756" s="82">
        <v>12</v>
      </c>
      <c r="F3756" s="79"/>
      <c r="G3756" s="82"/>
      <c r="H3756" s="82"/>
      <c r="I3756" s="118">
        <f>VLOOKUP(道具表!L3756,虛寶卡代碼清單!D:H,4,FALSE)*K3756</f>
        <v>202000000000</v>
      </c>
      <c r="J3756" s="147"/>
      <c r="K3756" s="71">
        <v>1000000000</v>
      </c>
      <c r="L3756" t="str">
        <f t="shared" si="68"/>
        <v>女神多盤卡</v>
      </c>
    </row>
    <row r="3757" spans="2:12" x14ac:dyDescent="0.25">
      <c r="B3757" s="82" t="s">
        <v>441</v>
      </c>
      <c r="C3757" s="174" t="s">
        <v>7189</v>
      </c>
      <c r="D3757" s="175" t="s">
        <v>7190</v>
      </c>
      <c r="E3757" s="82">
        <v>12</v>
      </c>
      <c r="F3757" s="79"/>
      <c r="G3757" s="82"/>
      <c r="H3757" s="82"/>
      <c r="I3757" s="118">
        <f>VLOOKUP(道具表!L3757,虛寶卡代碼清單!D:H,4,FALSE)*K3757</f>
        <v>606000</v>
      </c>
      <c r="J3757" s="147"/>
      <c r="K3757" s="71">
        <v>3000</v>
      </c>
      <c r="L3757" t="str">
        <f t="shared" si="68"/>
        <v>女神多盤卡</v>
      </c>
    </row>
    <row r="3758" spans="2:12" x14ac:dyDescent="0.25">
      <c r="B3758" s="82" t="s">
        <v>441</v>
      </c>
      <c r="C3758" s="174" t="s">
        <v>7191</v>
      </c>
      <c r="D3758" s="175" t="s">
        <v>7192</v>
      </c>
      <c r="E3758" s="82">
        <v>12</v>
      </c>
      <c r="F3758" s="79"/>
      <c r="G3758" s="82"/>
      <c r="H3758" s="82"/>
      <c r="I3758" s="118">
        <f>VLOOKUP(道具表!L3758,虛寶卡代碼清單!D:H,4,FALSE)*K3758</f>
        <v>2020000</v>
      </c>
      <c r="J3758" s="147"/>
      <c r="K3758" s="71">
        <v>10000</v>
      </c>
      <c r="L3758" t="str">
        <f t="shared" si="68"/>
        <v>女神多盤卡</v>
      </c>
    </row>
    <row r="3759" spans="2:12" x14ac:dyDescent="0.25">
      <c r="B3759" s="82" t="s">
        <v>441</v>
      </c>
      <c r="C3759" s="174" t="s">
        <v>7193</v>
      </c>
      <c r="D3759" s="175" t="s">
        <v>7194</v>
      </c>
      <c r="E3759" s="82">
        <v>12</v>
      </c>
      <c r="F3759" s="79"/>
      <c r="G3759" s="82"/>
      <c r="H3759" s="82"/>
      <c r="I3759" s="118">
        <f>VLOOKUP(道具表!L3759,虛寶卡代碼清單!D:H,4,FALSE)*K3759</f>
        <v>6060000</v>
      </c>
      <c r="J3759" s="147"/>
      <c r="K3759" s="71">
        <v>30000</v>
      </c>
      <c r="L3759" t="str">
        <f t="shared" ref="L3759:L3822" si="70">MID(C3759,LEN(K3759)+1,FIND("(",C3759)-LEN(K3759)-1)</f>
        <v>女神多盤卡</v>
      </c>
    </row>
    <row r="3760" spans="2:12" x14ac:dyDescent="0.25">
      <c r="B3760" s="82" t="s">
        <v>441</v>
      </c>
      <c r="C3760" s="174" t="s">
        <v>7195</v>
      </c>
      <c r="D3760" s="175" t="s">
        <v>7196</v>
      </c>
      <c r="E3760" s="82">
        <v>12</v>
      </c>
      <c r="F3760" s="79"/>
      <c r="G3760" s="82"/>
      <c r="H3760" s="82"/>
      <c r="I3760" s="118">
        <f>VLOOKUP(道具表!L3760,虛寶卡代碼清單!D:H,4,FALSE)*K3760</f>
        <v>20200000</v>
      </c>
      <c r="J3760" s="147"/>
      <c r="K3760" s="71">
        <v>100000</v>
      </c>
      <c r="L3760" t="str">
        <f t="shared" si="70"/>
        <v>女神多盤卡</v>
      </c>
    </row>
    <row r="3761" spans="2:12" x14ac:dyDescent="0.25">
      <c r="B3761" s="82" t="s">
        <v>441</v>
      </c>
      <c r="C3761" s="174" t="s">
        <v>7197</v>
      </c>
      <c r="D3761" s="175" t="s">
        <v>7198</v>
      </c>
      <c r="E3761" s="82">
        <v>12</v>
      </c>
      <c r="F3761" s="79"/>
      <c r="G3761" s="82"/>
      <c r="H3761" s="82"/>
      <c r="I3761" s="118">
        <f>VLOOKUP(道具表!L3761,虛寶卡代碼清單!D:H,4,FALSE)*K3761</f>
        <v>60600000</v>
      </c>
      <c r="J3761" s="147"/>
      <c r="K3761" s="71">
        <v>300000</v>
      </c>
      <c r="L3761" t="str">
        <f t="shared" si="70"/>
        <v>女神多盤卡</v>
      </c>
    </row>
    <row r="3762" spans="2:12" x14ac:dyDescent="0.25">
      <c r="B3762" s="82" t="s">
        <v>441</v>
      </c>
      <c r="C3762" s="174" t="s">
        <v>7199</v>
      </c>
      <c r="D3762" s="175" t="s">
        <v>7200</v>
      </c>
      <c r="E3762" s="82">
        <v>12</v>
      </c>
      <c r="F3762" s="79"/>
      <c r="G3762" s="82"/>
      <c r="H3762" s="82"/>
      <c r="I3762" s="118">
        <f>VLOOKUP(道具表!L3762,虛寶卡代碼清單!D:H,4,FALSE)*K3762</f>
        <v>202000000</v>
      </c>
      <c r="J3762" s="147"/>
      <c r="K3762" s="71">
        <v>1000000</v>
      </c>
      <c r="L3762" t="str">
        <f t="shared" si="70"/>
        <v>女神多盤卡</v>
      </c>
    </row>
    <row r="3763" spans="2:12" x14ac:dyDescent="0.25">
      <c r="B3763" s="82" t="s">
        <v>441</v>
      </c>
      <c r="C3763" s="174" t="s">
        <v>7201</v>
      </c>
      <c r="D3763" s="175" t="s">
        <v>7202</v>
      </c>
      <c r="E3763" s="82">
        <v>12</v>
      </c>
      <c r="F3763" s="79"/>
      <c r="G3763" s="82"/>
      <c r="H3763" s="82"/>
      <c r="I3763" s="118">
        <f>VLOOKUP(道具表!L3763,虛寶卡代碼清單!D:H,4,FALSE)*K3763</f>
        <v>606000000</v>
      </c>
      <c r="J3763" s="147"/>
      <c r="K3763" s="71">
        <v>3000000</v>
      </c>
      <c r="L3763" t="str">
        <f t="shared" si="70"/>
        <v>女神多盤卡</v>
      </c>
    </row>
    <row r="3764" spans="2:12" x14ac:dyDescent="0.25">
      <c r="B3764" s="82" t="s">
        <v>441</v>
      </c>
      <c r="C3764" s="174" t="s">
        <v>7203</v>
      </c>
      <c r="D3764" s="175" t="s">
        <v>7204</v>
      </c>
      <c r="E3764" s="82">
        <v>12</v>
      </c>
      <c r="F3764" s="79"/>
      <c r="G3764" s="82"/>
      <c r="H3764" s="82"/>
      <c r="I3764" s="118">
        <f>VLOOKUP(道具表!L3764,虛寶卡代碼清單!D:H,4,FALSE)*K3764</f>
        <v>1212000000</v>
      </c>
      <c r="J3764" s="147"/>
      <c r="K3764" s="71">
        <v>6000000</v>
      </c>
      <c r="L3764" t="str">
        <f t="shared" si="70"/>
        <v>女神多盤卡</v>
      </c>
    </row>
    <row r="3765" spans="2:12" x14ac:dyDescent="0.25">
      <c r="B3765" s="82" t="s">
        <v>441</v>
      </c>
      <c r="C3765" s="174" t="s">
        <v>7205</v>
      </c>
      <c r="D3765" s="175" t="s">
        <v>7206</v>
      </c>
      <c r="E3765" s="82">
        <v>12</v>
      </c>
      <c r="F3765" s="79"/>
      <c r="G3765" s="82"/>
      <c r="H3765" s="82"/>
      <c r="I3765" s="118">
        <f>VLOOKUP(道具表!L3765,虛寶卡代碼清單!D:H,4,FALSE)*K3765</f>
        <v>1818000000</v>
      </c>
      <c r="J3765" s="147"/>
      <c r="K3765" s="71">
        <v>9000000</v>
      </c>
      <c r="L3765" t="str">
        <f t="shared" si="70"/>
        <v>女神多盤卡</v>
      </c>
    </row>
    <row r="3766" spans="2:12" x14ac:dyDescent="0.25">
      <c r="B3766" s="82" t="s">
        <v>441</v>
      </c>
      <c r="C3766" s="174" t="s">
        <v>7207</v>
      </c>
      <c r="D3766" s="175" t="s">
        <v>7208</v>
      </c>
      <c r="E3766" s="82">
        <v>12</v>
      </c>
      <c r="F3766" s="79"/>
      <c r="G3766" s="82"/>
      <c r="H3766" s="82"/>
      <c r="I3766" s="118">
        <f>VLOOKUP(道具表!L3766,虛寶卡代碼清單!D:H,4,FALSE)*K3766</f>
        <v>2020000000</v>
      </c>
      <c r="J3766" s="147"/>
      <c r="K3766" s="71">
        <v>10000000</v>
      </c>
      <c r="L3766" t="str">
        <f t="shared" si="70"/>
        <v>女神多盤卡</v>
      </c>
    </row>
    <row r="3767" spans="2:12" x14ac:dyDescent="0.25">
      <c r="B3767" s="82" t="s">
        <v>441</v>
      </c>
      <c r="C3767" s="174" t="s">
        <v>7209</v>
      </c>
      <c r="D3767" s="175" t="s">
        <v>7210</v>
      </c>
      <c r="E3767" s="82">
        <v>12</v>
      </c>
      <c r="F3767" s="79"/>
      <c r="G3767" s="82"/>
      <c r="H3767" s="82"/>
      <c r="I3767" s="118">
        <f>VLOOKUP(道具表!L3767,虛寶卡代碼清單!D:H,4,FALSE)*K3767</f>
        <v>3030000000</v>
      </c>
      <c r="J3767" s="147"/>
      <c r="K3767" s="71">
        <v>15000000</v>
      </c>
      <c r="L3767" t="str">
        <f t="shared" si="70"/>
        <v>女神多盤卡</v>
      </c>
    </row>
    <row r="3768" spans="2:12" x14ac:dyDescent="0.25">
      <c r="B3768" s="82" t="s">
        <v>441</v>
      </c>
      <c r="C3768" s="174" t="s">
        <v>7211</v>
      </c>
      <c r="D3768" s="175" t="s">
        <v>7212</v>
      </c>
      <c r="E3768" s="82">
        <v>12</v>
      </c>
      <c r="F3768" s="79"/>
      <c r="G3768" s="82"/>
      <c r="H3768" s="82"/>
      <c r="I3768" s="118">
        <f>VLOOKUP(道具表!L3768,虛寶卡代碼清單!D:H,4,FALSE)*K3768</f>
        <v>6060000000</v>
      </c>
      <c r="J3768" s="147"/>
      <c r="K3768" s="71">
        <v>30000000</v>
      </c>
      <c r="L3768" t="str">
        <f t="shared" si="70"/>
        <v>女神多盤卡</v>
      </c>
    </row>
    <row r="3769" spans="2:12" x14ac:dyDescent="0.25">
      <c r="B3769" s="82" t="s">
        <v>441</v>
      </c>
      <c r="C3769" s="174" t="s">
        <v>7213</v>
      </c>
      <c r="D3769" s="175" t="s">
        <v>7214</v>
      </c>
      <c r="E3769" s="82">
        <v>12</v>
      </c>
      <c r="F3769" s="79"/>
      <c r="G3769" s="82"/>
      <c r="H3769" s="82"/>
      <c r="I3769" s="118">
        <f>VLOOKUP(道具表!L3769,虛寶卡代碼清單!D:H,4,FALSE)*K3769</f>
        <v>10100000000</v>
      </c>
      <c r="J3769" s="147"/>
      <c r="K3769" s="71">
        <v>50000000</v>
      </c>
      <c r="L3769" t="str">
        <f t="shared" si="70"/>
        <v>女神多盤卡</v>
      </c>
    </row>
    <row r="3770" spans="2:12" x14ac:dyDescent="0.25">
      <c r="B3770" s="82" t="s">
        <v>441</v>
      </c>
      <c r="C3770" s="174" t="s">
        <v>7215</v>
      </c>
      <c r="D3770" s="175" t="s">
        <v>7216</v>
      </c>
      <c r="E3770" s="82">
        <v>12</v>
      </c>
      <c r="F3770" s="79"/>
      <c r="G3770" s="82"/>
      <c r="H3770" s="82"/>
      <c r="I3770" s="118">
        <f>VLOOKUP(道具表!L3770,虛寶卡代碼清單!D:H,4,FALSE)*K3770</f>
        <v>20200000000</v>
      </c>
      <c r="J3770" s="147"/>
      <c r="K3770" s="71">
        <v>100000000</v>
      </c>
      <c r="L3770" t="str">
        <f t="shared" si="70"/>
        <v>女神多盤卡</v>
      </c>
    </row>
    <row r="3771" spans="2:12" x14ac:dyDescent="0.25">
      <c r="B3771" s="82" t="s">
        <v>441</v>
      </c>
      <c r="C3771" s="174" t="s">
        <v>7217</v>
      </c>
      <c r="D3771" s="175" t="s">
        <v>7218</v>
      </c>
      <c r="E3771" s="82">
        <v>12</v>
      </c>
      <c r="F3771" s="79"/>
      <c r="G3771" s="82"/>
      <c r="H3771" s="82"/>
      <c r="I3771" s="118">
        <f>VLOOKUP(道具表!L3771,虛寶卡代碼清單!D:H,4,FALSE)*K3771</f>
        <v>40400000000</v>
      </c>
      <c r="J3771" s="147"/>
      <c r="K3771" s="71">
        <v>200000000</v>
      </c>
      <c r="L3771" t="str">
        <f t="shared" si="70"/>
        <v>女神多盤卡</v>
      </c>
    </row>
    <row r="3772" spans="2:12" x14ac:dyDescent="0.25">
      <c r="B3772" s="82" t="s">
        <v>441</v>
      </c>
      <c r="C3772" s="174" t="s">
        <v>7219</v>
      </c>
      <c r="D3772" s="175" t="s">
        <v>7220</v>
      </c>
      <c r="E3772" s="82">
        <v>12</v>
      </c>
      <c r="F3772" s="79"/>
      <c r="G3772" s="82"/>
      <c r="H3772" s="82"/>
      <c r="I3772" s="118">
        <f>VLOOKUP(道具表!L3772,虛寶卡代碼清單!D:H,4,FALSE)*K3772</f>
        <v>60600000000</v>
      </c>
      <c r="J3772" s="147"/>
      <c r="K3772" s="71">
        <v>300000000</v>
      </c>
      <c r="L3772" t="str">
        <f t="shared" si="70"/>
        <v>女神多盤卡</v>
      </c>
    </row>
    <row r="3773" spans="2:12" x14ac:dyDescent="0.25">
      <c r="B3773" s="82" t="s">
        <v>441</v>
      </c>
      <c r="C3773" s="174" t="s">
        <v>7221</v>
      </c>
      <c r="D3773" s="175" t="s">
        <v>7222</v>
      </c>
      <c r="E3773" s="82">
        <v>12</v>
      </c>
      <c r="F3773" s="79"/>
      <c r="G3773" s="82"/>
      <c r="H3773" s="82"/>
      <c r="I3773" s="118">
        <f>VLOOKUP(道具表!L3773,虛寶卡代碼清單!D:H,4,FALSE)*K3773</f>
        <v>101000000000</v>
      </c>
      <c r="J3773" s="147"/>
      <c r="K3773" s="71">
        <v>500000000</v>
      </c>
      <c r="L3773" t="str">
        <f t="shared" si="70"/>
        <v>女神多盤卡</v>
      </c>
    </row>
    <row r="3774" spans="2:12" x14ac:dyDescent="0.25">
      <c r="B3774" s="82" t="s">
        <v>441</v>
      </c>
      <c r="C3774" s="174" t="s">
        <v>7223</v>
      </c>
      <c r="D3774" s="175" t="s">
        <v>7224</v>
      </c>
      <c r="E3774" s="82">
        <v>12</v>
      </c>
      <c r="F3774" s="79"/>
      <c r="G3774" s="82"/>
      <c r="H3774" s="82"/>
      <c r="I3774" s="118">
        <f>VLOOKUP(道具表!L3774,虛寶卡代碼清單!D:H,4,FALSE)*K3774</f>
        <v>202000000000</v>
      </c>
      <c r="J3774" s="147"/>
      <c r="K3774" s="71">
        <v>1000000000</v>
      </c>
      <c r="L3774" t="str">
        <f t="shared" si="70"/>
        <v>女神多盤卡</v>
      </c>
    </row>
    <row r="3775" spans="2:12" x14ac:dyDescent="0.25">
      <c r="B3775" s="82" t="s">
        <v>441</v>
      </c>
      <c r="C3775" s="174" t="s">
        <v>7225</v>
      </c>
      <c r="D3775" s="175" t="s">
        <v>7226</v>
      </c>
      <c r="E3775" s="82">
        <v>12</v>
      </c>
      <c r="F3775" s="79"/>
      <c r="G3775" s="82"/>
      <c r="H3775" s="82"/>
      <c r="I3775" s="118">
        <f>VLOOKUP(道具表!L3775,虛寶卡代碼清單!D:H,4,FALSE)*K3775</f>
        <v>1572000</v>
      </c>
      <c r="J3775" s="147"/>
      <c r="K3775" s="71">
        <v>3000</v>
      </c>
      <c r="L3775" t="str">
        <f t="shared" si="70"/>
        <v>女神超級多盤卡</v>
      </c>
    </row>
    <row r="3776" spans="2:12" x14ac:dyDescent="0.25">
      <c r="B3776" s="82" t="s">
        <v>441</v>
      </c>
      <c r="C3776" s="174" t="s">
        <v>7227</v>
      </c>
      <c r="D3776" s="175" t="s">
        <v>7228</v>
      </c>
      <c r="E3776" s="82">
        <v>12</v>
      </c>
      <c r="F3776" s="79"/>
      <c r="G3776" s="82"/>
      <c r="H3776" s="82"/>
      <c r="I3776" s="118">
        <f>VLOOKUP(道具表!L3776,虛寶卡代碼清單!D:H,4,FALSE)*K3776</f>
        <v>5240000</v>
      </c>
      <c r="J3776" s="147"/>
      <c r="K3776" s="71">
        <v>10000</v>
      </c>
      <c r="L3776" t="str">
        <f t="shared" si="70"/>
        <v>女神超級多盤卡</v>
      </c>
    </row>
    <row r="3777" spans="2:12" x14ac:dyDescent="0.25">
      <c r="B3777" s="82" t="s">
        <v>441</v>
      </c>
      <c r="C3777" s="174" t="s">
        <v>7229</v>
      </c>
      <c r="D3777" s="175" t="s">
        <v>7230</v>
      </c>
      <c r="E3777" s="82">
        <v>12</v>
      </c>
      <c r="F3777" s="79"/>
      <c r="G3777" s="82"/>
      <c r="H3777" s="82"/>
      <c r="I3777" s="118">
        <f>VLOOKUP(道具表!L3777,虛寶卡代碼清單!D:H,4,FALSE)*K3777</f>
        <v>15720000</v>
      </c>
      <c r="J3777" s="147"/>
      <c r="K3777" s="71">
        <v>30000</v>
      </c>
      <c r="L3777" t="str">
        <f t="shared" si="70"/>
        <v>女神超級多盤卡</v>
      </c>
    </row>
    <row r="3778" spans="2:12" x14ac:dyDescent="0.25">
      <c r="B3778" s="82" t="s">
        <v>441</v>
      </c>
      <c r="C3778" s="174" t="s">
        <v>7231</v>
      </c>
      <c r="D3778" s="175" t="s">
        <v>7232</v>
      </c>
      <c r="E3778" s="82">
        <v>12</v>
      </c>
      <c r="F3778" s="79"/>
      <c r="G3778" s="82"/>
      <c r="H3778" s="82"/>
      <c r="I3778" s="118">
        <f>VLOOKUP(道具表!L3778,虛寶卡代碼清單!D:H,4,FALSE)*K3778</f>
        <v>52400000</v>
      </c>
      <c r="J3778" s="147"/>
      <c r="K3778" s="71">
        <v>100000</v>
      </c>
      <c r="L3778" t="str">
        <f t="shared" si="70"/>
        <v>女神超級多盤卡</v>
      </c>
    </row>
    <row r="3779" spans="2:12" x14ac:dyDescent="0.25">
      <c r="B3779" s="82" t="s">
        <v>441</v>
      </c>
      <c r="C3779" s="174" t="s">
        <v>7233</v>
      </c>
      <c r="D3779" s="175" t="s">
        <v>7234</v>
      </c>
      <c r="E3779" s="82">
        <v>12</v>
      </c>
      <c r="F3779" s="79"/>
      <c r="G3779" s="82"/>
      <c r="H3779" s="82"/>
      <c r="I3779" s="118">
        <f>VLOOKUP(道具表!L3779,虛寶卡代碼清單!D:H,4,FALSE)*K3779</f>
        <v>157200000</v>
      </c>
      <c r="J3779" s="147"/>
      <c r="K3779" s="71">
        <v>300000</v>
      </c>
      <c r="L3779" t="str">
        <f t="shared" si="70"/>
        <v>女神超級多盤卡</v>
      </c>
    </row>
    <row r="3780" spans="2:12" x14ac:dyDescent="0.25">
      <c r="B3780" s="82" t="s">
        <v>441</v>
      </c>
      <c r="C3780" s="174" t="s">
        <v>7235</v>
      </c>
      <c r="D3780" s="175" t="s">
        <v>7236</v>
      </c>
      <c r="E3780" s="82">
        <v>12</v>
      </c>
      <c r="F3780" s="79"/>
      <c r="G3780" s="82"/>
      <c r="H3780" s="82"/>
      <c r="I3780" s="118">
        <f>VLOOKUP(道具表!L3780,虛寶卡代碼清單!D:H,4,FALSE)*K3780</f>
        <v>524000000</v>
      </c>
      <c r="J3780" s="147"/>
      <c r="K3780" s="71">
        <v>1000000</v>
      </c>
      <c r="L3780" t="str">
        <f t="shared" si="70"/>
        <v>女神超級多盤卡</v>
      </c>
    </row>
    <row r="3781" spans="2:12" x14ac:dyDescent="0.25">
      <c r="B3781" s="82" t="s">
        <v>441</v>
      </c>
      <c r="C3781" s="174" t="s">
        <v>7237</v>
      </c>
      <c r="D3781" s="175" t="s">
        <v>7238</v>
      </c>
      <c r="E3781" s="82">
        <v>12</v>
      </c>
      <c r="F3781" s="79"/>
      <c r="G3781" s="82"/>
      <c r="H3781" s="82"/>
      <c r="I3781" s="118">
        <f>VLOOKUP(道具表!L3781,虛寶卡代碼清單!D:H,4,FALSE)*K3781</f>
        <v>1572000000</v>
      </c>
      <c r="J3781" s="147"/>
      <c r="K3781" s="71">
        <v>3000000</v>
      </c>
      <c r="L3781" t="str">
        <f t="shared" si="70"/>
        <v>女神超級多盤卡</v>
      </c>
    </row>
    <row r="3782" spans="2:12" x14ac:dyDescent="0.25">
      <c r="B3782" s="82" t="s">
        <v>441</v>
      </c>
      <c r="C3782" s="174" t="s">
        <v>7239</v>
      </c>
      <c r="D3782" s="175" t="s">
        <v>7240</v>
      </c>
      <c r="E3782" s="82">
        <v>12</v>
      </c>
      <c r="F3782" s="79"/>
      <c r="G3782" s="82"/>
      <c r="H3782" s="82"/>
      <c r="I3782" s="118">
        <f>VLOOKUP(道具表!L3782,虛寶卡代碼清單!D:H,4,FALSE)*K3782</f>
        <v>3144000000</v>
      </c>
      <c r="J3782" s="147"/>
      <c r="K3782" s="71">
        <v>6000000</v>
      </c>
      <c r="L3782" t="str">
        <f t="shared" si="70"/>
        <v>女神超級多盤卡</v>
      </c>
    </row>
    <row r="3783" spans="2:12" x14ac:dyDescent="0.25">
      <c r="B3783" s="82" t="s">
        <v>441</v>
      </c>
      <c r="C3783" s="174" t="s">
        <v>7241</v>
      </c>
      <c r="D3783" s="175" t="s">
        <v>7242</v>
      </c>
      <c r="E3783" s="82">
        <v>12</v>
      </c>
      <c r="F3783" s="79"/>
      <c r="G3783" s="82"/>
      <c r="H3783" s="82"/>
      <c r="I3783" s="118">
        <f>VLOOKUP(道具表!L3783,虛寶卡代碼清單!D:H,4,FALSE)*K3783</f>
        <v>4716000000</v>
      </c>
      <c r="J3783" s="147"/>
      <c r="K3783" s="71">
        <v>9000000</v>
      </c>
      <c r="L3783" t="str">
        <f t="shared" si="70"/>
        <v>女神超級多盤卡</v>
      </c>
    </row>
    <row r="3784" spans="2:12" x14ac:dyDescent="0.25">
      <c r="B3784" s="82" t="s">
        <v>441</v>
      </c>
      <c r="C3784" s="174" t="s">
        <v>7243</v>
      </c>
      <c r="D3784" s="175" t="s">
        <v>7244</v>
      </c>
      <c r="E3784" s="82">
        <v>12</v>
      </c>
      <c r="F3784" s="79"/>
      <c r="G3784" s="82"/>
      <c r="H3784" s="82"/>
      <c r="I3784" s="118">
        <f>VLOOKUP(道具表!L3784,虛寶卡代碼清單!D:H,4,FALSE)*K3784</f>
        <v>5240000000</v>
      </c>
      <c r="J3784" s="147"/>
      <c r="K3784" s="71">
        <v>10000000</v>
      </c>
      <c r="L3784" t="str">
        <f t="shared" si="70"/>
        <v>女神超級多盤卡</v>
      </c>
    </row>
    <row r="3785" spans="2:12" x14ac:dyDescent="0.25">
      <c r="B3785" s="82" t="s">
        <v>441</v>
      </c>
      <c r="C3785" s="174" t="s">
        <v>7245</v>
      </c>
      <c r="D3785" s="175" t="s">
        <v>7246</v>
      </c>
      <c r="E3785" s="82">
        <v>12</v>
      </c>
      <c r="F3785" s="79"/>
      <c r="G3785" s="82"/>
      <c r="H3785" s="82"/>
      <c r="I3785" s="118">
        <f>VLOOKUP(道具表!L3785,虛寶卡代碼清單!D:H,4,FALSE)*K3785</f>
        <v>7860000000</v>
      </c>
      <c r="J3785" s="147"/>
      <c r="K3785" s="71">
        <v>15000000</v>
      </c>
      <c r="L3785" t="str">
        <f t="shared" si="70"/>
        <v>女神超級多盤卡</v>
      </c>
    </row>
    <row r="3786" spans="2:12" x14ac:dyDescent="0.25">
      <c r="B3786" s="82" t="s">
        <v>441</v>
      </c>
      <c r="C3786" s="174" t="s">
        <v>7247</v>
      </c>
      <c r="D3786" s="175" t="s">
        <v>7248</v>
      </c>
      <c r="E3786" s="82">
        <v>12</v>
      </c>
      <c r="F3786" s="79"/>
      <c r="G3786" s="82"/>
      <c r="H3786" s="82"/>
      <c r="I3786" s="118">
        <f>VLOOKUP(道具表!L3786,虛寶卡代碼清單!D:H,4,FALSE)*K3786</f>
        <v>15720000000</v>
      </c>
      <c r="J3786" s="147"/>
      <c r="K3786" s="71">
        <v>30000000</v>
      </c>
      <c r="L3786" t="str">
        <f t="shared" si="70"/>
        <v>女神超級多盤卡</v>
      </c>
    </row>
    <row r="3787" spans="2:12" x14ac:dyDescent="0.25">
      <c r="B3787" s="82" t="s">
        <v>441</v>
      </c>
      <c r="C3787" s="174" t="s">
        <v>7249</v>
      </c>
      <c r="D3787" s="175" t="s">
        <v>7250</v>
      </c>
      <c r="E3787" s="82">
        <v>12</v>
      </c>
      <c r="F3787" s="79"/>
      <c r="G3787" s="82"/>
      <c r="H3787" s="82"/>
      <c r="I3787" s="118">
        <f>VLOOKUP(道具表!L3787,虛寶卡代碼清單!D:H,4,FALSE)*K3787</f>
        <v>26200000000</v>
      </c>
      <c r="J3787" s="147"/>
      <c r="K3787" s="71">
        <v>50000000</v>
      </c>
      <c r="L3787" t="str">
        <f t="shared" si="70"/>
        <v>女神超級多盤卡</v>
      </c>
    </row>
    <row r="3788" spans="2:12" x14ac:dyDescent="0.25">
      <c r="B3788" s="82" t="s">
        <v>441</v>
      </c>
      <c r="C3788" s="174" t="s">
        <v>7251</v>
      </c>
      <c r="D3788" s="175" t="s">
        <v>7252</v>
      </c>
      <c r="E3788" s="82">
        <v>12</v>
      </c>
      <c r="F3788" s="79"/>
      <c r="G3788" s="82"/>
      <c r="H3788" s="82"/>
      <c r="I3788" s="118">
        <f>VLOOKUP(道具表!L3788,虛寶卡代碼清單!D:H,4,FALSE)*K3788</f>
        <v>52400000000</v>
      </c>
      <c r="J3788" s="147"/>
      <c r="K3788" s="71">
        <v>100000000</v>
      </c>
      <c r="L3788" t="str">
        <f t="shared" si="70"/>
        <v>女神超級多盤卡</v>
      </c>
    </row>
    <row r="3789" spans="2:12" x14ac:dyDescent="0.25">
      <c r="B3789" s="82" t="s">
        <v>441</v>
      </c>
      <c r="C3789" s="174" t="s">
        <v>7253</v>
      </c>
      <c r="D3789" s="175" t="s">
        <v>7254</v>
      </c>
      <c r="E3789" s="82">
        <v>12</v>
      </c>
      <c r="F3789" s="79"/>
      <c r="G3789" s="82"/>
      <c r="H3789" s="82"/>
      <c r="I3789" s="118">
        <f>VLOOKUP(道具表!L3789,虛寶卡代碼清單!D:H,4,FALSE)*K3789</f>
        <v>104800000000</v>
      </c>
      <c r="J3789" s="147"/>
      <c r="K3789" s="71">
        <v>200000000</v>
      </c>
      <c r="L3789" t="str">
        <f t="shared" si="70"/>
        <v>女神超級多盤卡</v>
      </c>
    </row>
    <row r="3790" spans="2:12" x14ac:dyDescent="0.25">
      <c r="B3790" s="82" t="s">
        <v>441</v>
      </c>
      <c r="C3790" s="174" t="s">
        <v>7255</v>
      </c>
      <c r="D3790" s="175" t="s">
        <v>7256</v>
      </c>
      <c r="E3790" s="82">
        <v>12</v>
      </c>
      <c r="F3790" s="79"/>
      <c r="G3790" s="82"/>
      <c r="H3790" s="82"/>
      <c r="I3790" s="118">
        <f>VLOOKUP(道具表!L3790,虛寶卡代碼清單!D:H,4,FALSE)*K3790</f>
        <v>157200000000</v>
      </c>
      <c r="J3790" s="147"/>
      <c r="K3790" s="71">
        <v>300000000</v>
      </c>
      <c r="L3790" t="str">
        <f t="shared" si="70"/>
        <v>女神超級多盤卡</v>
      </c>
    </row>
    <row r="3791" spans="2:12" x14ac:dyDescent="0.25">
      <c r="B3791" s="82" t="s">
        <v>441</v>
      </c>
      <c r="C3791" s="174" t="s">
        <v>7257</v>
      </c>
      <c r="D3791" s="175" t="s">
        <v>7258</v>
      </c>
      <c r="E3791" s="82">
        <v>12</v>
      </c>
      <c r="F3791" s="79"/>
      <c r="G3791" s="82"/>
      <c r="H3791" s="82"/>
      <c r="I3791" s="118">
        <f>VLOOKUP(道具表!L3791,虛寶卡代碼清單!D:H,4,FALSE)*K3791</f>
        <v>262000000000</v>
      </c>
      <c r="J3791" s="147"/>
      <c r="K3791" s="71">
        <v>500000000</v>
      </c>
      <c r="L3791" t="str">
        <f t="shared" si="70"/>
        <v>女神超級多盤卡</v>
      </c>
    </row>
    <row r="3792" spans="2:12" x14ac:dyDescent="0.25">
      <c r="B3792" s="82" t="s">
        <v>441</v>
      </c>
      <c r="C3792" s="174" t="s">
        <v>7259</v>
      </c>
      <c r="D3792" s="175" t="s">
        <v>7260</v>
      </c>
      <c r="E3792" s="82">
        <v>12</v>
      </c>
      <c r="F3792" s="79"/>
      <c r="G3792" s="82"/>
      <c r="H3792" s="82"/>
      <c r="I3792" s="118">
        <f>VLOOKUP(道具表!L3792,虛寶卡代碼清單!D:H,4,FALSE)*K3792</f>
        <v>524000000000</v>
      </c>
      <c r="J3792" s="147"/>
      <c r="K3792" s="71">
        <v>1000000000</v>
      </c>
      <c r="L3792" t="str">
        <f t="shared" si="70"/>
        <v>女神超級多盤卡</v>
      </c>
    </row>
    <row r="3793" spans="2:12" x14ac:dyDescent="0.25">
      <c r="B3793" s="82" t="s">
        <v>441</v>
      </c>
      <c r="C3793" s="174" t="s">
        <v>7261</v>
      </c>
      <c r="D3793" s="175" t="s">
        <v>7262</v>
      </c>
      <c r="E3793" s="82">
        <v>12</v>
      </c>
      <c r="F3793" s="79"/>
      <c r="G3793" s="82"/>
      <c r="H3793" s="82"/>
      <c r="I3793" s="118">
        <f>VLOOKUP(道具表!L3793,虛寶卡代碼清單!D:H,4,FALSE)*K3793</f>
        <v>1572000</v>
      </c>
      <c r="J3793" s="147"/>
      <c r="K3793" s="71">
        <v>3000</v>
      </c>
      <c r="L3793" t="str">
        <f t="shared" si="70"/>
        <v>女神超級多盤卡</v>
      </c>
    </row>
    <row r="3794" spans="2:12" x14ac:dyDescent="0.25">
      <c r="B3794" s="82" t="s">
        <v>441</v>
      </c>
      <c r="C3794" s="174" t="s">
        <v>7263</v>
      </c>
      <c r="D3794" s="175" t="s">
        <v>7264</v>
      </c>
      <c r="E3794" s="82">
        <v>12</v>
      </c>
      <c r="F3794" s="79"/>
      <c r="G3794" s="82"/>
      <c r="H3794" s="82"/>
      <c r="I3794" s="118">
        <f>VLOOKUP(道具表!L3794,虛寶卡代碼清單!D:H,4,FALSE)*K3794</f>
        <v>5240000</v>
      </c>
      <c r="J3794" s="147"/>
      <c r="K3794" s="71">
        <v>10000</v>
      </c>
      <c r="L3794" t="str">
        <f t="shared" si="70"/>
        <v>女神超級多盤卡</v>
      </c>
    </row>
    <row r="3795" spans="2:12" x14ac:dyDescent="0.25">
      <c r="B3795" s="82" t="s">
        <v>441</v>
      </c>
      <c r="C3795" s="174" t="s">
        <v>7265</v>
      </c>
      <c r="D3795" s="175" t="s">
        <v>7266</v>
      </c>
      <c r="E3795" s="82">
        <v>12</v>
      </c>
      <c r="F3795" s="79"/>
      <c r="G3795" s="82"/>
      <c r="H3795" s="82"/>
      <c r="I3795" s="118">
        <f>VLOOKUP(道具表!L3795,虛寶卡代碼清單!D:H,4,FALSE)*K3795</f>
        <v>15720000</v>
      </c>
      <c r="J3795" s="147"/>
      <c r="K3795" s="71">
        <v>30000</v>
      </c>
      <c r="L3795" t="str">
        <f t="shared" si="70"/>
        <v>女神超級多盤卡</v>
      </c>
    </row>
    <row r="3796" spans="2:12" x14ac:dyDescent="0.25">
      <c r="B3796" s="82" t="s">
        <v>441</v>
      </c>
      <c r="C3796" s="174" t="s">
        <v>7267</v>
      </c>
      <c r="D3796" s="175" t="s">
        <v>7268</v>
      </c>
      <c r="E3796" s="82">
        <v>12</v>
      </c>
      <c r="F3796" s="79"/>
      <c r="G3796" s="82"/>
      <c r="H3796" s="82"/>
      <c r="I3796" s="118">
        <f>VLOOKUP(道具表!L3796,虛寶卡代碼清單!D:H,4,FALSE)*K3796</f>
        <v>52400000</v>
      </c>
      <c r="J3796" s="147"/>
      <c r="K3796" s="71">
        <v>100000</v>
      </c>
      <c r="L3796" t="str">
        <f t="shared" si="70"/>
        <v>女神超級多盤卡</v>
      </c>
    </row>
    <row r="3797" spans="2:12" x14ac:dyDescent="0.25">
      <c r="B3797" s="82" t="s">
        <v>441</v>
      </c>
      <c r="C3797" s="174" t="s">
        <v>7269</v>
      </c>
      <c r="D3797" s="175" t="s">
        <v>7270</v>
      </c>
      <c r="E3797" s="82">
        <v>12</v>
      </c>
      <c r="F3797" s="79"/>
      <c r="G3797" s="82"/>
      <c r="H3797" s="82"/>
      <c r="I3797" s="118">
        <f>VLOOKUP(道具表!L3797,虛寶卡代碼清單!D:H,4,FALSE)*K3797</f>
        <v>157200000</v>
      </c>
      <c r="J3797" s="147"/>
      <c r="K3797" s="71">
        <v>300000</v>
      </c>
      <c r="L3797" t="str">
        <f t="shared" si="70"/>
        <v>女神超級多盤卡</v>
      </c>
    </row>
    <row r="3798" spans="2:12" x14ac:dyDescent="0.25">
      <c r="B3798" s="82" t="s">
        <v>441</v>
      </c>
      <c r="C3798" s="174" t="s">
        <v>7271</v>
      </c>
      <c r="D3798" s="175" t="s">
        <v>7272</v>
      </c>
      <c r="E3798" s="82">
        <v>12</v>
      </c>
      <c r="F3798" s="79"/>
      <c r="G3798" s="82"/>
      <c r="H3798" s="82"/>
      <c r="I3798" s="118">
        <f>VLOOKUP(道具表!L3798,虛寶卡代碼清單!D:H,4,FALSE)*K3798</f>
        <v>524000000</v>
      </c>
      <c r="J3798" s="147"/>
      <c r="K3798" s="71">
        <v>1000000</v>
      </c>
      <c r="L3798" t="str">
        <f t="shared" si="70"/>
        <v>女神超級多盤卡</v>
      </c>
    </row>
    <row r="3799" spans="2:12" x14ac:dyDescent="0.25">
      <c r="B3799" s="82" t="s">
        <v>441</v>
      </c>
      <c r="C3799" s="174" t="s">
        <v>7273</v>
      </c>
      <c r="D3799" s="175" t="s">
        <v>7274</v>
      </c>
      <c r="E3799" s="82">
        <v>12</v>
      </c>
      <c r="F3799" s="79"/>
      <c r="G3799" s="82"/>
      <c r="H3799" s="82"/>
      <c r="I3799" s="118">
        <f>VLOOKUP(道具表!L3799,虛寶卡代碼清單!D:H,4,FALSE)*K3799</f>
        <v>1572000000</v>
      </c>
      <c r="J3799" s="147"/>
      <c r="K3799" s="71">
        <v>3000000</v>
      </c>
      <c r="L3799" t="str">
        <f t="shared" si="70"/>
        <v>女神超級多盤卡</v>
      </c>
    </row>
    <row r="3800" spans="2:12" x14ac:dyDescent="0.25">
      <c r="B3800" s="82" t="s">
        <v>441</v>
      </c>
      <c r="C3800" s="174" t="s">
        <v>7275</v>
      </c>
      <c r="D3800" s="175" t="s">
        <v>7276</v>
      </c>
      <c r="E3800" s="82">
        <v>12</v>
      </c>
      <c r="F3800" s="79"/>
      <c r="G3800" s="82"/>
      <c r="H3800" s="82"/>
      <c r="I3800" s="118">
        <f>VLOOKUP(道具表!L3800,虛寶卡代碼清單!D:H,4,FALSE)*K3800</f>
        <v>3144000000</v>
      </c>
      <c r="J3800" s="147"/>
      <c r="K3800" s="71">
        <v>6000000</v>
      </c>
      <c r="L3800" t="str">
        <f t="shared" si="70"/>
        <v>女神超級多盤卡</v>
      </c>
    </row>
    <row r="3801" spans="2:12" x14ac:dyDescent="0.25">
      <c r="B3801" s="82" t="s">
        <v>441</v>
      </c>
      <c r="C3801" s="174" t="s">
        <v>7277</v>
      </c>
      <c r="D3801" s="175" t="s">
        <v>7278</v>
      </c>
      <c r="E3801" s="82">
        <v>12</v>
      </c>
      <c r="F3801" s="79"/>
      <c r="G3801" s="82"/>
      <c r="H3801" s="82"/>
      <c r="I3801" s="118">
        <f>VLOOKUP(道具表!L3801,虛寶卡代碼清單!D:H,4,FALSE)*K3801</f>
        <v>4716000000</v>
      </c>
      <c r="J3801" s="147"/>
      <c r="K3801" s="71">
        <v>9000000</v>
      </c>
      <c r="L3801" t="str">
        <f t="shared" si="70"/>
        <v>女神超級多盤卡</v>
      </c>
    </row>
    <row r="3802" spans="2:12" x14ac:dyDescent="0.25">
      <c r="B3802" s="82" t="s">
        <v>441</v>
      </c>
      <c r="C3802" s="174" t="s">
        <v>7279</v>
      </c>
      <c r="D3802" s="175" t="s">
        <v>7280</v>
      </c>
      <c r="E3802" s="82">
        <v>12</v>
      </c>
      <c r="F3802" s="79"/>
      <c r="G3802" s="82"/>
      <c r="H3802" s="82"/>
      <c r="I3802" s="118">
        <f>VLOOKUP(道具表!L3802,虛寶卡代碼清單!D:H,4,FALSE)*K3802</f>
        <v>5240000000</v>
      </c>
      <c r="J3802" s="147"/>
      <c r="K3802" s="71">
        <v>10000000</v>
      </c>
      <c r="L3802" t="str">
        <f t="shared" si="70"/>
        <v>女神超級多盤卡</v>
      </c>
    </row>
    <row r="3803" spans="2:12" x14ac:dyDescent="0.25">
      <c r="B3803" s="82" t="s">
        <v>441</v>
      </c>
      <c r="C3803" s="174" t="s">
        <v>7281</v>
      </c>
      <c r="D3803" s="175" t="s">
        <v>7282</v>
      </c>
      <c r="E3803" s="82">
        <v>12</v>
      </c>
      <c r="F3803" s="79"/>
      <c r="G3803" s="82"/>
      <c r="H3803" s="82"/>
      <c r="I3803" s="118">
        <f>VLOOKUP(道具表!L3803,虛寶卡代碼清單!D:H,4,FALSE)*K3803</f>
        <v>7860000000</v>
      </c>
      <c r="J3803" s="147"/>
      <c r="K3803" s="71">
        <v>15000000</v>
      </c>
      <c r="L3803" t="str">
        <f t="shared" si="70"/>
        <v>女神超級多盤卡</v>
      </c>
    </row>
    <row r="3804" spans="2:12" x14ac:dyDescent="0.25">
      <c r="B3804" s="82" t="s">
        <v>441</v>
      </c>
      <c r="C3804" s="174" t="s">
        <v>7283</v>
      </c>
      <c r="D3804" s="175" t="s">
        <v>7284</v>
      </c>
      <c r="E3804" s="82">
        <v>12</v>
      </c>
      <c r="F3804" s="79"/>
      <c r="G3804" s="82"/>
      <c r="H3804" s="82"/>
      <c r="I3804" s="118">
        <f>VLOOKUP(道具表!L3804,虛寶卡代碼清單!D:H,4,FALSE)*K3804</f>
        <v>15720000000</v>
      </c>
      <c r="J3804" s="147"/>
      <c r="K3804" s="71">
        <v>30000000</v>
      </c>
      <c r="L3804" t="str">
        <f t="shared" si="70"/>
        <v>女神超級多盤卡</v>
      </c>
    </row>
    <row r="3805" spans="2:12" x14ac:dyDescent="0.25">
      <c r="B3805" s="82" t="s">
        <v>441</v>
      </c>
      <c r="C3805" s="174" t="s">
        <v>7285</v>
      </c>
      <c r="D3805" s="175" t="s">
        <v>7286</v>
      </c>
      <c r="E3805" s="82">
        <v>12</v>
      </c>
      <c r="F3805" s="79"/>
      <c r="G3805" s="82"/>
      <c r="H3805" s="82"/>
      <c r="I3805" s="118">
        <f>VLOOKUP(道具表!L3805,虛寶卡代碼清單!D:H,4,FALSE)*K3805</f>
        <v>26200000000</v>
      </c>
      <c r="J3805" s="147"/>
      <c r="K3805" s="71">
        <v>50000000</v>
      </c>
      <c r="L3805" t="str">
        <f t="shared" si="70"/>
        <v>女神超級多盤卡</v>
      </c>
    </row>
    <row r="3806" spans="2:12" x14ac:dyDescent="0.25">
      <c r="B3806" s="82" t="s">
        <v>441</v>
      </c>
      <c r="C3806" s="174" t="s">
        <v>7287</v>
      </c>
      <c r="D3806" s="175" t="s">
        <v>7288</v>
      </c>
      <c r="E3806" s="82">
        <v>12</v>
      </c>
      <c r="F3806" s="79"/>
      <c r="G3806" s="82"/>
      <c r="H3806" s="82"/>
      <c r="I3806" s="118">
        <f>VLOOKUP(道具表!L3806,虛寶卡代碼清單!D:H,4,FALSE)*K3806</f>
        <v>52400000000</v>
      </c>
      <c r="J3806" s="147"/>
      <c r="K3806" s="71">
        <v>100000000</v>
      </c>
      <c r="L3806" t="str">
        <f t="shared" si="70"/>
        <v>女神超級多盤卡</v>
      </c>
    </row>
    <row r="3807" spans="2:12" x14ac:dyDescent="0.25">
      <c r="B3807" s="82" t="s">
        <v>441</v>
      </c>
      <c r="C3807" s="174" t="s">
        <v>7289</v>
      </c>
      <c r="D3807" s="175" t="s">
        <v>7290</v>
      </c>
      <c r="E3807" s="82">
        <v>12</v>
      </c>
      <c r="F3807" s="79"/>
      <c r="G3807" s="82"/>
      <c r="H3807" s="82"/>
      <c r="I3807" s="118">
        <f>VLOOKUP(道具表!L3807,虛寶卡代碼清單!D:H,4,FALSE)*K3807</f>
        <v>104800000000</v>
      </c>
      <c r="J3807" s="147"/>
      <c r="K3807" s="71">
        <v>200000000</v>
      </c>
      <c r="L3807" t="str">
        <f t="shared" si="70"/>
        <v>女神超級多盤卡</v>
      </c>
    </row>
    <row r="3808" spans="2:12" x14ac:dyDescent="0.25">
      <c r="B3808" s="82" t="s">
        <v>441</v>
      </c>
      <c r="C3808" s="174" t="s">
        <v>7291</v>
      </c>
      <c r="D3808" s="175" t="s">
        <v>7292</v>
      </c>
      <c r="E3808" s="82">
        <v>12</v>
      </c>
      <c r="F3808" s="79"/>
      <c r="G3808" s="82"/>
      <c r="H3808" s="82"/>
      <c r="I3808" s="118">
        <f>VLOOKUP(道具表!L3808,虛寶卡代碼清單!D:H,4,FALSE)*K3808</f>
        <v>157200000000</v>
      </c>
      <c r="J3808" s="147"/>
      <c r="K3808" s="71">
        <v>300000000</v>
      </c>
      <c r="L3808" t="str">
        <f t="shared" si="70"/>
        <v>女神超級多盤卡</v>
      </c>
    </row>
    <row r="3809" spans="2:12" x14ac:dyDescent="0.25">
      <c r="B3809" s="82" t="s">
        <v>441</v>
      </c>
      <c r="C3809" s="174" t="s">
        <v>7293</v>
      </c>
      <c r="D3809" s="175" t="s">
        <v>7294</v>
      </c>
      <c r="E3809" s="82">
        <v>12</v>
      </c>
      <c r="F3809" s="79"/>
      <c r="G3809" s="82"/>
      <c r="H3809" s="82"/>
      <c r="I3809" s="118">
        <f>VLOOKUP(道具表!L3809,虛寶卡代碼清單!D:H,4,FALSE)*K3809</f>
        <v>262000000000</v>
      </c>
      <c r="J3809" s="147"/>
      <c r="K3809" s="71">
        <v>500000000</v>
      </c>
      <c r="L3809" t="str">
        <f t="shared" si="70"/>
        <v>女神超級多盤卡</v>
      </c>
    </row>
    <row r="3810" spans="2:12" x14ac:dyDescent="0.25">
      <c r="B3810" s="82" t="s">
        <v>441</v>
      </c>
      <c r="C3810" s="174" t="s">
        <v>8920</v>
      </c>
      <c r="D3810" s="175" t="s">
        <v>7295</v>
      </c>
      <c r="E3810" s="82">
        <v>12</v>
      </c>
      <c r="F3810" s="79"/>
      <c r="G3810" s="82"/>
      <c r="H3810" s="82"/>
      <c r="I3810" s="118">
        <f>VLOOKUP(道具表!L3810,虛寶卡代碼清單!D:H,4,FALSE)*K3810</f>
        <v>524000000000</v>
      </c>
      <c r="J3810" s="147"/>
      <c r="K3810" s="71">
        <v>1000000000</v>
      </c>
      <c r="L3810" t="str">
        <f t="shared" si="70"/>
        <v>女神超級多盤卡</v>
      </c>
    </row>
    <row r="3811" spans="2:12" x14ac:dyDescent="0.25">
      <c r="B3811" s="82" t="s">
        <v>441</v>
      </c>
      <c r="C3811" s="174" t="s">
        <v>7296</v>
      </c>
      <c r="D3811" s="175" t="s">
        <v>7297</v>
      </c>
      <c r="E3811" s="82">
        <v>12</v>
      </c>
      <c r="F3811" s="79"/>
      <c r="G3811" s="82"/>
      <c r="H3811" s="82"/>
      <c r="I3811" s="118">
        <f>VLOOKUP(道具表!L3811,虛寶卡代碼清單!D:H,4,FALSE)*K3811</f>
        <v>3000000</v>
      </c>
      <c r="J3811" s="147"/>
      <c r="K3811" s="71">
        <v>3000</v>
      </c>
      <c r="L3811" t="str">
        <f t="shared" si="70"/>
        <v>女神彩金卡</v>
      </c>
    </row>
    <row r="3812" spans="2:12" x14ac:dyDescent="0.25">
      <c r="B3812" s="82" t="s">
        <v>441</v>
      </c>
      <c r="C3812" s="174" t="s">
        <v>7298</v>
      </c>
      <c r="D3812" s="175" t="s">
        <v>7299</v>
      </c>
      <c r="E3812" s="82">
        <v>12</v>
      </c>
      <c r="F3812" s="79"/>
      <c r="G3812" s="82"/>
      <c r="H3812" s="82"/>
      <c r="I3812" s="118">
        <f>VLOOKUP(道具表!L3812,虛寶卡代碼清單!D:H,4,FALSE)*K3812</f>
        <v>10000000</v>
      </c>
      <c r="J3812" s="147"/>
      <c r="K3812" s="71">
        <v>10000</v>
      </c>
      <c r="L3812" t="str">
        <f t="shared" si="70"/>
        <v>女神彩金卡</v>
      </c>
    </row>
    <row r="3813" spans="2:12" x14ac:dyDescent="0.25">
      <c r="B3813" s="82" t="s">
        <v>441</v>
      </c>
      <c r="C3813" s="174" t="s">
        <v>7300</v>
      </c>
      <c r="D3813" s="175" t="s">
        <v>7301</v>
      </c>
      <c r="E3813" s="82">
        <v>12</v>
      </c>
      <c r="F3813" s="79"/>
      <c r="G3813" s="82"/>
      <c r="H3813" s="82"/>
      <c r="I3813" s="118">
        <f>VLOOKUP(道具表!L3813,虛寶卡代碼清單!D:H,4,FALSE)*K3813</f>
        <v>30000000</v>
      </c>
      <c r="J3813" s="147"/>
      <c r="K3813" s="71">
        <v>30000</v>
      </c>
      <c r="L3813" t="str">
        <f t="shared" si="70"/>
        <v>女神彩金卡</v>
      </c>
    </row>
    <row r="3814" spans="2:12" x14ac:dyDescent="0.25">
      <c r="B3814" s="82" t="s">
        <v>441</v>
      </c>
      <c r="C3814" s="174" t="s">
        <v>7302</v>
      </c>
      <c r="D3814" s="175" t="s">
        <v>7303</v>
      </c>
      <c r="E3814" s="82">
        <v>12</v>
      </c>
      <c r="F3814" s="79"/>
      <c r="G3814" s="82"/>
      <c r="H3814" s="82"/>
      <c r="I3814" s="118">
        <f>VLOOKUP(道具表!L3814,虛寶卡代碼清單!D:H,4,FALSE)*K3814</f>
        <v>100000000</v>
      </c>
      <c r="J3814" s="147"/>
      <c r="K3814" s="71">
        <v>100000</v>
      </c>
      <c r="L3814" t="str">
        <f t="shared" si="70"/>
        <v>女神彩金卡</v>
      </c>
    </row>
    <row r="3815" spans="2:12" x14ac:dyDescent="0.25">
      <c r="B3815" s="82" t="s">
        <v>441</v>
      </c>
      <c r="C3815" s="174" t="s">
        <v>7304</v>
      </c>
      <c r="D3815" s="175" t="s">
        <v>7305</v>
      </c>
      <c r="E3815" s="82">
        <v>12</v>
      </c>
      <c r="F3815" s="79"/>
      <c r="G3815" s="82"/>
      <c r="H3815" s="82"/>
      <c r="I3815" s="118">
        <f>VLOOKUP(道具表!L3815,虛寶卡代碼清單!D:H,4,FALSE)*K3815</f>
        <v>300000000</v>
      </c>
      <c r="J3815" s="147"/>
      <c r="K3815" s="71">
        <v>300000</v>
      </c>
      <c r="L3815" t="str">
        <f t="shared" si="70"/>
        <v>女神彩金卡</v>
      </c>
    </row>
    <row r="3816" spans="2:12" x14ac:dyDescent="0.25">
      <c r="B3816" s="82" t="s">
        <v>441</v>
      </c>
      <c r="C3816" s="174" t="s">
        <v>7306</v>
      </c>
      <c r="D3816" s="175" t="s">
        <v>7307</v>
      </c>
      <c r="E3816" s="82">
        <v>12</v>
      </c>
      <c r="F3816" s="79"/>
      <c r="G3816" s="82"/>
      <c r="H3816" s="82"/>
      <c r="I3816" s="118">
        <f>VLOOKUP(道具表!L3816,虛寶卡代碼清單!D:H,4,FALSE)*K3816</f>
        <v>1000000000</v>
      </c>
      <c r="J3816" s="147"/>
      <c r="K3816" s="71">
        <v>1000000</v>
      </c>
      <c r="L3816" t="str">
        <f t="shared" si="70"/>
        <v>女神彩金卡</v>
      </c>
    </row>
    <row r="3817" spans="2:12" x14ac:dyDescent="0.25">
      <c r="B3817" s="82" t="s">
        <v>441</v>
      </c>
      <c r="C3817" s="174" t="s">
        <v>7308</v>
      </c>
      <c r="D3817" s="175" t="s">
        <v>7309</v>
      </c>
      <c r="E3817" s="82">
        <v>12</v>
      </c>
      <c r="F3817" s="79"/>
      <c r="G3817" s="82"/>
      <c r="H3817" s="82"/>
      <c r="I3817" s="118">
        <f>VLOOKUP(道具表!L3817,虛寶卡代碼清單!D:H,4,FALSE)*K3817</f>
        <v>3000000000</v>
      </c>
      <c r="J3817" s="147"/>
      <c r="K3817" s="71">
        <v>3000000</v>
      </c>
      <c r="L3817" t="str">
        <f t="shared" si="70"/>
        <v>女神彩金卡</v>
      </c>
    </row>
    <row r="3818" spans="2:12" x14ac:dyDescent="0.25">
      <c r="B3818" s="82" t="s">
        <v>441</v>
      </c>
      <c r="C3818" s="174" t="s">
        <v>7310</v>
      </c>
      <c r="D3818" s="175" t="s">
        <v>7311</v>
      </c>
      <c r="E3818" s="82">
        <v>12</v>
      </c>
      <c r="F3818" s="79"/>
      <c r="G3818" s="82"/>
      <c r="H3818" s="82"/>
      <c r="I3818" s="118">
        <f>VLOOKUP(道具表!L3818,虛寶卡代碼清單!D:H,4,FALSE)*K3818</f>
        <v>6000000000</v>
      </c>
      <c r="J3818" s="147"/>
      <c r="K3818" s="71">
        <v>6000000</v>
      </c>
      <c r="L3818" t="str">
        <f t="shared" si="70"/>
        <v>女神彩金卡</v>
      </c>
    </row>
    <row r="3819" spans="2:12" x14ac:dyDescent="0.25">
      <c r="B3819" s="82" t="s">
        <v>441</v>
      </c>
      <c r="C3819" s="174" t="s">
        <v>7312</v>
      </c>
      <c r="D3819" s="175" t="s">
        <v>7313</v>
      </c>
      <c r="E3819" s="82">
        <v>12</v>
      </c>
      <c r="F3819" s="79"/>
      <c r="G3819" s="82"/>
      <c r="H3819" s="82"/>
      <c r="I3819" s="118">
        <f>VLOOKUP(道具表!L3819,虛寶卡代碼清單!D:H,4,FALSE)*K3819</f>
        <v>9000000000</v>
      </c>
      <c r="J3819" s="147"/>
      <c r="K3819" s="71">
        <v>9000000</v>
      </c>
      <c r="L3819" t="str">
        <f t="shared" si="70"/>
        <v>女神彩金卡</v>
      </c>
    </row>
    <row r="3820" spans="2:12" x14ac:dyDescent="0.25">
      <c r="B3820" s="82" t="s">
        <v>441</v>
      </c>
      <c r="C3820" s="174" t="s">
        <v>7314</v>
      </c>
      <c r="D3820" s="175" t="s">
        <v>7315</v>
      </c>
      <c r="E3820" s="82">
        <v>12</v>
      </c>
      <c r="F3820" s="79"/>
      <c r="G3820" s="82"/>
      <c r="H3820" s="82"/>
      <c r="I3820" s="118">
        <f>VLOOKUP(道具表!L3820,虛寶卡代碼清單!D:H,4,FALSE)*K3820</f>
        <v>10000000000</v>
      </c>
      <c r="J3820" s="147"/>
      <c r="K3820" s="71">
        <v>10000000</v>
      </c>
      <c r="L3820" t="str">
        <f t="shared" si="70"/>
        <v>女神彩金卡</v>
      </c>
    </row>
    <row r="3821" spans="2:12" x14ac:dyDescent="0.25">
      <c r="B3821" s="82" t="s">
        <v>441</v>
      </c>
      <c r="C3821" s="174" t="s">
        <v>7316</v>
      </c>
      <c r="D3821" s="175" t="s">
        <v>7317</v>
      </c>
      <c r="E3821" s="82">
        <v>12</v>
      </c>
      <c r="F3821" s="79"/>
      <c r="G3821" s="82"/>
      <c r="H3821" s="82"/>
      <c r="I3821" s="118">
        <f>VLOOKUP(道具表!L3821,虛寶卡代碼清單!D:H,4,FALSE)*K3821</f>
        <v>15000000000</v>
      </c>
      <c r="J3821" s="147"/>
      <c r="K3821" s="71">
        <v>15000000</v>
      </c>
      <c r="L3821" t="str">
        <f t="shared" si="70"/>
        <v>女神彩金卡</v>
      </c>
    </row>
    <row r="3822" spans="2:12" x14ac:dyDescent="0.25">
      <c r="B3822" s="82" t="s">
        <v>441</v>
      </c>
      <c r="C3822" s="174" t="s">
        <v>7318</v>
      </c>
      <c r="D3822" s="175" t="s">
        <v>7319</v>
      </c>
      <c r="E3822" s="82">
        <v>12</v>
      </c>
      <c r="F3822" s="79"/>
      <c r="G3822" s="82"/>
      <c r="H3822" s="82"/>
      <c r="I3822" s="118">
        <f>VLOOKUP(道具表!L3822,虛寶卡代碼清單!D:H,4,FALSE)*K3822</f>
        <v>30000000000</v>
      </c>
      <c r="J3822" s="147"/>
      <c r="K3822" s="71">
        <v>30000000</v>
      </c>
      <c r="L3822" t="str">
        <f t="shared" si="70"/>
        <v>女神彩金卡</v>
      </c>
    </row>
    <row r="3823" spans="2:12" x14ac:dyDescent="0.25">
      <c r="B3823" s="82" t="s">
        <v>441</v>
      </c>
      <c r="C3823" s="174" t="s">
        <v>7320</v>
      </c>
      <c r="D3823" s="175" t="s">
        <v>7321</v>
      </c>
      <c r="E3823" s="82">
        <v>12</v>
      </c>
      <c r="F3823" s="79"/>
      <c r="G3823" s="82"/>
      <c r="H3823" s="82"/>
      <c r="I3823" s="118">
        <f>VLOOKUP(道具表!L3823,虛寶卡代碼清單!D:H,4,FALSE)*K3823</f>
        <v>50000000000</v>
      </c>
      <c r="J3823" s="147"/>
      <c r="K3823" s="71">
        <v>50000000</v>
      </c>
      <c r="L3823" t="str">
        <f t="shared" ref="L3823:L3886" si="71">MID(C3823,LEN(K3823)+1,FIND("(",C3823)-LEN(K3823)-1)</f>
        <v>女神彩金卡</v>
      </c>
    </row>
    <row r="3824" spans="2:12" x14ac:dyDescent="0.25">
      <c r="B3824" s="82" t="s">
        <v>441</v>
      </c>
      <c r="C3824" s="174" t="s">
        <v>7322</v>
      </c>
      <c r="D3824" s="175" t="s">
        <v>7323</v>
      </c>
      <c r="E3824" s="82">
        <v>12</v>
      </c>
      <c r="F3824" s="79"/>
      <c r="G3824" s="82"/>
      <c r="H3824" s="82"/>
      <c r="I3824" s="118">
        <f>VLOOKUP(道具表!L3824,虛寶卡代碼清單!D:H,4,FALSE)*K3824</f>
        <v>100000000000</v>
      </c>
      <c r="J3824" s="147"/>
      <c r="K3824" s="71">
        <v>100000000</v>
      </c>
      <c r="L3824" t="str">
        <f t="shared" si="71"/>
        <v>女神彩金卡</v>
      </c>
    </row>
    <row r="3825" spans="2:12" x14ac:dyDescent="0.25">
      <c r="B3825" s="82" t="s">
        <v>441</v>
      </c>
      <c r="C3825" s="174" t="s">
        <v>7324</v>
      </c>
      <c r="D3825" s="175" t="s">
        <v>7325</v>
      </c>
      <c r="E3825" s="82">
        <v>12</v>
      </c>
      <c r="F3825" s="79"/>
      <c r="G3825" s="82"/>
      <c r="H3825" s="82"/>
      <c r="I3825" s="118">
        <f>VLOOKUP(道具表!L3825,虛寶卡代碼清單!D:H,4,FALSE)*K3825</f>
        <v>200000000000</v>
      </c>
      <c r="J3825" s="147"/>
      <c r="K3825" s="71">
        <v>200000000</v>
      </c>
      <c r="L3825" t="str">
        <f t="shared" si="71"/>
        <v>女神彩金卡</v>
      </c>
    </row>
    <row r="3826" spans="2:12" x14ac:dyDescent="0.25">
      <c r="B3826" s="82" t="s">
        <v>441</v>
      </c>
      <c r="C3826" s="174" t="s">
        <v>7326</v>
      </c>
      <c r="D3826" s="175" t="s">
        <v>7327</v>
      </c>
      <c r="E3826" s="82">
        <v>12</v>
      </c>
      <c r="F3826" s="79"/>
      <c r="G3826" s="82"/>
      <c r="H3826" s="82"/>
      <c r="I3826" s="118">
        <f>VLOOKUP(道具表!L3826,虛寶卡代碼清單!D:H,4,FALSE)*K3826</f>
        <v>300000000000</v>
      </c>
      <c r="J3826" s="147"/>
      <c r="K3826" s="71">
        <v>300000000</v>
      </c>
      <c r="L3826" t="str">
        <f t="shared" si="71"/>
        <v>女神彩金卡</v>
      </c>
    </row>
    <row r="3827" spans="2:12" x14ac:dyDescent="0.25">
      <c r="B3827" s="82" t="s">
        <v>441</v>
      </c>
      <c r="C3827" s="174" t="s">
        <v>7328</v>
      </c>
      <c r="D3827" s="175" t="s">
        <v>7329</v>
      </c>
      <c r="E3827" s="82">
        <v>12</v>
      </c>
      <c r="F3827" s="79"/>
      <c r="G3827" s="82"/>
      <c r="H3827" s="82"/>
      <c r="I3827" s="118">
        <f>VLOOKUP(道具表!L3827,虛寶卡代碼清單!D:H,4,FALSE)*K3827</f>
        <v>500000000000</v>
      </c>
      <c r="J3827" s="147"/>
      <c r="K3827" s="71">
        <v>500000000</v>
      </c>
      <c r="L3827" t="str">
        <f t="shared" si="71"/>
        <v>女神彩金卡</v>
      </c>
    </row>
    <row r="3828" spans="2:12" x14ac:dyDescent="0.25">
      <c r="B3828" s="82" t="s">
        <v>441</v>
      </c>
      <c r="C3828" s="174" t="s">
        <v>7330</v>
      </c>
      <c r="D3828" s="175" t="s">
        <v>7331</v>
      </c>
      <c r="E3828" s="82">
        <v>12</v>
      </c>
      <c r="F3828" s="79"/>
      <c r="G3828" s="82"/>
      <c r="H3828" s="82"/>
      <c r="I3828" s="118">
        <f>VLOOKUP(道具表!L3828,虛寶卡代碼清單!D:H,4,FALSE)*K3828</f>
        <v>1000000000000</v>
      </c>
      <c r="J3828" s="147"/>
      <c r="K3828" s="71">
        <v>1000000000</v>
      </c>
      <c r="L3828" t="str">
        <f t="shared" si="71"/>
        <v>女神彩金卡</v>
      </c>
    </row>
    <row r="3829" spans="2:12" x14ac:dyDescent="0.25">
      <c r="B3829" s="82" t="s">
        <v>441</v>
      </c>
      <c r="C3829" s="174" t="s">
        <v>7332</v>
      </c>
      <c r="D3829" s="175" t="s">
        <v>7333</v>
      </c>
      <c r="E3829" s="82">
        <v>12</v>
      </c>
      <c r="F3829" s="79"/>
      <c r="G3829" s="82"/>
      <c r="H3829" s="82"/>
      <c r="I3829" s="118">
        <f>VLOOKUP(道具表!L3829,虛寶卡代碼清單!D:H,4,FALSE)*K3829</f>
        <v>3000000</v>
      </c>
      <c r="J3829" s="147"/>
      <c r="K3829" s="71">
        <v>3000</v>
      </c>
      <c r="L3829" t="str">
        <f t="shared" si="71"/>
        <v>女神彩金卡</v>
      </c>
    </row>
    <row r="3830" spans="2:12" x14ac:dyDescent="0.25">
      <c r="B3830" s="82" t="s">
        <v>441</v>
      </c>
      <c r="C3830" s="174" t="s">
        <v>7334</v>
      </c>
      <c r="D3830" s="175" t="s">
        <v>7335</v>
      </c>
      <c r="E3830" s="82">
        <v>12</v>
      </c>
      <c r="F3830" s="79"/>
      <c r="G3830" s="82"/>
      <c r="H3830" s="82"/>
      <c r="I3830" s="118">
        <f>VLOOKUP(道具表!L3830,虛寶卡代碼清單!D:H,4,FALSE)*K3830</f>
        <v>10000000</v>
      </c>
      <c r="J3830" s="147"/>
      <c r="K3830" s="71">
        <v>10000</v>
      </c>
      <c r="L3830" t="str">
        <f t="shared" si="71"/>
        <v>女神彩金卡</v>
      </c>
    </row>
    <row r="3831" spans="2:12" x14ac:dyDescent="0.25">
      <c r="B3831" s="82" t="s">
        <v>441</v>
      </c>
      <c r="C3831" s="174" t="s">
        <v>7336</v>
      </c>
      <c r="D3831" s="175" t="s">
        <v>7337</v>
      </c>
      <c r="E3831" s="82">
        <v>12</v>
      </c>
      <c r="F3831" s="79"/>
      <c r="G3831" s="82"/>
      <c r="H3831" s="82"/>
      <c r="I3831" s="118">
        <f>VLOOKUP(道具表!L3831,虛寶卡代碼清單!D:H,4,FALSE)*K3831</f>
        <v>30000000</v>
      </c>
      <c r="J3831" s="147"/>
      <c r="K3831" s="71">
        <v>30000</v>
      </c>
      <c r="L3831" t="str">
        <f t="shared" si="71"/>
        <v>女神彩金卡</v>
      </c>
    </row>
    <row r="3832" spans="2:12" x14ac:dyDescent="0.25">
      <c r="B3832" s="82" t="s">
        <v>441</v>
      </c>
      <c r="C3832" s="174" t="s">
        <v>7338</v>
      </c>
      <c r="D3832" s="175" t="s">
        <v>7339</v>
      </c>
      <c r="E3832" s="82">
        <v>12</v>
      </c>
      <c r="F3832" s="79"/>
      <c r="G3832" s="82"/>
      <c r="H3832" s="82"/>
      <c r="I3832" s="118">
        <f>VLOOKUP(道具表!L3832,虛寶卡代碼清單!D:H,4,FALSE)*K3832</f>
        <v>100000000</v>
      </c>
      <c r="J3832" s="147"/>
      <c r="K3832" s="71">
        <v>100000</v>
      </c>
      <c r="L3832" t="str">
        <f t="shared" si="71"/>
        <v>女神彩金卡</v>
      </c>
    </row>
    <row r="3833" spans="2:12" x14ac:dyDescent="0.25">
      <c r="B3833" s="82" t="s">
        <v>441</v>
      </c>
      <c r="C3833" s="174" t="s">
        <v>7340</v>
      </c>
      <c r="D3833" s="175" t="s">
        <v>7341</v>
      </c>
      <c r="E3833" s="82">
        <v>12</v>
      </c>
      <c r="F3833" s="79"/>
      <c r="G3833" s="82"/>
      <c r="H3833" s="82"/>
      <c r="I3833" s="118">
        <f>VLOOKUP(道具表!L3833,虛寶卡代碼清單!D:H,4,FALSE)*K3833</f>
        <v>300000000</v>
      </c>
      <c r="J3833" s="147"/>
      <c r="K3833" s="71">
        <v>300000</v>
      </c>
      <c r="L3833" t="str">
        <f t="shared" si="71"/>
        <v>女神彩金卡</v>
      </c>
    </row>
    <row r="3834" spans="2:12" x14ac:dyDescent="0.25">
      <c r="B3834" s="82" t="s">
        <v>441</v>
      </c>
      <c r="C3834" s="174" t="s">
        <v>7342</v>
      </c>
      <c r="D3834" s="175" t="s">
        <v>7343</v>
      </c>
      <c r="E3834" s="82">
        <v>12</v>
      </c>
      <c r="F3834" s="79"/>
      <c r="G3834" s="82"/>
      <c r="H3834" s="82"/>
      <c r="I3834" s="118">
        <f>VLOOKUP(道具表!L3834,虛寶卡代碼清單!D:H,4,FALSE)*K3834</f>
        <v>1000000000</v>
      </c>
      <c r="J3834" s="147"/>
      <c r="K3834" s="71">
        <v>1000000</v>
      </c>
      <c r="L3834" t="str">
        <f t="shared" si="71"/>
        <v>女神彩金卡</v>
      </c>
    </row>
    <row r="3835" spans="2:12" x14ac:dyDescent="0.25">
      <c r="B3835" s="82" t="s">
        <v>441</v>
      </c>
      <c r="C3835" s="174" t="s">
        <v>7344</v>
      </c>
      <c r="D3835" s="175" t="s">
        <v>7345</v>
      </c>
      <c r="E3835" s="82">
        <v>12</v>
      </c>
      <c r="F3835" s="79"/>
      <c r="G3835" s="82"/>
      <c r="H3835" s="82"/>
      <c r="I3835" s="118">
        <f>VLOOKUP(道具表!L3835,虛寶卡代碼清單!D:H,4,FALSE)*K3835</f>
        <v>3000000000</v>
      </c>
      <c r="J3835" s="147"/>
      <c r="K3835" s="71">
        <v>3000000</v>
      </c>
      <c r="L3835" t="str">
        <f t="shared" si="71"/>
        <v>女神彩金卡</v>
      </c>
    </row>
    <row r="3836" spans="2:12" x14ac:dyDescent="0.25">
      <c r="B3836" s="82" t="s">
        <v>441</v>
      </c>
      <c r="C3836" s="174" t="s">
        <v>7346</v>
      </c>
      <c r="D3836" s="175" t="s">
        <v>7347</v>
      </c>
      <c r="E3836" s="82">
        <v>12</v>
      </c>
      <c r="F3836" s="79"/>
      <c r="G3836" s="82"/>
      <c r="H3836" s="82"/>
      <c r="I3836" s="118">
        <f>VLOOKUP(道具表!L3836,虛寶卡代碼清單!D:H,4,FALSE)*K3836</f>
        <v>6000000000</v>
      </c>
      <c r="J3836" s="147"/>
      <c r="K3836" s="71">
        <v>6000000</v>
      </c>
      <c r="L3836" t="str">
        <f t="shared" si="71"/>
        <v>女神彩金卡</v>
      </c>
    </row>
    <row r="3837" spans="2:12" x14ac:dyDescent="0.25">
      <c r="B3837" s="82" t="s">
        <v>441</v>
      </c>
      <c r="C3837" s="174" t="s">
        <v>7348</v>
      </c>
      <c r="D3837" s="175" t="s">
        <v>7349</v>
      </c>
      <c r="E3837" s="82">
        <v>12</v>
      </c>
      <c r="F3837" s="79"/>
      <c r="G3837" s="82"/>
      <c r="H3837" s="82"/>
      <c r="I3837" s="118">
        <f>VLOOKUP(道具表!L3837,虛寶卡代碼清單!D:H,4,FALSE)*K3837</f>
        <v>9000000000</v>
      </c>
      <c r="J3837" s="147"/>
      <c r="K3837" s="71">
        <v>9000000</v>
      </c>
      <c r="L3837" t="str">
        <f t="shared" si="71"/>
        <v>女神彩金卡</v>
      </c>
    </row>
    <row r="3838" spans="2:12" x14ac:dyDescent="0.25">
      <c r="B3838" s="82" t="s">
        <v>441</v>
      </c>
      <c r="C3838" s="174" t="s">
        <v>7350</v>
      </c>
      <c r="D3838" s="175" t="s">
        <v>7351</v>
      </c>
      <c r="E3838" s="82">
        <v>12</v>
      </c>
      <c r="F3838" s="79"/>
      <c r="G3838" s="82"/>
      <c r="H3838" s="82"/>
      <c r="I3838" s="118">
        <f>VLOOKUP(道具表!L3838,虛寶卡代碼清單!D:H,4,FALSE)*K3838</f>
        <v>10000000000</v>
      </c>
      <c r="J3838" s="147"/>
      <c r="K3838" s="71">
        <v>10000000</v>
      </c>
      <c r="L3838" t="str">
        <f t="shared" si="71"/>
        <v>女神彩金卡</v>
      </c>
    </row>
    <row r="3839" spans="2:12" x14ac:dyDescent="0.25">
      <c r="B3839" s="82" t="s">
        <v>441</v>
      </c>
      <c r="C3839" s="174" t="s">
        <v>7352</v>
      </c>
      <c r="D3839" s="175" t="s">
        <v>7353</v>
      </c>
      <c r="E3839" s="82">
        <v>12</v>
      </c>
      <c r="F3839" s="79"/>
      <c r="G3839" s="82"/>
      <c r="H3839" s="82"/>
      <c r="I3839" s="118">
        <f>VLOOKUP(道具表!L3839,虛寶卡代碼清單!D:H,4,FALSE)*K3839</f>
        <v>15000000000</v>
      </c>
      <c r="J3839" s="147"/>
      <c r="K3839" s="71">
        <v>15000000</v>
      </c>
      <c r="L3839" t="str">
        <f t="shared" si="71"/>
        <v>女神彩金卡</v>
      </c>
    </row>
    <row r="3840" spans="2:12" x14ac:dyDescent="0.25">
      <c r="B3840" s="82" t="s">
        <v>441</v>
      </c>
      <c r="C3840" s="174" t="s">
        <v>7354</v>
      </c>
      <c r="D3840" s="175" t="s">
        <v>7355</v>
      </c>
      <c r="E3840" s="82">
        <v>12</v>
      </c>
      <c r="F3840" s="79"/>
      <c r="G3840" s="82"/>
      <c r="H3840" s="82"/>
      <c r="I3840" s="118">
        <f>VLOOKUP(道具表!L3840,虛寶卡代碼清單!D:H,4,FALSE)*K3840</f>
        <v>30000000000</v>
      </c>
      <c r="J3840" s="147"/>
      <c r="K3840" s="71">
        <v>30000000</v>
      </c>
      <c r="L3840" t="str">
        <f t="shared" si="71"/>
        <v>女神彩金卡</v>
      </c>
    </row>
    <row r="3841" spans="2:12" x14ac:dyDescent="0.25">
      <c r="B3841" s="82" t="s">
        <v>441</v>
      </c>
      <c r="C3841" s="174" t="s">
        <v>7356</v>
      </c>
      <c r="D3841" s="175" t="s">
        <v>7357</v>
      </c>
      <c r="E3841" s="82">
        <v>12</v>
      </c>
      <c r="F3841" s="79"/>
      <c r="G3841" s="82"/>
      <c r="H3841" s="82"/>
      <c r="I3841" s="118">
        <f>VLOOKUP(道具表!L3841,虛寶卡代碼清單!D:H,4,FALSE)*K3841</f>
        <v>50000000000</v>
      </c>
      <c r="J3841" s="147"/>
      <c r="K3841" s="71">
        <v>50000000</v>
      </c>
      <c r="L3841" t="str">
        <f t="shared" si="71"/>
        <v>女神彩金卡</v>
      </c>
    </row>
    <row r="3842" spans="2:12" x14ac:dyDescent="0.25">
      <c r="B3842" s="82" t="s">
        <v>441</v>
      </c>
      <c r="C3842" s="174" t="s">
        <v>7358</v>
      </c>
      <c r="D3842" s="175" t="s">
        <v>7359</v>
      </c>
      <c r="E3842" s="82">
        <v>12</v>
      </c>
      <c r="F3842" s="79"/>
      <c r="G3842" s="82"/>
      <c r="H3842" s="82"/>
      <c r="I3842" s="118">
        <f>VLOOKUP(道具表!L3842,虛寶卡代碼清單!D:H,4,FALSE)*K3842</f>
        <v>100000000000</v>
      </c>
      <c r="J3842" s="147"/>
      <c r="K3842" s="71">
        <v>100000000</v>
      </c>
      <c r="L3842" t="str">
        <f t="shared" si="71"/>
        <v>女神彩金卡</v>
      </c>
    </row>
    <row r="3843" spans="2:12" x14ac:dyDescent="0.25">
      <c r="B3843" s="82" t="s">
        <v>441</v>
      </c>
      <c r="C3843" s="174" t="s">
        <v>7360</v>
      </c>
      <c r="D3843" s="175" t="s">
        <v>7361</v>
      </c>
      <c r="E3843" s="82">
        <v>12</v>
      </c>
      <c r="F3843" s="79"/>
      <c r="G3843" s="82"/>
      <c r="H3843" s="82"/>
      <c r="I3843" s="118">
        <f>VLOOKUP(道具表!L3843,虛寶卡代碼清單!D:H,4,FALSE)*K3843</f>
        <v>200000000000</v>
      </c>
      <c r="J3843" s="147"/>
      <c r="K3843" s="71">
        <v>200000000</v>
      </c>
      <c r="L3843" t="str">
        <f t="shared" si="71"/>
        <v>女神彩金卡</v>
      </c>
    </row>
    <row r="3844" spans="2:12" x14ac:dyDescent="0.25">
      <c r="B3844" s="82" t="s">
        <v>441</v>
      </c>
      <c r="C3844" s="174" t="s">
        <v>7362</v>
      </c>
      <c r="D3844" s="175" t="s">
        <v>7363</v>
      </c>
      <c r="E3844" s="82">
        <v>12</v>
      </c>
      <c r="F3844" s="79"/>
      <c r="G3844" s="82"/>
      <c r="H3844" s="82"/>
      <c r="I3844" s="118">
        <f>VLOOKUP(道具表!L3844,虛寶卡代碼清單!D:H,4,FALSE)*K3844</f>
        <v>300000000000</v>
      </c>
      <c r="J3844" s="147"/>
      <c r="K3844" s="71">
        <v>300000000</v>
      </c>
      <c r="L3844" t="str">
        <f t="shared" si="71"/>
        <v>女神彩金卡</v>
      </c>
    </row>
    <row r="3845" spans="2:12" x14ac:dyDescent="0.25">
      <c r="B3845" s="82" t="s">
        <v>441</v>
      </c>
      <c r="C3845" s="174" t="s">
        <v>7364</v>
      </c>
      <c r="D3845" s="175" t="s">
        <v>7365</v>
      </c>
      <c r="E3845" s="82">
        <v>12</v>
      </c>
      <c r="F3845" s="79"/>
      <c r="G3845" s="82"/>
      <c r="H3845" s="82"/>
      <c r="I3845" s="118">
        <f>VLOOKUP(道具表!L3845,虛寶卡代碼清單!D:H,4,FALSE)*K3845</f>
        <v>500000000000</v>
      </c>
      <c r="J3845" s="147"/>
      <c r="K3845" s="71">
        <v>500000000</v>
      </c>
      <c r="L3845" t="str">
        <f t="shared" si="71"/>
        <v>女神彩金卡</v>
      </c>
    </row>
    <row r="3846" spans="2:12" x14ac:dyDescent="0.25">
      <c r="B3846" s="82" t="s">
        <v>441</v>
      </c>
      <c r="C3846" s="174" t="s">
        <v>7366</v>
      </c>
      <c r="D3846" s="175" t="s">
        <v>7367</v>
      </c>
      <c r="E3846" s="82">
        <v>12</v>
      </c>
      <c r="F3846" s="79"/>
      <c r="G3846" s="82"/>
      <c r="H3846" s="82"/>
      <c r="I3846" s="118">
        <f>VLOOKUP(道具表!L3846,虛寶卡代碼清單!D:H,4,FALSE)*K3846</f>
        <v>1000000000000</v>
      </c>
      <c r="J3846" s="147"/>
      <c r="K3846" s="71">
        <v>1000000000</v>
      </c>
      <c r="L3846" t="str">
        <f t="shared" si="71"/>
        <v>女神彩金卡</v>
      </c>
    </row>
    <row r="3847" spans="2:12" x14ac:dyDescent="0.25">
      <c r="B3847" s="82" t="s">
        <v>441</v>
      </c>
      <c r="C3847" s="174" t="s">
        <v>7368</v>
      </c>
      <c r="D3847" s="175" t="s">
        <v>7369</v>
      </c>
      <c r="E3847" s="82">
        <v>12</v>
      </c>
      <c r="F3847" s="79"/>
      <c r="G3847" s="82"/>
      <c r="H3847" s="82"/>
      <c r="I3847" s="118">
        <f>VLOOKUP(道具表!L3847,虛寶卡代碼清單!D:H,4,FALSE)*K3847</f>
        <v>7551000</v>
      </c>
      <c r="J3847" s="147"/>
      <c r="K3847" s="71">
        <v>3000</v>
      </c>
      <c r="L3847" t="str">
        <f t="shared" si="71"/>
        <v>女神超級彩金卡</v>
      </c>
    </row>
    <row r="3848" spans="2:12" x14ac:dyDescent="0.25">
      <c r="B3848" s="82" t="s">
        <v>441</v>
      </c>
      <c r="C3848" s="174" t="s">
        <v>7370</v>
      </c>
      <c r="D3848" s="175" t="s">
        <v>7371</v>
      </c>
      <c r="E3848" s="82">
        <v>12</v>
      </c>
      <c r="F3848" s="79"/>
      <c r="G3848" s="82"/>
      <c r="H3848" s="82"/>
      <c r="I3848" s="118">
        <f>VLOOKUP(道具表!L3848,虛寶卡代碼清單!D:H,4,FALSE)*K3848</f>
        <v>25170000</v>
      </c>
      <c r="J3848" s="147"/>
      <c r="K3848" s="71">
        <v>10000</v>
      </c>
      <c r="L3848" t="str">
        <f t="shared" si="71"/>
        <v>女神超級彩金卡</v>
      </c>
    </row>
    <row r="3849" spans="2:12" x14ac:dyDescent="0.25">
      <c r="B3849" s="82" t="s">
        <v>441</v>
      </c>
      <c r="C3849" s="174" t="s">
        <v>7372</v>
      </c>
      <c r="D3849" s="175" t="s">
        <v>7373</v>
      </c>
      <c r="E3849" s="82">
        <v>12</v>
      </c>
      <c r="F3849" s="79"/>
      <c r="G3849" s="82"/>
      <c r="H3849" s="82"/>
      <c r="I3849" s="118">
        <f>VLOOKUP(道具表!L3849,虛寶卡代碼清單!D:H,4,FALSE)*K3849</f>
        <v>75510000</v>
      </c>
      <c r="J3849" s="147"/>
      <c r="K3849" s="71">
        <v>30000</v>
      </c>
      <c r="L3849" t="str">
        <f t="shared" si="71"/>
        <v>女神超級彩金卡</v>
      </c>
    </row>
    <row r="3850" spans="2:12" x14ac:dyDescent="0.25">
      <c r="B3850" s="82" t="s">
        <v>441</v>
      </c>
      <c r="C3850" s="174" t="s">
        <v>7374</v>
      </c>
      <c r="D3850" s="175" t="s">
        <v>7375</v>
      </c>
      <c r="E3850" s="82">
        <v>12</v>
      </c>
      <c r="F3850" s="79"/>
      <c r="G3850" s="82"/>
      <c r="H3850" s="82"/>
      <c r="I3850" s="118">
        <f>VLOOKUP(道具表!L3850,虛寶卡代碼清單!D:H,4,FALSE)*K3850</f>
        <v>251700000</v>
      </c>
      <c r="J3850" s="147"/>
      <c r="K3850" s="71">
        <v>100000</v>
      </c>
      <c r="L3850" t="str">
        <f t="shared" si="71"/>
        <v>女神超級彩金卡</v>
      </c>
    </row>
    <row r="3851" spans="2:12" x14ac:dyDescent="0.25">
      <c r="B3851" s="82" t="s">
        <v>441</v>
      </c>
      <c r="C3851" s="174" t="s">
        <v>7376</v>
      </c>
      <c r="D3851" s="175" t="s">
        <v>7377</v>
      </c>
      <c r="E3851" s="82">
        <v>12</v>
      </c>
      <c r="F3851" s="79"/>
      <c r="G3851" s="82"/>
      <c r="H3851" s="82"/>
      <c r="I3851" s="118">
        <f>VLOOKUP(道具表!L3851,虛寶卡代碼清單!D:H,4,FALSE)*K3851</f>
        <v>755100000</v>
      </c>
      <c r="J3851" s="147"/>
      <c r="K3851" s="71">
        <v>300000</v>
      </c>
      <c r="L3851" t="str">
        <f t="shared" si="71"/>
        <v>女神超級彩金卡</v>
      </c>
    </row>
    <row r="3852" spans="2:12" x14ac:dyDescent="0.25">
      <c r="B3852" s="82" t="s">
        <v>441</v>
      </c>
      <c r="C3852" s="174" t="s">
        <v>7378</v>
      </c>
      <c r="D3852" s="175" t="s">
        <v>7379</v>
      </c>
      <c r="E3852" s="82">
        <v>12</v>
      </c>
      <c r="F3852" s="79"/>
      <c r="G3852" s="82"/>
      <c r="H3852" s="82"/>
      <c r="I3852" s="118">
        <f>VLOOKUP(道具表!L3852,虛寶卡代碼清單!D:H,4,FALSE)*K3852</f>
        <v>2517000000</v>
      </c>
      <c r="J3852" s="147"/>
      <c r="K3852" s="71">
        <v>1000000</v>
      </c>
      <c r="L3852" t="str">
        <f t="shared" si="71"/>
        <v>女神超級彩金卡</v>
      </c>
    </row>
    <row r="3853" spans="2:12" x14ac:dyDescent="0.25">
      <c r="B3853" s="82" t="s">
        <v>441</v>
      </c>
      <c r="C3853" s="174" t="s">
        <v>7380</v>
      </c>
      <c r="D3853" s="175" t="s">
        <v>7381</v>
      </c>
      <c r="E3853" s="82">
        <v>12</v>
      </c>
      <c r="F3853" s="79"/>
      <c r="G3853" s="82"/>
      <c r="H3853" s="82"/>
      <c r="I3853" s="118">
        <f>VLOOKUP(道具表!L3853,虛寶卡代碼清單!D:H,4,FALSE)*K3853</f>
        <v>7551000000</v>
      </c>
      <c r="J3853" s="147"/>
      <c r="K3853" s="71">
        <v>3000000</v>
      </c>
      <c r="L3853" t="str">
        <f t="shared" si="71"/>
        <v>女神超級彩金卡</v>
      </c>
    </row>
    <row r="3854" spans="2:12" x14ac:dyDescent="0.25">
      <c r="B3854" s="82" t="s">
        <v>441</v>
      </c>
      <c r="C3854" s="174" t="s">
        <v>7382</v>
      </c>
      <c r="D3854" s="175" t="s">
        <v>7383</v>
      </c>
      <c r="E3854" s="82">
        <v>12</v>
      </c>
      <c r="F3854" s="79"/>
      <c r="G3854" s="82"/>
      <c r="H3854" s="82"/>
      <c r="I3854" s="118">
        <f>VLOOKUP(道具表!L3854,虛寶卡代碼清單!D:H,4,FALSE)*K3854</f>
        <v>15102000000</v>
      </c>
      <c r="J3854" s="147"/>
      <c r="K3854" s="71">
        <v>6000000</v>
      </c>
      <c r="L3854" t="str">
        <f t="shared" si="71"/>
        <v>女神超級彩金卡</v>
      </c>
    </row>
    <row r="3855" spans="2:12" x14ac:dyDescent="0.25">
      <c r="B3855" s="82" t="s">
        <v>441</v>
      </c>
      <c r="C3855" s="174" t="s">
        <v>7384</v>
      </c>
      <c r="D3855" s="175" t="s">
        <v>7385</v>
      </c>
      <c r="E3855" s="82">
        <v>12</v>
      </c>
      <c r="F3855" s="79"/>
      <c r="G3855" s="82"/>
      <c r="H3855" s="82"/>
      <c r="I3855" s="118">
        <f>VLOOKUP(道具表!L3855,虛寶卡代碼清單!D:H,4,FALSE)*K3855</f>
        <v>22653000000</v>
      </c>
      <c r="J3855" s="147"/>
      <c r="K3855" s="71">
        <v>9000000</v>
      </c>
      <c r="L3855" t="str">
        <f t="shared" si="71"/>
        <v>女神超級彩金卡</v>
      </c>
    </row>
    <row r="3856" spans="2:12" x14ac:dyDescent="0.25">
      <c r="B3856" s="82" t="s">
        <v>441</v>
      </c>
      <c r="C3856" s="174" t="s">
        <v>7386</v>
      </c>
      <c r="D3856" s="175" t="s">
        <v>7387</v>
      </c>
      <c r="E3856" s="82">
        <v>12</v>
      </c>
      <c r="F3856" s="79"/>
      <c r="G3856" s="82"/>
      <c r="H3856" s="82"/>
      <c r="I3856" s="118">
        <f>VLOOKUP(道具表!L3856,虛寶卡代碼清單!D:H,4,FALSE)*K3856</f>
        <v>25170000000</v>
      </c>
      <c r="J3856" s="147"/>
      <c r="K3856" s="71">
        <v>10000000</v>
      </c>
      <c r="L3856" t="str">
        <f t="shared" si="71"/>
        <v>女神超級彩金卡</v>
      </c>
    </row>
    <row r="3857" spans="2:12" x14ac:dyDescent="0.25">
      <c r="B3857" s="82" t="s">
        <v>441</v>
      </c>
      <c r="C3857" s="174" t="s">
        <v>7388</v>
      </c>
      <c r="D3857" s="175" t="s">
        <v>7389</v>
      </c>
      <c r="E3857" s="82">
        <v>12</v>
      </c>
      <c r="F3857" s="79"/>
      <c r="G3857" s="82"/>
      <c r="H3857" s="82"/>
      <c r="I3857" s="118">
        <f>VLOOKUP(道具表!L3857,虛寶卡代碼清單!D:H,4,FALSE)*K3857</f>
        <v>37755000000</v>
      </c>
      <c r="J3857" s="147"/>
      <c r="K3857" s="71">
        <v>15000000</v>
      </c>
      <c r="L3857" t="str">
        <f t="shared" si="71"/>
        <v>女神超級彩金卡</v>
      </c>
    </row>
    <row r="3858" spans="2:12" x14ac:dyDescent="0.25">
      <c r="B3858" s="82" t="s">
        <v>441</v>
      </c>
      <c r="C3858" s="174" t="s">
        <v>7390</v>
      </c>
      <c r="D3858" s="175" t="s">
        <v>7391</v>
      </c>
      <c r="E3858" s="82">
        <v>12</v>
      </c>
      <c r="F3858" s="79"/>
      <c r="G3858" s="82"/>
      <c r="H3858" s="82"/>
      <c r="I3858" s="118">
        <f>VLOOKUP(道具表!L3858,虛寶卡代碼清單!D:H,4,FALSE)*K3858</f>
        <v>75510000000</v>
      </c>
      <c r="J3858" s="147"/>
      <c r="K3858" s="71">
        <v>30000000</v>
      </c>
      <c r="L3858" t="str">
        <f t="shared" si="71"/>
        <v>女神超級彩金卡</v>
      </c>
    </row>
    <row r="3859" spans="2:12" x14ac:dyDescent="0.25">
      <c r="B3859" s="82" t="s">
        <v>441</v>
      </c>
      <c r="C3859" s="174" t="s">
        <v>7392</v>
      </c>
      <c r="D3859" s="175" t="s">
        <v>7393</v>
      </c>
      <c r="E3859" s="82">
        <v>12</v>
      </c>
      <c r="F3859" s="79"/>
      <c r="G3859" s="82"/>
      <c r="H3859" s="82"/>
      <c r="I3859" s="118">
        <f>VLOOKUP(道具表!L3859,虛寶卡代碼清單!D:H,4,FALSE)*K3859</f>
        <v>125850000000</v>
      </c>
      <c r="J3859" s="147"/>
      <c r="K3859" s="71">
        <v>50000000</v>
      </c>
      <c r="L3859" t="str">
        <f t="shared" si="71"/>
        <v>女神超級彩金卡</v>
      </c>
    </row>
    <row r="3860" spans="2:12" x14ac:dyDescent="0.25">
      <c r="B3860" s="82" t="s">
        <v>441</v>
      </c>
      <c r="C3860" s="174" t="s">
        <v>7394</v>
      </c>
      <c r="D3860" s="175" t="s">
        <v>7395</v>
      </c>
      <c r="E3860" s="82">
        <v>12</v>
      </c>
      <c r="F3860" s="79"/>
      <c r="G3860" s="82"/>
      <c r="H3860" s="82"/>
      <c r="I3860" s="118">
        <f>VLOOKUP(道具表!L3860,虛寶卡代碼清單!D:H,4,FALSE)*K3860</f>
        <v>251700000000</v>
      </c>
      <c r="J3860" s="147"/>
      <c r="K3860" s="71">
        <v>100000000</v>
      </c>
      <c r="L3860" t="str">
        <f t="shared" si="71"/>
        <v>女神超級彩金卡</v>
      </c>
    </row>
    <row r="3861" spans="2:12" x14ac:dyDescent="0.25">
      <c r="B3861" s="82" t="s">
        <v>441</v>
      </c>
      <c r="C3861" s="174" t="s">
        <v>7396</v>
      </c>
      <c r="D3861" s="175" t="s">
        <v>7397</v>
      </c>
      <c r="E3861" s="82">
        <v>12</v>
      </c>
      <c r="F3861" s="79"/>
      <c r="G3861" s="82"/>
      <c r="H3861" s="82"/>
      <c r="I3861" s="118">
        <f>VLOOKUP(道具表!L3861,虛寶卡代碼清單!D:H,4,FALSE)*K3861</f>
        <v>503400000000</v>
      </c>
      <c r="J3861" s="147"/>
      <c r="K3861" s="71">
        <v>200000000</v>
      </c>
      <c r="L3861" t="str">
        <f t="shared" si="71"/>
        <v>女神超級彩金卡</v>
      </c>
    </row>
    <row r="3862" spans="2:12" x14ac:dyDescent="0.25">
      <c r="B3862" s="82" t="s">
        <v>441</v>
      </c>
      <c r="C3862" s="174" t="s">
        <v>7398</v>
      </c>
      <c r="D3862" s="175" t="s">
        <v>7399</v>
      </c>
      <c r="E3862" s="82">
        <v>12</v>
      </c>
      <c r="F3862" s="79"/>
      <c r="G3862" s="82"/>
      <c r="H3862" s="82"/>
      <c r="I3862" s="118">
        <f>VLOOKUP(道具表!L3862,虛寶卡代碼清單!D:H,4,FALSE)*K3862</f>
        <v>755100000000</v>
      </c>
      <c r="J3862" s="147"/>
      <c r="K3862" s="71">
        <v>300000000</v>
      </c>
      <c r="L3862" t="str">
        <f t="shared" si="71"/>
        <v>女神超級彩金卡</v>
      </c>
    </row>
    <row r="3863" spans="2:12" x14ac:dyDescent="0.25">
      <c r="B3863" s="82" t="s">
        <v>441</v>
      </c>
      <c r="C3863" s="174" t="s">
        <v>7400</v>
      </c>
      <c r="D3863" s="175" t="s">
        <v>7401</v>
      </c>
      <c r="E3863" s="82">
        <v>12</v>
      </c>
      <c r="F3863" s="79"/>
      <c r="G3863" s="82"/>
      <c r="H3863" s="82"/>
      <c r="I3863" s="118">
        <f>VLOOKUP(道具表!L3863,虛寶卡代碼清單!D:H,4,FALSE)*K3863</f>
        <v>1258500000000</v>
      </c>
      <c r="J3863" s="147"/>
      <c r="K3863" s="71">
        <v>500000000</v>
      </c>
      <c r="L3863" t="str">
        <f t="shared" si="71"/>
        <v>女神超級彩金卡</v>
      </c>
    </row>
    <row r="3864" spans="2:12" x14ac:dyDescent="0.25">
      <c r="B3864" s="82" t="s">
        <v>441</v>
      </c>
      <c r="C3864" s="174" t="s">
        <v>7402</v>
      </c>
      <c r="D3864" s="175" t="s">
        <v>7403</v>
      </c>
      <c r="E3864" s="82">
        <v>12</v>
      </c>
      <c r="F3864" s="79"/>
      <c r="G3864" s="82"/>
      <c r="H3864" s="82"/>
      <c r="I3864" s="118">
        <f>VLOOKUP(道具表!L3864,虛寶卡代碼清單!D:H,4,FALSE)*K3864</f>
        <v>2517000000000</v>
      </c>
      <c r="J3864" s="147"/>
      <c r="K3864" s="71">
        <v>1000000000</v>
      </c>
      <c r="L3864" t="str">
        <f t="shared" si="71"/>
        <v>女神超級彩金卡</v>
      </c>
    </row>
    <row r="3865" spans="2:12" x14ac:dyDescent="0.25">
      <c r="B3865" s="82" t="s">
        <v>441</v>
      </c>
      <c r="C3865" s="174" t="s">
        <v>7404</v>
      </c>
      <c r="D3865" s="175" t="s">
        <v>7405</v>
      </c>
      <c r="E3865" s="82">
        <v>12</v>
      </c>
      <c r="F3865" s="79"/>
      <c r="G3865" s="82"/>
      <c r="H3865" s="82"/>
      <c r="I3865" s="118">
        <f>VLOOKUP(道具表!L3865,虛寶卡代碼清單!D:H,4,FALSE)*K3865</f>
        <v>7551000</v>
      </c>
      <c r="J3865" s="147"/>
      <c r="K3865" s="71">
        <v>3000</v>
      </c>
      <c r="L3865" t="str">
        <f t="shared" si="71"/>
        <v>女神超級彩金卡</v>
      </c>
    </row>
    <row r="3866" spans="2:12" x14ac:dyDescent="0.25">
      <c r="B3866" s="82" t="s">
        <v>441</v>
      </c>
      <c r="C3866" s="174" t="s">
        <v>7406</v>
      </c>
      <c r="D3866" s="175" t="s">
        <v>7407</v>
      </c>
      <c r="E3866" s="82">
        <v>12</v>
      </c>
      <c r="F3866" s="79"/>
      <c r="G3866" s="82"/>
      <c r="H3866" s="82"/>
      <c r="I3866" s="118">
        <f>VLOOKUP(道具表!L3866,虛寶卡代碼清單!D:H,4,FALSE)*K3866</f>
        <v>25170000</v>
      </c>
      <c r="J3866" s="147"/>
      <c r="K3866" s="71">
        <v>10000</v>
      </c>
      <c r="L3866" t="str">
        <f t="shared" si="71"/>
        <v>女神超級彩金卡</v>
      </c>
    </row>
    <row r="3867" spans="2:12" x14ac:dyDescent="0.25">
      <c r="B3867" s="82" t="s">
        <v>441</v>
      </c>
      <c r="C3867" s="174" t="s">
        <v>7408</v>
      </c>
      <c r="D3867" s="175" t="s">
        <v>7409</v>
      </c>
      <c r="E3867" s="82">
        <v>12</v>
      </c>
      <c r="F3867" s="79"/>
      <c r="G3867" s="82"/>
      <c r="H3867" s="82"/>
      <c r="I3867" s="118">
        <f>VLOOKUP(道具表!L3867,虛寶卡代碼清單!D:H,4,FALSE)*K3867</f>
        <v>75510000</v>
      </c>
      <c r="J3867" s="147"/>
      <c r="K3867" s="71">
        <v>30000</v>
      </c>
      <c r="L3867" t="str">
        <f t="shared" si="71"/>
        <v>女神超級彩金卡</v>
      </c>
    </row>
    <row r="3868" spans="2:12" x14ac:dyDescent="0.25">
      <c r="B3868" s="82" t="s">
        <v>441</v>
      </c>
      <c r="C3868" s="174" t="s">
        <v>7410</v>
      </c>
      <c r="D3868" s="175" t="s">
        <v>7411</v>
      </c>
      <c r="E3868" s="82">
        <v>12</v>
      </c>
      <c r="F3868" s="79"/>
      <c r="G3868" s="82"/>
      <c r="H3868" s="82"/>
      <c r="I3868" s="118">
        <f>VLOOKUP(道具表!L3868,虛寶卡代碼清單!D:H,4,FALSE)*K3868</f>
        <v>251700000</v>
      </c>
      <c r="J3868" s="147"/>
      <c r="K3868" s="71">
        <v>100000</v>
      </c>
      <c r="L3868" t="str">
        <f t="shared" si="71"/>
        <v>女神超級彩金卡</v>
      </c>
    </row>
    <row r="3869" spans="2:12" x14ac:dyDescent="0.25">
      <c r="B3869" s="82" t="s">
        <v>441</v>
      </c>
      <c r="C3869" s="174" t="s">
        <v>7412</v>
      </c>
      <c r="D3869" s="175" t="s">
        <v>7413</v>
      </c>
      <c r="E3869" s="82">
        <v>12</v>
      </c>
      <c r="F3869" s="79"/>
      <c r="G3869" s="82"/>
      <c r="H3869" s="82"/>
      <c r="I3869" s="118">
        <f>VLOOKUP(道具表!L3869,虛寶卡代碼清單!D:H,4,FALSE)*K3869</f>
        <v>755100000</v>
      </c>
      <c r="J3869" s="147"/>
      <c r="K3869" s="71">
        <v>300000</v>
      </c>
      <c r="L3869" t="str">
        <f t="shared" si="71"/>
        <v>女神超級彩金卡</v>
      </c>
    </row>
    <row r="3870" spans="2:12" x14ac:dyDescent="0.25">
      <c r="B3870" s="82" t="s">
        <v>441</v>
      </c>
      <c r="C3870" s="174" t="s">
        <v>7414</v>
      </c>
      <c r="D3870" s="175" t="s">
        <v>7415</v>
      </c>
      <c r="E3870" s="82">
        <v>12</v>
      </c>
      <c r="F3870" s="79"/>
      <c r="G3870" s="82"/>
      <c r="H3870" s="82"/>
      <c r="I3870" s="118">
        <f>VLOOKUP(道具表!L3870,虛寶卡代碼清單!D:H,4,FALSE)*K3870</f>
        <v>2517000000</v>
      </c>
      <c r="J3870" s="147"/>
      <c r="K3870" s="71">
        <v>1000000</v>
      </c>
      <c r="L3870" t="str">
        <f t="shared" si="71"/>
        <v>女神超級彩金卡</v>
      </c>
    </row>
    <row r="3871" spans="2:12" x14ac:dyDescent="0.25">
      <c r="B3871" s="82" t="s">
        <v>441</v>
      </c>
      <c r="C3871" s="174" t="s">
        <v>7416</v>
      </c>
      <c r="D3871" s="175" t="s">
        <v>7417</v>
      </c>
      <c r="E3871" s="82">
        <v>12</v>
      </c>
      <c r="F3871" s="79"/>
      <c r="G3871" s="82"/>
      <c r="H3871" s="82"/>
      <c r="I3871" s="118">
        <f>VLOOKUP(道具表!L3871,虛寶卡代碼清單!D:H,4,FALSE)*K3871</f>
        <v>7551000000</v>
      </c>
      <c r="J3871" s="147"/>
      <c r="K3871" s="71">
        <v>3000000</v>
      </c>
      <c r="L3871" t="str">
        <f t="shared" si="71"/>
        <v>女神超級彩金卡</v>
      </c>
    </row>
    <row r="3872" spans="2:12" x14ac:dyDescent="0.25">
      <c r="B3872" s="82" t="s">
        <v>441</v>
      </c>
      <c r="C3872" s="174" t="s">
        <v>7418</v>
      </c>
      <c r="D3872" s="175" t="s">
        <v>7419</v>
      </c>
      <c r="E3872" s="82">
        <v>12</v>
      </c>
      <c r="F3872" s="79"/>
      <c r="G3872" s="82"/>
      <c r="H3872" s="82"/>
      <c r="I3872" s="118">
        <f>VLOOKUP(道具表!L3872,虛寶卡代碼清單!D:H,4,FALSE)*K3872</f>
        <v>15102000000</v>
      </c>
      <c r="J3872" s="147"/>
      <c r="K3872" s="71">
        <v>6000000</v>
      </c>
      <c r="L3872" t="str">
        <f t="shared" si="71"/>
        <v>女神超級彩金卡</v>
      </c>
    </row>
    <row r="3873" spans="2:12" x14ac:dyDescent="0.25">
      <c r="B3873" s="82" t="s">
        <v>441</v>
      </c>
      <c r="C3873" s="174" t="s">
        <v>7420</v>
      </c>
      <c r="D3873" s="175" t="s">
        <v>7421</v>
      </c>
      <c r="E3873" s="82">
        <v>12</v>
      </c>
      <c r="F3873" s="79"/>
      <c r="G3873" s="82"/>
      <c r="H3873" s="82"/>
      <c r="I3873" s="118">
        <f>VLOOKUP(道具表!L3873,虛寶卡代碼清單!D:H,4,FALSE)*K3873</f>
        <v>22653000000</v>
      </c>
      <c r="J3873" s="147"/>
      <c r="K3873" s="71">
        <v>9000000</v>
      </c>
      <c r="L3873" t="str">
        <f t="shared" si="71"/>
        <v>女神超級彩金卡</v>
      </c>
    </row>
    <row r="3874" spans="2:12" x14ac:dyDescent="0.25">
      <c r="B3874" s="82" t="s">
        <v>441</v>
      </c>
      <c r="C3874" s="174" t="s">
        <v>7422</v>
      </c>
      <c r="D3874" s="175" t="s">
        <v>7423</v>
      </c>
      <c r="E3874" s="82">
        <v>12</v>
      </c>
      <c r="F3874" s="79"/>
      <c r="G3874" s="82"/>
      <c r="H3874" s="82"/>
      <c r="I3874" s="118">
        <f>VLOOKUP(道具表!L3874,虛寶卡代碼清單!D:H,4,FALSE)*K3874</f>
        <v>25170000000</v>
      </c>
      <c r="J3874" s="147"/>
      <c r="K3874" s="71">
        <v>10000000</v>
      </c>
      <c r="L3874" t="str">
        <f t="shared" si="71"/>
        <v>女神超級彩金卡</v>
      </c>
    </row>
    <row r="3875" spans="2:12" x14ac:dyDescent="0.25">
      <c r="B3875" s="82" t="s">
        <v>441</v>
      </c>
      <c r="C3875" s="174" t="s">
        <v>7424</v>
      </c>
      <c r="D3875" s="175" t="s">
        <v>7425</v>
      </c>
      <c r="E3875" s="82">
        <v>12</v>
      </c>
      <c r="F3875" s="79"/>
      <c r="G3875" s="82"/>
      <c r="H3875" s="82"/>
      <c r="I3875" s="118">
        <f>VLOOKUP(道具表!L3875,虛寶卡代碼清單!D:H,4,FALSE)*K3875</f>
        <v>37755000000</v>
      </c>
      <c r="J3875" s="147"/>
      <c r="K3875" s="71">
        <v>15000000</v>
      </c>
      <c r="L3875" t="str">
        <f t="shared" si="71"/>
        <v>女神超級彩金卡</v>
      </c>
    </row>
    <row r="3876" spans="2:12" x14ac:dyDescent="0.25">
      <c r="B3876" s="82" t="s">
        <v>441</v>
      </c>
      <c r="C3876" s="174" t="s">
        <v>7426</v>
      </c>
      <c r="D3876" s="175" t="s">
        <v>7427</v>
      </c>
      <c r="E3876" s="82">
        <v>12</v>
      </c>
      <c r="F3876" s="79"/>
      <c r="G3876" s="82"/>
      <c r="H3876" s="82"/>
      <c r="I3876" s="118">
        <f>VLOOKUP(道具表!L3876,虛寶卡代碼清單!D:H,4,FALSE)*K3876</f>
        <v>75510000000</v>
      </c>
      <c r="J3876" s="147"/>
      <c r="K3876" s="71">
        <v>30000000</v>
      </c>
      <c r="L3876" t="str">
        <f t="shared" si="71"/>
        <v>女神超級彩金卡</v>
      </c>
    </row>
    <row r="3877" spans="2:12" x14ac:dyDescent="0.25">
      <c r="B3877" s="82" t="s">
        <v>441</v>
      </c>
      <c r="C3877" s="174" t="s">
        <v>7428</v>
      </c>
      <c r="D3877" s="175" t="s">
        <v>7429</v>
      </c>
      <c r="E3877" s="82">
        <v>12</v>
      </c>
      <c r="F3877" s="79"/>
      <c r="G3877" s="82"/>
      <c r="H3877" s="82"/>
      <c r="I3877" s="118">
        <f>VLOOKUP(道具表!L3877,虛寶卡代碼清單!D:H,4,FALSE)*K3877</f>
        <v>125850000000</v>
      </c>
      <c r="J3877" s="147"/>
      <c r="K3877" s="71">
        <v>50000000</v>
      </c>
      <c r="L3877" t="str">
        <f t="shared" si="71"/>
        <v>女神超級彩金卡</v>
      </c>
    </row>
    <row r="3878" spans="2:12" x14ac:dyDescent="0.25">
      <c r="B3878" s="82" t="s">
        <v>441</v>
      </c>
      <c r="C3878" s="174" t="s">
        <v>7430</v>
      </c>
      <c r="D3878" s="175" t="s">
        <v>7431</v>
      </c>
      <c r="E3878" s="82">
        <v>12</v>
      </c>
      <c r="F3878" s="79"/>
      <c r="G3878" s="82"/>
      <c r="H3878" s="82"/>
      <c r="I3878" s="118">
        <f>VLOOKUP(道具表!L3878,虛寶卡代碼清單!D:H,4,FALSE)*K3878</f>
        <v>251700000000</v>
      </c>
      <c r="J3878" s="147"/>
      <c r="K3878" s="71">
        <v>100000000</v>
      </c>
      <c r="L3878" t="str">
        <f t="shared" si="71"/>
        <v>女神超級彩金卡</v>
      </c>
    </row>
    <row r="3879" spans="2:12" x14ac:dyDescent="0.25">
      <c r="B3879" s="82" t="s">
        <v>441</v>
      </c>
      <c r="C3879" s="174" t="s">
        <v>7432</v>
      </c>
      <c r="D3879" s="175" t="s">
        <v>7433</v>
      </c>
      <c r="E3879" s="82">
        <v>12</v>
      </c>
      <c r="F3879" s="79"/>
      <c r="G3879" s="82"/>
      <c r="H3879" s="82"/>
      <c r="I3879" s="118">
        <f>VLOOKUP(道具表!L3879,虛寶卡代碼清單!D:H,4,FALSE)*K3879</f>
        <v>503400000000</v>
      </c>
      <c r="J3879" s="147"/>
      <c r="K3879" s="71">
        <v>200000000</v>
      </c>
      <c r="L3879" t="str">
        <f t="shared" si="71"/>
        <v>女神超級彩金卡</v>
      </c>
    </row>
    <row r="3880" spans="2:12" x14ac:dyDescent="0.25">
      <c r="B3880" s="82" t="s">
        <v>441</v>
      </c>
      <c r="C3880" s="174" t="s">
        <v>7434</v>
      </c>
      <c r="D3880" s="175" t="s">
        <v>7435</v>
      </c>
      <c r="E3880" s="82">
        <v>12</v>
      </c>
      <c r="F3880" s="79"/>
      <c r="G3880" s="82"/>
      <c r="H3880" s="82"/>
      <c r="I3880" s="118">
        <f>VLOOKUP(道具表!L3880,虛寶卡代碼清單!D:H,4,FALSE)*K3880</f>
        <v>755100000000</v>
      </c>
      <c r="J3880" s="147"/>
      <c r="K3880" s="71">
        <v>300000000</v>
      </c>
      <c r="L3880" t="str">
        <f t="shared" si="71"/>
        <v>女神超級彩金卡</v>
      </c>
    </row>
    <row r="3881" spans="2:12" x14ac:dyDescent="0.25">
      <c r="B3881" s="82" t="s">
        <v>441</v>
      </c>
      <c r="C3881" s="174" t="s">
        <v>7436</v>
      </c>
      <c r="D3881" s="175" t="s">
        <v>7437</v>
      </c>
      <c r="E3881" s="82">
        <v>12</v>
      </c>
      <c r="F3881" s="79"/>
      <c r="G3881" s="82"/>
      <c r="H3881" s="82"/>
      <c r="I3881" s="118">
        <f>VLOOKUP(道具表!L3881,虛寶卡代碼清單!D:H,4,FALSE)*K3881</f>
        <v>1258500000000</v>
      </c>
      <c r="J3881" s="147"/>
      <c r="K3881" s="71">
        <v>500000000</v>
      </c>
      <c r="L3881" t="str">
        <f t="shared" si="71"/>
        <v>女神超級彩金卡</v>
      </c>
    </row>
    <row r="3882" spans="2:12" x14ac:dyDescent="0.25">
      <c r="B3882" s="82" t="s">
        <v>441</v>
      </c>
      <c r="C3882" s="174" t="s">
        <v>7438</v>
      </c>
      <c r="D3882" s="175" t="s">
        <v>7439</v>
      </c>
      <c r="E3882" s="82">
        <v>12</v>
      </c>
      <c r="F3882" s="79"/>
      <c r="G3882" s="82"/>
      <c r="H3882" s="82"/>
      <c r="I3882" s="118">
        <f>VLOOKUP(道具表!L3882,虛寶卡代碼清單!D:H,4,FALSE)*K3882</f>
        <v>2517000000000</v>
      </c>
      <c r="J3882" s="147"/>
      <c r="K3882" s="71">
        <v>1000000000</v>
      </c>
      <c r="L3882" t="str">
        <f t="shared" si="71"/>
        <v>女神超級彩金卡</v>
      </c>
    </row>
    <row r="3883" spans="2:12" x14ac:dyDescent="0.25">
      <c r="B3883" s="82" t="s">
        <v>441</v>
      </c>
      <c r="C3883" s="174" t="s">
        <v>7440</v>
      </c>
      <c r="D3883" s="175" t="s">
        <v>7441</v>
      </c>
      <c r="E3883" s="82">
        <v>12</v>
      </c>
      <c r="F3883" s="79"/>
      <c r="G3883" s="82"/>
      <c r="H3883" s="82"/>
      <c r="I3883" s="118">
        <f>VLOOKUP(道具表!L3883,虛寶卡代碼清單!D:H,4,FALSE)*K3883</f>
        <v>174000</v>
      </c>
      <c r="J3883" s="147"/>
      <c r="K3883" s="71">
        <v>3000</v>
      </c>
      <c r="L3883" t="str">
        <f t="shared" si="71"/>
        <v>公主與青蛙免費卡</v>
      </c>
    </row>
    <row r="3884" spans="2:12" x14ac:dyDescent="0.25">
      <c r="B3884" s="82" t="s">
        <v>441</v>
      </c>
      <c r="C3884" s="174" t="s">
        <v>7442</v>
      </c>
      <c r="D3884" s="175" t="s">
        <v>7443</v>
      </c>
      <c r="E3884" s="82">
        <v>12</v>
      </c>
      <c r="F3884" s="79"/>
      <c r="G3884" s="82"/>
      <c r="H3884" s="82"/>
      <c r="I3884" s="118">
        <f>VLOOKUP(道具表!L3884,虛寶卡代碼清單!D:H,4,FALSE)*K3884</f>
        <v>580000</v>
      </c>
      <c r="J3884" s="147"/>
      <c r="K3884" s="71">
        <v>10000</v>
      </c>
      <c r="L3884" t="str">
        <f t="shared" si="71"/>
        <v>公主與青蛙免費卡</v>
      </c>
    </row>
    <row r="3885" spans="2:12" x14ac:dyDescent="0.25">
      <c r="B3885" s="82" t="s">
        <v>441</v>
      </c>
      <c r="C3885" s="174" t="s">
        <v>7444</v>
      </c>
      <c r="D3885" s="175" t="s">
        <v>7445</v>
      </c>
      <c r="E3885" s="82">
        <v>12</v>
      </c>
      <c r="F3885" s="79"/>
      <c r="G3885" s="82"/>
      <c r="H3885" s="82"/>
      <c r="I3885" s="118">
        <f>VLOOKUP(道具表!L3885,虛寶卡代碼清單!D:H,4,FALSE)*K3885</f>
        <v>1740000</v>
      </c>
      <c r="J3885" s="147"/>
      <c r="K3885" s="71">
        <v>30000</v>
      </c>
      <c r="L3885" t="str">
        <f t="shared" si="71"/>
        <v>公主與青蛙免費卡</v>
      </c>
    </row>
    <row r="3886" spans="2:12" x14ac:dyDescent="0.25">
      <c r="B3886" s="82" t="s">
        <v>441</v>
      </c>
      <c r="C3886" s="174" t="s">
        <v>7446</v>
      </c>
      <c r="D3886" s="175" t="s">
        <v>7447</v>
      </c>
      <c r="E3886" s="82">
        <v>12</v>
      </c>
      <c r="F3886" s="79"/>
      <c r="G3886" s="82"/>
      <c r="H3886" s="82"/>
      <c r="I3886" s="118">
        <f>VLOOKUP(道具表!L3886,虛寶卡代碼清單!D:H,4,FALSE)*K3886</f>
        <v>5800000</v>
      </c>
      <c r="J3886" s="147"/>
      <c r="K3886" s="71">
        <v>100000</v>
      </c>
      <c r="L3886" t="str">
        <f t="shared" si="71"/>
        <v>公主與青蛙免費卡</v>
      </c>
    </row>
    <row r="3887" spans="2:12" x14ac:dyDescent="0.25">
      <c r="B3887" s="82" t="s">
        <v>441</v>
      </c>
      <c r="C3887" s="174" t="s">
        <v>7448</v>
      </c>
      <c r="D3887" s="175" t="s">
        <v>7449</v>
      </c>
      <c r="E3887" s="82">
        <v>12</v>
      </c>
      <c r="F3887" s="79"/>
      <c r="G3887" s="82"/>
      <c r="H3887" s="82"/>
      <c r="I3887" s="118">
        <f>VLOOKUP(道具表!L3887,虛寶卡代碼清單!D:H,4,FALSE)*K3887</f>
        <v>17400000</v>
      </c>
      <c r="J3887" s="147"/>
      <c r="K3887" s="71">
        <v>300000</v>
      </c>
      <c r="L3887" t="str">
        <f t="shared" ref="L3887:L3950" si="72">MID(C3887,LEN(K3887)+1,FIND("(",C3887)-LEN(K3887)-1)</f>
        <v>公主與青蛙免費卡</v>
      </c>
    </row>
    <row r="3888" spans="2:12" x14ac:dyDescent="0.25">
      <c r="B3888" s="82" t="s">
        <v>441</v>
      </c>
      <c r="C3888" s="174" t="s">
        <v>7450</v>
      </c>
      <c r="D3888" s="175" t="s">
        <v>7451</v>
      </c>
      <c r="E3888" s="82">
        <v>12</v>
      </c>
      <c r="F3888" s="79"/>
      <c r="G3888" s="82"/>
      <c r="H3888" s="82"/>
      <c r="I3888" s="118">
        <f>VLOOKUP(道具表!L3888,虛寶卡代碼清單!D:H,4,FALSE)*K3888</f>
        <v>58000000</v>
      </c>
      <c r="J3888" s="147"/>
      <c r="K3888" s="71">
        <v>1000000</v>
      </c>
      <c r="L3888" t="str">
        <f t="shared" si="72"/>
        <v>公主與青蛙免費卡</v>
      </c>
    </row>
    <row r="3889" spans="2:12" x14ac:dyDescent="0.25">
      <c r="B3889" s="82" t="s">
        <v>441</v>
      </c>
      <c r="C3889" s="174" t="s">
        <v>7452</v>
      </c>
      <c r="D3889" s="175" t="s">
        <v>7453</v>
      </c>
      <c r="E3889" s="82">
        <v>12</v>
      </c>
      <c r="F3889" s="79"/>
      <c r="G3889" s="82"/>
      <c r="H3889" s="82"/>
      <c r="I3889" s="118">
        <f>VLOOKUP(道具表!L3889,虛寶卡代碼清單!D:H,4,FALSE)*K3889</f>
        <v>174000000</v>
      </c>
      <c r="J3889" s="147"/>
      <c r="K3889" s="71">
        <v>3000000</v>
      </c>
      <c r="L3889" t="str">
        <f t="shared" si="72"/>
        <v>公主與青蛙免費卡</v>
      </c>
    </row>
    <row r="3890" spans="2:12" x14ac:dyDescent="0.25">
      <c r="B3890" s="82" t="s">
        <v>441</v>
      </c>
      <c r="C3890" s="174" t="s">
        <v>7454</v>
      </c>
      <c r="D3890" s="175" t="s">
        <v>7455</v>
      </c>
      <c r="E3890" s="82">
        <v>12</v>
      </c>
      <c r="F3890" s="79"/>
      <c r="G3890" s="82"/>
      <c r="H3890" s="82"/>
      <c r="I3890" s="118">
        <f>VLOOKUP(道具表!L3890,虛寶卡代碼清單!D:H,4,FALSE)*K3890</f>
        <v>348000000</v>
      </c>
      <c r="J3890" s="147"/>
      <c r="K3890" s="71">
        <v>6000000</v>
      </c>
      <c r="L3890" t="str">
        <f t="shared" si="72"/>
        <v>公主與青蛙免費卡</v>
      </c>
    </row>
    <row r="3891" spans="2:12" x14ac:dyDescent="0.25">
      <c r="B3891" s="82" t="s">
        <v>441</v>
      </c>
      <c r="C3891" s="174" t="s">
        <v>7456</v>
      </c>
      <c r="D3891" s="175" t="s">
        <v>7457</v>
      </c>
      <c r="E3891" s="82">
        <v>12</v>
      </c>
      <c r="F3891" s="79"/>
      <c r="G3891" s="82"/>
      <c r="H3891" s="82"/>
      <c r="I3891" s="118">
        <f>VLOOKUP(道具表!L3891,虛寶卡代碼清單!D:H,4,FALSE)*K3891</f>
        <v>522000000</v>
      </c>
      <c r="J3891" s="147"/>
      <c r="K3891" s="71">
        <v>9000000</v>
      </c>
      <c r="L3891" t="str">
        <f t="shared" si="72"/>
        <v>公主與青蛙免費卡</v>
      </c>
    </row>
    <row r="3892" spans="2:12" x14ac:dyDescent="0.25">
      <c r="B3892" s="82" t="s">
        <v>441</v>
      </c>
      <c r="C3892" s="174" t="s">
        <v>7458</v>
      </c>
      <c r="D3892" s="175" t="s">
        <v>7459</v>
      </c>
      <c r="E3892" s="82">
        <v>12</v>
      </c>
      <c r="F3892" s="79"/>
      <c r="G3892" s="82"/>
      <c r="H3892" s="82"/>
      <c r="I3892" s="118">
        <f>VLOOKUP(道具表!L3892,虛寶卡代碼清單!D:H,4,FALSE)*K3892</f>
        <v>580000000</v>
      </c>
      <c r="J3892" s="147"/>
      <c r="K3892" s="71">
        <v>10000000</v>
      </c>
      <c r="L3892" t="str">
        <f t="shared" si="72"/>
        <v>公主與青蛙免費卡</v>
      </c>
    </row>
    <row r="3893" spans="2:12" x14ac:dyDescent="0.25">
      <c r="B3893" s="82" t="s">
        <v>441</v>
      </c>
      <c r="C3893" s="174" t="s">
        <v>7460</v>
      </c>
      <c r="D3893" s="175" t="s">
        <v>7461</v>
      </c>
      <c r="E3893" s="82">
        <v>12</v>
      </c>
      <c r="F3893" s="79"/>
      <c r="G3893" s="82"/>
      <c r="H3893" s="82"/>
      <c r="I3893" s="118">
        <f>VLOOKUP(道具表!L3893,虛寶卡代碼清單!D:H,4,FALSE)*K3893</f>
        <v>870000000</v>
      </c>
      <c r="J3893" s="147"/>
      <c r="K3893" s="71">
        <v>15000000</v>
      </c>
      <c r="L3893" t="str">
        <f t="shared" si="72"/>
        <v>公主與青蛙免費卡</v>
      </c>
    </row>
    <row r="3894" spans="2:12" x14ac:dyDescent="0.25">
      <c r="B3894" s="82" t="s">
        <v>441</v>
      </c>
      <c r="C3894" s="174" t="s">
        <v>7462</v>
      </c>
      <c r="D3894" s="175" t="s">
        <v>7463</v>
      </c>
      <c r="E3894" s="82">
        <v>12</v>
      </c>
      <c r="F3894" s="79"/>
      <c r="G3894" s="82"/>
      <c r="H3894" s="82"/>
      <c r="I3894" s="118">
        <f>VLOOKUP(道具表!L3894,虛寶卡代碼清單!D:H,4,FALSE)*K3894</f>
        <v>1740000000</v>
      </c>
      <c r="J3894" s="147"/>
      <c r="K3894" s="71">
        <v>30000000</v>
      </c>
      <c r="L3894" t="str">
        <f t="shared" si="72"/>
        <v>公主與青蛙免費卡</v>
      </c>
    </row>
    <row r="3895" spans="2:12" x14ac:dyDescent="0.25">
      <c r="B3895" s="82" t="s">
        <v>441</v>
      </c>
      <c r="C3895" s="174" t="s">
        <v>7464</v>
      </c>
      <c r="D3895" s="175" t="s">
        <v>7465</v>
      </c>
      <c r="E3895" s="82">
        <v>12</v>
      </c>
      <c r="F3895" s="79"/>
      <c r="G3895" s="82"/>
      <c r="H3895" s="82"/>
      <c r="I3895" s="118">
        <f>VLOOKUP(道具表!L3895,虛寶卡代碼清單!D:H,4,FALSE)*K3895</f>
        <v>2900000000</v>
      </c>
      <c r="J3895" s="147"/>
      <c r="K3895" s="71">
        <v>50000000</v>
      </c>
      <c r="L3895" t="str">
        <f t="shared" si="72"/>
        <v>公主與青蛙免費卡</v>
      </c>
    </row>
    <row r="3896" spans="2:12" x14ac:dyDescent="0.25">
      <c r="B3896" s="82" t="s">
        <v>441</v>
      </c>
      <c r="C3896" s="174" t="s">
        <v>7466</v>
      </c>
      <c r="D3896" s="175" t="s">
        <v>7467</v>
      </c>
      <c r="E3896" s="82">
        <v>12</v>
      </c>
      <c r="F3896" s="79"/>
      <c r="G3896" s="82"/>
      <c r="H3896" s="82"/>
      <c r="I3896" s="118">
        <f>VLOOKUP(道具表!L3896,虛寶卡代碼清單!D:H,4,FALSE)*K3896</f>
        <v>5800000000</v>
      </c>
      <c r="J3896" s="147"/>
      <c r="K3896" s="71">
        <v>100000000</v>
      </c>
      <c r="L3896" t="str">
        <f t="shared" si="72"/>
        <v>公主與青蛙免費卡</v>
      </c>
    </row>
    <row r="3897" spans="2:12" x14ac:dyDescent="0.25">
      <c r="B3897" s="82" t="s">
        <v>441</v>
      </c>
      <c r="C3897" s="174" t="s">
        <v>7468</v>
      </c>
      <c r="D3897" s="175" t="s">
        <v>7469</v>
      </c>
      <c r="E3897" s="82">
        <v>12</v>
      </c>
      <c r="F3897" s="79"/>
      <c r="G3897" s="82"/>
      <c r="H3897" s="82"/>
      <c r="I3897" s="118">
        <f>VLOOKUP(道具表!L3897,虛寶卡代碼清單!D:H,4,FALSE)*K3897</f>
        <v>11600000000</v>
      </c>
      <c r="J3897" s="147"/>
      <c r="K3897" s="71">
        <v>200000000</v>
      </c>
      <c r="L3897" t="str">
        <f t="shared" si="72"/>
        <v>公主與青蛙免費卡</v>
      </c>
    </row>
    <row r="3898" spans="2:12" x14ac:dyDescent="0.25">
      <c r="B3898" s="82" t="s">
        <v>441</v>
      </c>
      <c r="C3898" s="174" t="s">
        <v>7470</v>
      </c>
      <c r="D3898" s="175" t="s">
        <v>7471</v>
      </c>
      <c r="E3898" s="82">
        <v>12</v>
      </c>
      <c r="F3898" s="79"/>
      <c r="G3898" s="82"/>
      <c r="H3898" s="82"/>
      <c r="I3898" s="118">
        <f>VLOOKUP(道具表!L3898,虛寶卡代碼清單!D:H,4,FALSE)*K3898</f>
        <v>17400000000</v>
      </c>
      <c r="J3898" s="147"/>
      <c r="K3898" s="71">
        <v>300000000</v>
      </c>
      <c r="L3898" t="str">
        <f t="shared" si="72"/>
        <v>公主與青蛙免費卡</v>
      </c>
    </row>
    <row r="3899" spans="2:12" x14ac:dyDescent="0.25">
      <c r="B3899" s="82" t="s">
        <v>441</v>
      </c>
      <c r="C3899" s="174" t="s">
        <v>7472</v>
      </c>
      <c r="D3899" s="175" t="s">
        <v>7473</v>
      </c>
      <c r="E3899" s="82">
        <v>12</v>
      </c>
      <c r="F3899" s="79"/>
      <c r="G3899" s="82"/>
      <c r="H3899" s="82"/>
      <c r="I3899" s="118">
        <f>VLOOKUP(道具表!L3899,虛寶卡代碼清單!D:H,4,FALSE)*K3899</f>
        <v>29000000000</v>
      </c>
      <c r="J3899" s="147"/>
      <c r="K3899" s="71">
        <v>500000000</v>
      </c>
      <c r="L3899" t="str">
        <f t="shared" si="72"/>
        <v>公主與青蛙免費卡</v>
      </c>
    </row>
    <row r="3900" spans="2:12" x14ac:dyDescent="0.25">
      <c r="B3900" s="82" t="s">
        <v>441</v>
      </c>
      <c r="C3900" s="174" t="s">
        <v>7474</v>
      </c>
      <c r="D3900" s="175" t="s">
        <v>7475</v>
      </c>
      <c r="E3900" s="82">
        <v>12</v>
      </c>
      <c r="F3900" s="79"/>
      <c r="G3900" s="82"/>
      <c r="H3900" s="82"/>
      <c r="I3900" s="118">
        <f>VLOOKUP(道具表!L3900,虛寶卡代碼清單!D:H,4,FALSE)*K3900</f>
        <v>58000000000</v>
      </c>
      <c r="J3900" s="147"/>
      <c r="K3900" s="71">
        <v>1000000000</v>
      </c>
      <c r="L3900" t="str">
        <f t="shared" si="72"/>
        <v>公主與青蛙免費卡</v>
      </c>
    </row>
    <row r="3901" spans="2:12" x14ac:dyDescent="0.25">
      <c r="B3901" s="82" t="s">
        <v>441</v>
      </c>
      <c r="C3901" s="174" t="s">
        <v>7476</v>
      </c>
      <c r="D3901" s="175" t="s">
        <v>7477</v>
      </c>
      <c r="E3901" s="82">
        <v>12</v>
      </c>
      <c r="F3901" s="79"/>
      <c r="G3901" s="82"/>
      <c r="H3901" s="82"/>
      <c r="I3901" s="118">
        <f>VLOOKUP(道具表!L3901,虛寶卡代碼清單!D:H,4,FALSE)*K3901</f>
        <v>174000</v>
      </c>
      <c r="J3901" s="147"/>
      <c r="K3901" s="71">
        <v>3000</v>
      </c>
      <c r="L3901" t="str">
        <f t="shared" si="72"/>
        <v>公主與青蛙免費卡</v>
      </c>
    </row>
    <row r="3902" spans="2:12" x14ac:dyDescent="0.25">
      <c r="B3902" s="82" t="s">
        <v>441</v>
      </c>
      <c r="C3902" s="174" t="s">
        <v>7478</v>
      </c>
      <c r="D3902" s="175" t="s">
        <v>7479</v>
      </c>
      <c r="E3902" s="82">
        <v>12</v>
      </c>
      <c r="F3902" s="79"/>
      <c r="G3902" s="82"/>
      <c r="H3902" s="82"/>
      <c r="I3902" s="118">
        <f>VLOOKUP(道具表!L3902,虛寶卡代碼清單!D:H,4,FALSE)*K3902</f>
        <v>580000</v>
      </c>
      <c r="J3902" s="147"/>
      <c r="K3902" s="71">
        <v>10000</v>
      </c>
      <c r="L3902" t="str">
        <f t="shared" si="72"/>
        <v>公主與青蛙免費卡</v>
      </c>
    </row>
    <row r="3903" spans="2:12" x14ac:dyDescent="0.25">
      <c r="B3903" s="82" t="s">
        <v>441</v>
      </c>
      <c r="C3903" s="174" t="s">
        <v>7480</v>
      </c>
      <c r="D3903" s="175" t="s">
        <v>7481</v>
      </c>
      <c r="E3903" s="82">
        <v>12</v>
      </c>
      <c r="F3903" s="79"/>
      <c r="G3903" s="82"/>
      <c r="H3903" s="82"/>
      <c r="I3903" s="118">
        <f>VLOOKUP(道具表!L3903,虛寶卡代碼清單!D:H,4,FALSE)*K3903</f>
        <v>1740000</v>
      </c>
      <c r="J3903" s="147"/>
      <c r="K3903" s="71">
        <v>30000</v>
      </c>
      <c r="L3903" t="str">
        <f t="shared" si="72"/>
        <v>公主與青蛙免費卡</v>
      </c>
    </row>
    <row r="3904" spans="2:12" x14ac:dyDescent="0.25">
      <c r="B3904" s="82" t="s">
        <v>441</v>
      </c>
      <c r="C3904" s="174" t="s">
        <v>7482</v>
      </c>
      <c r="D3904" s="175" t="s">
        <v>7483</v>
      </c>
      <c r="E3904" s="82">
        <v>12</v>
      </c>
      <c r="F3904" s="79"/>
      <c r="G3904" s="82"/>
      <c r="H3904" s="82"/>
      <c r="I3904" s="118">
        <f>VLOOKUP(道具表!L3904,虛寶卡代碼清單!D:H,4,FALSE)*K3904</f>
        <v>5800000</v>
      </c>
      <c r="J3904" s="147"/>
      <c r="K3904" s="71">
        <v>100000</v>
      </c>
      <c r="L3904" t="str">
        <f t="shared" si="72"/>
        <v>公主與青蛙免費卡</v>
      </c>
    </row>
    <row r="3905" spans="2:12" x14ac:dyDescent="0.25">
      <c r="B3905" s="82" t="s">
        <v>441</v>
      </c>
      <c r="C3905" s="174" t="s">
        <v>7484</v>
      </c>
      <c r="D3905" s="175" t="s">
        <v>7485</v>
      </c>
      <c r="E3905" s="82">
        <v>12</v>
      </c>
      <c r="F3905" s="79"/>
      <c r="G3905" s="82"/>
      <c r="H3905" s="82"/>
      <c r="I3905" s="118">
        <f>VLOOKUP(道具表!L3905,虛寶卡代碼清單!D:H,4,FALSE)*K3905</f>
        <v>17400000</v>
      </c>
      <c r="J3905" s="147"/>
      <c r="K3905" s="71">
        <v>300000</v>
      </c>
      <c r="L3905" t="str">
        <f t="shared" si="72"/>
        <v>公主與青蛙免費卡</v>
      </c>
    </row>
    <row r="3906" spans="2:12" x14ac:dyDescent="0.25">
      <c r="B3906" s="82" t="s">
        <v>441</v>
      </c>
      <c r="C3906" s="174" t="s">
        <v>7486</v>
      </c>
      <c r="D3906" s="175" t="s">
        <v>7487</v>
      </c>
      <c r="E3906" s="82">
        <v>12</v>
      </c>
      <c r="F3906" s="79"/>
      <c r="G3906" s="82"/>
      <c r="H3906" s="82"/>
      <c r="I3906" s="118">
        <f>VLOOKUP(道具表!L3906,虛寶卡代碼清單!D:H,4,FALSE)*K3906</f>
        <v>58000000</v>
      </c>
      <c r="J3906" s="147"/>
      <c r="K3906" s="71">
        <v>1000000</v>
      </c>
      <c r="L3906" t="str">
        <f t="shared" si="72"/>
        <v>公主與青蛙免費卡</v>
      </c>
    </row>
    <row r="3907" spans="2:12" x14ac:dyDescent="0.25">
      <c r="B3907" s="82" t="s">
        <v>441</v>
      </c>
      <c r="C3907" s="174" t="s">
        <v>7488</v>
      </c>
      <c r="D3907" s="175" t="s">
        <v>7489</v>
      </c>
      <c r="E3907" s="82">
        <v>12</v>
      </c>
      <c r="F3907" s="79"/>
      <c r="G3907" s="82"/>
      <c r="H3907" s="82"/>
      <c r="I3907" s="118">
        <f>VLOOKUP(道具表!L3907,虛寶卡代碼清單!D:H,4,FALSE)*K3907</f>
        <v>174000000</v>
      </c>
      <c r="J3907" s="147"/>
      <c r="K3907" s="71">
        <v>3000000</v>
      </c>
      <c r="L3907" t="str">
        <f t="shared" si="72"/>
        <v>公主與青蛙免費卡</v>
      </c>
    </row>
    <row r="3908" spans="2:12" x14ac:dyDescent="0.25">
      <c r="B3908" s="82" t="s">
        <v>441</v>
      </c>
      <c r="C3908" s="174" t="s">
        <v>7490</v>
      </c>
      <c r="D3908" s="175" t="s">
        <v>7491</v>
      </c>
      <c r="E3908" s="82">
        <v>12</v>
      </c>
      <c r="F3908" s="79"/>
      <c r="G3908" s="82"/>
      <c r="H3908" s="82"/>
      <c r="I3908" s="118">
        <f>VLOOKUP(道具表!L3908,虛寶卡代碼清單!D:H,4,FALSE)*K3908</f>
        <v>348000000</v>
      </c>
      <c r="J3908" s="147"/>
      <c r="K3908" s="71">
        <v>6000000</v>
      </c>
      <c r="L3908" t="str">
        <f t="shared" si="72"/>
        <v>公主與青蛙免費卡</v>
      </c>
    </row>
    <row r="3909" spans="2:12" x14ac:dyDescent="0.25">
      <c r="B3909" s="82" t="s">
        <v>441</v>
      </c>
      <c r="C3909" s="174" t="s">
        <v>7492</v>
      </c>
      <c r="D3909" s="175" t="s">
        <v>7493</v>
      </c>
      <c r="E3909" s="82">
        <v>12</v>
      </c>
      <c r="F3909" s="79"/>
      <c r="G3909" s="82"/>
      <c r="H3909" s="82"/>
      <c r="I3909" s="118">
        <f>VLOOKUP(道具表!L3909,虛寶卡代碼清單!D:H,4,FALSE)*K3909</f>
        <v>522000000</v>
      </c>
      <c r="J3909" s="147"/>
      <c r="K3909" s="71">
        <v>9000000</v>
      </c>
      <c r="L3909" t="str">
        <f t="shared" si="72"/>
        <v>公主與青蛙免費卡</v>
      </c>
    </row>
    <row r="3910" spans="2:12" x14ac:dyDescent="0.25">
      <c r="B3910" s="82" t="s">
        <v>441</v>
      </c>
      <c r="C3910" s="174" t="s">
        <v>7494</v>
      </c>
      <c r="D3910" s="175" t="s">
        <v>7495</v>
      </c>
      <c r="E3910" s="82">
        <v>12</v>
      </c>
      <c r="F3910" s="79"/>
      <c r="G3910" s="82"/>
      <c r="H3910" s="82"/>
      <c r="I3910" s="118">
        <f>VLOOKUP(道具表!L3910,虛寶卡代碼清單!D:H,4,FALSE)*K3910</f>
        <v>580000000</v>
      </c>
      <c r="J3910" s="147"/>
      <c r="K3910" s="71">
        <v>10000000</v>
      </c>
      <c r="L3910" t="str">
        <f t="shared" si="72"/>
        <v>公主與青蛙免費卡</v>
      </c>
    </row>
    <row r="3911" spans="2:12" x14ac:dyDescent="0.25">
      <c r="B3911" s="82" t="s">
        <v>441</v>
      </c>
      <c r="C3911" s="174" t="s">
        <v>7496</v>
      </c>
      <c r="D3911" s="175" t="s">
        <v>7497</v>
      </c>
      <c r="E3911" s="82">
        <v>12</v>
      </c>
      <c r="F3911" s="79"/>
      <c r="G3911" s="82"/>
      <c r="H3911" s="82"/>
      <c r="I3911" s="118">
        <f>VLOOKUP(道具表!L3911,虛寶卡代碼清單!D:H,4,FALSE)*K3911</f>
        <v>870000000</v>
      </c>
      <c r="J3911" s="147"/>
      <c r="K3911" s="71">
        <v>15000000</v>
      </c>
      <c r="L3911" t="str">
        <f t="shared" si="72"/>
        <v>公主與青蛙免費卡</v>
      </c>
    </row>
    <row r="3912" spans="2:12" x14ac:dyDescent="0.25">
      <c r="B3912" s="82" t="s">
        <v>441</v>
      </c>
      <c r="C3912" s="174" t="s">
        <v>7498</v>
      </c>
      <c r="D3912" s="175" t="s">
        <v>7499</v>
      </c>
      <c r="E3912" s="82">
        <v>12</v>
      </c>
      <c r="F3912" s="79"/>
      <c r="G3912" s="82"/>
      <c r="H3912" s="82"/>
      <c r="I3912" s="118">
        <f>VLOOKUP(道具表!L3912,虛寶卡代碼清單!D:H,4,FALSE)*K3912</f>
        <v>1740000000</v>
      </c>
      <c r="J3912" s="147"/>
      <c r="K3912" s="71">
        <v>30000000</v>
      </c>
      <c r="L3912" t="str">
        <f t="shared" si="72"/>
        <v>公主與青蛙免費卡</v>
      </c>
    </row>
    <row r="3913" spans="2:12" x14ac:dyDescent="0.25">
      <c r="B3913" s="82" t="s">
        <v>441</v>
      </c>
      <c r="C3913" s="174" t="s">
        <v>7500</v>
      </c>
      <c r="D3913" s="175" t="s">
        <v>7501</v>
      </c>
      <c r="E3913" s="82">
        <v>12</v>
      </c>
      <c r="F3913" s="79"/>
      <c r="G3913" s="82"/>
      <c r="H3913" s="82"/>
      <c r="I3913" s="118">
        <f>VLOOKUP(道具表!L3913,虛寶卡代碼清單!D:H,4,FALSE)*K3913</f>
        <v>2900000000</v>
      </c>
      <c r="J3913" s="147"/>
      <c r="K3913" s="71">
        <v>50000000</v>
      </c>
      <c r="L3913" t="str">
        <f t="shared" si="72"/>
        <v>公主與青蛙免費卡</v>
      </c>
    </row>
    <row r="3914" spans="2:12" x14ac:dyDescent="0.25">
      <c r="B3914" s="82" t="s">
        <v>441</v>
      </c>
      <c r="C3914" s="174" t="s">
        <v>7502</v>
      </c>
      <c r="D3914" s="175" t="s">
        <v>7503</v>
      </c>
      <c r="E3914" s="82">
        <v>12</v>
      </c>
      <c r="F3914" s="79"/>
      <c r="G3914" s="82"/>
      <c r="H3914" s="82"/>
      <c r="I3914" s="118">
        <f>VLOOKUP(道具表!L3914,虛寶卡代碼清單!D:H,4,FALSE)*K3914</f>
        <v>5800000000</v>
      </c>
      <c r="J3914" s="147"/>
      <c r="K3914" s="71">
        <v>100000000</v>
      </c>
      <c r="L3914" t="str">
        <f t="shared" si="72"/>
        <v>公主與青蛙免費卡</v>
      </c>
    </row>
    <row r="3915" spans="2:12" x14ac:dyDescent="0.25">
      <c r="B3915" s="82" t="s">
        <v>441</v>
      </c>
      <c r="C3915" s="174" t="s">
        <v>7504</v>
      </c>
      <c r="D3915" s="175" t="s">
        <v>7505</v>
      </c>
      <c r="E3915" s="82">
        <v>12</v>
      </c>
      <c r="F3915" s="79"/>
      <c r="G3915" s="82"/>
      <c r="H3915" s="82"/>
      <c r="I3915" s="118">
        <f>VLOOKUP(道具表!L3915,虛寶卡代碼清單!D:H,4,FALSE)*K3915</f>
        <v>11600000000</v>
      </c>
      <c r="J3915" s="147"/>
      <c r="K3915" s="71">
        <v>200000000</v>
      </c>
      <c r="L3915" t="str">
        <f t="shared" si="72"/>
        <v>公主與青蛙免費卡</v>
      </c>
    </row>
    <row r="3916" spans="2:12" x14ac:dyDescent="0.25">
      <c r="B3916" s="82" t="s">
        <v>441</v>
      </c>
      <c r="C3916" s="174" t="s">
        <v>7506</v>
      </c>
      <c r="D3916" s="175" t="s">
        <v>7507</v>
      </c>
      <c r="E3916" s="82">
        <v>12</v>
      </c>
      <c r="F3916" s="79"/>
      <c r="G3916" s="82"/>
      <c r="H3916" s="82"/>
      <c r="I3916" s="118">
        <f>VLOOKUP(道具表!L3916,虛寶卡代碼清單!D:H,4,FALSE)*K3916</f>
        <v>17400000000</v>
      </c>
      <c r="J3916" s="147"/>
      <c r="K3916" s="71">
        <v>300000000</v>
      </c>
      <c r="L3916" t="str">
        <f t="shared" si="72"/>
        <v>公主與青蛙免費卡</v>
      </c>
    </row>
    <row r="3917" spans="2:12" x14ac:dyDescent="0.25">
      <c r="B3917" s="82" t="s">
        <v>441</v>
      </c>
      <c r="C3917" s="174" t="s">
        <v>7508</v>
      </c>
      <c r="D3917" s="175" t="s">
        <v>7509</v>
      </c>
      <c r="E3917" s="82">
        <v>12</v>
      </c>
      <c r="F3917" s="79"/>
      <c r="G3917" s="82"/>
      <c r="H3917" s="82"/>
      <c r="I3917" s="118">
        <f>VLOOKUP(道具表!L3917,虛寶卡代碼清單!D:H,4,FALSE)*K3917</f>
        <v>29000000000</v>
      </c>
      <c r="J3917" s="147"/>
      <c r="K3917" s="71">
        <v>500000000</v>
      </c>
      <c r="L3917" t="str">
        <f t="shared" si="72"/>
        <v>公主與青蛙免費卡</v>
      </c>
    </row>
    <row r="3918" spans="2:12" x14ac:dyDescent="0.25">
      <c r="B3918" s="82" t="s">
        <v>441</v>
      </c>
      <c r="C3918" s="174" t="s">
        <v>7510</v>
      </c>
      <c r="D3918" s="175" t="s">
        <v>7511</v>
      </c>
      <c r="E3918" s="82">
        <v>12</v>
      </c>
      <c r="F3918" s="79"/>
      <c r="G3918" s="82"/>
      <c r="H3918" s="82"/>
      <c r="I3918" s="118">
        <f>VLOOKUP(道具表!L3918,虛寶卡代碼清單!D:H,4,FALSE)*K3918</f>
        <v>58000000000</v>
      </c>
      <c r="J3918" s="147"/>
      <c r="K3918" s="71">
        <v>1000000000</v>
      </c>
      <c r="L3918" t="str">
        <f t="shared" si="72"/>
        <v>公主與青蛙免費卡</v>
      </c>
    </row>
    <row r="3919" spans="2:12" x14ac:dyDescent="0.25">
      <c r="B3919" s="82" t="s">
        <v>441</v>
      </c>
      <c r="C3919" s="174" t="s">
        <v>7512</v>
      </c>
      <c r="D3919" s="175" t="s">
        <v>7513</v>
      </c>
      <c r="E3919" s="82">
        <v>12</v>
      </c>
      <c r="F3919" s="79"/>
      <c r="G3919" s="82"/>
      <c r="H3919" s="82"/>
      <c r="I3919" s="118">
        <f>VLOOKUP(道具表!L3919,虛寶卡代碼清單!D:H,4,FALSE)*K3919</f>
        <v>603000</v>
      </c>
      <c r="J3919" s="147"/>
      <c r="K3919" s="71">
        <v>3000</v>
      </c>
      <c r="L3919" t="str">
        <f t="shared" si="72"/>
        <v>公主與青蛙彩金卡</v>
      </c>
    </row>
    <row r="3920" spans="2:12" x14ac:dyDescent="0.25">
      <c r="B3920" s="82" t="s">
        <v>441</v>
      </c>
      <c r="C3920" s="174" t="s">
        <v>7514</v>
      </c>
      <c r="D3920" s="175" t="s">
        <v>9705</v>
      </c>
      <c r="E3920" s="82">
        <v>12</v>
      </c>
      <c r="F3920" s="79"/>
      <c r="G3920" s="82"/>
      <c r="H3920" s="82"/>
      <c r="I3920" s="118">
        <f>VLOOKUP(道具表!L3920,虛寶卡代碼清單!D:H,4,FALSE)*K3920</f>
        <v>2010000</v>
      </c>
      <c r="J3920" s="147"/>
      <c r="K3920" s="71">
        <v>10000</v>
      </c>
      <c r="L3920" t="str">
        <f t="shared" si="72"/>
        <v>公主與青蛙彩金卡</v>
      </c>
    </row>
    <row r="3921" spans="2:12" x14ac:dyDescent="0.25">
      <c r="B3921" s="82" t="s">
        <v>441</v>
      </c>
      <c r="C3921" s="174" t="s">
        <v>7515</v>
      </c>
      <c r="D3921" s="175" t="s">
        <v>7516</v>
      </c>
      <c r="E3921" s="82">
        <v>12</v>
      </c>
      <c r="F3921" s="79"/>
      <c r="G3921" s="82"/>
      <c r="H3921" s="82"/>
      <c r="I3921" s="118">
        <f>VLOOKUP(道具表!L3921,虛寶卡代碼清單!D:H,4,FALSE)*K3921</f>
        <v>6030000</v>
      </c>
      <c r="J3921" s="147"/>
      <c r="K3921" s="71">
        <v>30000</v>
      </c>
      <c r="L3921" t="str">
        <f t="shared" si="72"/>
        <v>公主與青蛙彩金卡</v>
      </c>
    </row>
    <row r="3922" spans="2:12" x14ac:dyDescent="0.25">
      <c r="B3922" s="82" t="s">
        <v>441</v>
      </c>
      <c r="C3922" s="174" t="s">
        <v>7517</v>
      </c>
      <c r="D3922" s="175" t="s">
        <v>7518</v>
      </c>
      <c r="E3922" s="82">
        <v>12</v>
      </c>
      <c r="F3922" s="79"/>
      <c r="G3922" s="82"/>
      <c r="H3922" s="82"/>
      <c r="I3922" s="118">
        <f>VLOOKUP(道具表!L3922,虛寶卡代碼清單!D:H,4,FALSE)*K3922</f>
        <v>20100000</v>
      </c>
      <c r="J3922" s="147"/>
      <c r="K3922" s="71">
        <v>100000</v>
      </c>
      <c r="L3922" t="str">
        <f t="shared" si="72"/>
        <v>公主與青蛙彩金卡</v>
      </c>
    </row>
    <row r="3923" spans="2:12" x14ac:dyDescent="0.25">
      <c r="B3923" s="82" t="s">
        <v>441</v>
      </c>
      <c r="C3923" s="174" t="s">
        <v>7519</v>
      </c>
      <c r="D3923" s="175" t="s">
        <v>9704</v>
      </c>
      <c r="E3923" s="82">
        <v>12</v>
      </c>
      <c r="F3923" s="79"/>
      <c r="G3923" s="82"/>
      <c r="H3923" s="82"/>
      <c r="I3923" s="118">
        <f>VLOOKUP(道具表!L3923,虛寶卡代碼清單!D:H,4,FALSE)*K3923</f>
        <v>60300000</v>
      </c>
      <c r="J3923" s="147"/>
      <c r="K3923" s="71">
        <v>300000</v>
      </c>
      <c r="L3923" t="str">
        <f t="shared" si="72"/>
        <v>公主與青蛙彩金卡</v>
      </c>
    </row>
    <row r="3924" spans="2:12" x14ac:dyDescent="0.25">
      <c r="B3924" s="82" t="s">
        <v>441</v>
      </c>
      <c r="C3924" s="174" t="s">
        <v>7520</v>
      </c>
      <c r="D3924" s="175" t="s">
        <v>7521</v>
      </c>
      <c r="E3924" s="82">
        <v>12</v>
      </c>
      <c r="F3924" s="79"/>
      <c r="G3924" s="82"/>
      <c r="H3924" s="82"/>
      <c r="I3924" s="118">
        <f>VLOOKUP(道具表!L3924,虛寶卡代碼清單!D:H,4,FALSE)*K3924</f>
        <v>201000000</v>
      </c>
      <c r="J3924" s="147"/>
      <c r="K3924" s="71">
        <v>1000000</v>
      </c>
      <c r="L3924" t="str">
        <f t="shared" si="72"/>
        <v>公主與青蛙彩金卡</v>
      </c>
    </row>
    <row r="3925" spans="2:12" x14ac:dyDescent="0.25">
      <c r="B3925" s="82" t="s">
        <v>441</v>
      </c>
      <c r="C3925" s="174" t="s">
        <v>7522</v>
      </c>
      <c r="D3925" s="175" t="s">
        <v>7523</v>
      </c>
      <c r="E3925" s="82">
        <v>12</v>
      </c>
      <c r="F3925" s="79"/>
      <c r="G3925" s="82"/>
      <c r="H3925" s="82"/>
      <c r="I3925" s="118">
        <f>VLOOKUP(道具表!L3925,虛寶卡代碼清單!D:H,4,FALSE)*K3925</f>
        <v>603000000</v>
      </c>
      <c r="J3925" s="147"/>
      <c r="K3925" s="71">
        <v>3000000</v>
      </c>
      <c r="L3925" t="str">
        <f t="shared" si="72"/>
        <v>公主與青蛙彩金卡</v>
      </c>
    </row>
    <row r="3926" spans="2:12" x14ac:dyDescent="0.25">
      <c r="B3926" s="82" t="s">
        <v>441</v>
      </c>
      <c r="C3926" s="174" t="s">
        <v>7524</v>
      </c>
      <c r="D3926" s="175" t="s">
        <v>7525</v>
      </c>
      <c r="E3926" s="82">
        <v>12</v>
      </c>
      <c r="F3926" s="79"/>
      <c r="G3926" s="82"/>
      <c r="H3926" s="82"/>
      <c r="I3926" s="118">
        <f>VLOOKUP(道具表!L3926,虛寶卡代碼清單!D:H,4,FALSE)*K3926</f>
        <v>1206000000</v>
      </c>
      <c r="J3926" s="147"/>
      <c r="K3926" s="71">
        <v>6000000</v>
      </c>
      <c r="L3926" t="str">
        <f t="shared" si="72"/>
        <v>公主與青蛙彩金卡</v>
      </c>
    </row>
    <row r="3927" spans="2:12" x14ac:dyDescent="0.25">
      <c r="B3927" s="82" t="s">
        <v>441</v>
      </c>
      <c r="C3927" s="174" t="s">
        <v>7526</v>
      </c>
      <c r="D3927" s="175" t="s">
        <v>7527</v>
      </c>
      <c r="E3927" s="82">
        <v>12</v>
      </c>
      <c r="F3927" s="79"/>
      <c r="G3927" s="82"/>
      <c r="H3927" s="82"/>
      <c r="I3927" s="118">
        <f>VLOOKUP(道具表!L3927,虛寶卡代碼清單!D:H,4,FALSE)*K3927</f>
        <v>1809000000</v>
      </c>
      <c r="J3927" s="147"/>
      <c r="K3927" s="71">
        <v>9000000</v>
      </c>
      <c r="L3927" t="str">
        <f t="shared" si="72"/>
        <v>公主與青蛙彩金卡</v>
      </c>
    </row>
    <row r="3928" spans="2:12" x14ac:dyDescent="0.25">
      <c r="B3928" s="82" t="s">
        <v>441</v>
      </c>
      <c r="C3928" s="174" t="s">
        <v>7528</v>
      </c>
      <c r="D3928" s="175" t="s">
        <v>7529</v>
      </c>
      <c r="E3928" s="82">
        <v>12</v>
      </c>
      <c r="F3928" s="79"/>
      <c r="G3928" s="82"/>
      <c r="H3928" s="82"/>
      <c r="I3928" s="118">
        <f>VLOOKUP(道具表!L3928,虛寶卡代碼清單!D:H,4,FALSE)*K3928</f>
        <v>2010000000</v>
      </c>
      <c r="J3928" s="147"/>
      <c r="K3928" s="71">
        <v>10000000</v>
      </c>
      <c r="L3928" t="str">
        <f t="shared" si="72"/>
        <v>公主與青蛙彩金卡</v>
      </c>
    </row>
    <row r="3929" spans="2:12" x14ac:dyDescent="0.25">
      <c r="B3929" s="82" t="s">
        <v>441</v>
      </c>
      <c r="C3929" s="174" t="s">
        <v>7530</v>
      </c>
      <c r="D3929" s="175" t="s">
        <v>7531</v>
      </c>
      <c r="E3929" s="82">
        <v>12</v>
      </c>
      <c r="F3929" s="79"/>
      <c r="G3929" s="82"/>
      <c r="H3929" s="82"/>
      <c r="I3929" s="118">
        <f>VLOOKUP(道具表!L3929,虛寶卡代碼清單!D:H,4,FALSE)*K3929</f>
        <v>3015000000</v>
      </c>
      <c r="J3929" s="147"/>
      <c r="K3929" s="71">
        <v>15000000</v>
      </c>
      <c r="L3929" t="str">
        <f t="shared" si="72"/>
        <v>公主與青蛙彩金卡</v>
      </c>
    </row>
    <row r="3930" spans="2:12" x14ac:dyDescent="0.25">
      <c r="B3930" s="82" t="s">
        <v>441</v>
      </c>
      <c r="C3930" s="174" t="s">
        <v>7532</v>
      </c>
      <c r="D3930" s="175" t="s">
        <v>7533</v>
      </c>
      <c r="E3930" s="82">
        <v>12</v>
      </c>
      <c r="F3930" s="79"/>
      <c r="G3930" s="82"/>
      <c r="H3930" s="82"/>
      <c r="I3930" s="118">
        <f>VLOOKUP(道具表!L3930,虛寶卡代碼清單!D:H,4,FALSE)*K3930</f>
        <v>6030000000</v>
      </c>
      <c r="J3930" s="147"/>
      <c r="K3930" s="71">
        <v>30000000</v>
      </c>
      <c r="L3930" t="str">
        <f t="shared" si="72"/>
        <v>公主與青蛙彩金卡</v>
      </c>
    </row>
    <row r="3931" spans="2:12" x14ac:dyDescent="0.25">
      <c r="B3931" s="82" t="s">
        <v>441</v>
      </c>
      <c r="C3931" s="174" t="s">
        <v>7534</v>
      </c>
      <c r="D3931" s="175" t="s">
        <v>7535</v>
      </c>
      <c r="E3931" s="82">
        <v>12</v>
      </c>
      <c r="F3931" s="79"/>
      <c r="G3931" s="82"/>
      <c r="H3931" s="82"/>
      <c r="I3931" s="118">
        <f>VLOOKUP(道具表!L3931,虛寶卡代碼清單!D:H,4,FALSE)*K3931</f>
        <v>10050000000</v>
      </c>
      <c r="J3931" s="147"/>
      <c r="K3931" s="71">
        <v>50000000</v>
      </c>
      <c r="L3931" t="str">
        <f t="shared" si="72"/>
        <v>公主與青蛙彩金卡</v>
      </c>
    </row>
    <row r="3932" spans="2:12" x14ac:dyDescent="0.25">
      <c r="B3932" s="82" t="s">
        <v>441</v>
      </c>
      <c r="C3932" s="174" t="s">
        <v>7536</v>
      </c>
      <c r="D3932" s="175" t="s">
        <v>7537</v>
      </c>
      <c r="E3932" s="82">
        <v>12</v>
      </c>
      <c r="F3932" s="79"/>
      <c r="G3932" s="82"/>
      <c r="H3932" s="82"/>
      <c r="I3932" s="118">
        <f>VLOOKUP(道具表!L3932,虛寶卡代碼清單!D:H,4,FALSE)*K3932</f>
        <v>20100000000</v>
      </c>
      <c r="J3932" s="147"/>
      <c r="K3932" s="71">
        <v>100000000</v>
      </c>
      <c r="L3932" t="str">
        <f t="shared" si="72"/>
        <v>公主與青蛙彩金卡</v>
      </c>
    </row>
    <row r="3933" spans="2:12" x14ac:dyDescent="0.25">
      <c r="B3933" s="82" t="s">
        <v>441</v>
      </c>
      <c r="C3933" s="174" t="s">
        <v>7538</v>
      </c>
      <c r="D3933" s="175" t="s">
        <v>7539</v>
      </c>
      <c r="E3933" s="82">
        <v>12</v>
      </c>
      <c r="F3933" s="79"/>
      <c r="G3933" s="82"/>
      <c r="H3933" s="82"/>
      <c r="I3933" s="118">
        <f>VLOOKUP(道具表!L3933,虛寶卡代碼清單!D:H,4,FALSE)*K3933</f>
        <v>40200000000</v>
      </c>
      <c r="J3933" s="147"/>
      <c r="K3933" s="71">
        <v>200000000</v>
      </c>
      <c r="L3933" t="str">
        <f t="shared" si="72"/>
        <v>公主與青蛙彩金卡</v>
      </c>
    </row>
    <row r="3934" spans="2:12" x14ac:dyDescent="0.25">
      <c r="B3934" s="82" t="s">
        <v>441</v>
      </c>
      <c r="C3934" s="174" t="s">
        <v>7540</v>
      </c>
      <c r="D3934" s="175" t="s">
        <v>7541</v>
      </c>
      <c r="E3934" s="82">
        <v>12</v>
      </c>
      <c r="F3934" s="79"/>
      <c r="G3934" s="82"/>
      <c r="H3934" s="82"/>
      <c r="I3934" s="118">
        <f>VLOOKUP(道具表!L3934,虛寶卡代碼清單!D:H,4,FALSE)*K3934</f>
        <v>60300000000</v>
      </c>
      <c r="J3934" s="147"/>
      <c r="K3934" s="71">
        <v>300000000</v>
      </c>
      <c r="L3934" t="str">
        <f t="shared" si="72"/>
        <v>公主與青蛙彩金卡</v>
      </c>
    </row>
    <row r="3935" spans="2:12" x14ac:dyDescent="0.25">
      <c r="B3935" s="82" t="s">
        <v>441</v>
      </c>
      <c r="C3935" s="174" t="s">
        <v>7542</v>
      </c>
      <c r="D3935" s="175" t="s">
        <v>7543</v>
      </c>
      <c r="E3935" s="82">
        <v>12</v>
      </c>
      <c r="F3935" s="79"/>
      <c r="G3935" s="82"/>
      <c r="H3935" s="82"/>
      <c r="I3935" s="118">
        <f>VLOOKUP(道具表!L3935,虛寶卡代碼清單!D:H,4,FALSE)*K3935</f>
        <v>100500000000</v>
      </c>
      <c r="J3935" s="147"/>
      <c r="K3935" s="71">
        <v>500000000</v>
      </c>
      <c r="L3935" t="str">
        <f t="shared" si="72"/>
        <v>公主與青蛙彩金卡</v>
      </c>
    </row>
    <row r="3936" spans="2:12" x14ac:dyDescent="0.25">
      <c r="B3936" s="82" t="s">
        <v>441</v>
      </c>
      <c r="C3936" s="174" t="s">
        <v>7544</v>
      </c>
      <c r="D3936" s="175" t="s">
        <v>7545</v>
      </c>
      <c r="E3936" s="82">
        <v>12</v>
      </c>
      <c r="F3936" s="79"/>
      <c r="G3936" s="82"/>
      <c r="H3936" s="82"/>
      <c r="I3936" s="118">
        <f>VLOOKUP(道具表!L3936,虛寶卡代碼清單!D:H,4,FALSE)*K3936</f>
        <v>201000000000</v>
      </c>
      <c r="J3936" s="147"/>
      <c r="K3936" s="71">
        <v>1000000000</v>
      </c>
      <c r="L3936" t="str">
        <f t="shared" si="72"/>
        <v>公主與青蛙彩金卡</v>
      </c>
    </row>
    <row r="3937" spans="2:12" x14ac:dyDescent="0.25">
      <c r="B3937" s="82" t="s">
        <v>441</v>
      </c>
      <c r="C3937" s="174" t="s">
        <v>7546</v>
      </c>
      <c r="D3937" s="175" t="s">
        <v>7547</v>
      </c>
      <c r="E3937" s="82">
        <v>12</v>
      </c>
      <c r="F3937" s="79"/>
      <c r="G3937" s="82"/>
      <c r="H3937" s="82"/>
      <c r="I3937" s="118">
        <f>VLOOKUP(道具表!L3937,虛寶卡代碼清單!D:H,4,FALSE)*K3937</f>
        <v>603000</v>
      </c>
      <c r="J3937" s="147"/>
      <c r="K3937" s="71">
        <v>3000</v>
      </c>
      <c r="L3937" t="str">
        <f t="shared" si="72"/>
        <v>公主與青蛙彩金卡</v>
      </c>
    </row>
    <row r="3938" spans="2:12" x14ac:dyDescent="0.25">
      <c r="B3938" s="82" t="s">
        <v>441</v>
      </c>
      <c r="C3938" s="174" t="s">
        <v>7548</v>
      </c>
      <c r="D3938" s="175" t="s">
        <v>7549</v>
      </c>
      <c r="E3938" s="82">
        <v>12</v>
      </c>
      <c r="F3938" s="79"/>
      <c r="G3938" s="82"/>
      <c r="H3938" s="82"/>
      <c r="I3938" s="118">
        <f>VLOOKUP(道具表!L3938,虛寶卡代碼清單!D:H,4,FALSE)*K3938</f>
        <v>2010000</v>
      </c>
      <c r="J3938" s="147"/>
      <c r="K3938" s="71">
        <v>10000</v>
      </c>
      <c r="L3938" t="str">
        <f t="shared" si="72"/>
        <v>公主與青蛙彩金卡</v>
      </c>
    </row>
    <row r="3939" spans="2:12" x14ac:dyDescent="0.25">
      <c r="B3939" s="82" t="s">
        <v>441</v>
      </c>
      <c r="C3939" s="174" t="s">
        <v>7550</v>
      </c>
      <c r="D3939" s="175" t="s">
        <v>7551</v>
      </c>
      <c r="E3939" s="82">
        <v>12</v>
      </c>
      <c r="F3939" s="79"/>
      <c r="G3939" s="82"/>
      <c r="H3939" s="82"/>
      <c r="I3939" s="118">
        <f>VLOOKUP(道具表!L3939,虛寶卡代碼清單!D:H,4,FALSE)*K3939</f>
        <v>6030000</v>
      </c>
      <c r="J3939" s="147"/>
      <c r="K3939" s="71">
        <v>30000</v>
      </c>
      <c r="L3939" t="str">
        <f t="shared" si="72"/>
        <v>公主與青蛙彩金卡</v>
      </c>
    </row>
    <row r="3940" spans="2:12" x14ac:dyDescent="0.25">
      <c r="B3940" s="82" t="s">
        <v>441</v>
      </c>
      <c r="C3940" s="174" t="s">
        <v>7552</v>
      </c>
      <c r="D3940" s="175" t="s">
        <v>7553</v>
      </c>
      <c r="E3940" s="82">
        <v>12</v>
      </c>
      <c r="F3940" s="79"/>
      <c r="G3940" s="82"/>
      <c r="H3940" s="82"/>
      <c r="I3940" s="118">
        <f>VLOOKUP(道具表!L3940,虛寶卡代碼清單!D:H,4,FALSE)*K3940</f>
        <v>20100000</v>
      </c>
      <c r="J3940" s="147"/>
      <c r="K3940" s="71">
        <v>100000</v>
      </c>
      <c r="L3940" t="str">
        <f t="shared" si="72"/>
        <v>公主與青蛙彩金卡</v>
      </c>
    </row>
    <row r="3941" spans="2:12" x14ac:dyDescent="0.25">
      <c r="B3941" s="82" t="s">
        <v>441</v>
      </c>
      <c r="C3941" s="174" t="s">
        <v>7554</v>
      </c>
      <c r="D3941" s="175" t="s">
        <v>7555</v>
      </c>
      <c r="E3941" s="82">
        <v>12</v>
      </c>
      <c r="F3941" s="79"/>
      <c r="G3941" s="82"/>
      <c r="H3941" s="82"/>
      <c r="I3941" s="118">
        <f>VLOOKUP(道具表!L3941,虛寶卡代碼清單!D:H,4,FALSE)*K3941</f>
        <v>60300000</v>
      </c>
      <c r="J3941" s="147"/>
      <c r="K3941" s="71">
        <v>300000</v>
      </c>
      <c r="L3941" t="str">
        <f t="shared" si="72"/>
        <v>公主與青蛙彩金卡</v>
      </c>
    </row>
    <row r="3942" spans="2:12" x14ac:dyDescent="0.25">
      <c r="B3942" s="82" t="s">
        <v>441</v>
      </c>
      <c r="C3942" s="174" t="s">
        <v>7556</v>
      </c>
      <c r="D3942" s="175" t="s">
        <v>7557</v>
      </c>
      <c r="E3942" s="82">
        <v>12</v>
      </c>
      <c r="F3942" s="79"/>
      <c r="G3942" s="82"/>
      <c r="H3942" s="82"/>
      <c r="I3942" s="118">
        <f>VLOOKUP(道具表!L3942,虛寶卡代碼清單!D:H,4,FALSE)*K3942</f>
        <v>201000000</v>
      </c>
      <c r="J3942" s="147"/>
      <c r="K3942" s="71">
        <v>1000000</v>
      </c>
      <c r="L3942" t="str">
        <f t="shared" si="72"/>
        <v>公主與青蛙彩金卡</v>
      </c>
    </row>
    <row r="3943" spans="2:12" x14ac:dyDescent="0.25">
      <c r="B3943" s="82" t="s">
        <v>441</v>
      </c>
      <c r="C3943" s="174" t="s">
        <v>7558</v>
      </c>
      <c r="D3943" s="175" t="s">
        <v>7559</v>
      </c>
      <c r="E3943" s="82">
        <v>12</v>
      </c>
      <c r="F3943" s="79"/>
      <c r="G3943" s="82"/>
      <c r="H3943" s="82"/>
      <c r="I3943" s="118">
        <f>VLOOKUP(道具表!L3943,虛寶卡代碼清單!D:H,4,FALSE)*K3943</f>
        <v>603000000</v>
      </c>
      <c r="J3943" s="147"/>
      <c r="K3943" s="71">
        <v>3000000</v>
      </c>
      <c r="L3943" t="str">
        <f t="shared" si="72"/>
        <v>公主與青蛙彩金卡</v>
      </c>
    </row>
    <row r="3944" spans="2:12" x14ac:dyDescent="0.25">
      <c r="B3944" s="82" t="s">
        <v>441</v>
      </c>
      <c r="C3944" s="174" t="s">
        <v>7560</v>
      </c>
      <c r="D3944" s="175" t="s">
        <v>7561</v>
      </c>
      <c r="E3944" s="82">
        <v>12</v>
      </c>
      <c r="F3944" s="79"/>
      <c r="G3944" s="82"/>
      <c r="H3944" s="82"/>
      <c r="I3944" s="118">
        <f>VLOOKUP(道具表!L3944,虛寶卡代碼清單!D:H,4,FALSE)*K3944</f>
        <v>1206000000</v>
      </c>
      <c r="J3944" s="147"/>
      <c r="K3944" s="71">
        <v>6000000</v>
      </c>
      <c r="L3944" t="str">
        <f t="shared" si="72"/>
        <v>公主與青蛙彩金卡</v>
      </c>
    </row>
    <row r="3945" spans="2:12" x14ac:dyDescent="0.25">
      <c r="B3945" s="82" t="s">
        <v>441</v>
      </c>
      <c r="C3945" s="174" t="s">
        <v>7562</v>
      </c>
      <c r="D3945" s="175" t="s">
        <v>7563</v>
      </c>
      <c r="E3945" s="82">
        <v>12</v>
      </c>
      <c r="F3945" s="79"/>
      <c r="G3945" s="82"/>
      <c r="H3945" s="82"/>
      <c r="I3945" s="118">
        <f>VLOOKUP(道具表!L3945,虛寶卡代碼清單!D:H,4,FALSE)*K3945</f>
        <v>1809000000</v>
      </c>
      <c r="J3945" s="147"/>
      <c r="K3945" s="71">
        <v>9000000</v>
      </c>
      <c r="L3945" t="str">
        <f t="shared" si="72"/>
        <v>公主與青蛙彩金卡</v>
      </c>
    </row>
    <row r="3946" spans="2:12" x14ac:dyDescent="0.25">
      <c r="B3946" s="82" t="s">
        <v>441</v>
      </c>
      <c r="C3946" s="174" t="s">
        <v>7564</v>
      </c>
      <c r="D3946" s="175" t="s">
        <v>7565</v>
      </c>
      <c r="E3946" s="82">
        <v>12</v>
      </c>
      <c r="F3946" s="79"/>
      <c r="G3946" s="82"/>
      <c r="H3946" s="82"/>
      <c r="I3946" s="118">
        <f>VLOOKUP(道具表!L3946,虛寶卡代碼清單!D:H,4,FALSE)*K3946</f>
        <v>2010000000</v>
      </c>
      <c r="J3946" s="147"/>
      <c r="K3946" s="71">
        <v>10000000</v>
      </c>
      <c r="L3946" t="str">
        <f t="shared" si="72"/>
        <v>公主與青蛙彩金卡</v>
      </c>
    </row>
    <row r="3947" spans="2:12" x14ac:dyDescent="0.25">
      <c r="B3947" s="82" t="s">
        <v>441</v>
      </c>
      <c r="C3947" s="174" t="s">
        <v>7566</v>
      </c>
      <c r="D3947" s="175" t="s">
        <v>7567</v>
      </c>
      <c r="E3947" s="82">
        <v>12</v>
      </c>
      <c r="F3947" s="79"/>
      <c r="G3947" s="82"/>
      <c r="H3947" s="82"/>
      <c r="I3947" s="118">
        <f>VLOOKUP(道具表!L3947,虛寶卡代碼清單!D:H,4,FALSE)*K3947</f>
        <v>3015000000</v>
      </c>
      <c r="J3947" s="147"/>
      <c r="K3947" s="71">
        <v>15000000</v>
      </c>
      <c r="L3947" t="str">
        <f t="shared" si="72"/>
        <v>公主與青蛙彩金卡</v>
      </c>
    </row>
    <row r="3948" spans="2:12" x14ac:dyDescent="0.25">
      <c r="B3948" s="82" t="s">
        <v>441</v>
      </c>
      <c r="C3948" s="174" t="s">
        <v>7568</v>
      </c>
      <c r="D3948" s="175" t="s">
        <v>7569</v>
      </c>
      <c r="E3948" s="82">
        <v>12</v>
      </c>
      <c r="F3948" s="79"/>
      <c r="G3948" s="82"/>
      <c r="H3948" s="82"/>
      <c r="I3948" s="118">
        <f>VLOOKUP(道具表!L3948,虛寶卡代碼清單!D:H,4,FALSE)*K3948</f>
        <v>6030000000</v>
      </c>
      <c r="J3948" s="147"/>
      <c r="K3948" s="71">
        <v>30000000</v>
      </c>
      <c r="L3948" t="str">
        <f t="shared" si="72"/>
        <v>公主與青蛙彩金卡</v>
      </c>
    </row>
    <row r="3949" spans="2:12" x14ac:dyDescent="0.25">
      <c r="B3949" s="82" t="s">
        <v>441</v>
      </c>
      <c r="C3949" s="174" t="s">
        <v>7570</v>
      </c>
      <c r="D3949" s="175" t="s">
        <v>7571</v>
      </c>
      <c r="E3949" s="82">
        <v>12</v>
      </c>
      <c r="F3949" s="79"/>
      <c r="G3949" s="82"/>
      <c r="H3949" s="82"/>
      <c r="I3949" s="118">
        <f>VLOOKUP(道具表!L3949,虛寶卡代碼清單!D:H,4,FALSE)*K3949</f>
        <v>10050000000</v>
      </c>
      <c r="J3949" s="147"/>
      <c r="K3949" s="71">
        <v>50000000</v>
      </c>
      <c r="L3949" t="str">
        <f t="shared" si="72"/>
        <v>公主與青蛙彩金卡</v>
      </c>
    </row>
    <row r="3950" spans="2:12" x14ac:dyDescent="0.25">
      <c r="B3950" s="82" t="s">
        <v>441</v>
      </c>
      <c r="C3950" s="174" t="s">
        <v>7572</v>
      </c>
      <c r="D3950" s="175" t="s">
        <v>7573</v>
      </c>
      <c r="E3950" s="82">
        <v>12</v>
      </c>
      <c r="F3950" s="79"/>
      <c r="G3950" s="82"/>
      <c r="H3950" s="82"/>
      <c r="I3950" s="118">
        <f>VLOOKUP(道具表!L3950,虛寶卡代碼清單!D:H,4,FALSE)*K3950</f>
        <v>20100000000</v>
      </c>
      <c r="J3950" s="147"/>
      <c r="K3950" s="71">
        <v>100000000</v>
      </c>
      <c r="L3950" t="str">
        <f t="shared" si="72"/>
        <v>公主與青蛙彩金卡</v>
      </c>
    </row>
    <row r="3951" spans="2:12" x14ac:dyDescent="0.25">
      <c r="B3951" s="82" t="s">
        <v>441</v>
      </c>
      <c r="C3951" s="174" t="s">
        <v>7574</v>
      </c>
      <c r="D3951" s="175" t="s">
        <v>7575</v>
      </c>
      <c r="E3951" s="82">
        <v>12</v>
      </c>
      <c r="F3951" s="79"/>
      <c r="G3951" s="82"/>
      <c r="H3951" s="82"/>
      <c r="I3951" s="118">
        <f>VLOOKUP(道具表!L3951,虛寶卡代碼清單!D:H,4,FALSE)*K3951</f>
        <v>40200000000</v>
      </c>
      <c r="J3951" s="147"/>
      <c r="K3951" s="71">
        <v>200000000</v>
      </c>
      <c r="L3951" t="str">
        <f t="shared" ref="L3951:L4014" si="73">MID(C3951,LEN(K3951)+1,FIND("(",C3951)-LEN(K3951)-1)</f>
        <v>公主與青蛙彩金卡</v>
      </c>
    </row>
    <row r="3952" spans="2:12" x14ac:dyDescent="0.25">
      <c r="B3952" s="82" t="s">
        <v>441</v>
      </c>
      <c r="C3952" s="174" t="s">
        <v>7576</v>
      </c>
      <c r="D3952" s="175" t="s">
        <v>7577</v>
      </c>
      <c r="E3952" s="82">
        <v>12</v>
      </c>
      <c r="F3952" s="79"/>
      <c r="G3952" s="82"/>
      <c r="H3952" s="82"/>
      <c r="I3952" s="118">
        <f>VLOOKUP(道具表!L3952,虛寶卡代碼清單!D:H,4,FALSE)*K3952</f>
        <v>60300000000</v>
      </c>
      <c r="J3952" s="147"/>
      <c r="K3952" s="71">
        <v>300000000</v>
      </c>
      <c r="L3952" t="str">
        <f t="shared" si="73"/>
        <v>公主與青蛙彩金卡</v>
      </c>
    </row>
    <row r="3953" spans="2:12" x14ac:dyDescent="0.25">
      <c r="B3953" s="82" t="s">
        <v>441</v>
      </c>
      <c r="C3953" s="174" t="s">
        <v>7578</v>
      </c>
      <c r="D3953" s="175" t="s">
        <v>7579</v>
      </c>
      <c r="E3953" s="82">
        <v>12</v>
      </c>
      <c r="F3953" s="79"/>
      <c r="G3953" s="82"/>
      <c r="H3953" s="82"/>
      <c r="I3953" s="118">
        <f>VLOOKUP(道具表!L3953,虛寶卡代碼清單!D:H,4,FALSE)*K3953</f>
        <v>100500000000</v>
      </c>
      <c r="J3953" s="147"/>
      <c r="K3953" s="71">
        <v>500000000</v>
      </c>
      <c r="L3953" t="str">
        <f t="shared" si="73"/>
        <v>公主與青蛙彩金卡</v>
      </c>
    </row>
    <row r="3954" spans="2:12" x14ac:dyDescent="0.25">
      <c r="B3954" s="82" t="s">
        <v>441</v>
      </c>
      <c r="C3954" s="174" t="s">
        <v>7580</v>
      </c>
      <c r="D3954" s="175" t="s">
        <v>7581</v>
      </c>
      <c r="E3954" s="82">
        <v>12</v>
      </c>
      <c r="F3954" s="79"/>
      <c r="G3954" s="82"/>
      <c r="H3954" s="82"/>
      <c r="I3954" s="118">
        <f>VLOOKUP(道具表!L3954,虛寶卡代碼清單!D:H,4,FALSE)*K3954</f>
        <v>201000000000</v>
      </c>
      <c r="J3954" s="147"/>
      <c r="K3954" s="71">
        <v>1000000000</v>
      </c>
      <c r="L3954" t="str">
        <f t="shared" si="73"/>
        <v>公主與青蛙彩金卡</v>
      </c>
    </row>
    <row r="3955" spans="2:12" x14ac:dyDescent="0.25">
      <c r="B3955" s="82" t="s">
        <v>441</v>
      </c>
      <c r="C3955" s="174" t="s">
        <v>7582</v>
      </c>
      <c r="D3955" s="175" t="s">
        <v>7583</v>
      </c>
      <c r="E3955" s="82">
        <v>12</v>
      </c>
      <c r="F3955" s="79"/>
      <c r="G3955" s="82"/>
      <c r="H3955" s="82"/>
      <c r="I3955" s="118">
        <f>VLOOKUP(道具表!L3955,虛寶卡代碼清單!D:H,4,FALSE)*K3955</f>
        <v>1257000</v>
      </c>
      <c r="J3955" s="147"/>
      <c r="K3955" s="71">
        <v>3000</v>
      </c>
      <c r="L3955" t="str">
        <f t="shared" si="73"/>
        <v>公主與青蛙超級彩金卡</v>
      </c>
    </row>
    <row r="3956" spans="2:12" x14ac:dyDescent="0.25">
      <c r="B3956" s="82" t="s">
        <v>441</v>
      </c>
      <c r="C3956" s="174" t="s">
        <v>7584</v>
      </c>
      <c r="D3956" s="175" t="s">
        <v>7585</v>
      </c>
      <c r="E3956" s="82">
        <v>12</v>
      </c>
      <c r="F3956" s="79"/>
      <c r="G3956" s="82"/>
      <c r="H3956" s="82"/>
      <c r="I3956" s="118">
        <f>VLOOKUP(道具表!L3956,虛寶卡代碼清單!D:H,4,FALSE)*K3956</f>
        <v>4190000</v>
      </c>
      <c r="J3956" s="147"/>
      <c r="K3956" s="71">
        <v>10000</v>
      </c>
      <c r="L3956" t="str">
        <f t="shared" si="73"/>
        <v>公主與青蛙超級彩金卡</v>
      </c>
    </row>
    <row r="3957" spans="2:12" x14ac:dyDescent="0.25">
      <c r="B3957" s="82" t="s">
        <v>441</v>
      </c>
      <c r="C3957" s="174" t="s">
        <v>7586</v>
      </c>
      <c r="D3957" s="175" t="s">
        <v>7587</v>
      </c>
      <c r="E3957" s="82">
        <v>12</v>
      </c>
      <c r="F3957" s="79"/>
      <c r="G3957" s="82"/>
      <c r="H3957" s="82"/>
      <c r="I3957" s="118">
        <f>VLOOKUP(道具表!L3957,虛寶卡代碼清單!D:H,4,FALSE)*K3957</f>
        <v>12570000</v>
      </c>
      <c r="J3957" s="147"/>
      <c r="K3957" s="71">
        <v>30000</v>
      </c>
      <c r="L3957" t="str">
        <f t="shared" si="73"/>
        <v>公主與青蛙超級彩金卡</v>
      </c>
    </row>
    <row r="3958" spans="2:12" x14ac:dyDescent="0.25">
      <c r="B3958" s="82" t="s">
        <v>441</v>
      </c>
      <c r="C3958" s="174" t="s">
        <v>7588</v>
      </c>
      <c r="D3958" s="175" t="s">
        <v>7589</v>
      </c>
      <c r="E3958" s="82">
        <v>12</v>
      </c>
      <c r="F3958" s="79"/>
      <c r="G3958" s="82"/>
      <c r="H3958" s="82"/>
      <c r="I3958" s="118">
        <f>VLOOKUP(道具表!L3958,虛寶卡代碼清單!D:H,4,FALSE)*K3958</f>
        <v>41900000</v>
      </c>
      <c r="J3958" s="147"/>
      <c r="K3958" s="71">
        <v>100000</v>
      </c>
      <c r="L3958" t="str">
        <f t="shared" si="73"/>
        <v>公主與青蛙超級彩金卡</v>
      </c>
    </row>
    <row r="3959" spans="2:12" x14ac:dyDescent="0.25">
      <c r="B3959" s="82" t="s">
        <v>441</v>
      </c>
      <c r="C3959" s="174" t="s">
        <v>7590</v>
      </c>
      <c r="D3959" s="175" t="s">
        <v>7591</v>
      </c>
      <c r="E3959" s="82">
        <v>12</v>
      </c>
      <c r="F3959" s="79"/>
      <c r="G3959" s="82"/>
      <c r="H3959" s="82"/>
      <c r="I3959" s="118">
        <f>VLOOKUP(道具表!L3959,虛寶卡代碼清單!D:H,4,FALSE)*K3959</f>
        <v>125700000</v>
      </c>
      <c r="J3959" s="147"/>
      <c r="K3959" s="71">
        <v>300000</v>
      </c>
      <c r="L3959" t="str">
        <f t="shared" si="73"/>
        <v>公主與青蛙超級彩金卡</v>
      </c>
    </row>
    <row r="3960" spans="2:12" x14ac:dyDescent="0.25">
      <c r="B3960" s="82" t="s">
        <v>441</v>
      </c>
      <c r="C3960" s="174" t="s">
        <v>7592</v>
      </c>
      <c r="D3960" s="175" t="s">
        <v>7593</v>
      </c>
      <c r="E3960" s="82">
        <v>12</v>
      </c>
      <c r="F3960" s="79"/>
      <c r="G3960" s="82"/>
      <c r="H3960" s="82"/>
      <c r="I3960" s="118">
        <f>VLOOKUP(道具表!L3960,虛寶卡代碼清單!D:H,4,FALSE)*K3960</f>
        <v>419000000</v>
      </c>
      <c r="J3960" s="147"/>
      <c r="K3960" s="71">
        <v>1000000</v>
      </c>
      <c r="L3960" t="str">
        <f t="shared" si="73"/>
        <v>公主與青蛙超級彩金卡</v>
      </c>
    </row>
    <row r="3961" spans="2:12" x14ac:dyDescent="0.25">
      <c r="B3961" s="82" t="s">
        <v>441</v>
      </c>
      <c r="C3961" s="174" t="s">
        <v>7594</v>
      </c>
      <c r="D3961" s="175" t="s">
        <v>7595</v>
      </c>
      <c r="E3961" s="82">
        <v>12</v>
      </c>
      <c r="F3961" s="79"/>
      <c r="G3961" s="82"/>
      <c r="H3961" s="82"/>
      <c r="I3961" s="118">
        <f>VLOOKUP(道具表!L3961,虛寶卡代碼清單!D:H,4,FALSE)*K3961</f>
        <v>1257000000</v>
      </c>
      <c r="J3961" s="147"/>
      <c r="K3961" s="71">
        <v>3000000</v>
      </c>
      <c r="L3961" t="str">
        <f t="shared" si="73"/>
        <v>公主與青蛙超級彩金卡</v>
      </c>
    </row>
    <row r="3962" spans="2:12" x14ac:dyDescent="0.25">
      <c r="B3962" s="82" t="s">
        <v>441</v>
      </c>
      <c r="C3962" s="174" t="s">
        <v>7596</v>
      </c>
      <c r="D3962" s="175" t="s">
        <v>7597</v>
      </c>
      <c r="E3962" s="82">
        <v>12</v>
      </c>
      <c r="F3962" s="79"/>
      <c r="G3962" s="82"/>
      <c r="H3962" s="82"/>
      <c r="I3962" s="118">
        <f>VLOOKUP(道具表!L3962,虛寶卡代碼清單!D:H,4,FALSE)*K3962</f>
        <v>2514000000</v>
      </c>
      <c r="J3962" s="147"/>
      <c r="K3962" s="71">
        <v>6000000</v>
      </c>
      <c r="L3962" t="str">
        <f t="shared" si="73"/>
        <v>公主與青蛙超級彩金卡</v>
      </c>
    </row>
    <row r="3963" spans="2:12" x14ac:dyDescent="0.25">
      <c r="B3963" s="82" t="s">
        <v>441</v>
      </c>
      <c r="C3963" s="174" t="s">
        <v>7598</v>
      </c>
      <c r="D3963" s="175" t="s">
        <v>7599</v>
      </c>
      <c r="E3963" s="82">
        <v>12</v>
      </c>
      <c r="F3963" s="79"/>
      <c r="G3963" s="82"/>
      <c r="H3963" s="82"/>
      <c r="I3963" s="118">
        <f>VLOOKUP(道具表!L3963,虛寶卡代碼清單!D:H,4,FALSE)*K3963</f>
        <v>3771000000</v>
      </c>
      <c r="J3963" s="147"/>
      <c r="K3963" s="71">
        <v>9000000</v>
      </c>
      <c r="L3963" t="str">
        <f t="shared" si="73"/>
        <v>公主與青蛙超級彩金卡</v>
      </c>
    </row>
    <row r="3964" spans="2:12" x14ac:dyDescent="0.25">
      <c r="B3964" s="82" t="s">
        <v>441</v>
      </c>
      <c r="C3964" s="174" t="s">
        <v>7600</v>
      </c>
      <c r="D3964" s="175" t="s">
        <v>7601</v>
      </c>
      <c r="E3964" s="82">
        <v>12</v>
      </c>
      <c r="F3964" s="79"/>
      <c r="G3964" s="82"/>
      <c r="H3964" s="82"/>
      <c r="I3964" s="118">
        <f>VLOOKUP(道具表!L3964,虛寶卡代碼清單!D:H,4,FALSE)*K3964</f>
        <v>4190000000</v>
      </c>
      <c r="J3964" s="147"/>
      <c r="K3964" s="71">
        <v>10000000</v>
      </c>
      <c r="L3964" t="str">
        <f t="shared" si="73"/>
        <v>公主與青蛙超級彩金卡</v>
      </c>
    </row>
    <row r="3965" spans="2:12" x14ac:dyDescent="0.25">
      <c r="B3965" s="82" t="s">
        <v>441</v>
      </c>
      <c r="C3965" s="174" t="s">
        <v>7602</v>
      </c>
      <c r="D3965" s="175" t="s">
        <v>7603</v>
      </c>
      <c r="E3965" s="82">
        <v>12</v>
      </c>
      <c r="F3965" s="79"/>
      <c r="G3965" s="82"/>
      <c r="H3965" s="82"/>
      <c r="I3965" s="118">
        <f>VLOOKUP(道具表!L3965,虛寶卡代碼清單!D:H,4,FALSE)*K3965</f>
        <v>6285000000</v>
      </c>
      <c r="J3965" s="147"/>
      <c r="K3965" s="71">
        <v>15000000</v>
      </c>
      <c r="L3965" t="str">
        <f t="shared" si="73"/>
        <v>公主與青蛙超級彩金卡</v>
      </c>
    </row>
    <row r="3966" spans="2:12" x14ac:dyDescent="0.25">
      <c r="B3966" s="82" t="s">
        <v>441</v>
      </c>
      <c r="C3966" s="174" t="s">
        <v>7604</v>
      </c>
      <c r="D3966" s="175" t="s">
        <v>7605</v>
      </c>
      <c r="E3966" s="82">
        <v>12</v>
      </c>
      <c r="F3966" s="79"/>
      <c r="G3966" s="82"/>
      <c r="H3966" s="82"/>
      <c r="I3966" s="118">
        <f>VLOOKUP(道具表!L3966,虛寶卡代碼清單!D:H,4,FALSE)*K3966</f>
        <v>12570000000</v>
      </c>
      <c r="J3966" s="147"/>
      <c r="K3966" s="71">
        <v>30000000</v>
      </c>
      <c r="L3966" t="str">
        <f t="shared" si="73"/>
        <v>公主與青蛙超級彩金卡</v>
      </c>
    </row>
    <row r="3967" spans="2:12" x14ac:dyDescent="0.25">
      <c r="B3967" s="82" t="s">
        <v>441</v>
      </c>
      <c r="C3967" s="174" t="s">
        <v>7606</v>
      </c>
      <c r="D3967" s="175" t="s">
        <v>7607</v>
      </c>
      <c r="E3967" s="82">
        <v>12</v>
      </c>
      <c r="F3967" s="79"/>
      <c r="G3967" s="82"/>
      <c r="H3967" s="82"/>
      <c r="I3967" s="118">
        <f>VLOOKUP(道具表!L3967,虛寶卡代碼清單!D:H,4,FALSE)*K3967</f>
        <v>20950000000</v>
      </c>
      <c r="J3967" s="147"/>
      <c r="K3967" s="71">
        <v>50000000</v>
      </c>
      <c r="L3967" t="str">
        <f t="shared" si="73"/>
        <v>公主與青蛙超級彩金卡</v>
      </c>
    </row>
    <row r="3968" spans="2:12" x14ac:dyDescent="0.25">
      <c r="B3968" s="82" t="s">
        <v>441</v>
      </c>
      <c r="C3968" s="174" t="s">
        <v>7608</v>
      </c>
      <c r="D3968" s="175" t="s">
        <v>7609</v>
      </c>
      <c r="E3968" s="82">
        <v>12</v>
      </c>
      <c r="F3968" s="79"/>
      <c r="G3968" s="82"/>
      <c r="H3968" s="82"/>
      <c r="I3968" s="118">
        <f>VLOOKUP(道具表!L3968,虛寶卡代碼清單!D:H,4,FALSE)*K3968</f>
        <v>41900000000</v>
      </c>
      <c r="J3968" s="147"/>
      <c r="K3968" s="71">
        <v>100000000</v>
      </c>
      <c r="L3968" t="str">
        <f t="shared" si="73"/>
        <v>公主與青蛙超級彩金卡</v>
      </c>
    </row>
    <row r="3969" spans="2:12" x14ac:dyDescent="0.25">
      <c r="B3969" s="82" t="s">
        <v>441</v>
      </c>
      <c r="C3969" s="174" t="s">
        <v>7610</v>
      </c>
      <c r="D3969" s="175" t="s">
        <v>7611</v>
      </c>
      <c r="E3969" s="82">
        <v>12</v>
      </c>
      <c r="F3969" s="79"/>
      <c r="G3969" s="82"/>
      <c r="H3969" s="82"/>
      <c r="I3969" s="118">
        <f>VLOOKUP(道具表!L3969,虛寶卡代碼清單!D:H,4,FALSE)*K3969</f>
        <v>83800000000</v>
      </c>
      <c r="J3969" s="147"/>
      <c r="K3969" s="71">
        <v>200000000</v>
      </c>
      <c r="L3969" t="str">
        <f t="shared" si="73"/>
        <v>公主與青蛙超級彩金卡</v>
      </c>
    </row>
    <row r="3970" spans="2:12" x14ac:dyDescent="0.25">
      <c r="B3970" s="82" t="s">
        <v>441</v>
      </c>
      <c r="C3970" s="174" t="s">
        <v>7612</v>
      </c>
      <c r="D3970" s="175" t="s">
        <v>7613</v>
      </c>
      <c r="E3970" s="82">
        <v>12</v>
      </c>
      <c r="F3970" s="79"/>
      <c r="G3970" s="82"/>
      <c r="H3970" s="82"/>
      <c r="I3970" s="118">
        <f>VLOOKUP(道具表!L3970,虛寶卡代碼清單!D:H,4,FALSE)*K3970</f>
        <v>125700000000</v>
      </c>
      <c r="J3970" s="147"/>
      <c r="K3970" s="71">
        <v>300000000</v>
      </c>
      <c r="L3970" t="str">
        <f t="shared" si="73"/>
        <v>公主與青蛙超級彩金卡</v>
      </c>
    </row>
    <row r="3971" spans="2:12" x14ac:dyDescent="0.25">
      <c r="B3971" s="82" t="s">
        <v>441</v>
      </c>
      <c r="C3971" s="174" t="s">
        <v>7614</v>
      </c>
      <c r="D3971" s="175" t="s">
        <v>7615</v>
      </c>
      <c r="E3971" s="82">
        <v>12</v>
      </c>
      <c r="F3971" s="79"/>
      <c r="G3971" s="82"/>
      <c r="H3971" s="82"/>
      <c r="I3971" s="118">
        <f>VLOOKUP(道具表!L3971,虛寶卡代碼清單!D:H,4,FALSE)*K3971</f>
        <v>209500000000</v>
      </c>
      <c r="J3971" s="147"/>
      <c r="K3971" s="71">
        <v>500000000</v>
      </c>
      <c r="L3971" t="str">
        <f t="shared" si="73"/>
        <v>公主與青蛙超級彩金卡</v>
      </c>
    </row>
    <row r="3972" spans="2:12" x14ac:dyDescent="0.25">
      <c r="B3972" s="82" t="s">
        <v>441</v>
      </c>
      <c r="C3972" s="174" t="s">
        <v>7616</v>
      </c>
      <c r="D3972" s="175" t="s">
        <v>7617</v>
      </c>
      <c r="E3972" s="82">
        <v>12</v>
      </c>
      <c r="F3972" s="79"/>
      <c r="G3972" s="82"/>
      <c r="H3972" s="82"/>
      <c r="I3972" s="118">
        <f>VLOOKUP(道具表!L3972,虛寶卡代碼清單!D:H,4,FALSE)*K3972</f>
        <v>419000000000</v>
      </c>
      <c r="J3972" s="147"/>
      <c r="K3972" s="71">
        <v>1000000000</v>
      </c>
      <c r="L3972" t="str">
        <f t="shared" si="73"/>
        <v>公主與青蛙超級彩金卡</v>
      </c>
    </row>
    <row r="3973" spans="2:12" x14ac:dyDescent="0.25">
      <c r="B3973" s="82" t="s">
        <v>441</v>
      </c>
      <c r="C3973" s="174" t="s">
        <v>7618</v>
      </c>
      <c r="D3973" s="175" t="s">
        <v>7619</v>
      </c>
      <c r="E3973" s="82">
        <v>12</v>
      </c>
      <c r="F3973" s="79"/>
      <c r="G3973" s="82"/>
      <c r="H3973" s="82"/>
      <c r="I3973" s="118">
        <f>VLOOKUP(道具表!L3973,虛寶卡代碼清單!D:H,4,FALSE)*K3973</f>
        <v>1257000</v>
      </c>
      <c r="J3973" s="147"/>
      <c r="K3973" s="71">
        <v>3000</v>
      </c>
      <c r="L3973" t="str">
        <f t="shared" si="73"/>
        <v>公主與青蛙超級彩金卡</v>
      </c>
    </row>
    <row r="3974" spans="2:12" x14ac:dyDescent="0.25">
      <c r="B3974" s="82" t="s">
        <v>441</v>
      </c>
      <c r="C3974" s="174" t="s">
        <v>7620</v>
      </c>
      <c r="D3974" s="175" t="s">
        <v>7621</v>
      </c>
      <c r="E3974" s="82">
        <v>12</v>
      </c>
      <c r="F3974" s="79"/>
      <c r="G3974" s="82"/>
      <c r="H3974" s="82"/>
      <c r="I3974" s="118">
        <f>VLOOKUP(道具表!L3974,虛寶卡代碼清單!D:H,4,FALSE)*K3974</f>
        <v>4190000</v>
      </c>
      <c r="J3974" s="147"/>
      <c r="K3974" s="71">
        <v>10000</v>
      </c>
      <c r="L3974" t="str">
        <f t="shared" si="73"/>
        <v>公主與青蛙超級彩金卡</v>
      </c>
    </row>
    <row r="3975" spans="2:12" x14ac:dyDescent="0.25">
      <c r="B3975" s="82" t="s">
        <v>441</v>
      </c>
      <c r="C3975" s="174" t="s">
        <v>7622</v>
      </c>
      <c r="D3975" s="175" t="s">
        <v>7623</v>
      </c>
      <c r="E3975" s="82">
        <v>12</v>
      </c>
      <c r="F3975" s="79"/>
      <c r="G3975" s="82"/>
      <c r="H3975" s="82"/>
      <c r="I3975" s="118">
        <f>VLOOKUP(道具表!L3975,虛寶卡代碼清單!D:H,4,FALSE)*K3975</f>
        <v>12570000</v>
      </c>
      <c r="J3975" s="147"/>
      <c r="K3975" s="71">
        <v>30000</v>
      </c>
      <c r="L3975" t="str">
        <f t="shared" si="73"/>
        <v>公主與青蛙超級彩金卡</v>
      </c>
    </row>
    <row r="3976" spans="2:12" x14ac:dyDescent="0.25">
      <c r="B3976" s="82" t="s">
        <v>441</v>
      </c>
      <c r="C3976" s="174" t="s">
        <v>7624</v>
      </c>
      <c r="D3976" s="175" t="s">
        <v>7625</v>
      </c>
      <c r="E3976" s="82">
        <v>12</v>
      </c>
      <c r="F3976" s="79"/>
      <c r="G3976" s="82"/>
      <c r="H3976" s="82"/>
      <c r="I3976" s="118">
        <f>VLOOKUP(道具表!L3976,虛寶卡代碼清單!D:H,4,FALSE)*K3976</f>
        <v>41900000</v>
      </c>
      <c r="J3976" s="147"/>
      <c r="K3976" s="71">
        <v>100000</v>
      </c>
      <c r="L3976" t="str">
        <f t="shared" si="73"/>
        <v>公主與青蛙超級彩金卡</v>
      </c>
    </row>
    <row r="3977" spans="2:12" x14ac:dyDescent="0.25">
      <c r="B3977" s="82" t="s">
        <v>441</v>
      </c>
      <c r="C3977" s="174" t="s">
        <v>7626</v>
      </c>
      <c r="D3977" s="175" t="s">
        <v>7627</v>
      </c>
      <c r="E3977" s="82">
        <v>12</v>
      </c>
      <c r="F3977" s="79"/>
      <c r="G3977" s="82"/>
      <c r="H3977" s="82"/>
      <c r="I3977" s="118">
        <f>VLOOKUP(道具表!L3977,虛寶卡代碼清單!D:H,4,FALSE)*K3977</f>
        <v>125700000</v>
      </c>
      <c r="J3977" s="147"/>
      <c r="K3977" s="71">
        <v>300000</v>
      </c>
      <c r="L3977" t="str">
        <f t="shared" si="73"/>
        <v>公主與青蛙超級彩金卡</v>
      </c>
    </row>
    <row r="3978" spans="2:12" x14ac:dyDescent="0.25">
      <c r="B3978" s="82" t="s">
        <v>441</v>
      </c>
      <c r="C3978" s="174" t="s">
        <v>7628</v>
      </c>
      <c r="D3978" s="175" t="s">
        <v>7629</v>
      </c>
      <c r="E3978" s="82">
        <v>12</v>
      </c>
      <c r="F3978" s="79"/>
      <c r="G3978" s="82"/>
      <c r="H3978" s="82"/>
      <c r="I3978" s="118">
        <f>VLOOKUP(道具表!L3978,虛寶卡代碼清單!D:H,4,FALSE)*K3978</f>
        <v>419000000</v>
      </c>
      <c r="J3978" s="147"/>
      <c r="K3978" s="71">
        <v>1000000</v>
      </c>
      <c r="L3978" t="str">
        <f t="shared" si="73"/>
        <v>公主與青蛙超級彩金卡</v>
      </c>
    </row>
    <row r="3979" spans="2:12" x14ac:dyDescent="0.25">
      <c r="B3979" s="82" t="s">
        <v>441</v>
      </c>
      <c r="C3979" s="174" t="s">
        <v>7630</v>
      </c>
      <c r="D3979" s="175" t="s">
        <v>7631</v>
      </c>
      <c r="E3979" s="82">
        <v>12</v>
      </c>
      <c r="F3979" s="79"/>
      <c r="G3979" s="82"/>
      <c r="H3979" s="82"/>
      <c r="I3979" s="118">
        <f>VLOOKUP(道具表!L3979,虛寶卡代碼清單!D:H,4,FALSE)*K3979</f>
        <v>1257000000</v>
      </c>
      <c r="J3979" s="147"/>
      <c r="K3979" s="71">
        <v>3000000</v>
      </c>
      <c r="L3979" t="str">
        <f t="shared" si="73"/>
        <v>公主與青蛙超級彩金卡</v>
      </c>
    </row>
    <row r="3980" spans="2:12" x14ac:dyDescent="0.25">
      <c r="B3980" s="82" t="s">
        <v>441</v>
      </c>
      <c r="C3980" s="174" t="s">
        <v>7632</v>
      </c>
      <c r="D3980" s="175" t="s">
        <v>7633</v>
      </c>
      <c r="E3980" s="82">
        <v>12</v>
      </c>
      <c r="F3980" s="79"/>
      <c r="G3980" s="82"/>
      <c r="H3980" s="82"/>
      <c r="I3980" s="118">
        <f>VLOOKUP(道具表!L3980,虛寶卡代碼清單!D:H,4,FALSE)*K3980</f>
        <v>2514000000</v>
      </c>
      <c r="J3980" s="147"/>
      <c r="K3980" s="71">
        <v>6000000</v>
      </c>
      <c r="L3980" t="str">
        <f t="shared" si="73"/>
        <v>公主與青蛙超級彩金卡</v>
      </c>
    </row>
    <row r="3981" spans="2:12" x14ac:dyDescent="0.25">
      <c r="B3981" s="82" t="s">
        <v>441</v>
      </c>
      <c r="C3981" s="174" t="s">
        <v>7634</v>
      </c>
      <c r="D3981" s="175" t="s">
        <v>7635</v>
      </c>
      <c r="E3981" s="82">
        <v>12</v>
      </c>
      <c r="F3981" s="79"/>
      <c r="G3981" s="82"/>
      <c r="H3981" s="82"/>
      <c r="I3981" s="118">
        <f>VLOOKUP(道具表!L3981,虛寶卡代碼清單!D:H,4,FALSE)*K3981</f>
        <v>3771000000</v>
      </c>
      <c r="J3981" s="147"/>
      <c r="K3981" s="71">
        <v>9000000</v>
      </c>
      <c r="L3981" t="str">
        <f t="shared" si="73"/>
        <v>公主與青蛙超級彩金卡</v>
      </c>
    </row>
    <row r="3982" spans="2:12" x14ac:dyDescent="0.25">
      <c r="B3982" s="82" t="s">
        <v>441</v>
      </c>
      <c r="C3982" s="174" t="s">
        <v>7636</v>
      </c>
      <c r="D3982" s="175" t="s">
        <v>7637</v>
      </c>
      <c r="E3982" s="82">
        <v>12</v>
      </c>
      <c r="F3982" s="79"/>
      <c r="G3982" s="82"/>
      <c r="H3982" s="82"/>
      <c r="I3982" s="118">
        <f>VLOOKUP(道具表!L3982,虛寶卡代碼清單!D:H,4,FALSE)*K3982</f>
        <v>4190000000</v>
      </c>
      <c r="J3982" s="147"/>
      <c r="K3982" s="71">
        <v>10000000</v>
      </c>
      <c r="L3982" t="str">
        <f t="shared" si="73"/>
        <v>公主與青蛙超級彩金卡</v>
      </c>
    </row>
    <row r="3983" spans="2:12" x14ac:dyDescent="0.25">
      <c r="B3983" s="82" t="s">
        <v>441</v>
      </c>
      <c r="C3983" s="174" t="s">
        <v>7638</v>
      </c>
      <c r="D3983" s="175" t="s">
        <v>7639</v>
      </c>
      <c r="E3983" s="82">
        <v>12</v>
      </c>
      <c r="F3983" s="79"/>
      <c r="G3983" s="82"/>
      <c r="H3983" s="82"/>
      <c r="I3983" s="118">
        <f>VLOOKUP(道具表!L3983,虛寶卡代碼清單!D:H,4,FALSE)*K3983</f>
        <v>6285000000</v>
      </c>
      <c r="J3983" s="147"/>
      <c r="K3983" s="71">
        <v>15000000</v>
      </c>
      <c r="L3983" t="str">
        <f t="shared" si="73"/>
        <v>公主與青蛙超級彩金卡</v>
      </c>
    </row>
    <row r="3984" spans="2:12" x14ac:dyDescent="0.25">
      <c r="B3984" s="82" t="s">
        <v>441</v>
      </c>
      <c r="C3984" s="174" t="s">
        <v>7640</v>
      </c>
      <c r="D3984" s="175" t="s">
        <v>7641</v>
      </c>
      <c r="E3984" s="82">
        <v>12</v>
      </c>
      <c r="F3984" s="79"/>
      <c r="G3984" s="82"/>
      <c r="H3984" s="82"/>
      <c r="I3984" s="118">
        <f>VLOOKUP(道具表!L3984,虛寶卡代碼清單!D:H,4,FALSE)*K3984</f>
        <v>12570000000</v>
      </c>
      <c r="J3984" s="147"/>
      <c r="K3984" s="71">
        <v>30000000</v>
      </c>
      <c r="L3984" t="str">
        <f t="shared" si="73"/>
        <v>公主與青蛙超級彩金卡</v>
      </c>
    </row>
    <row r="3985" spans="2:12" x14ac:dyDescent="0.25">
      <c r="B3985" s="82" t="s">
        <v>441</v>
      </c>
      <c r="C3985" s="174" t="s">
        <v>7642</v>
      </c>
      <c r="D3985" s="175" t="s">
        <v>7643</v>
      </c>
      <c r="E3985" s="82">
        <v>12</v>
      </c>
      <c r="F3985" s="79"/>
      <c r="G3985" s="82"/>
      <c r="H3985" s="82"/>
      <c r="I3985" s="118">
        <f>VLOOKUP(道具表!L3985,虛寶卡代碼清單!D:H,4,FALSE)*K3985</f>
        <v>20950000000</v>
      </c>
      <c r="J3985" s="147"/>
      <c r="K3985" s="71">
        <v>50000000</v>
      </c>
      <c r="L3985" t="str">
        <f t="shared" si="73"/>
        <v>公主與青蛙超級彩金卡</v>
      </c>
    </row>
    <row r="3986" spans="2:12" x14ac:dyDescent="0.25">
      <c r="B3986" s="82" t="s">
        <v>441</v>
      </c>
      <c r="C3986" s="174" t="s">
        <v>7644</v>
      </c>
      <c r="D3986" s="175" t="s">
        <v>7645</v>
      </c>
      <c r="E3986" s="82">
        <v>12</v>
      </c>
      <c r="F3986" s="79"/>
      <c r="G3986" s="82"/>
      <c r="H3986" s="82"/>
      <c r="I3986" s="118">
        <f>VLOOKUP(道具表!L3986,虛寶卡代碼清單!D:H,4,FALSE)*K3986</f>
        <v>41900000000</v>
      </c>
      <c r="J3986" s="147"/>
      <c r="K3986" s="71">
        <v>100000000</v>
      </c>
      <c r="L3986" t="str">
        <f t="shared" si="73"/>
        <v>公主與青蛙超級彩金卡</v>
      </c>
    </row>
    <row r="3987" spans="2:12" x14ac:dyDescent="0.25">
      <c r="B3987" s="82" t="s">
        <v>441</v>
      </c>
      <c r="C3987" s="174" t="s">
        <v>7646</v>
      </c>
      <c r="D3987" s="175" t="s">
        <v>7647</v>
      </c>
      <c r="E3987" s="82">
        <v>12</v>
      </c>
      <c r="F3987" s="79"/>
      <c r="G3987" s="82"/>
      <c r="H3987" s="82"/>
      <c r="I3987" s="118">
        <f>VLOOKUP(道具表!L3987,虛寶卡代碼清單!D:H,4,FALSE)*K3987</f>
        <v>83800000000</v>
      </c>
      <c r="J3987" s="147"/>
      <c r="K3987" s="71">
        <v>200000000</v>
      </c>
      <c r="L3987" t="str">
        <f t="shared" si="73"/>
        <v>公主與青蛙超級彩金卡</v>
      </c>
    </row>
    <row r="3988" spans="2:12" x14ac:dyDescent="0.25">
      <c r="B3988" s="82" t="s">
        <v>441</v>
      </c>
      <c r="C3988" s="174" t="s">
        <v>7648</v>
      </c>
      <c r="D3988" s="175" t="s">
        <v>7649</v>
      </c>
      <c r="E3988" s="82">
        <v>12</v>
      </c>
      <c r="F3988" s="79"/>
      <c r="G3988" s="82"/>
      <c r="H3988" s="82"/>
      <c r="I3988" s="118">
        <f>VLOOKUP(道具表!L3988,虛寶卡代碼清單!D:H,4,FALSE)*K3988</f>
        <v>125700000000</v>
      </c>
      <c r="J3988" s="147"/>
      <c r="K3988" s="71">
        <v>300000000</v>
      </c>
      <c r="L3988" t="str">
        <f t="shared" si="73"/>
        <v>公主與青蛙超級彩金卡</v>
      </c>
    </row>
    <row r="3989" spans="2:12" x14ac:dyDescent="0.25">
      <c r="B3989" s="82" t="s">
        <v>441</v>
      </c>
      <c r="C3989" s="174" t="s">
        <v>7650</v>
      </c>
      <c r="D3989" s="175" t="s">
        <v>7651</v>
      </c>
      <c r="E3989" s="82">
        <v>12</v>
      </c>
      <c r="F3989" s="79"/>
      <c r="G3989" s="82"/>
      <c r="H3989" s="82"/>
      <c r="I3989" s="118">
        <f>VLOOKUP(道具表!L3989,虛寶卡代碼清單!D:H,4,FALSE)*K3989</f>
        <v>209500000000</v>
      </c>
      <c r="J3989" s="147"/>
      <c r="K3989" s="71">
        <v>500000000</v>
      </c>
      <c r="L3989" t="str">
        <f t="shared" si="73"/>
        <v>公主與青蛙超級彩金卡</v>
      </c>
    </row>
    <row r="3990" spans="2:12" x14ac:dyDescent="0.25">
      <c r="B3990" s="82" t="s">
        <v>441</v>
      </c>
      <c r="C3990" s="174" t="s">
        <v>7652</v>
      </c>
      <c r="D3990" s="175" t="s">
        <v>7653</v>
      </c>
      <c r="E3990" s="82">
        <v>12</v>
      </c>
      <c r="F3990" s="79"/>
      <c r="G3990" s="82"/>
      <c r="H3990" s="82"/>
      <c r="I3990" s="118">
        <f>VLOOKUP(道具表!L3990,虛寶卡代碼清單!D:H,4,FALSE)*K3990</f>
        <v>419000000000</v>
      </c>
      <c r="J3990" s="147"/>
      <c r="K3990" s="71">
        <v>1000000000</v>
      </c>
      <c r="L3990" t="str">
        <f t="shared" si="73"/>
        <v>公主與青蛙超級彩金卡</v>
      </c>
    </row>
    <row r="3991" spans="2:12" x14ac:dyDescent="0.25">
      <c r="B3991" s="82" t="s">
        <v>441</v>
      </c>
      <c r="C3991" s="174" t="s">
        <v>7654</v>
      </c>
      <c r="D3991" s="175" t="s">
        <v>7655</v>
      </c>
      <c r="E3991" s="82">
        <v>12</v>
      </c>
      <c r="F3991" s="79"/>
      <c r="G3991" s="82"/>
      <c r="H3991" s="82"/>
      <c r="I3991" s="118">
        <f>VLOOKUP(道具表!L3991,虛寶卡代碼清單!D:H,4,FALSE)*K3991</f>
        <v>3603000</v>
      </c>
      <c r="J3991" s="147"/>
      <c r="K3991" s="71">
        <v>3000</v>
      </c>
      <c r="L3991" t="str">
        <f t="shared" si="73"/>
        <v>公主與青蛙超級親吻卡</v>
      </c>
    </row>
    <row r="3992" spans="2:12" x14ac:dyDescent="0.25">
      <c r="B3992" s="82" t="s">
        <v>441</v>
      </c>
      <c r="C3992" s="174" t="s">
        <v>7656</v>
      </c>
      <c r="D3992" s="175" t="s">
        <v>7657</v>
      </c>
      <c r="E3992" s="82">
        <v>12</v>
      </c>
      <c r="F3992" s="79"/>
      <c r="G3992" s="82"/>
      <c r="H3992" s="82"/>
      <c r="I3992" s="118">
        <f>VLOOKUP(道具表!L3992,虛寶卡代碼清單!D:H,4,FALSE)*K3992</f>
        <v>12010000</v>
      </c>
      <c r="J3992" s="147"/>
      <c r="K3992" s="71">
        <v>10000</v>
      </c>
      <c r="L3992" t="str">
        <f t="shared" si="73"/>
        <v>公主與青蛙超級親吻卡</v>
      </c>
    </row>
    <row r="3993" spans="2:12" x14ac:dyDescent="0.25">
      <c r="B3993" s="82" t="s">
        <v>441</v>
      </c>
      <c r="C3993" s="174" t="s">
        <v>7658</v>
      </c>
      <c r="D3993" s="175" t="s">
        <v>7659</v>
      </c>
      <c r="E3993" s="82">
        <v>12</v>
      </c>
      <c r="F3993" s="79"/>
      <c r="G3993" s="82"/>
      <c r="H3993" s="82"/>
      <c r="I3993" s="118">
        <f>VLOOKUP(道具表!L3993,虛寶卡代碼清單!D:H,4,FALSE)*K3993</f>
        <v>36030000</v>
      </c>
      <c r="J3993" s="147"/>
      <c r="K3993" s="71">
        <v>30000</v>
      </c>
      <c r="L3993" t="str">
        <f t="shared" si="73"/>
        <v>公主與青蛙超級親吻卡</v>
      </c>
    </row>
    <row r="3994" spans="2:12" x14ac:dyDescent="0.25">
      <c r="B3994" s="82" t="s">
        <v>441</v>
      </c>
      <c r="C3994" s="174" t="s">
        <v>7660</v>
      </c>
      <c r="D3994" s="175" t="s">
        <v>7661</v>
      </c>
      <c r="E3994" s="82">
        <v>12</v>
      </c>
      <c r="F3994" s="79"/>
      <c r="G3994" s="82"/>
      <c r="H3994" s="82"/>
      <c r="I3994" s="118">
        <f>VLOOKUP(道具表!L3994,虛寶卡代碼清單!D:H,4,FALSE)*K3994</f>
        <v>120100000</v>
      </c>
      <c r="J3994" s="147"/>
      <c r="K3994" s="71">
        <v>100000</v>
      </c>
      <c r="L3994" t="str">
        <f t="shared" si="73"/>
        <v>公主與青蛙超級親吻卡</v>
      </c>
    </row>
    <row r="3995" spans="2:12" x14ac:dyDescent="0.25">
      <c r="B3995" s="82" t="s">
        <v>441</v>
      </c>
      <c r="C3995" s="174" t="s">
        <v>7662</v>
      </c>
      <c r="D3995" s="175" t="s">
        <v>7663</v>
      </c>
      <c r="E3995" s="82">
        <v>12</v>
      </c>
      <c r="F3995" s="79"/>
      <c r="G3995" s="82"/>
      <c r="H3995" s="82"/>
      <c r="I3995" s="118">
        <f>VLOOKUP(道具表!L3995,虛寶卡代碼清單!D:H,4,FALSE)*K3995</f>
        <v>360300000</v>
      </c>
      <c r="J3995" s="147"/>
      <c r="K3995" s="71">
        <v>300000</v>
      </c>
      <c r="L3995" t="str">
        <f t="shared" si="73"/>
        <v>公主與青蛙超級親吻卡</v>
      </c>
    </row>
    <row r="3996" spans="2:12" x14ac:dyDescent="0.25">
      <c r="B3996" s="82" t="s">
        <v>441</v>
      </c>
      <c r="C3996" s="174" t="s">
        <v>7664</v>
      </c>
      <c r="D3996" s="175" t="s">
        <v>7665</v>
      </c>
      <c r="E3996" s="82">
        <v>12</v>
      </c>
      <c r="F3996" s="79"/>
      <c r="G3996" s="82"/>
      <c r="H3996" s="82"/>
      <c r="I3996" s="118">
        <f>VLOOKUP(道具表!L3996,虛寶卡代碼清單!D:H,4,FALSE)*K3996</f>
        <v>1201000000</v>
      </c>
      <c r="J3996" s="147"/>
      <c r="K3996" s="71">
        <v>1000000</v>
      </c>
      <c r="L3996" t="str">
        <f t="shared" si="73"/>
        <v>公主與青蛙超級親吻卡</v>
      </c>
    </row>
    <row r="3997" spans="2:12" x14ac:dyDescent="0.25">
      <c r="B3997" s="82" t="s">
        <v>441</v>
      </c>
      <c r="C3997" s="174" t="s">
        <v>7666</v>
      </c>
      <c r="D3997" s="175" t="s">
        <v>7667</v>
      </c>
      <c r="E3997" s="82">
        <v>12</v>
      </c>
      <c r="F3997" s="79"/>
      <c r="G3997" s="82"/>
      <c r="H3997" s="82"/>
      <c r="I3997" s="118">
        <f>VLOOKUP(道具表!L3997,虛寶卡代碼清單!D:H,4,FALSE)*K3997</f>
        <v>3603000000</v>
      </c>
      <c r="J3997" s="147"/>
      <c r="K3997" s="71">
        <v>3000000</v>
      </c>
      <c r="L3997" t="str">
        <f t="shared" si="73"/>
        <v>公主與青蛙超級親吻卡</v>
      </c>
    </row>
    <row r="3998" spans="2:12" x14ac:dyDescent="0.25">
      <c r="B3998" s="82" t="s">
        <v>441</v>
      </c>
      <c r="C3998" s="174" t="s">
        <v>7668</v>
      </c>
      <c r="D3998" s="175" t="s">
        <v>7669</v>
      </c>
      <c r="E3998" s="82">
        <v>12</v>
      </c>
      <c r="F3998" s="79"/>
      <c r="G3998" s="82"/>
      <c r="H3998" s="82"/>
      <c r="I3998" s="118">
        <f>VLOOKUP(道具表!L3998,虛寶卡代碼清單!D:H,4,FALSE)*K3998</f>
        <v>7206000000</v>
      </c>
      <c r="J3998" s="147"/>
      <c r="K3998" s="71">
        <v>6000000</v>
      </c>
      <c r="L3998" t="str">
        <f t="shared" si="73"/>
        <v>公主與青蛙超級親吻卡</v>
      </c>
    </row>
    <row r="3999" spans="2:12" x14ac:dyDescent="0.25">
      <c r="B3999" s="82" t="s">
        <v>441</v>
      </c>
      <c r="C3999" s="174" t="s">
        <v>7670</v>
      </c>
      <c r="D3999" s="175" t="s">
        <v>7671</v>
      </c>
      <c r="E3999" s="82">
        <v>12</v>
      </c>
      <c r="F3999" s="79"/>
      <c r="G3999" s="82"/>
      <c r="H3999" s="82"/>
      <c r="I3999" s="118">
        <f>VLOOKUP(道具表!L3999,虛寶卡代碼清單!D:H,4,FALSE)*K3999</f>
        <v>10809000000</v>
      </c>
      <c r="J3999" s="147"/>
      <c r="K3999" s="71">
        <v>9000000</v>
      </c>
      <c r="L3999" t="str">
        <f t="shared" si="73"/>
        <v>公主與青蛙超級親吻卡</v>
      </c>
    </row>
    <row r="4000" spans="2:12" x14ac:dyDescent="0.25">
      <c r="B4000" s="82" t="s">
        <v>441</v>
      </c>
      <c r="C4000" s="174" t="s">
        <v>7672</v>
      </c>
      <c r="D4000" s="175" t="s">
        <v>7673</v>
      </c>
      <c r="E4000" s="82">
        <v>12</v>
      </c>
      <c r="F4000" s="79"/>
      <c r="G4000" s="82"/>
      <c r="H4000" s="82"/>
      <c r="I4000" s="118">
        <f>VLOOKUP(道具表!L4000,虛寶卡代碼清單!D:H,4,FALSE)*K4000</f>
        <v>12010000000</v>
      </c>
      <c r="J4000" s="147"/>
      <c r="K4000" s="71">
        <v>10000000</v>
      </c>
      <c r="L4000" t="str">
        <f t="shared" si="73"/>
        <v>公主與青蛙超級親吻卡</v>
      </c>
    </row>
    <row r="4001" spans="2:12" x14ac:dyDescent="0.25">
      <c r="B4001" s="82" t="s">
        <v>441</v>
      </c>
      <c r="C4001" s="174" t="s">
        <v>7674</v>
      </c>
      <c r="D4001" s="175" t="s">
        <v>7675</v>
      </c>
      <c r="E4001" s="82">
        <v>12</v>
      </c>
      <c r="F4001" s="79"/>
      <c r="G4001" s="82"/>
      <c r="H4001" s="82"/>
      <c r="I4001" s="118">
        <f>VLOOKUP(道具表!L4001,虛寶卡代碼清單!D:H,4,FALSE)*K4001</f>
        <v>18015000000</v>
      </c>
      <c r="J4001" s="147"/>
      <c r="K4001" s="71">
        <v>15000000</v>
      </c>
      <c r="L4001" t="str">
        <f t="shared" si="73"/>
        <v>公主與青蛙超級親吻卡</v>
      </c>
    </row>
    <row r="4002" spans="2:12" x14ac:dyDescent="0.25">
      <c r="B4002" s="82" t="s">
        <v>441</v>
      </c>
      <c r="C4002" s="174" t="s">
        <v>7676</v>
      </c>
      <c r="D4002" s="175" t="s">
        <v>7677</v>
      </c>
      <c r="E4002" s="82">
        <v>12</v>
      </c>
      <c r="F4002" s="79"/>
      <c r="G4002" s="82"/>
      <c r="H4002" s="82"/>
      <c r="I4002" s="118">
        <f>VLOOKUP(道具表!L4002,虛寶卡代碼清單!D:H,4,FALSE)*K4002</f>
        <v>36030000000</v>
      </c>
      <c r="J4002" s="147"/>
      <c r="K4002" s="71">
        <v>30000000</v>
      </c>
      <c r="L4002" t="str">
        <f t="shared" si="73"/>
        <v>公主與青蛙超級親吻卡</v>
      </c>
    </row>
    <row r="4003" spans="2:12" x14ac:dyDescent="0.25">
      <c r="B4003" s="82" t="s">
        <v>441</v>
      </c>
      <c r="C4003" s="174" t="s">
        <v>7678</v>
      </c>
      <c r="D4003" s="175" t="s">
        <v>7679</v>
      </c>
      <c r="E4003" s="82">
        <v>12</v>
      </c>
      <c r="F4003" s="79"/>
      <c r="G4003" s="82"/>
      <c r="H4003" s="82"/>
      <c r="I4003" s="118">
        <f>VLOOKUP(道具表!L4003,虛寶卡代碼清單!D:H,4,FALSE)*K4003</f>
        <v>60050000000</v>
      </c>
      <c r="J4003" s="147"/>
      <c r="K4003" s="71">
        <v>50000000</v>
      </c>
      <c r="L4003" t="str">
        <f t="shared" si="73"/>
        <v>公主與青蛙超級親吻卡</v>
      </c>
    </row>
    <row r="4004" spans="2:12" x14ac:dyDescent="0.25">
      <c r="B4004" s="82" t="s">
        <v>441</v>
      </c>
      <c r="C4004" s="174" t="s">
        <v>7680</v>
      </c>
      <c r="D4004" s="175" t="s">
        <v>7681</v>
      </c>
      <c r="E4004" s="82">
        <v>12</v>
      </c>
      <c r="F4004" s="79"/>
      <c r="G4004" s="82"/>
      <c r="H4004" s="82"/>
      <c r="I4004" s="118">
        <f>VLOOKUP(道具表!L4004,虛寶卡代碼清單!D:H,4,FALSE)*K4004</f>
        <v>120100000000</v>
      </c>
      <c r="J4004" s="147"/>
      <c r="K4004" s="71">
        <v>100000000</v>
      </c>
      <c r="L4004" t="str">
        <f t="shared" si="73"/>
        <v>公主與青蛙超級親吻卡</v>
      </c>
    </row>
    <row r="4005" spans="2:12" x14ac:dyDescent="0.25">
      <c r="B4005" s="82" t="s">
        <v>441</v>
      </c>
      <c r="C4005" s="174" t="s">
        <v>7682</v>
      </c>
      <c r="D4005" s="175" t="s">
        <v>7683</v>
      </c>
      <c r="E4005" s="82">
        <v>12</v>
      </c>
      <c r="F4005" s="79"/>
      <c r="G4005" s="82"/>
      <c r="H4005" s="82"/>
      <c r="I4005" s="118">
        <f>VLOOKUP(道具表!L4005,虛寶卡代碼清單!D:H,4,FALSE)*K4005</f>
        <v>240200000000</v>
      </c>
      <c r="J4005" s="147"/>
      <c r="K4005" s="71">
        <v>200000000</v>
      </c>
      <c r="L4005" t="str">
        <f t="shared" si="73"/>
        <v>公主與青蛙超級親吻卡</v>
      </c>
    </row>
    <row r="4006" spans="2:12" x14ac:dyDescent="0.25">
      <c r="B4006" s="82" t="s">
        <v>441</v>
      </c>
      <c r="C4006" s="174" t="s">
        <v>7684</v>
      </c>
      <c r="D4006" s="175" t="s">
        <v>7685</v>
      </c>
      <c r="E4006" s="82">
        <v>12</v>
      </c>
      <c r="F4006" s="79"/>
      <c r="G4006" s="82"/>
      <c r="H4006" s="82"/>
      <c r="I4006" s="118">
        <f>VLOOKUP(道具表!L4006,虛寶卡代碼清單!D:H,4,FALSE)*K4006</f>
        <v>360300000000</v>
      </c>
      <c r="J4006" s="147"/>
      <c r="K4006" s="71">
        <v>300000000</v>
      </c>
      <c r="L4006" t="str">
        <f t="shared" si="73"/>
        <v>公主與青蛙超級親吻卡</v>
      </c>
    </row>
    <row r="4007" spans="2:12" x14ac:dyDescent="0.25">
      <c r="B4007" s="82" t="s">
        <v>441</v>
      </c>
      <c r="C4007" s="174" t="s">
        <v>7686</v>
      </c>
      <c r="D4007" s="175" t="s">
        <v>7687</v>
      </c>
      <c r="E4007" s="82">
        <v>12</v>
      </c>
      <c r="F4007" s="79"/>
      <c r="G4007" s="82"/>
      <c r="H4007" s="82"/>
      <c r="I4007" s="118">
        <f>VLOOKUP(道具表!L4007,虛寶卡代碼清單!D:H,4,FALSE)*K4007</f>
        <v>600500000000</v>
      </c>
      <c r="J4007" s="147"/>
      <c r="K4007" s="71">
        <v>500000000</v>
      </c>
      <c r="L4007" t="str">
        <f t="shared" si="73"/>
        <v>公主與青蛙超級親吻卡</v>
      </c>
    </row>
    <row r="4008" spans="2:12" x14ac:dyDescent="0.25">
      <c r="B4008" s="82" t="s">
        <v>441</v>
      </c>
      <c r="C4008" s="174" t="s">
        <v>7688</v>
      </c>
      <c r="D4008" s="175" t="s">
        <v>7689</v>
      </c>
      <c r="E4008" s="82">
        <v>12</v>
      </c>
      <c r="F4008" s="79"/>
      <c r="G4008" s="82"/>
      <c r="H4008" s="82"/>
      <c r="I4008" s="118">
        <f>VLOOKUP(道具表!L4008,虛寶卡代碼清單!D:H,4,FALSE)*K4008</f>
        <v>1201000000000</v>
      </c>
      <c r="J4008" s="147"/>
      <c r="K4008" s="71">
        <v>1000000000</v>
      </c>
      <c r="L4008" t="str">
        <f t="shared" si="73"/>
        <v>公主與青蛙超級親吻卡</v>
      </c>
    </row>
    <row r="4009" spans="2:12" x14ac:dyDescent="0.25">
      <c r="B4009" s="82" t="s">
        <v>441</v>
      </c>
      <c r="C4009" s="174" t="s">
        <v>7690</v>
      </c>
      <c r="D4009" s="175" t="s">
        <v>7691</v>
      </c>
      <c r="E4009" s="82">
        <v>12</v>
      </c>
      <c r="F4009" s="79"/>
      <c r="G4009" s="82"/>
      <c r="H4009" s="82"/>
      <c r="I4009" s="118">
        <f>VLOOKUP(道具表!L4009,虛寶卡代碼清單!D:H,4,FALSE)*K4009</f>
        <v>3603000</v>
      </c>
      <c r="J4009" s="147"/>
      <c r="K4009" s="71">
        <v>3000</v>
      </c>
      <c r="L4009" t="str">
        <f t="shared" si="73"/>
        <v>公主與青蛙超級親吻卡</v>
      </c>
    </row>
    <row r="4010" spans="2:12" x14ac:dyDescent="0.25">
      <c r="B4010" s="82" t="s">
        <v>441</v>
      </c>
      <c r="C4010" s="174" t="s">
        <v>7692</v>
      </c>
      <c r="D4010" s="175" t="s">
        <v>7693</v>
      </c>
      <c r="E4010" s="82">
        <v>12</v>
      </c>
      <c r="F4010" s="79"/>
      <c r="G4010" s="82"/>
      <c r="H4010" s="82"/>
      <c r="I4010" s="118">
        <f>VLOOKUP(道具表!L4010,虛寶卡代碼清單!D:H,4,FALSE)*K4010</f>
        <v>12010000</v>
      </c>
      <c r="J4010" s="147"/>
      <c r="K4010" s="71">
        <v>10000</v>
      </c>
      <c r="L4010" t="str">
        <f t="shared" si="73"/>
        <v>公主與青蛙超級親吻卡</v>
      </c>
    </row>
    <row r="4011" spans="2:12" x14ac:dyDescent="0.25">
      <c r="B4011" s="82" t="s">
        <v>441</v>
      </c>
      <c r="C4011" s="174" t="s">
        <v>7694</v>
      </c>
      <c r="D4011" s="175" t="s">
        <v>7695</v>
      </c>
      <c r="E4011" s="82">
        <v>12</v>
      </c>
      <c r="F4011" s="79"/>
      <c r="G4011" s="82"/>
      <c r="H4011" s="82"/>
      <c r="I4011" s="118">
        <f>VLOOKUP(道具表!L4011,虛寶卡代碼清單!D:H,4,FALSE)*K4011</f>
        <v>36030000</v>
      </c>
      <c r="J4011" s="147"/>
      <c r="K4011" s="71">
        <v>30000</v>
      </c>
      <c r="L4011" t="str">
        <f t="shared" si="73"/>
        <v>公主與青蛙超級親吻卡</v>
      </c>
    </row>
    <row r="4012" spans="2:12" x14ac:dyDescent="0.25">
      <c r="B4012" s="82" t="s">
        <v>441</v>
      </c>
      <c r="C4012" s="174" t="s">
        <v>7696</v>
      </c>
      <c r="D4012" s="175" t="s">
        <v>7697</v>
      </c>
      <c r="E4012" s="82">
        <v>12</v>
      </c>
      <c r="F4012" s="79"/>
      <c r="G4012" s="82"/>
      <c r="H4012" s="82"/>
      <c r="I4012" s="118">
        <f>VLOOKUP(道具表!L4012,虛寶卡代碼清單!D:H,4,FALSE)*K4012</f>
        <v>120100000</v>
      </c>
      <c r="J4012" s="147"/>
      <c r="K4012" s="71">
        <v>100000</v>
      </c>
      <c r="L4012" t="str">
        <f t="shared" si="73"/>
        <v>公主與青蛙超級親吻卡</v>
      </c>
    </row>
    <row r="4013" spans="2:12" x14ac:dyDescent="0.25">
      <c r="B4013" s="82" t="s">
        <v>441</v>
      </c>
      <c r="C4013" s="174" t="s">
        <v>7698</v>
      </c>
      <c r="D4013" s="175" t="s">
        <v>7699</v>
      </c>
      <c r="E4013" s="82">
        <v>12</v>
      </c>
      <c r="F4013" s="79"/>
      <c r="G4013" s="82"/>
      <c r="H4013" s="82"/>
      <c r="I4013" s="118">
        <f>VLOOKUP(道具表!L4013,虛寶卡代碼清單!D:H,4,FALSE)*K4013</f>
        <v>360300000</v>
      </c>
      <c r="J4013" s="147"/>
      <c r="K4013" s="71">
        <v>300000</v>
      </c>
      <c r="L4013" t="str">
        <f t="shared" si="73"/>
        <v>公主與青蛙超級親吻卡</v>
      </c>
    </row>
    <row r="4014" spans="2:12" x14ac:dyDescent="0.25">
      <c r="B4014" s="82" t="s">
        <v>441</v>
      </c>
      <c r="C4014" s="174" t="s">
        <v>7700</v>
      </c>
      <c r="D4014" s="175" t="s">
        <v>7701</v>
      </c>
      <c r="E4014" s="82">
        <v>12</v>
      </c>
      <c r="F4014" s="79"/>
      <c r="G4014" s="82"/>
      <c r="H4014" s="82"/>
      <c r="I4014" s="118">
        <f>VLOOKUP(道具表!L4014,虛寶卡代碼清單!D:H,4,FALSE)*K4014</f>
        <v>1201000000</v>
      </c>
      <c r="J4014" s="147"/>
      <c r="K4014" s="71">
        <v>1000000</v>
      </c>
      <c r="L4014" t="str">
        <f t="shared" si="73"/>
        <v>公主與青蛙超級親吻卡</v>
      </c>
    </row>
    <row r="4015" spans="2:12" x14ac:dyDescent="0.25">
      <c r="B4015" s="82" t="s">
        <v>441</v>
      </c>
      <c r="C4015" s="174" t="s">
        <v>7702</v>
      </c>
      <c r="D4015" s="175" t="s">
        <v>7703</v>
      </c>
      <c r="E4015" s="82">
        <v>12</v>
      </c>
      <c r="F4015" s="79"/>
      <c r="G4015" s="82"/>
      <c r="H4015" s="82"/>
      <c r="I4015" s="118">
        <f>VLOOKUP(道具表!L4015,虛寶卡代碼清單!D:H,4,FALSE)*K4015</f>
        <v>3603000000</v>
      </c>
      <c r="J4015" s="147"/>
      <c r="K4015" s="71">
        <v>3000000</v>
      </c>
      <c r="L4015" t="str">
        <f t="shared" ref="L4015:L4079" si="74">MID(C4015,LEN(K4015)+1,FIND("(",C4015)-LEN(K4015)-1)</f>
        <v>公主與青蛙超級親吻卡</v>
      </c>
    </row>
    <row r="4016" spans="2:12" x14ac:dyDescent="0.25">
      <c r="B4016" s="82" t="s">
        <v>441</v>
      </c>
      <c r="C4016" s="174" t="s">
        <v>7704</v>
      </c>
      <c r="D4016" s="175" t="s">
        <v>7705</v>
      </c>
      <c r="E4016" s="82">
        <v>12</v>
      </c>
      <c r="F4016" s="79"/>
      <c r="G4016" s="82"/>
      <c r="H4016" s="82"/>
      <c r="I4016" s="118">
        <f>VLOOKUP(道具表!L4016,虛寶卡代碼清單!D:H,4,FALSE)*K4016</f>
        <v>7206000000</v>
      </c>
      <c r="J4016" s="147"/>
      <c r="K4016" s="71">
        <v>6000000</v>
      </c>
      <c r="L4016" t="str">
        <f t="shared" si="74"/>
        <v>公主與青蛙超級親吻卡</v>
      </c>
    </row>
    <row r="4017" spans="2:12" x14ac:dyDescent="0.25">
      <c r="B4017" s="82" t="s">
        <v>441</v>
      </c>
      <c r="C4017" s="174" t="s">
        <v>7706</v>
      </c>
      <c r="D4017" s="175" t="s">
        <v>7707</v>
      </c>
      <c r="E4017" s="82">
        <v>12</v>
      </c>
      <c r="F4017" s="79"/>
      <c r="G4017" s="82"/>
      <c r="H4017" s="82"/>
      <c r="I4017" s="118">
        <f>VLOOKUP(道具表!L4017,虛寶卡代碼清單!D:H,4,FALSE)*K4017</f>
        <v>10809000000</v>
      </c>
      <c r="J4017" s="147"/>
      <c r="K4017" s="71">
        <v>9000000</v>
      </c>
      <c r="L4017" t="str">
        <f t="shared" si="74"/>
        <v>公主與青蛙超級親吻卡</v>
      </c>
    </row>
    <row r="4018" spans="2:12" x14ac:dyDescent="0.25">
      <c r="B4018" s="82" t="s">
        <v>441</v>
      </c>
      <c r="C4018" s="174" t="s">
        <v>7708</v>
      </c>
      <c r="D4018" s="175" t="s">
        <v>7709</v>
      </c>
      <c r="E4018" s="82">
        <v>12</v>
      </c>
      <c r="F4018" s="79"/>
      <c r="G4018" s="82"/>
      <c r="H4018" s="82"/>
      <c r="I4018" s="118">
        <f>VLOOKUP(道具表!L4018,虛寶卡代碼清單!D:H,4,FALSE)*K4018</f>
        <v>12010000000</v>
      </c>
      <c r="J4018" s="147"/>
      <c r="K4018" s="71">
        <v>10000000</v>
      </c>
      <c r="L4018" t="str">
        <f t="shared" si="74"/>
        <v>公主與青蛙超級親吻卡</v>
      </c>
    </row>
    <row r="4019" spans="2:12" x14ac:dyDescent="0.25">
      <c r="B4019" s="82" t="s">
        <v>441</v>
      </c>
      <c r="C4019" s="174" t="s">
        <v>7710</v>
      </c>
      <c r="D4019" s="175" t="s">
        <v>7711</v>
      </c>
      <c r="E4019" s="82">
        <v>12</v>
      </c>
      <c r="F4019" s="79"/>
      <c r="G4019" s="82"/>
      <c r="H4019" s="82"/>
      <c r="I4019" s="118">
        <f>VLOOKUP(道具表!L4019,虛寶卡代碼清單!D:H,4,FALSE)*K4019</f>
        <v>18015000000</v>
      </c>
      <c r="J4019" s="147"/>
      <c r="K4019" s="71">
        <v>15000000</v>
      </c>
      <c r="L4019" t="str">
        <f t="shared" si="74"/>
        <v>公主與青蛙超級親吻卡</v>
      </c>
    </row>
    <row r="4020" spans="2:12" x14ac:dyDescent="0.25">
      <c r="B4020" s="82" t="s">
        <v>441</v>
      </c>
      <c r="C4020" s="174" t="s">
        <v>7712</v>
      </c>
      <c r="D4020" s="175" t="s">
        <v>7713</v>
      </c>
      <c r="E4020" s="82">
        <v>12</v>
      </c>
      <c r="F4020" s="79"/>
      <c r="G4020" s="82"/>
      <c r="H4020" s="82"/>
      <c r="I4020" s="118">
        <f>VLOOKUP(道具表!L4020,虛寶卡代碼清單!D:H,4,FALSE)*K4020</f>
        <v>36030000000</v>
      </c>
      <c r="J4020" s="147"/>
      <c r="K4020" s="71">
        <v>30000000</v>
      </c>
      <c r="L4020" t="str">
        <f t="shared" si="74"/>
        <v>公主與青蛙超級親吻卡</v>
      </c>
    </row>
    <row r="4021" spans="2:12" x14ac:dyDescent="0.25">
      <c r="B4021" s="82" t="s">
        <v>441</v>
      </c>
      <c r="C4021" s="174" t="s">
        <v>7714</v>
      </c>
      <c r="D4021" s="175" t="s">
        <v>7715</v>
      </c>
      <c r="E4021" s="82">
        <v>12</v>
      </c>
      <c r="F4021" s="79"/>
      <c r="G4021" s="82"/>
      <c r="H4021" s="82"/>
      <c r="I4021" s="118">
        <f>VLOOKUP(道具表!L4021,虛寶卡代碼清單!D:H,4,FALSE)*K4021</f>
        <v>60050000000</v>
      </c>
      <c r="J4021" s="147"/>
      <c r="K4021" s="71">
        <v>50000000</v>
      </c>
      <c r="L4021" t="str">
        <f t="shared" si="74"/>
        <v>公主與青蛙超級親吻卡</v>
      </c>
    </row>
    <row r="4022" spans="2:12" x14ac:dyDescent="0.25">
      <c r="B4022" s="82" t="s">
        <v>441</v>
      </c>
      <c r="C4022" s="174" t="s">
        <v>7716</v>
      </c>
      <c r="D4022" s="175" t="s">
        <v>7717</v>
      </c>
      <c r="E4022" s="82">
        <v>12</v>
      </c>
      <c r="F4022" s="79"/>
      <c r="G4022" s="82"/>
      <c r="H4022" s="82"/>
      <c r="I4022" s="118">
        <f>VLOOKUP(道具表!L4022,虛寶卡代碼清單!D:H,4,FALSE)*K4022</f>
        <v>120100000000</v>
      </c>
      <c r="J4022" s="147"/>
      <c r="K4022" s="71">
        <v>100000000</v>
      </c>
      <c r="L4022" t="str">
        <f t="shared" si="74"/>
        <v>公主與青蛙超級親吻卡</v>
      </c>
    </row>
    <row r="4023" spans="2:12" x14ac:dyDescent="0.25">
      <c r="B4023" s="82" t="s">
        <v>441</v>
      </c>
      <c r="C4023" s="174" t="s">
        <v>7718</v>
      </c>
      <c r="D4023" s="175" t="s">
        <v>7719</v>
      </c>
      <c r="E4023" s="82">
        <v>12</v>
      </c>
      <c r="F4023" s="79"/>
      <c r="G4023" s="82"/>
      <c r="H4023" s="82"/>
      <c r="I4023" s="118">
        <f>VLOOKUP(道具表!L4023,虛寶卡代碼清單!D:H,4,FALSE)*K4023</f>
        <v>240200000000</v>
      </c>
      <c r="J4023" s="147"/>
      <c r="K4023" s="71">
        <v>200000000</v>
      </c>
      <c r="L4023" t="str">
        <f t="shared" si="74"/>
        <v>公主與青蛙超級親吻卡</v>
      </c>
    </row>
    <row r="4024" spans="2:12" x14ac:dyDescent="0.25">
      <c r="B4024" s="82" t="s">
        <v>441</v>
      </c>
      <c r="C4024" s="174" t="s">
        <v>7720</v>
      </c>
      <c r="D4024" s="175" t="s">
        <v>7721</v>
      </c>
      <c r="E4024" s="82">
        <v>12</v>
      </c>
      <c r="F4024" s="79"/>
      <c r="G4024" s="82"/>
      <c r="H4024" s="82"/>
      <c r="I4024" s="118">
        <f>VLOOKUP(道具表!L4024,虛寶卡代碼清單!D:H,4,FALSE)*K4024</f>
        <v>360300000000</v>
      </c>
      <c r="J4024" s="147"/>
      <c r="K4024" s="71">
        <v>300000000</v>
      </c>
      <c r="L4024" t="str">
        <f t="shared" si="74"/>
        <v>公主與青蛙超級親吻卡</v>
      </c>
    </row>
    <row r="4025" spans="2:12" x14ac:dyDescent="0.25">
      <c r="B4025" s="82" t="s">
        <v>441</v>
      </c>
      <c r="C4025" s="174" t="s">
        <v>7722</v>
      </c>
      <c r="D4025" s="175" t="s">
        <v>7723</v>
      </c>
      <c r="E4025" s="82">
        <v>12</v>
      </c>
      <c r="F4025" s="79"/>
      <c r="G4025" s="82"/>
      <c r="H4025" s="82"/>
      <c r="I4025" s="118">
        <f>VLOOKUP(道具表!L4025,虛寶卡代碼清單!D:H,4,FALSE)*K4025</f>
        <v>600500000000</v>
      </c>
      <c r="J4025" s="147"/>
      <c r="K4025" s="71">
        <v>500000000</v>
      </c>
      <c r="L4025" t="str">
        <f t="shared" si="74"/>
        <v>公主與青蛙超級親吻卡</v>
      </c>
    </row>
    <row r="4026" spans="2:12" x14ac:dyDescent="0.25">
      <c r="B4026" s="82" t="s">
        <v>441</v>
      </c>
      <c r="C4026" s="174" t="s">
        <v>7724</v>
      </c>
      <c r="D4026" s="175" t="s">
        <v>7725</v>
      </c>
      <c r="E4026" s="82">
        <v>12</v>
      </c>
      <c r="F4026" s="79"/>
      <c r="G4026" s="82"/>
      <c r="H4026" s="82"/>
      <c r="I4026" s="118">
        <f>VLOOKUP(道具表!L4026,虛寶卡代碼清單!D:H,4,FALSE)*K4026</f>
        <v>1201000000000</v>
      </c>
      <c r="J4026" s="147"/>
      <c r="K4026" s="71">
        <v>1000000000</v>
      </c>
      <c r="L4026" t="str">
        <f t="shared" si="74"/>
        <v>公主與青蛙超級親吻卡</v>
      </c>
    </row>
    <row r="4027" spans="2:12" x14ac:dyDescent="0.25">
      <c r="B4027" s="82" t="s">
        <v>441</v>
      </c>
      <c r="C4027" s="174" t="s">
        <v>7726</v>
      </c>
      <c r="D4027" s="175" t="s">
        <v>7727</v>
      </c>
      <c r="E4027" s="82">
        <v>12</v>
      </c>
      <c r="F4027" s="79"/>
      <c r="G4027" s="82"/>
      <c r="H4027" s="82"/>
      <c r="I4027" s="118">
        <f>VLOOKUP(道具表!L4027,虛寶卡代碼清單!D:H,4,FALSE)*K4027</f>
        <v>6174000</v>
      </c>
      <c r="J4027" s="147"/>
      <c r="K4027" s="71">
        <v>3000</v>
      </c>
      <c r="L4027" t="str">
        <f t="shared" si="74"/>
        <v>公主與青蛙超級免費卡</v>
      </c>
    </row>
    <row r="4028" spans="2:12" x14ac:dyDescent="0.25">
      <c r="B4028" s="82" t="s">
        <v>441</v>
      </c>
      <c r="C4028" s="174" t="s">
        <v>7728</v>
      </c>
      <c r="D4028" s="175" t="s">
        <v>7729</v>
      </c>
      <c r="E4028" s="82">
        <v>12</v>
      </c>
      <c r="F4028" s="79"/>
      <c r="G4028" s="82"/>
      <c r="H4028" s="82"/>
      <c r="I4028" s="118">
        <f>VLOOKUP(道具表!L4028,虛寶卡代碼清單!D:H,4,FALSE)*K4028</f>
        <v>20580000</v>
      </c>
      <c r="J4028" s="147"/>
      <c r="K4028" s="71">
        <v>10000</v>
      </c>
      <c r="L4028" t="str">
        <f t="shared" si="74"/>
        <v>公主與青蛙超級免費卡</v>
      </c>
    </row>
    <row r="4029" spans="2:12" x14ac:dyDescent="0.25">
      <c r="B4029" s="82" t="s">
        <v>441</v>
      </c>
      <c r="C4029" s="174" t="s">
        <v>7730</v>
      </c>
      <c r="D4029" s="175" t="s">
        <v>7731</v>
      </c>
      <c r="E4029" s="82">
        <v>12</v>
      </c>
      <c r="F4029" s="79"/>
      <c r="G4029" s="82"/>
      <c r="H4029" s="82"/>
      <c r="I4029" s="118">
        <f>VLOOKUP(道具表!L4029,虛寶卡代碼清單!D:H,4,FALSE)*K4029</f>
        <v>61740000</v>
      </c>
      <c r="J4029" s="147"/>
      <c r="K4029" s="71">
        <v>30000</v>
      </c>
      <c r="L4029" t="str">
        <f t="shared" si="74"/>
        <v>公主與青蛙超級免費卡</v>
      </c>
    </row>
    <row r="4030" spans="2:12" x14ac:dyDescent="0.25">
      <c r="B4030" s="82" t="s">
        <v>441</v>
      </c>
      <c r="C4030" s="174" t="s">
        <v>7732</v>
      </c>
      <c r="D4030" s="175" t="s">
        <v>7733</v>
      </c>
      <c r="E4030" s="82">
        <v>12</v>
      </c>
      <c r="F4030" s="79"/>
      <c r="G4030" s="82"/>
      <c r="H4030" s="82"/>
      <c r="I4030" s="118">
        <f>VLOOKUP(道具表!L4030,虛寶卡代碼清單!D:H,4,FALSE)*K4030</f>
        <v>205800000</v>
      </c>
      <c r="J4030" s="147"/>
      <c r="K4030" s="71">
        <v>100000</v>
      </c>
      <c r="L4030" t="str">
        <f t="shared" si="74"/>
        <v>公主與青蛙超級免費卡</v>
      </c>
    </row>
    <row r="4031" spans="2:12" x14ac:dyDescent="0.25">
      <c r="B4031" s="82" t="s">
        <v>441</v>
      </c>
      <c r="C4031" s="174" t="s">
        <v>7734</v>
      </c>
      <c r="D4031" s="175" t="s">
        <v>7735</v>
      </c>
      <c r="E4031" s="82">
        <v>12</v>
      </c>
      <c r="F4031" s="79"/>
      <c r="G4031" s="82"/>
      <c r="H4031" s="82"/>
      <c r="I4031" s="118">
        <f>VLOOKUP(道具表!L4031,虛寶卡代碼清單!D:H,4,FALSE)*K4031</f>
        <v>617400000</v>
      </c>
      <c r="J4031" s="147"/>
      <c r="K4031" s="71">
        <v>300000</v>
      </c>
      <c r="L4031" t="str">
        <f t="shared" si="74"/>
        <v>公主與青蛙超級免費卡</v>
      </c>
    </row>
    <row r="4032" spans="2:12" x14ac:dyDescent="0.25">
      <c r="B4032" s="82" t="s">
        <v>441</v>
      </c>
      <c r="C4032" s="174" t="s">
        <v>7736</v>
      </c>
      <c r="D4032" s="175" t="s">
        <v>7737</v>
      </c>
      <c r="E4032" s="82">
        <v>12</v>
      </c>
      <c r="F4032" s="79"/>
      <c r="G4032" s="82"/>
      <c r="H4032" s="82"/>
      <c r="I4032" s="118">
        <f>VLOOKUP(道具表!L4032,虛寶卡代碼清單!D:H,4,FALSE)*K4032</f>
        <v>2058000000</v>
      </c>
      <c r="J4032" s="147"/>
      <c r="K4032" s="71">
        <v>1000000</v>
      </c>
      <c r="L4032" t="str">
        <f t="shared" si="74"/>
        <v>公主與青蛙超級免費卡</v>
      </c>
    </row>
    <row r="4033" spans="2:12" x14ac:dyDescent="0.25">
      <c r="B4033" s="82" t="s">
        <v>441</v>
      </c>
      <c r="C4033" s="174" t="s">
        <v>7738</v>
      </c>
      <c r="D4033" s="175" t="s">
        <v>7739</v>
      </c>
      <c r="E4033" s="82">
        <v>12</v>
      </c>
      <c r="F4033" s="79"/>
      <c r="G4033" s="82"/>
      <c r="H4033" s="82"/>
      <c r="I4033" s="118">
        <f>VLOOKUP(道具表!L4033,虛寶卡代碼清單!D:H,4,FALSE)*K4033</f>
        <v>6174000000</v>
      </c>
      <c r="J4033" s="147"/>
      <c r="K4033" s="71">
        <v>3000000</v>
      </c>
      <c r="L4033" t="str">
        <f t="shared" si="74"/>
        <v>公主與青蛙超級免費卡</v>
      </c>
    </row>
    <row r="4034" spans="2:12" x14ac:dyDescent="0.25">
      <c r="B4034" s="82" t="s">
        <v>441</v>
      </c>
      <c r="C4034" s="174" t="s">
        <v>7740</v>
      </c>
      <c r="D4034" s="175" t="s">
        <v>7741</v>
      </c>
      <c r="E4034" s="82">
        <v>12</v>
      </c>
      <c r="F4034" s="79"/>
      <c r="G4034" s="82"/>
      <c r="H4034" s="82"/>
      <c r="I4034" s="118">
        <f>VLOOKUP(道具表!L4034,虛寶卡代碼清單!D:H,4,FALSE)*K4034</f>
        <v>12348000000</v>
      </c>
      <c r="J4034" s="147"/>
      <c r="K4034" s="71">
        <v>6000000</v>
      </c>
      <c r="L4034" t="str">
        <f t="shared" si="74"/>
        <v>公主與青蛙超級免費卡</v>
      </c>
    </row>
    <row r="4035" spans="2:12" x14ac:dyDescent="0.25">
      <c r="B4035" s="82" t="s">
        <v>441</v>
      </c>
      <c r="C4035" s="174" t="s">
        <v>7742</v>
      </c>
      <c r="D4035" s="175" t="s">
        <v>7743</v>
      </c>
      <c r="E4035" s="82">
        <v>12</v>
      </c>
      <c r="F4035" s="79"/>
      <c r="G4035" s="82"/>
      <c r="H4035" s="82"/>
      <c r="I4035" s="118">
        <f>VLOOKUP(道具表!L4035,虛寶卡代碼清單!D:H,4,FALSE)*K4035</f>
        <v>18522000000</v>
      </c>
      <c r="J4035" s="147"/>
      <c r="K4035" s="71">
        <v>9000000</v>
      </c>
      <c r="L4035" t="str">
        <f t="shared" si="74"/>
        <v>公主與青蛙超級免費卡</v>
      </c>
    </row>
    <row r="4036" spans="2:12" x14ac:dyDescent="0.25">
      <c r="B4036" s="82" t="s">
        <v>441</v>
      </c>
      <c r="C4036" s="174" t="s">
        <v>7744</v>
      </c>
      <c r="D4036" s="175" t="s">
        <v>7745</v>
      </c>
      <c r="E4036" s="82">
        <v>12</v>
      </c>
      <c r="F4036" s="79"/>
      <c r="G4036" s="82"/>
      <c r="H4036" s="82"/>
      <c r="I4036" s="118">
        <f>VLOOKUP(道具表!L4036,虛寶卡代碼清單!D:H,4,FALSE)*K4036</f>
        <v>20580000000</v>
      </c>
      <c r="J4036" s="147"/>
      <c r="K4036" s="71">
        <v>10000000</v>
      </c>
      <c r="L4036" t="str">
        <f t="shared" si="74"/>
        <v>公主與青蛙超級免費卡</v>
      </c>
    </row>
    <row r="4037" spans="2:12" x14ac:dyDescent="0.25">
      <c r="B4037" s="82" t="s">
        <v>441</v>
      </c>
      <c r="C4037" s="174" t="s">
        <v>7746</v>
      </c>
      <c r="D4037" s="175" t="s">
        <v>7747</v>
      </c>
      <c r="E4037" s="82">
        <v>12</v>
      </c>
      <c r="F4037" s="79"/>
      <c r="G4037" s="82"/>
      <c r="H4037" s="82"/>
      <c r="I4037" s="118">
        <f>VLOOKUP(道具表!L4037,虛寶卡代碼清單!D:H,4,FALSE)*K4037</f>
        <v>30870000000</v>
      </c>
      <c r="J4037" s="147"/>
      <c r="K4037" s="71">
        <v>15000000</v>
      </c>
      <c r="L4037" t="str">
        <f t="shared" si="74"/>
        <v>公主與青蛙超級免費卡</v>
      </c>
    </row>
    <row r="4038" spans="2:12" x14ac:dyDescent="0.25">
      <c r="B4038" s="82" t="s">
        <v>441</v>
      </c>
      <c r="C4038" s="174" t="s">
        <v>7748</v>
      </c>
      <c r="D4038" s="175" t="s">
        <v>7749</v>
      </c>
      <c r="E4038" s="82">
        <v>12</v>
      </c>
      <c r="F4038" s="79"/>
      <c r="G4038" s="82"/>
      <c r="H4038" s="82"/>
      <c r="I4038" s="118">
        <f>VLOOKUP(道具表!L4038,虛寶卡代碼清單!D:H,4,FALSE)*K4038</f>
        <v>61740000000</v>
      </c>
      <c r="J4038" s="147"/>
      <c r="K4038" s="71">
        <v>30000000</v>
      </c>
      <c r="L4038" t="str">
        <f t="shared" si="74"/>
        <v>公主與青蛙超級免費卡</v>
      </c>
    </row>
    <row r="4039" spans="2:12" x14ac:dyDescent="0.25">
      <c r="B4039" s="82" t="s">
        <v>441</v>
      </c>
      <c r="C4039" s="174" t="s">
        <v>7750</v>
      </c>
      <c r="D4039" s="175" t="s">
        <v>7751</v>
      </c>
      <c r="E4039" s="82">
        <v>12</v>
      </c>
      <c r="F4039" s="79"/>
      <c r="G4039" s="82"/>
      <c r="H4039" s="82"/>
      <c r="I4039" s="118">
        <f>VLOOKUP(道具表!L4039,虛寶卡代碼清單!D:H,4,FALSE)*K4039</f>
        <v>102900000000</v>
      </c>
      <c r="J4039" s="147"/>
      <c r="K4039" s="71">
        <v>50000000</v>
      </c>
      <c r="L4039" t="str">
        <f t="shared" si="74"/>
        <v>公主與青蛙超級免費卡</v>
      </c>
    </row>
    <row r="4040" spans="2:12" x14ac:dyDescent="0.25">
      <c r="B4040" s="82" t="s">
        <v>441</v>
      </c>
      <c r="C4040" s="174" t="s">
        <v>7752</v>
      </c>
      <c r="D4040" s="175" t="s">
        <v>7753</v>
      </c>
      <c r="E4040" s="82">
        <v>12</v>
      </c>
      <c r="F4040" s="79"/>
      <c r="G4040" s="82"/>
      <c r="H4040" s="82"/>
      <c r="I4040" s="118">
        <f>VLOOKUP(道具表!L4040,虛寶卡代碼清單!D:H,4,FALSE)*K4040</f>
        <v>205800000000</v>
      </c>
      <c r="J4040" s="147"/>
      <c r="K4040" s="71">
        <v>100000000</v>
      </c>
      <c r="L4040" t="str">
        <f t="shared" si="74"/>
        <v>公主與青蛙超級免費卡</v>
      </c>
    </row>
    <row r="4041" spans="2:12" x14ac:dyDescent="0.25">
      <c r="B4041" s="82" t="s">
        <v>441</v>
      </c>
      <c r="C4041" s="174" t="s">
        <v>7754</v>
      </c>
      <c r="D4041" s="175" t="s">
        <v>7755</v>
      </c>
      <c r="E4041" s="82">
        <v>12</v>
      </c>
      <c r="F4041" s="79"/>
      <c r="G4041" s="82"/>
      <c r="H4041" s="82"/>
      <c r="I4041" s="118">
        <f>VLOOKUP(道具表!L4041,虛寶卡代碼清單!D:H,4,FALSE)*K4041</f>
        <v>411600000000</v>
      </c>
      <c r="J4041" s="147"/>
      <c r="K4041" s="71">
        <v>200000000</v>
      </c>
      <c r="L4041" t="str">
        <f t="shared" si="74"/>
        <v>公主與青蛙超級免費卡</v>
      </c>
    </row>
    <row r="4042" spans="2:12" x14ac:dyDescent="0.25">
      <c r="B4042" s="82" t="s">
        <v>441</v>
      </c>
      <c r="C4042" s="174" t="s">
        <v>7756</v>
      </c>
      <c r="D4042" s="175" t="s">
        <v>7757</v>
      </c>
      <c r="E4042" s="82">
        <v>12</v>
      </c>
      <c r="F4042" s="79"/>
      <c r="G4042" s="82"/>
      <c r="H4042" s="82"/>
      <c r="I4042" s="118">
        <f>VLOOKUP(道具表!L4042,虛寶卡代碼清單!D:H,4,FALSE)*K4042</f>
        <v>617400000000</v>
      </c>
      <c r="J4042" s="147"/>
      <c r="K4042" s="71">
        <v>300000000</v>
      </c>
      <c r="L4042" t="str">
        <f t="shared" si="74"/>
        <v>公主與青蛙超級免費卡</v>
      </c>
    </row>
    <row r="4043" spans="2:12" x14ac:dyDescent="0.25">
      <c r="B4043" s="82" t="s">
        <v>441</v>
      </c>
      <c r="C4043" s="174" t="s">
        <v>7758</v>
      </c>
      <c r="D4043" s="175" t="s">
        <v>7759</v>
      </c>
      <c r="E4043" s="82">
        <v>12</v>
      </c>
      <c r="F4043" s="79"/>
      <c r="G4043" s="82"/>
      <c r="H4043" s="82"/>
      <c r="I4043" s="118">
        <f>VLOOKUP(道具表!L4043,虛寶卡代碼清單!D:H,4,FALSE)*K4043</f>
        <v>1029000000000</v>
      </c>
      <c r="J4043" s="147"/>
      <c r="K4043" s="71">
        <v>500000000</v>
      </c>
      <c r="L4043" t="str">
        <f t="shared" si="74"/>
        <v>公主與青蛙超級免費卡</v>
      </c>
    </row>
    <row r="4044" spans="2:12" x14ac:dyDescent="0.25">
      <c r="B4044" s="82" t="s">
        <v>441</v>
      </c>
      <c r="C4044" s="174" t="s">
        <v>7760</v>
      </c>
      <c r="D4044" s="175" t="s">
        <v>7761</v>
      </c>
      <c r="E4044" s="82">
        <v>12</v>
      </c>
      <c r="F4044" s="79"/>
      <c r="G4044" s="82"/>
      <c r="H4044" s="82"/>
      <c r="I4044" s="118">
        <f>VLOOKUP(道具表!L4044,虛寶卡代碼清單!D:H,4,FALSE)*K4044</f>
        <v>2058000000000</v>
      </c>
      <c r="J4044" s="147"/>
      <c r="K4044" s="71">
        <v>1000000000</v>
      </c>
      <c r="L4044" t="str">
        <f t="shared" si="74"/>
        <v>公主與青蛙超級免費卡</v>
      </c>
    </row>
    <row r="4045" spans="2:12" x14ac:dyDescent="0.25">
      <c r="B4045" s="82" t="s">
        <v>441</v>
      </c>
      <c r="C4045" s="174" t="s">
        <v>7762</v>
      </c>
      <c r="D4045" s="175" t="s">
        <v>7763</v>
      </c>
      <c r="E4045" s="82">
        <v>12</v>
      </c>
      <c r="F4045" s="79"/>
      <c r="G4045" s="82"/>
      <c r="H4045" s="82"/>
      <c r="I4045" s="118">
        <f>VLOOKUP(道具表!L4045,虛寶卡代碼清單!D:H,4,FALSE)*K4045</f>
        <v>6174000</v>
      </c>
      <c r="J4045" s="147"/>
      <c r="K4045" s="71">
        <v>3000</v>
      </c>
      <c r="L4045" t="str">
        <f t="shared" si="74"/>
        <v>公主與青蛙超級免費卡</v>
      </c>
    </row>
    <row r="4046" spans="2:12" x14ac:dyDescent="0.25">
      <c r="B4046" s="82" t="s">
        <v>441</v>
      </c>
      <c r="C4046" s="174" t="s">
        <v>7764</v>
      </c>
      <c r="D4046" s="175" t="s">
        <v>7765</v>
      </c>
      <c r="E4046" s="82">
        <v>12</v>
      </c>
      <c r="F4046" s="79"/>
      <c r="G4046" s="82"/>
      <c r="H4046" s="82"/>
      <c r="I4046" s="118">
        <f>VLOOKUP(道具表!L4046,虛寶卡代碼清單!D:H,4,FALSE)*K4046</f>
        <v>20580000</v>
      </c>
      <c r="J4046" s="147"/>
      <c r="K4046" s="71">
        <v>10000</v>
      </c>
      <c r="L4046" t="str">
        <f t="shared" si="74"/>
        <v>公主與青蛙超級免費卡</v>
      </c>
    </row>
    <row r="4047" spans="2:12" x14ac:dyDescent="0.25">
      <c r="B4047" s="82" t="s">
        <v>441</v>
      </c>
      <c r="C4047" s="174" t="s">
        <v>7766</v>
      </c>
      <c r="D4047" s="175" t="s">
        <v>7767</v>
      </c>
      <c r="E4047" s="82">
        <v>12</v>
      </c>
      <c r="F4047" s="79"/>
      <c r="G4047" s="82"/>
      <c r="H4047" s="82"/>
      <c r="I4047" s="118">
        <f>VLOOKUP(道具表!L4047,虛寶卡代碼清單!D:H,4,FALSE)*K4047</f>
        <v>61740000</v>
      </c>
      <c r="J4047" s="147"/>
      <c r="K4047" s="71">
        <v>30000</v>
      </c>
      <c r="L4047" t="str">
        <f t="shared" si="74"/>
        <v>公主與青蛙超級免費卡</v>
      </c>
    </row>
    <row r="4048" spans="2:12" x14ac:dyDescent="0.25">
      <c r="B4048" s="82" t="s">
        <v>441</v>
      </c>
      <c r="C4048" s="174" t="s">
        <v>7768</v>
      </c>
      <c r="D4048" s="175" t="s">
        <v>7769</v>
      </c>
      <c r="E4048" s="82">
        <v>12</v>
      </c>
      <c r="F4048" s="79"/>
      <c r="G4048" s="82"/>
      <c r="H4048" s="82"/>
      <c r="I4048" s="118">
        <f>VLOOKUP(道具表!L4048,虛寶卡代碼清單!D:H,4,FALSE)*K4048</f>
        <v>205800000</v>
      </c>
      <c r="J4048" s="147"/>
      <c r="K4048" s="71">
        <v>100000</v>
      </c>
      <c r="L4048" t="str">
        <f t="shared" si="74"/>
        <v>公主與青蛙超級免費卡</v>
      </c>
    </row>
    <row r="4049" spans="2:12" x14ac:dyDescent="0.25">
      <c r="B4049" s="82" t="s">
        <v>441</v>
      </c>
      <c r="C4049" s="174" t="s">
        <v>7770</v>
      </c>
      <c r="D4049" s="175" t="s">
        <v>7771</v>
      </c>
      <c r="E4049" s="82">
        <v>12</v>
      </c>
      <c r="F4049" s="79"/>
      <c r="G4049" s="82"/>
      <c r="H4049" s="82"/>
      <c r="I4049" s="118">
        <f>VLOOKUP(道具表!L4049,虛寶卡代碼清單!D:H,4,FALSE)*K4049</f>
        <v>617400000</v>
      </c>
      <c r="J4049" s="147"/>
      <c r="K4049" s="71">
        <v>300000</v>
      </c>
      <c r="L4049" t="str">
        <f t="shared" si="74"/>
        <v>公主與青蛙超級免費卡</v>
      </c>
    </row>
    <row r="4050" spans="2:12" x14ac:dyDescent="0.25">
      <c r="B4050" s="82" t="s">
        <v>441</v>
      </c>
      <c r="C4050" s="174" t="s">
        <v>7772</v>
      </c>
      <c r="D4050" s="175" t="s">
        <v>7773</v>
      </c>
      <c r="E4050" s="82">
        <v>12</v>
      </c>
      <c r="F4050" s="79"/>
      <c r="G4050" s="82"/>
      <c r="H4050" s="82"/>
      <c r="I4050" s="118">
        <f>VLOOKUP(道具表!L4050,虛寶卡代碼清單!D:H,4,FALSE)*K4050</f>
        <v>2058000000</v>
      </c>
      <c r="J4050" s="147"/>
      <c r="K4050" s="71">
        <v>1000000</v>
      </c>
      <c r="L4050" t="str">
        <f t="shared" si="74"/>
        <v>公主與青蛙超級免費卡</v>
      </c>
    </row>
    <row r="4051" spans="2:12" x14ac:dyDescent="0.25">
      <c r="B4051" s="82" t="s">
        <v>441</v>
      </c>
      <c r="C4051" s="174" t="s">
        <v>7774</v>
      </c>
      <c r="D4051" s="175" t="s">
        <v>7775</v>
      </c>
      <c r="E4051" s="82">
        <v>12</v>
      </c>
      <c r="F4051" s="79"/>
      <c r="G4051" s="82"/>
      <c r="H4051" s="82"/>
      <c r="I4051" s="118">
        <f>VLOOKUP(道具表!L4051,虛寶卡代碼清單!D:H,4,FALSE)*K4051</f>
        <v>6174000000</v>
      </c>
      <c r="J4051" s="147"/>
      <c r="K4051" s="71">
        <v>3000000</v>
      </c>
      <c r="L4051" t="str">
        <f t="shared" si="74"/>
        <v>公主與青蛙超級免費卡</v>
      </c>
    </row>
    <row r="4052" spans="2:12" x14ac:dyDescent="0.25">
      <c r="B4052" s="82" t="s">
        <v>441</v>
      </c>
      <c r="C4052" s="174" t="s">
        <v>7776</v>
      </c>
      <c r="D4052" s="175" t="s">
        <v>7777</v>
      </c>
      <c r="E4052" s="82">
        <v>12</v>
      </c>
      <c r="F4052" s="79"/>
      <c r="G4052" s="82"/>
      <c r="H4052" s="82"/>
      <c r="I4052" s="118">
        <f>VLOOKUP(道具表!L4052,虛寶卡代碼清單!D:H,4,FALSE)*K4052</f>
        <v>12348000000</v>
      </c>
      <c r="J4052" s="147"/>
      <c r="K4052" s="71">
        <v>6000000</v>
      </c>
      <c r="L4052" t="str">
        <f t="shared" si="74"/>
        <v>公主與青蛙超級免費卡</v>
      </c>
    </row>
    <row r="4053" spans="2:12" x14ac:dyDescent="0.25">
      <c r="B4053" s="82" t="s">
        <v>441</v>
      </c>
      <c r="C4053" s="174" t="s">
        <v>7778</v>
      </c>
      <c r="D4053" s="175" t="s">
        <v>7779</v>
      </c>
      <c r="E4053" s="82">
        <v>12</v>
      </c>
      <c r="F4053" s="79"/>
      <c r="G4053" s="82"/>
      <c r="H4053" s="82"/>
      <c r="I4053" s="118">
        <f>VLOOKUP(道具表!L4053,虛寶卡代碼清單!D:H,4,FALSE)*K4053</f>
        <v>18522000000</v>
      </c>
      <c r="J4053" s="147"/>
      <c r="K4053" s="71">
        <v>9000000</v>
      </c>
      <c r="L4053" t="str">
        <f t="shared" si="74"/>
        <v>公主與青蛙超級免費卡</v>
      </c>
    </row>
    <row r="4054" spans="2:12" x14ac:dyDescent="0.25">
      <c r="B4054" s="82" t="s">
        <v>441</v>
      </c>
      <c r="C4054" s="174" t="s">
        <v>7780</v>
      </c>
      <c r="D4054" s="175" t="s">
        <v>7781</v>
      </c>
      <c r="E4054" s="82">
        <v>12</v>
      </c>
      <c r="F4054" s="79"/>
      <c r="G4054" s="82"/>
      <c r="H4054" s="82"/>
      <c r="I4054" s="118">
        <f>VLOOKUP(道具表!L4054,虛寶卡代碼清單!D:H,4,FALSE)*K4054</f>
        <v>20580000000</v>
      </c>
      <c r="J4054" s="147"/>
      <c r="K4054" s="71">
        <v>10000000</v>
      </c>
      <c r="L4054" t="str">
        <f t="shared" si="74"/>
        <v>公主與青蛙超級免費卡</v>
      </c>
    </row>
    <row r="4055" spans="2:12" x14ac:dyDescent="0.25">
      <c r="B4055" s="82" t="s">
        <v>441</v>
      </c>
      <c r="C4055" s="174" t="s">
        <v>7782</v>
      </c>
      <c r="D4055" s="175" t="s">
        <v>7783</v>
      </c>
      <c r="E4055" s="82">
        <v>12</v>
      </c>
      <c r="F4055" s="79"/>
      <c r="G4055" s="82"/>
      <c r="H4055" s="82"/>
      <c r="I4055" s="118">
        <f>VLOOKUP(道具表!L4055,虛寶卡代碼清單!D:H,4,FALSE)*K4055</f>
        <v>30870000000</v>
      </c>
      <c r="J4055" s="147"/>
      <c r="K4055" s="71">
        <v>15000000</v>
      </c>
      <c r="L4055" t="str">
        <f t="shared" si="74"/>
        <v>公主與青蛙超級免費卡</v>
      </c>
    </row>
    <row r="4056" spans="2:12" x14ac:dyDescent="0.25">
      <c r="B4056" s="82" t="s">
        <v>441</v>
      </c>
      <c r="C4056" s="174" t="s">
        <v>7784</v>
      </c>
      <c r="D4056" s="175" t="s">
        <v>7785</v>
      </c>
      <c r="E4056" s="82">
        <v>12</v>
      </c>
      <c r="F4056" s="79"/>
      <c r="G4056" s="82"/>
      <c r="H4056" s="82"/>
      <c r="I4056" s="118">
        <f>VLOOKUP(道具表!L4056,虛寶卡代碼清單!D:H,4,FALSE)*K4056</f>
        <v>61740000000</v>
      </c>
      <c r="J4056" s="147"/>
      <c r="K4056" s="71">
        <v>30000000</v>
      </c>
      <c r="L4056" t="str">
        <f t="shared" si="74"/>
        <v>公主與青蛙超級免費卡</v>
      </c>
    </row>
    <row r="4057" spans="2:12" x14ac:dyDescent="0.25">
      <c r="B4057" s="82" t="s">
        <v>441</v>
      </c>
      <c r="C4057" s="174" t="s">
        <v>7786</v>
      </c>
      <c r="D4057" s="175" t="s">
        <v>7787</v>
      </c>
      <c r="E4057" s="82">
        <v>12</v>
      </c>
      <c r="F4057" s="79"/>
      <c r="G4057" s="82"/>
      <c r="H4057" s="82"/>
      <c r="I4057" s="118">
        <f>VLOOKUP(道具表!L4057,虛寶卡代碼清單!D:H,4,FALSE)*K4057</f>
        <v>102900000000</v>
      </c>
      <c r="J4057" s="147"/>
      <c r="K4057" s="71">
        <v>50000000</v>
      </c>
      <c r="L4057" t="str">
        <f t="shared" si="74"/>
        <v>公主與青蛙超級免費卡</v>
      </c>
    </row>
    <row r="4058" spans="2:12" x14ac:dyDescent="0.25">
      <c r="B4058" s="82" t="s">
        <v>441</v>
      </c>
      <c r="C4058" s="174" t="s">
        <v>7788</v>
      </c>
      <c r="D4058" s="175" t="s">
        <v>7789</v>
      </c>
      <c r="E4058" s="82">
        <v>12</v>
      </c>
      <c r="F4058" s="79"/>
      <c r="G4058" s="82"/>
      <c r="H4058" s="82"/>
      <c r="I4058" s="118">
        <f>VLOOKUP(道具表!L4058,虛寶卡代碼清單!D:H,4,FALSE)*K4058</f>
        <v>205800000000</v>
      </c>
      <c r="J4058" s="147"/>
      <c r="K4058" s="71">
        <v>100000000</v>
      </c>
      <c r="L4058" t="str">
        <f t="shared" si="74"/>
        <v>公主與青蛙超級免費卡</v>
      </c>
    </row>
    <row r="4059" spans="2:12" x14ac:dyDescent="0.25">
      <c r="B4059" s="82" t="s">
        <v>441</v>
      </c>
      <c r="C4059" s="174" t="s">
        <v>7790</v>
      </c>
      <c r="D4059" s="175" t="s">
        <v>7791</v>
      </c>
      <c r="E4059" s="82">
        <v>12</v>
      </c>
      <c r="F4059" s="79"/>
      <c r="G4059" s="82"/>
      <c r="H4059" s="82"/>
      <c r="I4059" s="118">
        <f>VLOOKUP(道具表!L4059,虛寶卡代碼清單!D:H,4,FALSE)*K4059</f>
        <v>411600000000</v>
      </c>
      <c r="J4059" s="147"/>
      <c r="K4059" s="71">
        <v>200000000</v>
      </c>
      <c r="L4059" t="str">
        <f t="shared" si="74"/>
        <v>公主與青蛙超級免費卡</v>
      </c>
    </row>
    <row r="4060" spans="2:12" x14ac:dyDescent="0.25">
      <c r="B4060" s="82" t="s">
        <v>441</v>
      </c>
      <c r="C4060" s="174" t="s">
        <v>7792</v>
      </c>
      <c r="D4060" s="175" t="s">
        <v>7793</v>
      </c>
      <c r="E4060" s="82">
        <v>12</v>
      </c>
      <c r="F4060" s="79"/>
      <c r="G4060" s="82"/>
      <c r="H4060" s="82"/>
      <c r="I4060" s="118">
        <f>VLOOKUP(道具表!L4060,虛寶卡代碼清單!D:H,4,FALSE)*K4060</f>
        <v>617400000000</v>
      </c>
      <c r="J4060" s="147"/>
      <c r="K4060" s="71">
        <v>300000000</v>
      </c>
      <c r="L4060" t="str">
        <f t="shared" si="74"/>
        <v>公主與青蛙超級免費卡</v>
      </c>
    </row>
    <row r="4061" spans="2:12" x14ac:dyDescent="0.25">
      <c r="B4061" s="82" t="s">
        <v>441</v>
      </c>
      <c r="C4061" s="174" t="s">
        <v>7794</v>
      </c>
      <c r="D4061" s="175" t="s">
        <v>7795</v>
      </c>
      <c r="E4061" s="82">
        <v>12</v>
      </c>
      <c r="F4061" s="79"/>
      <c r="G4061" s="82"/>
      <c r="H4061" s="82"/>
      <c r="I4061" s="118">
        <f>VLOOKUP(道具表!L4061,虛寶卡代碼清單!D:H,4,FALSE)*K4061</f>
        <v>1029000000000</v>
      </c>
      <c r="J4061" s="147"/>
      <c r="K4061" s="71">
        <v>500000000</v>
      </c>
      <c r="L4061" t="str">
        <f t="shared" si="74"/>
        <v>公主與青蛙超級免費卡</v>
      </c>
    </row>
    <row r="4062" spans="2:12" x14ac:dyDescent="0.25">
      <c r="B4062" s="82" t="s">
        <v>441</v>
      </c>
      <c r="C4062" s="174" t="s">
        <v>7796</v>
      </c>
      <c r="D4062" s="175" t="s">
        <v>7797</v>
      </c>
      <c r="E4062" s="82">
        <v>12</v>
      </c>
      <c r="F4062" s="79"/>
      <c r="G4062" s="82"/>
      <c r="H4062" s="82"/>
      <c r="I4062" s="118">
        <f>VLOOKUP(道具表!L4062,虛寶卡代碼清單!D:H,4,FALSE)*K4062</f>
        <v>2058000000000</v>
      </c>
      <c r="J4062" s="147"/>
      <c r="K4062" s="71">
        <v>1000000000</v>
      </c>
      <c r="L4062" t="str">
        <f t="shared" si="74"/>
        <v>公主與青蛙超級免費卡</v>
      </c>
    </row>
    <row r="4063" spans="2:12" x14ac:dyDescent="0.25">
      <c r="B4063" s="82" t="s">
        <v>441</v>
      </c>
      <c r="C4063" s="174" t="s">
        <v>10909</v>
      </c>
      <c r="D4063" s="175" t="s">
        <v>10910</v>
      </c>
      <c r="E4063" s="82">
        <v>12</v>
      </c>
      <c r="F4063" s="79"/>
      <c r="G4063" s="82"/>
      <c r="H4063" s="82"/>
      <c r="I4063" s="118">
        <f>VLOOKUP(道具表!L4063,虛寶卡代碼清單!D:H,4,FALSE)*K4063</f>
        <v>4116000000000</v>
      </c>
      <c r="J4063" s="147"/>
      <c r="K4063" s="71">
        <v>2000000000</v>
      </c>
      <c r="L4063" t="str">
        <f t="shared" ref="L4063" si="75">MID(C4063,LEN(K4063)+1,FIND("(",C4063)-LEN(K4063)-1)</f>
        <v>公主與青蛙超級免費卡</v>
      </c>
    </row>
    <row r="4064" spans="2:12" x14ac:dyDescent="0.25">
      <c r="B4064" s="82" t="s">
        <v>441</v>
      </c>
      <c r="C4064" s="174" t="s">
        <v>9706</v>
      </c>
      <c r="D4064" s="175" t="s">
        <v>8976</v>
      </c>
      <c r="E4064" s="82">
        <v>12</v>
      </c>
      <c r="F4064" s="79"/>
      <c r="G4064" s="82"/>
      <c r="H4064" s="82"/>
      <c r="I4064" s="118">
        <f>VLOOKUP(道具表!L4064,虛寶卡代碼清單!D:H,4,FALSE)*K4064</f>
        <v>270000000</v>
      </c>
      <c r="J4064" s="147"/>
      <c r="K4064" s="71">
        <v>9000000</v>
      </c>
      <c r="L4064" t="str">
        <f t="shared" si="74"/>
        <v>暴富輪盤輪盤卡</v>
      </c>
    </row>
    <row r="4065" spans="2:12" x14ac:dyDescent="0.25">
      <c r="B4065" s="82" t="s">
        <v>441</v>
      </c>
      <c r="C4065" s="174" t="s">
        <v>8170</v>
      </c>
      <c r="D4065" s="175" t="s">
        <v>8060</v>
      </c>
      <c r="E4065" s="82">
        <v>12</v>
      </c>
      <c r="F4065" s="79"/>
      <c r="G4065" s="82"/>
      <c r="H4065" s="82"/>
      <c r="I4065" s="118">
        <f>VLOOKUP(道具表!L4065,虛寶卡代碼清單!D:H,4,FALSE)*K4065</f>
        <v>540000000</v>
      </c>
      <c r="J4065" s="147"/>
      <c r="K4065" s="71">
        <v>18000000</v>
      </c>
      <c r="L4065" t="str">
        <f t="shared" si="74"/>
        <v>暴富輪盤輪盤卡</v>
      </c>
    </row>
    <row r="4066" spans="2:12" x14ac:dyDescent="0.25">
      <c r="B4066" s="82" t="s">
        <v>441</v>
      </c>
      <c r="C4066" s="174" t="s">
        <v>8171</v>
      </c>
      <c r="D4066" s="175" t="s">
        <v>8061</v>
      </c>
      <c r="E4066" s="82">
        <v>12</v>
      </c>
      <c r="F4066" s="79"/>
      <c r="G4066" s="82"/>
      <c r="H4066" s="82"/>
      <c r="I4066" s="118">
        <f>VLOOKUP(道具表!L4066,虛寶卡代碼清單!D:H,4,FALSE)*K4066</f>
        <v>1080000000</v>
      </c>
      <c r="J4066" s="147"/>
      <c r="K4066" s="71">
        <v>36000000</v>
      </c>
      <c r="L4066" t="str">
        <f t="shared" si="74"/>
        <v>暴富輪盤輪盤卡</v>
      </c>
    </row>
    <row r="4067" spans="2:12" x14ac:dyDescent="0.25">
      <c r="B4067" s="82" t="s">
        <v>441</v>
      </c>
      <c r="C4067" s="174" t="s">
        <v>8172</v>
      </c>
      <c r="D4067" s="175" t="s">
        <v>8062</v>
      </c>
      <c r="E4067" s="82">
        <v>12</v>
      </c>
      <c r="F4067" s="79"/>
      <c r="G4067" s="82"/>
      <c r="H4067" s="82"/>
      <c r="I4067" s="118">
        <f>VLOOKUP(道具表!L4067,虛寶卡代碼清單!D:H,4,FALSE)*K4067</f>
        <v>2250000000</v>
      </c>
      <c r="J4067" s="147"/>
      <c r="K4067" s="71">
        <v>75000000</v>
      </c>
      <c r="L4067" t="str">
        <f t="shared" si="74"/>
        <v>暴富輪盤輪盤卡</v>
      </c>
    </row>
    <row r="4068" spans="2:12" x14ac:dyDescent="0.25">
      <c r="B4068" s="82" t="s">
        <v>441</v>
      </c>
      <c r="C4068" s="174" t="s">
        <v>8173</v>
      </c>
      <c r="D4068" s="175" t="s">
        <v>8063</v>
      </c>
      <c r="E4068" s="82">
        <v>12</v>
      </c>
      <c r="F4068" s="79"/>
      <c r="G4068" s="82"/>
      <c r="H4068" s="82"/>
      <c r="I4068" s="118">
        <f>VLOOKUP(道具表!L4068,虛寶卡代碼清單!D:H,4,FALSE)*K4068</f>
        <v>4500000000</v>
      </c>
      <c r="J4068" s="147"/>
      <c r="K4068" s="71">
        <v>150000000</v>
      </c>
      <c r="L4068" t="str">
        <f t="shared" si="74"/>
        <v>暴富輪盤輪盤卡</v>
      </c>
    </row>
    <row r="4069" spans="2:12" x14ac:dyDescent="0.25">
      <c r="B4069" s="82" t="s">
        <v>441</v>
      </c>
      <c r="C4069" s="174" t="s">
        <v>8174</v>
      </c>
      <c r="D4069" s="175" t="s">
        <v>8064</v>
      </c>
      <c r="E4069" s="82">
        <v>12</v>
      </c>
      <c r="F4069" s="79"/>
      <c r="G4069" s="82"/>
      <c r="H4069" s="82"/>
      <c r="I4069" s="118">
        <f>VLOOKUP(道具表!L4069,虛寶卡代碼清單!D:H,4,FALSE)*K4069</f>
        <v>7500000000</v>
      </c>
      <c r="J4069" s="147"/>
      <c r="K4069" s="71">
        <v>250000000</v>
      </c>
      <c r="L4069" t="str">
        <f t="shared" si="74"/>
        <v>暴富輪盤輪盤卡</v>
      </c>
    </row>
    <row r="4070" spans="2:12" x14ac:dyDescent="0.25">
      <c r="B4070" s="82" t="s">
        <v>441</v>
      </c>
      <c r="C4070" s="174" t="s">
        <v>8044</v>
      </c>
      <c r="D4070" s="175" t="s">
        <v>1144</v>
      </c>
      <c r="E4070" s="82">
        <v>12</v>
      </c>
      <c r="F4070" s="79"/>
      <c r="G4070" s="82"/>
      <c r="H4070" s="82"/>
      <c r="I4070" s="118">
        <f>VLOOKUP(道具表!L4070,虛寶卡代碼清單!D:H,4,FALSE)*K4070</f>
        <v>15000000000</v>
      </c>
      <c r="J4070" s="147"/>
      <c r="K4070" s="71">
        <v>500000000</v>
      </c>
      <c r="L4070" t="str">
        <f t="shared" si="74"/>
        <v>暴富輪盤輪盤卡</v>
      </c>
    </row>
    <row r="4071" spans="2:12" x14ac:dyDescent="0.25">
      <c r="B4071" s="82" t="s">
        <v>441</v>
      </c>
      <c r="C4071" s="174" t="s">
        <v>8175</v>
      </c>
      <c r="D4071" s="175" t="s">
        <v>8977</v>
      </c>
      <c r="E4071" s="82">
        <v>12</v>
      </c>
      <c r="F4071" s="79"/>
      <c r="G4071" s="82"/>
      <c r="H4071" s="82"/>
      <c r="I4071" s="118">
        <f>VLOOKUP(道具表!L4071,虛寶卡代碼清單!D:H,4,FALSE)*K4071</f>
        <v>45000000000</v>
      </c>
      <c r="J4071" s="147"/>
      <c r="K4071" s="71">
        <v>1500000000</v>
      </c>
      <c r="L4071" t="str">
        <f t="shared" si="74"/>
        <v>暴富輪盤輪盤卡</v>
      </c>
    </row>
    <row r="4072" spans="2:12" x14ac:dyDescent="0.25">
      <c r="B4072" s="82" t="s">
        <v>441</v>
      </c>
      <c r="C4072" s="174" t="s">
        <v>8176</v>
      </c>
      <c r="D4072" s="175" t="s">
        <v>8065</v>
      </c>
      <c r="E4072" s="82">
        <v>12</v>
      </c>
      <c r="F4072" s="79"/>
      <c r="G4072" s="82"/>
      <c r="H4072" s="82"/>
      <c r="I4072" s="118">
        <f>VLOOKUP(道具表!L4072,虛寶卡代碼清單!D:H,4,FALSE)*K4072</f>
        <v>150000000000</v>
      </c>
      <c r="J4072" s="147"/>
      <c r="K4072" s="71">
        <v>5000000000</v>
      </c>
      <c r="L4072" t="str">
        <f t="shared" si="74"/>
        <v>暴富輪盤輪盤卡</v>
      </c>
    </row>
    <row r="4073" spans="2:12" x14ac:dyDescent="0.25">
      <c r="B4073" s="82" t="s">
        <v>441</v>
      </c>
      <c r="C4073" s="174" t="s">
        <v>8045</v>
      </c>
      <c r="D4073" s="175" t="s">
        <v>1145</v>
      </c>
      <c r="E4073" s="82">
        <v>12</v>
      </c>
      <c r="F4073" s="79"/>
      <c r="G4073" s="82"/>
      <c r="H4073" s="82"/>
      <c r="I4073" s="118">
        <f>VLOOKUP(道具表!L4073,虛寶卡代碼清單!D:H,4,FALSE)*K4073</f>
        <v>300000000000</v>
      </c>
      <c r="J4073" s="147"/>
      <c r="K4073" s="71">
        <v>10000000000</v>
      </c>
      <c r="L4073" t="str">
        <f t="shared" si="74"/>
        <v>暴富輪盤輪盤卡</v>
      </c>
    </row>
    <row r="4074" spans="2:12" x14ac:dyDescent="0.25">
      <c r="B4074" s="82" t="s">
        <v>441</v>
      </c>
      <c r="C4074" s="174" t="s">
        <v>8177</v>
      </c>
      <c r="D4074" s="175" t="s">
        <v>8066</v>
      </c>
      <c r="E4074" s="82">
        <v>12</v>
      </c>
      <c r="F4074" s="79"/>
      <c r="G4074" s="82"/>
      <c r="H4074" s="82"/>
      <c r="I4074" s="118">
        <f>VLOOKUP(道具表!L4074,虛寶卡代碼清單!D:H,4,FALSE)*K4074</f>
        <v>270000000</v>
      </c>
      <c r="J4074" s="147"/>
      <c r="K4074" s="71">
        <v>9000000</v>
      </c>
      <c r="L4074" t="str">
        <f t="shared" si="74"/>
        <v>暴富輪盤輪盤卡</v>
      </c>
    </row>
    <row r="4075" spans="2:12" x14ac:dyDescent="0.25">
      <c r="B4075" s="82" t="s">
        <v>441</v>
      </c>
      <c r="C4075" s="174" t="s">
        <v>8178</v>
      </c>
      <c r="D4075" s="175" t="s">
        <v>8067</v>
      </c>
      <c r="E4075" s="82">
        <v>12</v>
      </c>
      <c r="F4075" s="79"/>
      <c r="G4075" s="82"/>
      <c r="H4075" s="82"/>
      <c r="I4075" s="118">
        <f>VLOOKUP(道具表!L4075,虛寶卡代碼清單!D:H,4,FALSE)*K4075</f>
        <v>540000000</v>
      </c>
      <c r="J4075" s="147"/>
      <c r="K4075" s="71">
        <v>18000000</v>
      </c>
      <c r="L4075" t="str">
        <f t="shared" si="74"/>
        <v>暴富輪盤輪盤卡</v>
      </c>
    </row>
    <row r="4076" spans="2:12" x14ac:dyDescent="0.25">
      <c r="B4076" s="82" t="s">
        <v>441</v>
      </c>
      <c r="C4076" s="174" t="s">
        <v>8179</v>
      </c>
      <c r="D4076" s="175" t="s">
        <v>8068</v>
      </c>
      <c r="E4076" s="82">
        <v>12</v>
      </c>
      <c r="F4076" s="79"/>
      <c r="G4076" s="82"/>
      <c r="H4076" s="82"/>
      <c r="I4076" s="118">
        <f>VLOOKUP(道具表!L4076,虛寶卡代碼清單!D:H,4,FALSE)*K4076</f>
        <v>1080000000</v>
      </c>
      <c r="J4076" s="147"/>
      <c r="K4076" s="71">
        <v>36000000</v>
      </c>
      <c r="L4076" t="str">
        <f t="shared" si="74"/>
        <v>暴富輪盤輪盤卡</v>
      </c>
    </row>
    <row r="4077" spans="2:12" x14ac:dyDescent="0.25">
      <c r="B4077" s="82" t="s">
        <v>441</v>
      </c>
      <c r="C4077" s="174" t="s">
        <v>8180</v>
      </c>
      <c r="D4077" s="175" t="s">
        <v>8069</v>
      </c>
      <c r="E4077" s="82">
        <v>12</v>
      </c>
      <c r="F4077" s="79"/>
      <c r="G4077" s="82"/>
      <c r="H4077" s="82"/>
      <c r="I4077" s="118">
        <f>VLOOKUP(道具表!L4077,虛寶卡代碼清單!D:H,4,FALSE)*K4077</f>
        <v>2250000000</v>
      </c>
      <c r="J4077" s="147"/>
      <c r="K4077" s="71">
        <v>75000000</v>
      </c>
      <c r="L4077" t="str">
        <f t="shared" si="74"/>
        <v>暴富輪盤輪盤卡</v>
      </c>
    </row>
    <row r="4078" spans="2:12" x14ac:dyDescent="0.25">
      <c r="B4078" s="82" t="s">
        <v>441</v>
      </c>
      <c r="C4078" s="174" t="s">
        <v>8181</v>
      </c>
      <c r="D4078" s="175" t="s">
        <v>8070</v>
      </c>
      <c r="E4078" s="82">
        <v>12</v>
      </c>
      <c r="F4078" s="79"/>
      <c r="G4078" s="82"/>
      <c r="H4078" s="82"/>
      <c r="I4078" s="118">
        <f>VLOOKUP(道具表!L4078,虛寶卡代碼清單!D:H,4,FALSE)*K4078</f>
        <v>4500000000</v>
      </c>
      <c r="J4078" s="147"/>
      <c r="K4078" s="71">
        <v>150000000</v>
      </c>
      <c r="L4078" t="str">
        <f t="shared" si="74"/>
        <v>暴富輪盤輪盤卡</v>
      </c>
    </row>
    <row r="4079" spans="2:12" x14ac:dyDescent="0.25">
      <c r="B4079" s="82" t="s">
        <v>441</v>
      </c>
      <c r="C4079" s="174" t="s">
        <v>8182</v>
      </c>
      <c r="D4079" s="175" t="s">
        <v>8071</v>
      </c>
      <c r="E4079" s="82">
        <v>12</v>
      </c>
      <c r="F4079" s="79"/>
      <c r="G4079" s="82"/>
      <c r="H4079" s="82"/>
      <c r="I4079" s="118">
        <f>VLOOKUP(道具表!L4079,虛寶卡代碼清單!D:H,4,FALSE)*K4079</f>
        <v>7500000000</v>
      </c>
      <c r="J4079" s="147"/>
      <c r="K4079" s="71">
        <v>250000000</v>
      </c>
      <c r="L4079" t="str">
        <f t="shared" si="74"/>
        <v>暴富輪盤輪盤卡</v>
      </c>
    </row>
    <row r="4080" spans="2:12" x14ac:dyDescent="0.25">
      <c r="B4080" s="82" t="s">
        <v>441</v>
      </c>
      <c r="C4080" s="174" t="s">
        <v>8046</v>
      </c>
      <c r="D4080" s="175" t="s">
        <v>1146</v>
      </c>
      <c r="E4080" s="82">
        <v>12</v>
      </c>
      <c r="F4080" s="79"/>
      <c r="G4080" s="82"/>
      <c r="H4080" s="82"/>
      <c r="I4080" s="118">
        <f>VLOOKUP(道具表!L4080,虛寶卡代碼清單!D:H,4,FALSE)*K4080</f>
        <v>15000000000</v>
      </c>
      <c r="J4080" s="147"/>
      <c r="K4080" s="71">
        <v>500000000</v>
      </c>
      <c r="L4080" t="str">
        <f t="shared" ref="L4080:L4143" si="76">MID(C4080,LEN(K4080)+1,FIND("(",C4080)-LEN(K4080)-1)</f>
        <v>暴富輪盤輪盤卡</v>
      </c>
    </row>
    <row r="4081" spans="2:12" x14ac:dyDescent="0.25">
      <c r="B4081" s="82" t="s">
        <v>441</v>
      </c>
      <c r="C4081" s="174" t="s">
        <v>8183</v>
      </c>
      <c r="D4081" s="175" t="s">
        <v>8072</v>
      </c>
      <c r="E4081" s="82">
        <v>12</v>
      </c>
      <c r="F4081" s="79"/>
      <c r="G4081" s="82"/>
      <c r="H4081" s="82"/>
      <c r="I4081" s="118">
        <f>VLOOKUP(道具表!L4081,虛寶卡代碼清單!D:H,4,FALSE)*K4081</f>
        <v>45000000000</v>
      </c>
      <c r="J4081" s="147"/>
      <c r="K4081" s="71">
        <v>1500000000</v>
      </c>
      <c r="L4081" t="str">
        <f t="shared" si="76"/>
        <v>暴富輪盤輪盤卡</v>
      </c>
    </row>
    <row r="4082" spans="2:12" x14ac:dyDescent="0.25">
      <c r="B4082" s="82" t="s">
        <v>441</v>
      </c>
      <c r="C4082" s="174" t="s">
        <v>8184</v>
      </c>
      <c r="D4082" s="175" t="s">
        <v>8073</v>
      </c>
      <c r="E4082" s="82">
        <v>12</v>
      </c>
      <c r="F4082" s="79"/>
      <c r="G4082" s="82"/>
      <c r="H4082" s="82"/>
      <c r="I4082" s="118">
        <f>VLOOKUP(道具表!L4082,虛寶卡代碼清單!D:H,4,FALSE)*K4082</f>
        <v>150000000000</v>
      </c>
      <c r="J4082" s="147"/>
      <c r="K4082" s="71">
        <v>5000000000</v>
      </c>
      <c r="L4082" t="str">
        <f t="shared" si="76"/>
        <v>暴富輪盤輪盤卡</v>
      </c>
    </row>
    <row r="4083" spans="2:12" x14ac:dyDescent="0.25">
      <c r="B4083" s="82" t="s">
        <v>441</v>
      </c>
      <c r="C4083" s="174" t="s">
        <v>8047</v>
      </c>
      <c r="D4083" s="175" t="s">
        <v>1147</v>
      </c>
      <c r="E4083" s="82">
        <v>12</v>
      </c>
      <c r="F4083" s="79"/>
      <c r="G4083" s="82"/>
      <c r="H4083" s="82"/>
      <c r="I4083" s="118">
        <f>VLOOKUP(道具表!L4083,虛寶卡代碼清單!D:H,4,FALSE)*K4083</f>
        <v>300000000000</v>
      </c>
      <c r="J4083" s="147"/>
      <c r="K4083" s="71">
        <v>10000000000</v>
      </c>
      <c r="L4083" t="str">
        <f t="shared" si="76"/>
        <v>暴富輪盤輪盤卡</v>
      </c>
    </row>
    <row r="4084" spans="2:12" x14ac:dyDescent="0.25">
      <c r="B4084" s="82" t="s">
        <v>441</v>
      </c>
      <c r="C4084" s="174" t="s">
        <v>8138</v>
      </c>
      <c r="D4084" s="175" t="s">
        <v>8074</v>
      </c>
      <c r="E4084" s="82">
        <v>12</v>
      </c>
      <c r="F4084" s="79"/>
      <c r="G4084" s="82"/>
      <c r="H4084" s="82"/>
      <c r="I4084" s="118">
        <f>VLOOKUP(道具表!L4084,虛寶卡代碼清單!D:H,4,FALSE)*K4084</f>
        <v>900000000</v>
      </c>
      <c r="J4084" s="147"/>
      <c r="K4084" s="71">
        <v>9000000</v>
      </c>
      <c r="L4084" t="str">
        <f t="shared" si="76"/>
        <v>暴富輪盤鑽石卡</v>
      </c>
    </row>
    <row r="4085" spans="2:12" x14ac:dyDescent="0.25">
      <c r="B4085" s="82" t="s">
        <v>441</v>
      </c>
      <c r="C4085" s="174" t="s">
        <v>8139</v>
      </c>
      <c r="D4085" s="175" t="s">
        <v>8075</v>
      </c>
      <c r="E4085" s="82">
        <v>12</v>
      </c>
      <c r="F4085" s="79"/>
      <c r="G4085" s="82"/>
      <c r="H4085" s="82"/>
      <c r="I4085" s="118">
        <f>VLOOKUP(道具表!L4085,虛寶卡代碼清單!D:H,4,FALSE)*K4085</f>
        <v>1800000000</v>
      </c>
      <c r="J4085" s="147"/>
      <c r="K4085" s="71">
        <v>18000000</v>
      </c>
      <c r="L4085" t="str">
        <f t="shared" si="76"/>
        <v>暴富輪盤鑽石卡</v>
      </c>
    </row>
    <row r="4086" spans="2:12" x14ac:dyDescent="0.25">
      <c r="B4086" s="82" t="s">
        <v>441</v>
      </c>
      <c r="C4086" s="174" t="s">
        <v>8140</v>
      </c>
      <c r="D4086" s="175" t="s">
        <v>8076</v>
      </c>
      <c r="E4086" s="82">
        <v>12</v>
      </c>
      <c r="F4086" s="79"/>
      <c r="G4086" s="82"/>
      <c r="H4086" s="82"/>
      <c r="I4086" s="118">
        <f>VLOOKUP(道具表!L4086,虛寶卡代碼清單!D:H,4,FALSE)*K4086</f>
        <v>3600000000</v>
      </c>
      <c r="J4086" s="147"/>
      <c r="K4086" s="71">
        <v>36000000</v>
      </c>
      <c r="L4086" t="str">
        <f t="shared" si="76"/>
        <v>暴富輪盤鑽石卡</v>
      </c>
    </row>
    <row r="4087" spans="2:12" x14ac:dyDescent="0.25">
      <c r="B4087" s="82" t="s">
        <v>441</v>
      </c>
      <c r="C4087" s="174" t="s">
        <v>8141</v>
      </c>
      <c r="D4087" s="175" t="s">
        <v>8077</v>
      </c>
      <c r="E4087" s="82">
        <v>12</v>
      </c>
      <c r="F4087" s="79"/>
      <c r="G4087" s="82"/>
      <c r="H4087" s="82"/>
      <c r="I4087" s="118">
        <f>VLOOKUP(道具表!L4087,虛寶卡代碼清單!D:H,4,FALSE)*K4087</f>
        <v>7500000000</v>
      </c>
      <c r="J4087" s="147"/>
      <c r="K4087" s="71">
        <v>75000000</v>
      </c>
      <c r="L4087" t="str">
        <f t="shared" si="76"/>
        <v>暴富輪盤鑽石卡</v>
      </c>
    </row>
    <row r="4088" spans="2:12" x14ac:dyDescent="0.25">
      <c r="B4088" s="82" t="s">
        <v>441</v>
      </c>
      <c r="C4088" s="174" t="s">
        <v>8142</v>
      </c>
      <c r="D4088" s="175" t="s">
        <v>8078</v>
      </c>
      <c r="E4088" s="82">
        <v>12</v>
      </c>
      <c r="F4088" s="79"/>
      <c r="G4088" s="82"/>
      <c r="H4088" s="82"/>
      <c r="I4088" s="118">
        <f>VLOOKUP(道具表!L4088,虛寶卡代碼清單!D:H,4,FALSE)*K4088</f>
        <v>15000000000</v>
      </c>
      <c r="J4088" s="147"/>
      <c r="K4088" s="71">
        <v>150000000</v>
      </c>
      <c r="L4088" t="str">
        <f t="shared" si="76"/>
        <v>暴富輪盤鑽石卡</v>
      </c>
    </row>
    <row r="4089" spans="2:12" x14ac:dyDescent="0.25">
      <c r="B4089" s="82" t="s">
        <v>441</v>
      </c>
      <c r="C4089" s="174" t="s">
        <v>8143</v>
      </c>
      <c r="D4089" s="175" t="s">
        <v>8079</v>
      </c>
      <c r="E4089" s="82">
        <v>12</v>
      </c>
      <c r="F4089" s="79"/>
      <c r="G4089" s="82"/>
      <c r="H4089" s="82"/>
      <c r="I4089" s="118">
        <f>VLOOKUP(道具表!L4089,虛寶卡代碼清單!D:H,4,FALSE)*K4089</f>
        <v>25000000000</v>
      </c>
      <c r="J4089" s="147"/>
      <c r="K4089" s="71">
        <v>250000000</v>
      </c>
      <c r="L4089" t="str">
        <f t="shared" si="76"/>
        <v>暴富輪盤鑽石卡</v>
      </c>
    </row>
    <row r="4090" spans="2:12" x14ac:dyDescent="0.25">
      <c r="B4090" s="82" t="s">
        <v>441</v>
      </c>
      <c r="C4090" s="174" t="s">
        <v>1148</v>
      </c>
      <c r="D4090" s="175" t="s">
        <v>1149</v>
      </c>
      <c r="E4090" s="82">
        <v>12</v>
      </c>
      <c r="F4090" s="79"/>
      <c r="G4090" s="82"/>
      <c r="H4090" s="82"/>
      <c r="I4090" s="118">
        <f>VLOOKUP(道具表!L4090,虛寶卡代碼清單!D:H,4,FALSE)*K4090</f>
        <v>50000000000</v>
      </c>
      <c r="J4090" s="147"/>
      <c r="K4090" s="71">
        <v>500000000</v>
      </c>
      <c r="L4090" t="str">
        <f t="shared" si="76"/>
        <v>暴富輪盤鑽石卡</v>
      </c>
    </row>
    <row r="4091" spans="2:12" x14ac:dyDescent="0.25">
      <c r="B4091" s="82" t="s">
        <v>441</v>
      </c>
      <c r="C4091" s="174" t="s">
        <v>8144</v>
      </c>
      <c r="D4091" s="175" t="s">
        <v>8080</v>
      </c>
      <c r="E4091" s="82">
        <v>12</v>
      </c>
      <c r="F4091" s="79"/>
      <c r="G4091" s="82"/>
      <c r="H4091" s="82"/>
      <c r="I4091" s="118">
        <f>VLOOKUP(道具表!L4091,虛寶卡代碼清單!D:H,4,FALSE)*K4091</f>
        <v>150000000000</v>
      </c>
      <c r="J4091" s="147"/>
      <c r="K4091" s="71">
        <v>1500000000</v>
      </c>
      <c r="L4091" t="str">
        <f t="shared" si="76"/>
        <v>暴富輪盤鑽石卡</v>
      </c>
    </row>
    <row r="4092" spans="2:12" x14ac:dyDescent="0.25">
      <c r="B4092" s="82" t="s">
        <v>441</v>
      </c>
      <c r="C4092" s="174" t="s">
        <v>8145</v>
      </c>
      <c r="D4092" s="175" t="s">
        <v>8081</v>
      </c>
      <c r="E4092" s="82">
        <v>12</v>
      </c>
      <c r="F4092" s="79"/>
      <c r="G4092" s="82"/>
      <c r="H4092" s="82"/>
      <c r="I4092" s="118">
        <f>VLOOKUP(道具表!L4092,虛寶卡代碼清單!D:H,4,FALSE)*K4092</f>
        <v>500000000000</v>
      </c>
      <c r="J4092" s="147"/>
      <c r="K4092" s="71">
        <v>5000000000</v>
      </c>
      <c r="L4092" t="str">
        <f t="shared" si="76"/>
        <v>暴富輪盤鑽石卡</v>
      </c>
    </row>
    <row r="4093" spans="2:12" x14ac:dyDescent="0.25">
      <c r="B4093" s="82" t="s">
        <v>441</v>
      </c>
      <c r="C4093" s="174" t="s">
        <v>1150</v>
      </c>
      <c r="D4093" s="175" t="s">
        <v>1151</v>
      </c>
      <c r="E4093" s="82">
        <v>12</v>
      </c>
      <c r="F4093" s="79"/>
      <c r="G4093" s="82"/>
      <c r="H4093" s="82"/>
      <c r="I4093" s="118">
        <f>VLOOKUP(道具表!L4093,虛寶卡代碼清單!D:H,4,FALSE)*K4093</f>
        <v>1000000000000</v>
      </c>
      <c r="J4093" s="147"/>
      <c r="K4093" s="71">
        <v>10000000000</v>
      </c>
      <c r="L4093" t="str">
        <f t="shared" si="76"/>
        <v>暴富輪盤鑽石卡</v>
      </c>
    </row>
    <row r="4094" spans="2:12" x14ac:dyDescent="0.25">
      <c r="B4094" s="82" t="s">
        <v>441</v>
      </c>
      <c r="C4094" s="174" t="s">
        <v>8146</v>
      </c>
      <c r="D4094" s="175" t="s">
        <v>8082</v>
      </c>
      <c r="E4094" s="82">
        <v>12</v>
      </c>
      <c r="F4094" s="79"/>
      <c r="G4094" s="82"/>
      <c r="H4094" s="82"/>
      <c r="I4094" s="118">
        <f>VLOOKUP(道具表!L4094,虛寶卡代碼清單!D:H,4,FALSE)*K4094</f>
        <v>900000000</v>
      </c>
      <c r="J4094" s="147"/>
      <c r="K4094" s="71">
        <v>9000000</v>
      </c>
      <c r="L4094" t="str">
        <f t="shared" si="76"/>
        <v>暴富輪盤鑽石卡</v>
      </c>
    </row>
    <row r="4095" spans="2:12" x14ac:dyDescent="0.25">
      <c r="B4095" s="82" t="s">
        <v>441</v>
      </c>
      <c r="C4095" s="174" t="s">
        <v>8147</v>
      </c>
      <c r="D4095" s="175" t="s">
        <v>8083</v>
      </c>
      <c r="E4095" s="82">
        <v>12</v>
      </c>
      <c r="F4095" s="79"/>
      <c r="G4095" s="82"/>
      <c r="H4095" s="82"/>
      <c r="I4095" s="118">
        <f>VLOOKUP(道具表!L4095,虛寶卡代碼清單!D:H,4,FALSE)*K4095</f>
        <v>1800000000</v>
      </c>
      <c r="J4095" s="147"/>
      <c r="K4095" s="71">
        <v>18000000</v>
      </c>
      <c r="L4095" t="str">
        <f t="shared" si="76"/>
        <v>暴富輪盤鑽石卡</v>
      </c>
    </row>
    <row r="4096" spans="2:12" x14ac:dyDescent="0.25">
      <c r="B4096" s="82" t="s">
        <v>441</v>
      </c>
      <c r="C4096" s="174" t="s">
        <v>8148</v>
      </c>
      <c r="D4096" s="175" t="s">
        <v>8084</v>
      </c>
      <c r="E4096" s="82">
        <v>12</v>
      </c>
      <c r="F4096" s="79"/>
      <c r="G4096" s="82"/>
      <c r="H4096" s="82"/>
      <c r="I4096" s="118">
        <f>VLOOKUP(道具表!L4096,虛寶卡代碼清單!D:H,4,FALSE)*K4096</f>
        <v>3600000000</v>
      </c>
      <c r="J4096" s="147"/>
      <c r="K4096" s="71">
        <v>36000000</v>
      </c>
      <c r="L4096" t="str">
        <f t="shared" si="76"/>
        <v>暴富輪盤鑽石卡</v>
      </c>
    </row>
    <row r="4097" spans="2:12" x14ac:dyDescent="0.25">
      <c r="B4097" s="82" t="s">
        <v>441</v>
      </c>
      <c r="C4097" s="174" t="s">
        <v>8149</v>
      </c>
      <c r="D4097" s="175" t="s">
        <v>8085</v>
      </c>
      <c r="E4097" s="82">
        <v>12</v>
      </c>
      <c r="F4097" s="79"/>
      <c r="G4097" s="82"/>
      <c r="H4097" s="82"/>
      <c r="I4097" s="118">
        <f>VLOOKUP(道具表!L4097,虛寶卡代碼清單!D:H,4,FALSE)*K4097</f>
        <v>7500000000</v>
      </c>
      <c r="J4097" s="147"/>
      <c r="K4097" s="71">
        <v>75000000</v>
      </c>
      <c r="L4097" t="str">
        <f t="shared" si="76"/>
        <v>暴富輪盤鑽石卡</v>
      </c>
    </row>
    <row r="4098" spans="2:12" x14ac:dyDescent="0.25">
      <c r="B4098" s="82" t="s">
        <v>441</v>
      </c>
      <c r="C4098" s="174" t="s">
        <v>8150</v>
      </c>
      <c r="D4098" s="175" t="s">
        <v>8086</v>
      </c>
      <c r="E4098" s="82">
        <v>12</v>
      </c>
      <c r="F4098" s="79"/>
      <c r="G4098" s="82"/>
      <c r="H4098" s="82"/>
      <c r="I4098" s="118">
        <f>VLOOKUP(道具表!L4098,虛寶卡代碼清單!D:H,4,FALSE)*K4098</f>
        <v>15000000000</v>
      </c>
      <c r="J4098" s="147"/>
      <c r="K4098" s="71">
        <v>150000000</v>
      </c>
      <c r="L4098" t="str">
        <f t="shared" si="76"/>
        <v>暴富輪盤鑽石卡</v>
      </c>
    </row>
    <row r="4099" spans="2:12" x14ac:dyDescent="0.25">
      <c r="B4099" s="82" t="s">
        <v>441</v>
      </c>
      <c r="C4099" s="174" t="s">
        <v>8151</v>
      </c>
      <c r="D4099" s="175" t="s">
        <v>8087</v>
      </c>
      <c r="E4099" s="82">
        <v>12</v>
      </c>
      <c r="F4099" s="79"/>
      <c r="G4099" s="82"/>
      <c r="H4099" s="82"/>
      <c r="I4099" s="118">
        <f>VLOOKUP(道具表!L4099,虛寶卡代碼清單!D:H,4,FALSE)*K4099</f>
        <v>25000000000</v>
      </c>
      <c r="J4099" s="147"/>
      <c r="K4099" s="71">
        <v>250000000</v>
      </c>
      <c r="L4099" t="str">
        <f t="shared" si="76"/>
        <v>暴富輪盤鑽石卡</v>
      </c>
    </row>
    <row r="4100" spans="2:12" x14ac:dyDescent="0.25">
      <c r="B4100" s="82" t="s">
        <v>441</v>
      </c>
      <c r="C4100" s="174" t="s">
        <v>1152</v>
      </c>
      <c r="D4100" s="175" t="s">
        <v>1153</v>
      </c>
      <c r="E4100" s="82">
        <v>12</v>
      </c>
      <c r="F4100" s="79"/>
      <c r="G4100" s="82"/>
      <c r="H4100" s="82"/>
      <c r="I4100" s="118">
        <f>VLOOKUP(道具表!L4100,虛寶卡代碼清單!D:H,4,FALSE)*K4100</f>
        <v>50000000000</v>
      </c>
      <c r="J4100" s="147"/>
      <c r="K4100" s="71">
        <v>500000000</v>
      </c>
      <c r="L4100" t="str">
        <f t="shared" si="76"/>
        <v>暴富輪盤鑽石卡</v>
      </c>
    </row>
    <row r="4101" spans="2:12" x14ac:dyDescent="0.25">
      <c r="B4101" s="82" t="s">
        <v>441</v>
      </c>
      <c r="C4101" s="174" t="s">
        <v>8152</v>
      </c>
      <c r="D4101" s="175" t="s">
        <v>8088</v>
      </c>
      <c r="E4101" s="82">
        <v>12</v>
      </c>
      <c r="F4101" s="79"/>
      <c r="G4101" s="82"/>
      <c r="H4101" s="82"/>
      <c r="I4101" s="118">
        <f>VLOOKUP(道具表!L4101,虛寶卡代碼清單!D:H,4,FALSE)*K4101</f>
        <v>150000000000</v>
      </c>
      <c r="J4101" s="147"/>
      <c r="K4101" s="71">
        <v>1500000000</v>
      </c>
      <c r="L4101" t="str">
        <f t="shared" si="76"/>
        <v>暴富輪盤鑽石卡</v>
      </c>
    </row>
    <row r="4102" spans="2:12" x14ac:dyDescent="0.25">
      <c r="B4102" s="82" t="s">
        <v>441</v>
      </c>
      <c r="C4102" s="174" t="s">
        <v>8153</v>
      </c>
      <c r="D4102" s="175" t="s">
        <v>8089</v>
      </c>
      <c r="E4102" s="82">
        <v>12</v>
      </c>
      <c r="F4102" s="79"/>
      <c r="G4102" s="82"/>
      <c r="H4102" s="82"/>
      <c r="I4102" s="118">
        <f>VLOOKUP(道具表!L4102,虛寶卡代碼清單!D:H,4,FALSE)*K4102</f>
        <v>500000000000</v>
      </c>
      <c r="J4102" s="147"/>
      <c r="K4102" s="71">
        <v>5000000000</v>
      </c>
      <c r="L4102" t="str">
        <f t="shared" si="76"/>
        <v>暴富輪盤鑽石卡</v>
      </c>
    </row>
    <row r="4103" spans="2:12" x14ac:dyDescent="0.25">
      <c r="B4103" s="82" t="s">
        <v>441</v>
      </c>
      <c r="C4103" s="174" t="s">
        <v>1154</v>
      </c>
      <c r="D4103" s="175" t="s">
        <v>1155</v>
      </c>
      <c r="E4103" s="82">
        <v>12</v>
      </c>
      <c r="F4103" s="79"/>
      <c r="G4103" s="82"/>
      <c r="H4103" s="82"/>
      <c r="I4103" s="118">
        <f>VLOOKUP(道具表!L4103,虛寶卡代碼清單!D:H,4,FALSE)*K4103</f>
        <v>1000000000000</v>
      </c>
      <c r="J4103" s="147"/>
      <c r="K4103" s="71">
        <v>10000000000</v>
      </c>
      <c r="L4103" t="str">
        <f t="shared" si="76"/>
        <v>暴富輪盤鑽石卡</v>
      </c>
    </row>
    <row r="4104" spans="2:12" x14ac:dyDescent="0.25">
      <c r="B4104" s="82" t="s">
        <v>441</v>
      </c>
      <c r="C4104" s="174" t="s">
        <v>8154</v>
      </c>
      <c r="D4104" s="175" t="s">
        <v>8090</v>
      </c>
      <c r="E4104" s="82">
        <v>12</v>
      </c>
      <c r="F4104" s="79"/>
      <c r="G4104" s="82"/>
      <c r="H4104" s="82"/>
      <c r="I4104" s="118">
        <f>VLOOKUP(道具表!L4104,虛寶卡代碼清單!D:H,4,FALSE)*K4104</f>
        <v>1845000000</v>
      </c>
      <c r="J4104" s="147"/>
      <c r="K4104" s="71">
        <v>9000000</v>
      </c>
      <c r="L4104" t="str">
        <f t="shared" si="76"/>
        <v>暴富輪盤超級鑽石卡</v>
      </c>
    </row>
    <row r="4105" spans="2:12" x14ac:dyDescent="0.25">
      <c r="B4105" s="82" t="s">
        <v>441</v>
      </c>
      <c r="C4105" s="174" t="s">
        <v>8155</v>
      </c>
      <c r="D4105" s="175" t="s">
        <v>8091</v>
      </c>
      <c r="E4105" s="82">
        <v>12</v>
      </c>
      <c r="F4105" s="79"/>
      <c r="G4105" s="82"/>
      <c r="H4105" s="82"/>
      <c r="I4105" s="118">
        <f>VLOOKUP(道具表!L4105,虛寶卡代碼清單!D:H,4,FALSE)*K4105</f>
        <v>3690000000</v>
      </c>
      <c r="J4105" s="147"/>
      <c r="K4105" s="71">
        <v>18000000</v>
      </c>
      <c r="L4105" t="str">
        <f t="shared" si="76"/>
        <v>暴富輪盤超級鑽石卡</v>
      </c>
    </row>
    <row r="4106" spans="2:12" x14ac:dyDescent="0.25">
      <c r="B4106" s="82" t="s">
        <v>441</v>
      </c>
      <c r="C4106" s="174" t="s">
        <v>8156</v>
      </c>
      <c r="D4106" s="175" t="s">
        <v>8092</v>
      </c>
      <c r="E4106" s="82">
        <v>12</v>
      </c>
      <c r="F4106" s="79"/>
      <c r="G4106" s="82"/>
      <c r="H4106" s="82"/>
      <c r="I4106" s="118">
        <f>VLOOKUP(道具表!L4106,虛寶卡代碼清單!D:H,4,FALSE)*K4106</f>
        <v>7380000000</v>
      </c>
      <c r="J4106" s="147"/>
      <c r="K4106" s="71">
        <v>36000000</v>
      </c>
      <c r="L4106" t="str">
        <f t="shared" si="76"/>
        <v>暴富輪盤超級鑽石卡</v>
      </c>
    </row>
    <row r="4107" spans="2:12" x14ac:dyDescent="0.25">
      <c r="B4107" s="82" t="s">
        <v>441</v>
      </c>
      <c r="C4107" s="174" t="s">
        <v>8157</v>
      </c>
      <c r="D4107" s="175" t="s">
        <v>8093</v>
      </c>
      <c r="E4107" s="82">
        <v>12</v>
      </c>
      <c r="F4107" s="79"/>
      <c r="G4107" s="82"/>
      <c r="H4107" s="82"/>
      <c r="I4107" s="118">
        <f>VLOOKUP(道具表!L4107,虛寶卡代碼清單!D:H,4,FALSE)*K4107</f>
        <v>15375000000</v>
      </c>
      <c r="J4107" s="147"/>
      <c r="K4107" s="71">
        <v>75000000</v>
      </c>
      <c r="L4107" t="str">
        <f t="shared" si="76"/>
        <v>暴富輪盤超級鑽石卡</v>
      </c>
    </row>
    <row r="4108" spans="2:12" x14ac:dyDescent="0.25">
      <c r="B4108" s="82" t="s">
        <v>441</v>
      </c>
      <c r="C4108" s="174" t="s">
        <v>8158</v>
      </c>
      <c r="D4108" s="175" t="s">
        <v>8094</v>
      </c>
      <c r="E4108" s="82">
        <v>12</v>
      </c>
      <c r="F4108" s="79"/>
      <c r="G4108" s="82"/>
      <c r="H4108" s="82"/>
      <c r="I4108" s="118">
        <f>VLOOKUP(道具表!L4108,虛寶卡代碼清單!D:H,4,FALSE)*K4108</f>
        <v>30750000000</v>
      </c>
      <c r="J4108" s="147"/>
      <c r="K4108" s="71">
        <v>150000000</v>
      </c>
      <c r="L4108" t="str">
        <f t="shared" si="76"/>
        <v>暴富輪盤超級鑽石卡</v>
      </c>
    </row>
    <row r="4109" spans="2:12" x14ac:dyDescent="0.25">
      <c r="B4109" s="82" t="s">
        <v>441</v>
      </c>
      <c r="C4109" s="174" t="s">
        <v>8159</v>
      </c>
      <c r="D4109" s="175" t="s">
        <v>8095</v>
      </c>
      <c r="E4109" s="82">
        <v>12</v>
      </c>
      <c r="F4109" s="79"/>
      <c r="G4109" s="82"/>
      <c r="H4109" s="82"/>
      <c r="I4109" s="118">
        <f>VLOOKUP(道具表!L4109,虛寶卡代碼清單!D:H,4,FALSE)*K4109</f>
        <v>51250000000</v>
      </c>
      <c r="J4109" s="147"/>
      <c r="K4109" s="71">
        <v>250000000</v>
      </c>
      <c r="L4109" t="str">
        <f t="shared" si="76"/>
        <v>暴富輪盤超級鑽石卡</v>
      </c>
    </row>
    <row r="4110" spans="2:12" x14ac:dyDescent="0.25">
      <c r="B4110" s="82" t="s">
        <v>441</v>
      </c>
      <c r="C4110" s="174" t="s">
        <v>1156</v>
      </c>
      <c r="D4110" s="175" t="s">
        <v>1157</v>
      </c>
      <c r="E4110" s="82">
        <v>12</v>
      </c>
      <c r="F4110" s="79"/>
      <c r="G4110" s="82"/>
      <c r="H4110" s="82"/>
      <c r="I4110" s="118">
        <f>VLOOKUP(道具表!L4110,虛寶卡代碼清單!D:H,4,FALSE)*K4110</f>
        <v>102500000000</v>
      </c>
      <c r="J4110" s="147"/>
      <c r="K4110" s="71">
        <v>500000000</v>
      </c>
      <c r="L4110" t="str">
        <f t="shared" si="76"/>
        <v>暴富輪盤超級鑽石卡</v>
      </c>
    </row>
    <row r="4111" spans="2:12" x14ac:dyDescent="0.25">
      <c r="B4111" s="82" t="s">
        <v>441</v>
      </c>
      <c r="C4111" s="174" t="s">
        <v>8160</v>
      </c>
      <c r="D4111" s="175" t="s">
        <v>8096</v>
      </c>
      <c r="E4111" s="82">
        <v>12</v>
      </c>
      <c r="F4111" s="79"/>
      <c r="G4111" s="82"/>
      <c r="H4111" s="82"/>
      <c r="I4111" s="118">
        <f>VLOOKUP(道具表!L4111,虛寶卡代碼清單!D:H,4,FALSE)*K4111</f>
        <v>307500000000</v>
      </c>
      <c r="J4111" s="147"/>
      <c r="K4111" s="71">
        <v>1500000000</v>
      </c>
      <c r="L4111" t="str">
        <f t="shared" si="76"/>
        <v>暴富輪盤超級鑽石卡</v>
      </c>
    </row>
    <row r="4112" spans="2:12" x14ac:dyDescent="0.25">
      <c r="B4112" s="82" t="s">
        <v>441</v>
      </c>
      <c r="C4112" s="174" t="s">
        <v>8161</v>
      </c>
      <c r="D4112" s="175" t="s">
        <v>8097</v>
      </c>
      <c r="E4112" s="82">
        <v>12</v>
      </c>
      <c r="F4112" s="79"/>
      <c r="G4112" s="82"/>
      <c r="H4112" s="82"/>
      <c r="I4112" s="118">
        <f>VLOOKUP(道具表!L4112,虛寶卡代碼清單!D:H,4,FALSE)*K4112</f>
        <v>1025000000000</v>
      </c>
      <c r="J4112" s="147"/>
      <c r="K4112" s="71">
        <v>5000000000</v>
      </c>
      <c r="L4112" t="str">
        <f t="shared" si="76"/>
        <v>暴富輪盤超級鑽石卡</v>
      </c>
    </row>
    <row r="4113" spans="2:12" x14ac:dyDescent="0.25">
      <c r="B4113" s="82" t="s">
        <v>441</v>
      </c>
      <c r="C4113" s="174" t="s">
        <v>1158</v>
      </c>
      <c r="D4113" s="175" t="s">
        <v>1159</v>
      </c>
      <c r="E4113" s="82">
        <v>12</v>
      </c>
      <c r="F4113" s="79"/>
      <c r="G4113" s="82"/>
      <c r="H4113" s="82"/>
      <c r="I4113" s="118">
        <f>VLOOKUP(道具表!L4113,虛寶卡代碼清單!D:H,4,FALSE)*K4113</f>
        <v>2050000000000</v>
      </c>
      <c r="J4113" s="147"/>
      <c r="K4113" s="71">
        <v>10000000000</v>
      </c>
      <c r="L4113" t="str">
        <f t="shared" si="76"/>
        <v>暴富輪盤超級鑽石卡</v>
      </c>
    </row>
    <row r="4114" spans="2:12" x14ac:dyDescent="0.25">
      <c r="B4114" s="82" t="s">
        <v>441</v>
      </c>
      <c r="C4114" s="174" t="s">
        <v>8162</v>
      </c>
      <c r="D4114" s="175" t="s">
        <v>8098</v>
      </c>
      <c r="E4114" s="82">
        <v>12</v>
      </c>
      <c r="F4114" s="79"/>
      <c r="G4114" s="82"/>
      <c r="H4114" s="82"/>
      <c r="I4114" s="118">
        <f>VLOOKUP(道具表!L4114,虛寶卡代碼清單!D:H,4,FALSE)*K4114</f>
        <v>1845000000</v>
      </c>
      <c r="J4114" s="147"/>
      <c r="K4114" s="71">
        <v>9000000</v>
      </c>
      <c r="L4114" t="str">
        <f t="shared" si="76"/>
        <v>暴富輪盤超級鑽石卡</v>
      </c>
    </row>
    <row r="4115" spans="2:12" x14ac:dyDescent="0.25">
      <c r="B4115" s="82" t="s">
        <v>441</v>
      </c>
      <c r="C4115" s="174" t="s">
        <v>8163</v>
      </c>
      <c r="D4115" s="175" t="s">
        <v>8099</v>
      </c>
      <c r="E4115" s="82">
        <v>12</v>
      </c>
      <c r="F4115" s="79"/>
      <c r="G4115" s="82"/>
      <c r="H4115" s="82"/>
      <c r="I4115" s="118">
        <f>VLOOKUP(道具表!L4115,虛寶卡代碼清單!D:H,4,FALSE)*K4115</f>
        <v>3690000000</v>
      </c>
      <c r="J4115" s="147"/>
      <c r="K4115" s="71">
        <v>18000000</v>
      </c>
      <c r="L4115" t="str">
        <f t="shared" si="76"/>
        <v>暴富輪盤超級鑽石卡</v>
      </c>
    </row>
    <row r="4116" spans="2:12" x14ac:dyDescent="0.25">
      <c r="B4116" s="82" t="s">
        <v>441</v>
      </c>
      <c r="C4116" s="174" t="s">
        <v>8164</v>
      </c>
      <c r="D4116" s="175" t="s">
        <v>8100</v>
      </c>
      <c r="E4116" s="82">
        <v>12</v>
      </c>
      <c r="F4116" s="79"/>
      <c r="G4116" s="82"/>
      <c r="H4116" s="82"/>
      <c r="I4116" s="118">
        <f>VLOOKUP(道具表!L4116,虛寶卡代碼清單!D:H,4,FALSE)*K4116</f>
        <v>7380000000</v>
      </c>
      <c r="J4116" s="147"/>
      <c r="K4116" s="71">
        <v>36000000</v>
      </c>
      <c r="L4116" t="str">
        <f t="shared" si="76"/>
        <v>暴富輪盤超級鑽石卡</v>
      </c>
    </row>
    <row r="4117" spans="2:12" x14ac:dyDescent="0.25">
      <c r="B4117" s="82" t="s">
        <v>441</v>
      </c>
      <c r="C4117" s="174" t="s">
        <v>8165</v>
      </c>
      <c r="D4117" s="175" t="s">
        <v>8101</v>
      </c>
      <c r="E4117" s="82">
        <v>12</v>
      </c>
      <c r="F4117" s="79"/>
      <c r="G4117" s="82"/>
      <c r="H4117" s="82"/>
      <c r="I4117" s="118">
        <f>VLOOKUP(道具表!L4117,虛寶卡代碼清單!D:H,4,FALSE)*K4117</f>
        <v>15375000000</v>
      </c>
      <c r="J4117" s="147"/>
      <c r="K4117" s="71">
        <v>75000000</v>
      </c>
      <c r="L4117" t="str">
        <f t="shared" si="76"/>
        <v>暴富輪盤超級鑽石卡</v>
      </c>
    </row>
    <row r="4118" spans="2:12" x14ac:dyDescent="0.25">
      <c r="B4118" s="82" t="s">
        <v>441</v>
      </c>
      <c r="C4118" s="174" t="s">
        <v>8166</v>
      </c>
      <c r="D4118" s="175" t="s">
        <v>8102</v>
      </c>
      <c r="E4118" s="82">
        <v>12</v>
      </c>
      <c r="F4118" s="79"/>
      <c r="G4118" s="82"/>
      <c r="H4118" s="82"/>
      <c r="I4118" s="118">
        <f>VLOOKUP(道具表!L4118,虛寶卡代碼清單!D:H,4,FALSE)*K4118</f>
        <v>30750000000</v>
      </c>
      <c r="J4118" s="147"/>
      <c r="K4118" s="71">
        <v>150000000</v>
      </c>
      <c r="L4118" t="str">
        <f t="shared" si="76"/>
        <v>暴富輪盤超級鑽石卡</v>
      </c>
    </row>
    <row r="4119" spans="2:12" x14ac:dyDescent="0.25">
      <c r="B4119" s="82" t="s">
        <v>441</v>
      </c>
      <c r="C4119" s="174" t="s">
        <v>8167</v>
      </c>
      <c r="D4119" s="175" t="s">
        <v>8103</v>
      </c>
      <c r="E4119" s="82">
        <v>12</v>
      </c>
      <c r="F4119" s="79"/>
      <c r="G4119" s="82"/>
      <c r="H4119" s="82"/>
      <c r="I4119" s="118">
        <f>VLOOKUP(道具表!L4119,虛寶卡代碼清單!D:H,4,FALSE)*K4119</f>
        <v>51250000000</v>
      </c>
      <c r="J4119" s="147"/>
      <c r="K4119" s="71">
        <v>250000000</v>
      </c>
      <c r="L4119" t="str">
        <f t="shared" si="76"/>
        <v>暴富輪盤超級鑽石卡</v>
      </c>
    </row>
    <row r="4120" spans="2:12" x14ac:dyDescent="0.25">
      <c r="B4120" s="82" t="s">
        <v>441</v>
      </c>
      <c r="C4120" s="174" t="s">
        <v>1160</v>
      </c>
      <c r="D4120" s="175" t="s">
        <v>1161</v>
      </c>
      <c r="E4120" s="82">
        <v>12</v>
      </c>
      <c r="F4120" s="79"/>
      <c r="G4120" s="82"/>
      <c r="H4120" s="82"/>
      <c r="I4120" s="118">
        <f>VLOOKUP(道具表!L4120,虛寶卡代碼清單!D:H,4,FALSE)*K4120</f>
        <v>102500000000</v>
      </c>
      <c r="J4120" s="147"/>
      <c r="K4120" s="71">
        <v>500000000</v>
      </c>
      <c r="L4120" t="str">
        <f t="shared" si="76"/>
        <v>暴富輪盤超級鑽石卡</v>
      </c>
    </row>
    <row r="4121" spans="2:12" x14ac:dyDescent="0.25">
      <c r="B4121" s="82" t="s">
        <v>441</v>
      </c>
      <c r="C4121" s="174" t="s">
        <v>8168</v>
      </c>
      <c r="D4121" s="175" t="s">
        <v>8104</v>
      </c>
      <c r="E4121" s="82">
        <v>12</v>
      </c>
      <c r="F4121" s="79"/>
      <c r="G4121" s="82"/>
      <c r="H4121" s="82"/>
      <c r="I4121" s="118">
        <f>VLOOKUP(道具表!L4121,虛寶卡代碼清單!D:H,4,FALSE)*K4121</f>
        <v>307500000000</v>
      </c>
      <c r="J4121" s="147"/>
      <c r="K4121" s="71">
        <v>1500000000</v>
      </c>
      <c r="L4121" t="str">
        <f t="shared" si="76"/>
        <v>暴富輪盤超級鑽石卡</v>
      </c>
    </row>
    <row r="4122" spans="2:12" x14ac:dyDescent="0.25">
      <c r="B4122" s="82" t="s">
        <v>441</v>
      </c>
      <c r="C4122" s="174" t="s">
        <v>8169</v>
      </c>
      <c r="D4122" s="175" t="s">
        <v>8105</v>
      </c>
      <c r="E4122" s="82">
        <v>12</v>
      </c>
      <c r="F4122" s="79"/>
      <c r="G4122" s="82"/>
      <c r="H4122" s="82"/>
      <c r="I4122" s="118">
        <f>VLOOKUP(道具表!L4122,虛寶卡代碼清單!D:H,4,FALSE)*K4122</f>
        <v>1025000000000</v>
      </c>
      <c r="J4122" s="147"/>
      <c r="K4122" s="71">
        <v>5000000000</v>
      </c>
      <c r="L4122" t="str">
        <f t="shared" si="76"/>
        <v>暴富輪盤超級鑽石卡</v>
      </c>
    </row>
    <row r="4123" spans="2:12" x14ac:dyDescent="0.25">
      <c r="B4123" s="82" t="s">
        <v>441</v>
      </c>
      <c r="C4123" s="174" t="s">
        <v>1162</v>
      </c>
      <c r="D4123" s="175" t="s">
        <v>1163</v>
      </c>
      <c r="E4123" s="82">
        <v>12</v>
      </c>
      <c r="F4123" s="79"/>
      <c r="G4123" s="82"/>
      <c r="H4123" s="82"/>
      <c r="I4123" s="118">
        <f>VLOOKUP(道具表!L4123,虛寶卡代碼清單!D:H,4,FALSE)*K4123</f>
        <v>2050000000000</v>
      </c>
      <c r="J4123" s="147"/>
      <c r="K4123" s="71">
        <v>10000000000</v>
      </c>
      <c r="L4123" t="str">
        <f t="shared" si="76"/>
        <v>暴富輪盤超級鑽石卡</v>
      </c>
    </row>
    <row r="4124" spans="2:12" x14ac:dyDescent="0.25">
      <c r="B4124" s="82" t="s">
        <v>441</v>
      </c>
      <c r="C4124" s="174" t="s">
        <v>8185</v>
      </c>
      <c r="D4124" s="175" t="s">
        <v>8106</v>
      </c>
      <c r="E4124" s="82">
        <v>12</v>
      </c>
      <c r="F4124" s="79"/>
      <c r="G4124" s="82"/>
      <c r="H4124" s="82"/>
      <c r="I4124" s="118">
        <f>VLOOKUP(道具表!L4124,虛寶卡代碼清單!D:H,4,FALSE)*K4124</f>
        <v>3591000000</v>
      </c>
      <c r="J4124" s="147"/>
      <c r="K4124" s="71">
        <v>9000000</v>
      </c>
      <c r="L4124" t="str">
        <f t="shared" si="76"/>
        <v>暴富輪盤超級輪盤卡</v>
      </c>
    </row>
    <row r="4125" spans="2:12" x14ac:dyDescent="0.25">
      <c r="B4125" s="82" t="s">
        <v>441</v>
      </c>
      <c r="C4125" s="174" t="s">
        <v>8186</v>
      </c>
      <c r="D4125" s="175" t="s">
        <v>8107</v>
      </c>
      <c r="E4125" s="82">
        <v>12</v>
      </c>
      <c r="F4125" s="79"/>
      <c r="G4125" s="82"/>
      <c r="H4125" s="82"/>
      <c r="I4125" s="118">
        <f>VLOOKUP(道具表!L4125,虛寶卡代碼清單!D:H,4,FALSE)*K4125</f>
        <v>7182000000</v>
      </c>
      <c r="J4125" s="147"/>
      <c r="K4125" s="71">
        <v>18000000</v>
      </c>
      <c r="L4125" t="str">
        <f t="shared" si="76"/>
        <v>暴富輪盤超級輪盤卡</v>
      </c>
    </row>
    <row r="4126" spans="2:12" x14ac:dyDescent="0.25">
      <c r="B4126" s="82" t="s">
        <v>441</v>
      </c>
      <c r="C4126" s="174" t="s">
        <v>8187</v>
      </c>
      <c r="D4126" s="175" t="s">
        <v>8108</v>
      </c>
      <c r="E4126" s="82">
        <v>12</v>
      </c>
      <c r="F4126" s="79"/>
      <c r="G4126" s="82"/>
      <c r="H4126" s="82"/>
      <c r="I4126" s="118">
        <f>VLOOKUP(道具表!L4126,虛寶卡代碼清單!D:H,4,FALSE)*K4126</f>
        <v>14364000000</v>
      </c>
      <c r="J4126" s="147"/>
      <c r="K4126" s="71">
        <v>36000000</v>
      </c>
      <c r="L4126" t="str">
        <f t="shared" si="76"/>
        <v>暴富輪盤超級輪盤卡</v>
      </c>
    </row>
    <row r="4127" spans="2:12" x14ac:dyDescent="0.25">
      <c r="B4127" s="82" t="s">
        <v>441</v>
      </c>
      <c r="C4127" s="174" t="s">
        <v>8188</v>
      </c>
      <c r="D4127" s="175" t="s">
        <v>8109</v>
      </c>
      <c r="E4127" s="82">
        <v>12</v>
      </c>
      <c r="F4127" s="79"/>
      <c r="G4127" s="82"/>
      <c r="H4127" s="82"/>
      <c r="I4127" s="118">
        <f>VLOOKUP(道具表!L4127,虛寶卡代碼清單!D:H,4,FALSE)*K4127</f>
        <v>29925000000</v>
      </c>
      <c r="J4127" s="147"/>
      <c r="K4127" s="71">
        <v>75000000</v>
      </c>
      <c r="L4127" t="str">
        <f t="shared" si="76"/>
        <v>暴富輪盤超級輪盤卡</v>
      </c>
    </row>
    <row r="4128" spans="2:12" x14ac:dyDescent="0.25">
      <c r="B4128" s="82" t="s">
        <v>441</v>
      </c>
      <c r="C4128" s="174" t="s">
        <v>8189</v>
      </c>
      <c r="D4128" s="175" t="s">
        <v>8110</v>
      </c>
      <c r="E4128" s="82">
        <v>12</v>
      </c>
      <c r="F4128" s="79"/>
      <c r="G4128" s="82"/>
      <c r="H4128" s="82"/>
      <c r="I4128" s="118">
        <f>VLOOKUP(道具表!L4128,虛寶卡代碼清單!D:H,4,FALSE)*K4128</f>
        <v>59850000000</v>
      </c>
      <c r="J4128" s="147"/>
      <c r="K4128" s="71">
        <v>150000000</v>
      </c>
      <c r="L4128" t="str">
        <f t="shared" si="76"/>
        <v>暴富輪盤超級輪盤卡</v>
      </c>
    </row>
    <row r="4129" spans="2:12" x14ac:dyDescent="0.25">
      <c r="B4129" s="82" t="s">
        <v>441</v>
      </c>
      <c r="C4129" s="174" t="s">
        <v>8190</v>
      </c>
      <c r="D4129" s="175" t="s">
        <v>8111</v>
      </c>
      <c r="E4129" s="82">
        <v>12</v>
      </c>
      <c r="F4129" s="79"/>
      <c r="G4129" s="82"/>
      <c r="H4129" s="82"/>
      <c r="I4129" s="118">
        <f>VLOOKUP(道具表!L4129,虛寶卡代碼清單!D:H,4,FALSE)*K4129</f>
        <v>99750000000</v>
      </c>
      <c r="J4129" s="147"/>
      <c r="K4129" s="71">
        <v>250000000</v>
      </c>
      <c r="L4129" t="str">
        <f t="shared" si="76"/>
        <v>暴富輪盤超級輪盤卡</v>
      </c>
    </row>
    <row r="4130" spans="2:12" x14ac:dyDescent="0.25">
      <c r="B4130" s="82" t="s">
        <v>441</v>
      </c>
      <c r="C4130" s="174" t="s">
        <v>8048</v>
      </c>
      <c r="D4130" s="175" t="s">
        <v>1164</v>
      </c>
      <c r="E4130" s="82">
        <v>12</v>
      </c>
      <c r="F4130" s="79"/>
      <c r="G4130" s="82"/>
      <c r="H4130" s="82"/>
      <c r="I4130" s="118">
        <f>VLOOKUP(道具表!L4130,虛寶卡代碼清單!D:H,4,FALSE)*K4130</f>
        <v>199500000000</v>
      </c>
      <c r="J4130" s="147"/>
      <c r="K4130" s="71">
        <v>500000000</v>
      </c>
      <c r="L4130" t="str">
        <f t="shared" si="76"/>
        <v>暴富輪盤超級輪盤卡</v>
      </c>
    </row>
    <row r="4131" spans="2:12" x14ac:dyDescent="0.25">
      <c r="B4131" s="82" t="s">
        <v>441</v>
      </c>
      <c r="C4131" s="174" t="s">
        <v>8191</v>
      </c>
      <c r="D4131" s="175" t="s">
        <v>8112</v>
      </c>
      <c r="E4131" s="82">
        <v>12</v>
      </c>
      <c r="F4131" s="79"/>
      <c r="G4131" s="82"/>
      <c r="H4131" s="82"/>
      <c r="I4131" s="118">
        <f>VLOOKUP(道具表!L4131,虛寶卡代碼清單!D:H,4,FALSE)*K4131</f>
        <v>598500000000</v>
      </c>
      <c r="J4131" s="147"/>
      <c r="K4131" s="71">
        <v>1500000000</v>
      </c>
      <c r="L4131" t="str">
        <f t="shared" si="76"/>
        <v>暴富輪盤超級輪盤卡</v>
      </c>
    </row>
    <row r="4132" spans="2:12" x14ac:dyDescent="0.25">
      <c r="B4132" s="82" t="s">
        <v>441</v>
      </c>
      <c r="C4132" s="174" t="s">
        <v>8192</v>
      </c>
      <c r="D4132" s="175" t="s">
        <v>8113</v>
      </c>
      <c r="E4132" s="82">
        <v>12</v>
      </c>
      <c r="F4132" s="79"/>
      <c r="G4132" s="82"/>
      <c r="H4132" s="82"/>
      <c r="I4132" s="118">
        <f>VLOOKUP(道具表!L4132,虛寶卡代碼清單!D:H,4,FALSE)*K4132</f>
        <v>1995000000000</v>
      </c>
      <c r="J4132" s="147"/>
      <c r="K4132" s="71">
        <v>5000000000</v>
      </c>
      <c r="L4132" t="str">
        <f t="shared" si="76"/>
        <v>暴富輪盤超級輪盤卡</v>
      </c>
    </row>
    <row r="4133" spans="2:12" x14ac:dyDescent="0.25">
      <c r="B4133" s="82" t="s">
        <v>441</v>
      </c>
      <c r="C4133" s="174" t="s">
        <v>8049</v>
      </c>
      <c r="D4133" s="175" t="s">
        <v>1165</v>
      </c>
      <c r="E4133" s="82">
        <v>12</v>
      </c>
      <c r="F4133" s="79"/>
      <c r="G4133" s="82"/>
      <c r="H4133" s="82"/>
      <c r="I4133" s="118">
        <f>VLOOKUP(道具表!L4133,虛寶卡代碼清單!D:H,4,FALSE)*K4133</f>
        <v>3990000000000</v>
      </c>
      <c r="J4133" s="147"/>
      <c r="K4133" s="71">
        <v>10000000000</v>
      </c>
      <c r="L4133" t="str">
        <f t="shared" si="76"/>
        <v>暴富輪盤超級輪盤卡</v>
      </c>
    </row>
    <row r="4134" spans="2:12" x14ac:dyDescent="0.25">
      <c r="B4134" s="82" t="s">
        <v>441</v>
      </c>
      <c r="C4134" s="174" t="s">
        <v>8193</v>
      </c>
      <c r="D4134" s="175" t="s">
        <v>8114</v>
      </c>
      <c r="E4134" s="82">
        <v>12</v>
      </c>
      <c r="F4134" s="79"/>
      <c r="G4134" s="82"/>
      <c r="H4134" s="82"/>
      <c r="I4134" s="118">
        <f>VLOOKUP(道具表!L4134,虛寶卡代碼清單!D:H,4,FALSE)*K4134</f>
        <v>3591000000</v>
      </c>
      <c r="J4134" s="147"/>
      <c r="K4134" s="71">
        <v>9000000</v>
      </c>
      <c r="L4134" t="str">
        <f t="shared" si="76"/>
        <v>暴富輪盤超級輪盤卡</v>
      </c>
    </row>
    <row r="4135" spans="2:12" x14ac:dyDescent="0.25">
      <c r="B4135" s="82" t="s">
        <v>441</v>
      </c>
      <c r="C4135" s="174" t="s">
        <v>8194</v>
      </c>
      <c r="D4135" s="175" t="s">
        <v>8115</v>
      </c>
      <c r="E4135" s="82">
        <v>12</v>
      </c>
      <c r="F4135" s="79"/>
      <c r="G4135" s="82"/>
      <c r="H4135" s="82"/>
      <c r="I4135" s="118">
        <f>VLOOKUP(道具表!L4135,虛寶卡代碼清單!D:H,4,FALSE)*K4135</f>
        <v>7182000000</v>
      </c>
      <c r="J4135" s="147"/>
      <c r="K4135" s="71">
        <v>18000000</v>
      </c>
      <c r="L4135" t="str">
        <f t="shared" si="76"/>
        <v>暴富輪盤超級輪盤卡</v>
      </c>
    </row>
    <row r="4136" spans="2:12" x14ac:dyDescent="0.25">
      <c r="B4136" s="82" t="s">
        <v>441</v>
      </c>
      <c r="C4136" s="174" t="s">
        <v>8195</v>
      </c>
      <c r="D4136" s="175" t="s">
        <v>8116</v>
      </c>
      <c r="E4136" s="82">
        <v>12</v>
      </c>
      <c r="F4136" s="79"/>
      <c r="G4136" s="82"/>
      <c r="H4136" s="82"/>
      <c r="I4136" s="118">
        <f>VLOOKUP(道具表!L4136,虛寶卡代碼清單!D:H,4,FALSE)*K4136</f>
        <v>14364000000</v>
      </c>
      <c r="J4136" s="147"/>
      <c r="K4136" s="71">
        <v>36000000</v>
      </c>
      <c r="L4136" t="str">
        <f t="shared" si="76"/>
        <v>暴富輪盤超級輪盤卡</v>
      </c>
    </row>
    <row r="4137" spans="2:12" x14ac:dyDescent="0.25">
      <c r="B4137" s="82" t="s">
        <v>441</v>
      </c>
      <c r="C4137" s="174" t="s">
        <v>8196</v>
      </c>
      <c r="D4137" s="175" t="s">
        <v>8117</v>
      </c>
      <c r="E4137" s="82">
        <v>12</v>
      </c>
      <c r="F4137" s="79"/>
      <c r="G4137" s="82"/>
      <c r="H4137" s="82"/>
      <c r="I4137" s="118">
        <f>VLOOKUP(道具表!L4137,虛寶卡代碼清單!D:H,4,FALSE)*K4137</f>
        <v>29925000000</v>
      </c>
      <c r="J4137" s="147"/>
      <c r="K4137" s="71">
        <v>75000000</v>
      </c>
      <c r="L4137" t="str">
        <f t="shared" si="76"/>
        <v>暴富輪盤超級輪盤卡</v>
      </c>
    </row>
    <row r="4138" spans="2:12" x14ac:dyDescent="0.25">
      <c r="B4138" s="82" t="s">
        <v>441</v>
      </c>
      <c r="C4138" s="174" t="s">
        <v>8197</v>
      </c>
      <c r="D4138" s="175" t="s">
        <v>8118</v>
      </c>
      <c r="E4138" s="82">
        <v>12</v>
      </c>
      <c r="F4138" s="79"/>
      <c r="G4138" s="82"/>
      <c r="H4138" s="82"/>
      <c r="I4138" s="118">
        <f>VLOOKUP(道具表!L4138,虛寶卡代碼清單!D:H,4,FALSE)*K4138</f>
        <v>59850000000</v>
      </c>
      <c r="J4138" s="147"/>
      <c r="K4138" s="71">
        <v>150000000</v>
      </c>
      <c r="L4138" t="str">
        <f t="shared" si="76"/>
        <v>暴富輪盤超級輪盤卡</v>
      </c>
    </row>
    <row r="4139" spans="2:12" x14ac:dyDescent="0.25">
      <c r="B4139" s="82" t="s">
        <v>441</v>
      </c>
      <c r="C4139" s="174" t="s">
        <v>8198</v>
      </c>
      <c r="D4139" s="175" t="s">
        <v>8119</v>
      </c>
      <c r="E4139" s="82">
        <v>12</v>
      </c>
      <c r="F4139" s="79"/>
      <c r="G4139" s="82"/>
      <c r="H4139" s="82"/>
      <c r="I4139" s="118">
        <f>VLOOKUP(道具表!L4139,虛寶卡代碼清單!D:H,4,FALSE)*K4139</f>
        <v>99750000000</v>
      </c>
      <c r="J4139" s="147"/>
      <c r="K4139" s="71">
        <v>250000000</v>
      </c>
      <c r="L4139" t="str">
        <f t="shared" si="76"/>
        <v>暴富輪盤超級輪盤卡</v>
      </c>
    </row>
    <row r="4140" spans="2:12" x14ac:dyDescent="0.25">
      <c r="B4140" s="82" t="s">
        <v>441</v>
      </c>
      <c r="C4140" s="174" t="s">
        <v>8050</v>
      </c>
      <c r="D4140" s="175" t="s">
        <v>1166</v>
      </c>
      <c r="E4140" s="82">
        <v>12</v>
      </c>
      <c r="F4140" s="79"/>
      <c r="G4140" s="82"/>
      <c r="H4140" s="82"/>
      <c r="I4140" s="118">
        <f>VLOOKUP(道具表!L4140,虛寶卡代碼清單!D:H,4,FALSE)*K4140</f>
        <v>199500000000</v>
      </c>
      <c r="J4140" s="147"/>
      <c r="K4140" s="71">
        <v>500000000</v>
      </c>
      <c r="L4140" t="str">
        <f t="shared" si="76"/>
        <v>暴富輪盤超級輪盤卡</v>
      </c>
    </row>
    <row r="4141" spans="2:12" x14ac:dyDescent="0.25">
      <c r="B4141" s="82" t="s">
        <v>441</v>
      </c>
      <c r="C4141" s="174" t="s">
        <v>8199</v>
      </c>
      <c r="D4141" s="175" t="s">
        <v>8120</v>
      </c>
      <c r="E4141" s="82">
        <v>12</v>
      </c>
      <c r="F4141" s="79"/>
      <c r="G4141" s="82"/>
      <c r="H4141" s="82"/>
      <c r="I4141" s="118">
        <f>VLOOKUP(道具表!L4141,虛寶卡代碼清單!D:H,4,FALSE)*K4141</f>
        <v>598500000000</v>
      </c>
      <c r="J4141" s="147"/>
      <c r="K4141" s="71">
        <v>1500000000</v>
      </c>
      <c r="L4141" t="str">
        <f t="shared" si="76"/>
        <v>暴富輪盤超級輪盤卡</v>
      </c>
    </row>
    <row r="4142" spans="2:12" x14ac:dyDescent="0.25">
      <c r="B4142" s="82" t="s">
        <v>441</v>
      </c>
      <c r="C4142" s="174" t="s">
        <v>8200</v>
      </c>
      <c r="D4142" s="175" t="s">
        <v>8121</v>
      </c>
      <c r="E4142" s="82">
        <v>12</v>
      </c>
      <c r="F4142" s="79"/>
      <c r="G4142" s="82"/>
      <c r="H4142" s="82"/>
      <c r="I4142" s="118">
        <f>VLOOKUP(道具表!L4142,虛寶卡代碼清單!D:H,4,FALSE)*K4142</f>
        <v>1995000000000</v>
      </c>
      <c r="J4142" s="147"/>
      <c r="K4142" s="71">
        <v>5000000000</v>
      </c>
      <c r="L4142" t="str">
        <f t="shared" si="76"/>
        <v>暴富輪盤超級輪盤卡</v>
      </c>
    </row>
    <row r="4143" spans="2:12" x14ac:dyDescent="0.25">
      <c r="B4143" s="82" t="s">
        <v>441</v>
      </c>
      <c r="C4143" s="174" t="s">
        <v>8051</v>
      </c>
      <c r="D4143" s="175" t="s">
        <v>1167</v>
      </c>
      <c r="E4143" s="82">
        <v>12</v>
      </c>
      <c r="F4143" s="79"/>
      <c r="G4143" s="82"/>
      <c r="H4143" s="82"/>
      <c r="I4143" s="118">
        <f>VLOOKUP(道具表!L4143,虛寶卡代碼清單!D:H,4,FALSE)*K4143</f>
        <v>3990000000000</v>
      </c>
      <c r="J4143" s="147"/>
      <c r="K4143" s="71">
        <v>10000000000</v>
      </c>
      <c r="L4143" t="str">
        <f t="shared" si="76"/>
        <v>暴富輪盤超級輪盤卡</v>
      </c>
    </row>
    <row r="4144" spans="2:12" x14ac:dyDescent="0.25">
      <c r="B4144" s="82" t="s">
        <v>441</v>
      </c>
      <c r="C4144" s="174" t="s">
        <v>8201</v>
      </c>
      <c r="D4144" s="175" t="s">
        <v>8122</v>
      </c>
      <c r="E4144" s="82">
        <v>12</v>
      </c>
      <c r="F4144" s="79"/>
      <c r="G4144" s="82"/>
      <c r="H4144" s="82"/>
      <c r="I4144" s="118">
        <f>VLOOKUP(道具表!L4144,虛寶卡代碼清單!D:H,4,FALSE)*K4144</f>
        <v>9000000000</v>
      </c>
      <c r="J4144" s="147"/>
      <c r="K4144" s="71">
        <v>9000000</v>
      </c>
      <c r="L4144" t="str">
        <f t="shared" ref="L4144:L4207" si="77">MID(C4144,LEN(K4144)+1,FIND("(",C4144)-LEN(K4144)-1)</f>
        <v>暴富輪盤千倍輪盤卡</v>
      </c>
    </row>
    <row r="4145" spans="2:12" x14ac:dyDescent="0.25">
      <c r="B4145" s="82" t="s">
        <v>441</v>
      </c>
      <c r="C4145" s="174" t="s">
        <v>8202</v>
      </c>
      <c r="D4145" s="175" t="s">
        <v>8123</v>
      </c>
      <c r="E4145" s="82">
        <v>12</v>
      </c>
      <c r="F4145" s="79"/>
      <c r="G4145" s="82"/>
      <c r="H4145" s="82"/>
      <c r="I4145" s="118">
        <f>VLOOKUP(道具表!L4145,虛寶卡代碼清單!D:H,4,FALSE)*K4145</f>
        <v>18000000000</v>
      </c>
      <c r="J4145" s="147"/>
      <c r="K4145" s="71">
        <v>18000000</v>
      </c>
      <c r="L4145" t="str">
        <f t="shared" si="77"/>
        <v>暴富輪盤千倍輪盤卡</v>
      </c>
    </row>
    <row r="4146" spans="2:12" x14ac:dyDescent="0.25">
      <c r="B4146" s="82" t="s">
        <v>441</v>
      </c>
      <c r="C4146" s="174" t="s">
        <v>8203</v>
      </c>
      <c r="D4146" s="175" t="s">
        <v>8124</v>
      </c>
      <c r="E4146" s="82">
        <v>12</v>
      </c>
      <c r="F4146" s="79"/>
      <c r="G4146" s="82"/>
      <c r="H4146" s="82"/>
      <c r="I4146" s="118">
        <f>VLOOKUP(道具表!L4146,虛寶卡代碼清單!D:H,4,FALSE)*K4146</f>
        <v>36000000000</v>
      </c>
      <c r="J4146" s="147"/>
      <c r="K4146" s="71">
        <v>36000000</v>
      </c>
      <c r="L4146" t="str">
        <f t="shared" si="77"/>
        <v>暴富輪盤千倍輪盤卡</v>
      </c>
    </row>
    <row r="4147" spans="2:12" x14ac:dyDescent="0.25">
      <c r="B4147" s="82" t="s">
        <v>441</v>
      </c>
      <c r="C4147" s="174" t="s">
        <v>8204</v>
      </c>
      <c r="D4147" s="175" t="s">
        <v>8125</v>
      </c>
      <c r="E4147" s="82">
        <v>12</v>
      </c>
      <c r="F4147" s="79"/>
      <c r="G4147" s="82"/>
      <c r="H4147" s="82"/>
      <c r="I4147" s="118">
        <f>VLOOKUP(道具表!L4147,虛寶卡代碼清單!D:H,4,FALSE)*K4147</f>
        <v>75000000000</v>
      </c>
      <c r="J4147" s="147"/>
      <c r="K4147" s="71">
        <v>75000000</v>
      </c>
      <c r="L4147" t="str">
        <f t="shared" si="77"/>
        <v>暴富輪盤千倍輪盤卡</v>
      </c>
    </row>
    <row r="4148" spans="2:12" x14ac:dyDescent="0.25">
      <c r="B4148" s="82" t="s">
        <v>441</v>
      </c>
      <c r="C4148" s="174" t="s">
        <v>8205</v>
      </c>
      <c r="D4148" s="175" t="s">
        <v>8126</v>
      </c>
      <c r="E4148" s="82">
        <v>12</v>
      </c>
      <c r="F4148" s="79"/>
      <c r="G4148" s="82"/>
      <c r="H4148" s="82"/>
      <c r="I4148" s="118">
        <f>VLOOKUP(道具表!L4148,虛寶卡代碼清單!D:H,4,FALSE)*K4148</f>
        <v>150000000000</v>
      </c>
      <c r="J4148" s="147"/>
      <c r="K4148" s="71">
        <v>150000000</v>
      </c>
      <c r="L4148" t="str">
        <f t="shared" si="77"/>
        <v>暴富輪盤千倍輪盤卡</v>
      </c>
    </row>
    <row r="4149" spans="2:12" x14ac:dyDescent="0.25">
      <c r="B4149" s="82" t="s">
        <v>441</v>
      </c>
      <c r="C4149" s="174" t="s">
        <v>8206</v>
      </c>
      <c r="D4149" s="175" t="s">
        <v>8127</v>
      </c>
      <c r="E4149" s="82">
        <v>12</v>
      </c>
      <c r="F4149" s="79"/>
      <c r="G4149" s="82"/>
      <c r="H4149" s="82"/>
      <c r="I4149" s="118">
        <f>VLOOKUP(道具表!L4149,虛寶卡代碼清單!D:H,4,FALSE)*K4149</f>
        <v>250000000000</v>
      </c>
      <c r="J4149" s="147"/>
      <c r="K4149" s="71">
        <v>250000000</v>
      </c>
      <c r="L4149" t="str">
        <f t="shared" si="77"/>
        <v>暴富輪盤千倍輪盤卡</v>
      </c>
    </row>
    <row r="4150" spans="2:12" x14ac:dyDescent="0.25">
      <c r="B4150" s="82" t="s">
        <v>441</v>
      </c>
      <c r="C4150" s="174" t="s">
        <v>8052</v>
      </c>
      <c r="D4150" s="175" t="s">
        <v>1168</v>
      </c>
      <c r="E4150" s="82">
        <v>12</v>
      </c>
      <c r="F4150" s="79"/>
      <c r="G4150" s="82"/>
      <c r="H4150" s="82"/>
      <c r="I4150" s="118">
        <f>VLOOKUP(道具表!L4150,虛寶卡代碼清單!D:H,4,FALSE)*K4150</f>
        <v>500000000000</v>
      </c>
      <c r="J4150" s="147"/>
      <c r="K4150" s="71">
        <v>500000000</v>
      </c>
      <c r="L4150" t="str">
        <f t="shared" si="77"/>
        <v>暴富輪盤千倍輪盤卡</v>
      </c>
    </row>
    <row r="4151" spans="2:12" x14ac:dyDescent="0.25">
      <c r="B4151" s="82" t="s">
        <v>441</v>
      </c>
      <c r="C4151" s="174" t="s">
        <v>8207</v>
      </c>
      <c r="D4151" s="175" t="s">
        <v>8128</v>
      </c>
      <c r="E4151" s="82">
        <v>12</v>
      </c>
      <c r="F4151" s="79"/>
      <c r="G4151" s="82"/>
      <c r="H4151" s="82"/>
      <c r="I4151" s="118">
        <f>VLOOKUP(道具表!L4151,虛寶卡代碼清單!D:H,4,FALSE)*K4151</f>
        <v>1500000000000</v>
      </c>
      <c r="J4151" s="147"/>
      <c r="K4151" s="71">
        <v>1500000000</v>
      </c>
      <c r="L4151" t="str">
        <f t="shared" si="77"/>
        <v>暴富輪盤千倍輪盤卡</v>
      </c>
    </row>
    <row r="4152" spans="2:12" x14ac:dyDescent="0.25">
      <c r="B4152" s="82" t="s">
        <v>441</v>
      </c>
      <c r="C4152" s="174" t="s">
        <v>8208</v>
      </c>
      <c r="D4152" s="175" t="s">
        <v>8129</v>
      </c>
      <c r="E4152" s="82">
        <v>12</v>
      </c>
      <c r="F4152" s="79"/>
      <c r="G4152" s="82"/>
      <c r="H4152" s="82"/>
      <c r="I4152" s="118">
        <f>VLOOKUP(道具表!L4152,虛寶卡代碼清單!D:H,4,FALSE)*K4152</f>
        <v>5000000000000</v>
      </c>
      <c r="J4152" s="147"/>
      <c r="K4152" s="71">
        <v>5000000000</v>
      </c>
      <c r="L4152" t="str">
        <f t="shared" si="77"/>
        <v>暴富輪盤千倍輪盤卡</v>
      </c>
    </row>
    <row r="4153" spans="2:12" x14ac:dyDescent="0.25">
      <c r="B4153" s="82" t="s">
        <v>441</v>
      </c>
      <c r="C4153" s="174" t="s">
        <v>8053</v>
      </c>
      <c r="D4153" s="175" t="s">
        <v>1169</v>
      </c>
      <c r="E4153" s="82">
        <v>12</v>
      </c>
      <c r="F4153" s="79"/>
      <c r="G4153" s="82"/>
      <c r="H4153" s="82"/>
      <c r="I4153" s="118">
        <f>VLOOKUP(道具表!L4153,虛寶卡代碼清單!D:H,4,FALSE)*K4153</f>
        <v>10000000000000</v>
      </c>
      <c r="J4153" s="147"/>
      <c r="K4153" s="71">
        <v>10000000000</v>
      </c>
      <c r="L4153" t="str">
        <f t="shared" si="77"/>
        <v>暴富輪盤千倍輪盤卡</v>
      </c>
    </row>
    <row r="4154" spans="2:12" x14ac:dyDescent="0.25">
      <c r="B4154" s="82" t="s">
        <v>441</v>
      </c>
      <c r="C4154" s="174" t="s">
        <v>8209</v>
      </c>
      <c r="D4154" s="175" t="s">
        <v>8130</v>
      </c>
      <c r="E4154" s="82">
        <v>12</v>
      </c>
      <c r="F4154" s="79"/>
      <c r="G4154" s="82"/>
      <c r="H4154" s="82"/>
      <c r="I4154" s="118">
        <f>VLOOKUP(道具表!L4154,虛寶卡代碼清單!D:H,4,FALSE)*K4154</f>
        <v>9000000000</v>
      </c>
      <c r="J4154" s="147"/>
      <c r="K4154" s="71">
        <v>9000000</v>
      </c>
      <c r="L4154" t="str">
        <f t="shared" si="77"/>
        <v>暴富輪盤千倍輪盤卡</v>
      </c>
    </row>
    <row r="4155" spans="2:12" x14ac:dyDescent="0.25">
      <c r="B4155" s="82" t="s">
        <v>441</v>
      </c>
      <c r="C4155" s="174" t="s">
        <v>8210</v>
      </c>
      <c r="D4155" s="175" t="s">
        <v>8131</v>
      </c>
      <c r="E4155" s="82">
        <v>12</v>
      </c>
      <c r="F4155" s="79"/>
      <c r="G4155" s="82"/>
      <c r="H4155" s="82"/>
      <c r="I4155" s="118">
        <f>VLOOKUP(道具表!L4155,虛寶卡代碼清單!D:H,4,FALSE)*K4155</f>
        <v>18000000000</v>
      </c>
      <c r="J4155" s="147"/>
      <c r="K4155" s="71">
        <v>18000000</v>
      </c>
      <c r="L4155" t="str">
        <f t="shared" si="77"/>
        <v>暴富輪盤千倍輪盤卡</v>
      </c>
    </row>
    <row r="4156" spans="2:12" x14ac:dyDescent="0.25">
      <c r="B4156" s="82" t="s">
        <v>441</v>
      </c>
      <c r="C4156" s="174" t="s">
        <v>8211</v>
      </c>
      <c r="D4156" s="175" t="s">
        <v>8132</v>
      </c>
      <c r="E4156" s="82">
        <v>12</v>
      </c>
      <c r="F4156" s="79"/>
      <c r="G4156" s="82"/>
      <c r="H4156" s="82"/>
      <c r="I4156" s="118">
        <f>VLOOKUP(道具表!L4156,虛寶卡代碼清單!D:H,4,FALSE)*K4156</f>
        <v>36000000000</v>
      </c>
      <c r="J4156" s="147"/>
      <c r="K4156" s="71">
        <v>36000000</v>
      </c>
      <c r="L4156" t="str">
        <f t="shared" si="77"/>
        <v>暴富輪盤千倍輪盤卡</v>
      </c>
    </row>
    <row r="4157" spans="2:12" x14ac:dyDescent="0.25">
      <c r="B4157" s="82" t="s">
        <v>441</v>
      </c>
      <c r="C4157" s="174" t="s">
        <v>8212</v>
      </c>
      <c r="D4157" s="175" t="s">
        <v>8133</v>
      </c>
      <c r="E4157" s="82">
        <v>12</v>
      </c>
      <c r="F4157" s="79"/>
      <c r="G4157" s="82"/>
      <c r="H4157" s="82"/>
      <c r="I4157" s="118">
        <f>VLOOKUP(道具表!L4157,虛寶卡代碼清單!D:H,4,FALSE)*K4157</f>
        <v>75000000000</v>
      </c>
      <c r="J4157" s="147"/>
      <c r="K4157" s="71">
        <v>75000000</v>
      </c>
      <c r="L4157" t="str">
        <f t="shared" si="77"/>
        <v>暴富輪盤千倍輪盤卡</v>
      </c>
    </row>
    <row r="4158" spans="2:12" x14ac:dyDescent="0.25">
      <c r="B4158" s="82" t="s">
        <v>441</v>
      </c>
      <c r="C4158" s="174" t="s">
        <v>8213</v>
      </c>
      <c r="D4158" s="175" t="s">
        <v>8134</v>
      </c>
      <c r="E4158" s="82">
        <v>12</v>
      </c>
      <c r="F4158" s="79"/>
      <c r="G4158" s="82"/>
      <c r="H4158" s="82"/>
      <c r="I4158" s="118">
        <f>VLOOKUP(道具表!L4158,虛寶卡代碼清單!D:H,4,FALSE)*K4158</f>
        <v>150000000000</v>
      </c>
      <c r="J4158" s="147"/>
      <c r="K4158" s="71">
        <v>150000000</v>
      </c>
      <c r="L4158" t="str">
        <f t="shared" si="77"/>
        <v>暴富輪盤千倍輪盤卡</v>
      </c>
    </row>
    <row r="4159" spans="2:12" x14ac:dyDescent="0.25">
      <c r="B4159" s="82" t="s">
        <v>441</v>
      </c>
      <c r="C4159" s="174" t="s">
        <v>8214</v>
      </c>
      <c r="D4159" s="175" t="s">
        <v>8135</v>
      </c>
      <c r="E4159" s="82">
        <v>12</v>
      </c>
      <c r="F4159" s="79"/>
      <c r="G4159" s="82"/>
      <c r="H4159" s="82"/>
      <c r="I4159" s="118">
        <f>VLOOKUP(道具表!L4159,虛寶卡代碼清單!D:H,4,FALSE)*K4159</f>
        <v>250000000000</v>
      </c>
      <c r="J4159" s="147"/>
      <c r="K4159" s="71">
        <v>250000000</v>
      </c>
      <c r="L4159" t="str">
        <f t="shared" si="77"/>
        <v>暴富輪盤千倍輪盤卡</v>
      </c>
    </row>
    <row r="4160" spans="2:12" x14ac:dyDescent="0.25">
      <c r="B4160" s="82" t="s">
        <v>441</v>
      </c>
      <c r="C4160" s="174" t="s">
        <v>8054</v>
      </c>
      <c r="D4160" s="175" t="s">
        <v>1170</v>
      </c>
      <c r="E4160" s="82">
        <v>12</v>
      </c>
      <c r="F4160" s="79"/>
      <c r="G4160" s="82"/>
      <c r="H4160" s="82"/>
      <c r="I4160" s="118">
        <f>VLOOKUP(道具表!L4160,虛寶卡代碼清單!D:H,4,FALSE)*K4160</f>
        <v>500000000000</v>
      </c>
      <c r="J4160" s="147"/>
      <c r="K4160" s="71">
        <v>500000000</v>
      </c>
      <c r="L4160" t="str">
        <f t="shared" si="77"/>
        <v>暴富輪盤千倍輪盤卡</v>
      </c>
    </row>
    <row r="4161" spans="2:12" x14ac:dyDescent="0.25">
      <c r="B4161" s="82" t="s">
        <v>441</v>
      </c>
      <c r="C4161" s="174" t="s">
        <v>8215</v>
      </c>
      <c r="D4161" s="175" t="s">
        <v>8136</v>
      </c>
      <c r="E4161" s="82">
        <v>12</v>
      </c>
      <c r="F4161" s="79"/>
      <c r="G4161" s="82"/>
      <c r="H4161" s="82"/>
      <c r="I4161" s="118">
        <f>VLOOKUP(道具表!L4161,虛寶卡代碼清單!D:H,4,FALSE)*K4161</f>
        <v>1500000000000</v>
      </c>
      <c r="J4161" s="147"/>
      <c r="K4161" s="71">
        <v>1500000000</v>
      </c>
      <c r="L4161" t="str">
        <f t="shared" si="77"/>
        <v>暴富輪盤千倍輪盤卡</v>
      </c>
    </row>
    <row r="4162" spans="2:12" x14ac:dyDescent="0.25">
      <c r="B4162" s="82" t="s">
        <v>441</v>
      </c>
      <c r="C4162" s="174" t="s">
        <v>8216</v>
      </c>
      <c r="D4162" s="175" t="s">
        <v>8137</v>
      </c>
      <c r="E4162" s="82">
        <v>12</v>
      </c>
      <c r="F4162" s="79"/>
      <c r="G4162" s="82"/>
      <c r="H4162" s="82"/>
      <c r="I4162" s="118">
        <f>VLOOKUP(道具表!L4162,虛寶卡代碼清單!D:H,4,FALSE)*K4162</f>
        <v>5000000000000</v>
      </c>
      <c r="J4162" s="147"/>
      <c r="K4162" s="71">
        <v>5000000000</v>
      </c>
      <c r="L4162" t="str">
        <f t="shared" si="77"/>
        <v>暴富輪盤千倍輪盤卡</v>
      </c>
    </row>
    <row r="4163" spans="2:12" x14ac:dyDescent="0.25">
      <c r="B4163" s="82" t="s">
        <v>441</v>
      </c>
      <c r="C4163" s="174" t="s">
        <v>8055</v>
      </c>
      <c r="D4163" s="175" t="s">
        <v>1171</v>
      </c>
      <c r="E4163" s="82">
        <v>12</v>
      </c>
      <c r="F4163" s="79"/>
      <c r="G4163" s="82"/>
      <c r="H4163" s="82"/>
      <c r="I4163" s="118">
        <f>VLOOKUP(道具表!L4163,虛寶卡代碼清單!D:H,4,FALSE)*K4163</f>
        <v>10000000000000</v>
      </c>
      <c r="J4163" s="147"/>
      <c r="K4163" s="71">
        <v>10000000000</v>
      </c>
      <c r="L4163" t="str">
        <f t="shared" si="77"/>
        <v>暴富輪盤千倍輪盤卡</v>
      </c>
    </row>
    <row r="4164" spans="2:12" x14ac:dyDescent="0.25">
      <c r="B4164" s="82" t="s">
        <v>441</v>
      </c>
      <c r="C4164" s="174" t="s">
        <v>8238</v>
      </c>
      <c r="D4164" s="175" t="s">
        <v>8239</v>
      </c>
      <c r="E4164" s="82">
        <v>12</v>
      </c>
      <c r="F4164" s="79"/>
      <c r="G4164" s="82"/>
      <c r="H4164" s="82"/>
      <c r="I4164" s="118">
        <f>VLOOKUP(道具表!L4164,虛寶卡代碼清單!D:H,4,FALSE)*K4164</f>
        <v>120000</v>
      </c>
      <c r="J4164" s="147"/>
      <c r="K4164" s="71">
        <v>3000</v>
      </c>
      <c r="L4164" t="str">
        <f t="shared" si="77"/>
        <v>大紅花紅利卡</v>
      </c>
    </row>
    <row r="4165" spans="2:12" x14ac:dyDescent="0.25">
      <c r="B4165" s="82" t="s">
        <v>441</v>
      </c>
      <c r="C4165" s="174" t="s">
        <v>8240</v>
      </c>
      <c r="D4165" s="175" t="s">
        <v>8241</v>
      </c>
      <c r="E4165" s="82">
        <v>12</v>
      </c>
      <c r="F4165" s="79"/>
      <c r="G4165" s="82"/>
      <c r="H4165" s="82"/>
      <c r="I4165" s="118">
        <f>VLOOKUP(道具表!L4165,虛寶卡代碼清單!D:H,4,FALSE)*K4165</f>
        <v>360000</v>
      </c>
      <c r="J4165" s="147"/>
      <c r="K4165" s="71">
        <v>9000</v>
      </c>
      <c r="L4165" t="str">
        <f t="shared" si="77"/>
        <v>大紅花紅利卡</v>
      </c>
    </row>
    <row r="4166" spans="2:12" x14ac:dyDescent="0.25">
      <c r="B4166" s="82" t="s">
        <v>441</v>
      </c>
      <c r="C4166" s="174" t="s">
        <v>8242</v>
      </c>
      <c r="D4166" s="175" t="s">
        <v>8243</v>
      </c>
      <c r="E4166" s="82">
        <v>12</v>
      </c>
      <c r="F4166" s="79"/>
      <c r="G4166" s="82"/>
      <c r="H4166" s="82"/>
      <c r="I4166" s="118">
        <f>VLOOKUP(道具表!L4166,虛寶卡代碼清單!D:H,4,FALSE)*K4166</f>
        <v>1200000</v>
      </c>
      <c r="J4166" s="147"/>
      <c r="K4166" s="71">
        <v>30000</v>
      </c>
      <c r="L4166" t="str">
        <f t="shared" si="77"/>
        <v>大紅花紅利卡</v>
      </c>
    </row>
    <row r="4167" spans="2:12" x14ac:dyDescent="0.25">
      <c r="B4167" s="82" t="s">
        <v>441</v>
      </c>
      <c r="C4167" s="174" t="s">
        <v>8244</v>
      </c>
      <c r="D4167" s="175" t="s">
        <v>8245</v>
      </c>
      <c r="E4167" s="82">
        <v>12</v>
      </c>
      <c r="F4167" s="79"/>
      <c r="G4167" s="82"/>
      <c r="H4167" s="82"/>
      <c r="I4167" s="118">
        <f>VLOOKUP(道具表!L4167,虛寶卡代碼清單!D:H,4,FALSE)*K4167</f>
        <v>3600000</v>
      </c>
      <c r="J4167" s="147"/>
      <c r="K4167" s="71">
        <v>90000</v>
      </c>
      <c r="L4167" t="str">
        <f t="shared" si="77"/>
        <v>大紅花紅利卡</v>
      </c>
    </row>
    <row r="4168" spans="2:12" x14ac:dyDescent="0.25">
      <c r="B4168" s="82" t="s">
        <v>441</v>
      </c>
      <c r="C4168" s="174" t="s">
        <v>8246</v>
      </c>
      <c r="D4168" s="175" t="s">
        <v>8247</v>
      </c>
      <c r="E4168" s="82">
        <v>12</v>
      </c>
      <c r="F4168" s="79"/>
      <c r="G4168" s="82"/>
      <c r="H4168" s="82"/>
      <c r="I4168" s="118">
        <f>VLOOKUP(道具表!L4168,虛寶卡代碼清單!D:H,4,FALSE)*K4168</f>
        <v>12000000</v>
      </c>
      <c r="J4168" s="147"/>
      <c r="K4168" s="71">
        <v>300000</v>
      </c>
      <c r="L4168" t="str">
        <f t="shared" si="77"/>
        <v>大紅花紅利卡</v>
      </c>
    </row>
    <row r="4169" spans="2:12" x14ac:dyDescent="0.25">
      <c r="B4169" s="82" t="s">
        <v>441</v>
      </c>
      <c r="C4169" s="174" t="s">
        <v>8248</v>
      </c>
      <c r="D4169" s="175" t="s">
        <v>8249</v>
      </c>
      <c r="E4169" s="82">
        <v>12</v>
      </c>
      <c r="F4169" s="79"/>
      <c r="G4169" s="82"/>
      <c r="H4169" s="82"/>
      <c r="I4169" s="118">
        <f>VLOOKUP(道具表!L4169,虛寶卡代碼清單!D:H,4,FALSE)*K4169</f>
        <v>36000000</v>
      </c>
      <c r="J4169" s="147"/>
      <c r="K4169" s="71">
        <v>900000</v>
      </c>
      <c r="L4169" t="str">
        <f t="shared" si="77"/>
        <v>大紅花紅利卡</v>
      </c>
    </row>
    <row r="4170" spans="2:12" x14ac:dyDescent="0.25">
      <c r="B4170" s="82" t="s">
        <v>441</v>
      </c>
      <c r="C4170" s="174" t="s">
        <v>8250</v>
      </c>
      <c r="D4170" s="175" t="s">
        <v>8251</v>
      </c>
      <c r="E4170" s="82">
        <v>12</v>
      </c>
      <c r="F4170" s="79"/>
      <c r="G4170" s="82"/>
      <c r="H4170" s="82"/>
      <c r="I4170" s="118">
        <f>VLOOKUP(道具表!L4170,虛寶卡代碼清單!D:H,4,FALSE)*K4170</f>
        <v>120000000</v>
      </c>
      <c r="J4170" s="147"/>
      <c r="K4170" s="71">
        <v>3000000</v>
      </c>
      <c r="L4170" t="str">
        <f t="shared" si="77"/>
        <v>大紅花紅利卡</v>
      </c>
    </row>
    <row r="4171" spans="2:12" x14ac:dyDescent="0.25">
      <c r="B4171" s="82" t="s">
        <v>441</v>
      </c>
      <c r="C4171" s="174" t="s">
        <v>8252</v>
      </c>
      <c r="D4171" s="175" t="s">
        <v>8253</v>
      </c>
      <c r="E4171" s="82">
        <v>12</v>
      </c>
      <c r="F4171" s="79"/>
      <c r="G4171" s="82"/>
      <c r="H4171" s="82"/>
      <c r="I4171" s="118">
        <f>VLOOKUP(道具表!L4171,虛寶卡代碼清單!D:H,4,FALSE)*K4171</f>
        <v>240000000</v>
      </c>
      <c r="J4171" s="147"/>
      <c r="K4171" s="71">
        <v>6000000</v>
      </c>
      <c r="L4171" t="str">
        <f t="shared" si="77"/>
        <v>大紅花紅利卡</v>
      </c>
    </row>
    <row r="4172" spans="2:12" x14ac:dyDescent="0.25">
      <c r="B4172" s="82" t="s">
        <v>441</v>
      </c>
      <c r="C4172" s="174" t="s">
        <v>8254</v>
      </c>
      <c r="D4172" s="175" t="s">
        <v>8255</v>
      </c>
      <c r="E4172" s="82">
        <v>12</v>
      </c>
      <c r="F4172" s="79"/>
      <c r="G4172" s="82"/>
      <c r="H4172" s="82"/>
      <c r="I4172" s="118">
        <f>VLOOKUP(道具表!L4172,虛寶卡代碼清單!D:H,4,FALSE)*K4172</f>
        <v>360000000</v>
      </c>
      <c r="J4172" s="147"/>
      <c r="K4172" s="71">
        <v>9000000</v>
      </c>
      <c r="L4172" t="str">
        <f t="shared" si="77"/>
        <v>大紅花紅利卡</v>
      </c>
    </row>
    <row r="4173" spans="2:12" x14ac:dyDescent="0.25">
      <c r="B4173" s="82" t="s">
        <v>441</v>
      </c>
      <c r="C4173" s="174" t="s">
        <v>8256</v>
      </c>
      <c r="D4173" s="175" t="s">
        <v>8257</v>
      </c>
      <c r="E4173" s="82">
        <v>12</v>
      </c>
      <c r="F4173" s="79"/>
      <c r="G4173" s="82"/>
      <c r="H4173" s="82"/>
      <c r="I4173" s="118">
        <f>VLOOKUP(道具表!L4173,虛寶卡代碼清單!D:H,4,FALSE)*K4173</f>
        <v>600000000</v>
      </c>
      <c r="J4173" s="147"/>
      <c r="K4173" s="71">
        <v>15000000</v>
      </c>
      <c r="L4173" t="str">
        <f t="shared" si="77"/>
        <v>大紅花紅利卡</v>
      </c>
    </row>
    <row r="4174" spans="2:12" x14ac:dyDescent="0.25">
      <c r="B4174" s="82" t="s">
        <v>441</v>
      </c>
      <c r="C4174" s="174" t="s">
        <v>8258</v>
      </c>
      <c r="D4174" s="175" t="s">
        <v>8259</v>
      </c>
      <c r="E4174" s="82">
        <v>12</v>
      </c>
      <c r="F4174" s="79"/>
      <c r="G4174" s="82"/>
      <c r="H4174" s="82"/>
      <c r="I4174" s="118">
        <f>VLOOKUP(道具表!L4174,虛寶卡代碼清單!D:H,4,FALSE)*K4174</f>
        <v>1200000000</v>
      </c>
      <c r="J4174" s="147"/>
      <c r="K4174" s="71">
        <v>30000000</v>
      </c>
      <c r="L4174" t="str">
        <f t="shared" si="77"/>
        <v>大紅花紅利卡</v>
      </c>
    </row>
    <row r="4175" spans="2:12" x14ac:dyDescent="0.25">
      <c r="B4175" s="82" t="s">
        <v>441</v>
      </c>
      <c r="C4175" s="174" t="s">
        <v>8260</v>
      </c>
      <c r="D4175" s="175" t="s">
        <v>8261</v>
      </c>
      <c r="E4175" s="82">
        <v>12</v>
      </c>
      <c r="F4175" s="79"/>
      <c r="G4175" s="82"/>
      <c r="H4175" s="82"/>
      <c r="I4175" s="118">
        <f>VLOOKUP(道具表!L4175,虛寶卡代碼清單!D:H,4,FALSE)*K4175</f>
        <v>1800000000</v>
      </c>
      <c r="J4175" s="147"/>
      <c r="K4175" s="71">
        <v>45000000</v>
      </c>
      <c r="L4175" t="str">
        <f t="shared" si="77"/>
        <v>大紅花紅利卡</v>
      </c>
    </row>
    <row r="4176" spans="2:12" x14ac:dyDescent="0.25">
      <c r="B4176" s="82" t="s">
        <v>441</v>
      </c>
      <c r="C4176" s="174" t="s">
        <v>8262</v>
      </c>
      <c r="D4176" s="175" t="s">
        <v>8263</v>
      </c>
      <c r="E4176" s="82">
        <v>12</v>
      </c>
      <c r="F4176" s="79"/>
      <c r="G4176" s="82"/>
      <c r="H4176" s="82"/>
      <c r="I4176" s="118">
        <f>VLOOKUP(道具表!L4176,虛寶卡代碼清單!D:H,4,FALSE)*K4176</f>
        <v>3600000000</v>
      </c>
      <c r="J4176" s="147"/>
      <c r="K4176" s="71">
        <v>90000000</v>
      </c>
      <c r="L4176" t="str">
        <f t="shared" si="77"/>
        <v>大紅花紅利卡</v>
      </c>
    </row>
    <row r="4177" spans="2:12" x14ac:dyDescent="0.25">
      <c r="B4177" s="82" t="s">
        <v>441</v>
      </c>
      <c r="C4177" s="174" t="s">
        <v>8264</v>
      </c>
      <c r="D4177" s="175" t="s">
        <v>8265</v>
      </c>
      <c r="E4177" s="82">
        <v>12</v>
      </c>
      <c r="F4177" s="79"/>
      <c r="G4177" s="82"/>
      <c r="H4177" s="82"/>
      <c r="I4177" s="118">
        <f>VLOOKUP(道具表!L4177,虛寶卡代碼清單!D:H,4,FALSE)*K4177</f>
        <v>6000000000</v>
      </c>
      <c r="J4177" s="147"/>
      <c r="K4177" s="71">
        <v>150000000</v>
      </c>
      <c r="L4177" t="str">
        <f t="shared" si="77"/>
        <v>大紅花紅利卡</v>
      </c>
    </row>
    <row r="4178" spans="2:12" x14ac:dyDescent="0.25">
      <c r="B4178" s="82" t="s">
        <v>441</v>
      </c>
      <c r="C4178" s="174" t="s">
        <v>8266</v>
      </c>
      <c r="D4178" s="175" t="s">
        <v>8267</v>
      </c>
      <c r="E4178" s="82">
        <v>12</v>
      </c>
      <c r="F4178" s="79"/>
      <c r="G4178" s="82"/>
      <c r="H4178" s="82"/>
      <c r="I4178" s="118">
        <f>VLOOKUP(道具表!L4178,虛寶卡代碼清單!D:H,4,FALSE)*K4178</f>
        <v>12000000000</v>
      </c>
      <c r="J4178" s="147"/>
      <c r="K4178" s="71">
        <v>300000000</v>
      </c>
      <c r="L4178" t="str">
        <f t="shared" si="77"/>
        <v>大紅花紅利卡</v>
      </c>
    </row>
    <row r="4179" spans="2:12" x14ac:dyDescent="0.25">
      <c r="B4179" s="82" t="s">
        <v>441</v>
      </c>
      <c r="C4179" s="174" t="s">
        <v>8268</v>
      </c>
      <c r="D4179" s="175" t="s">
        <v>8269</v>
      </c>
      <c r="E4179" s="82">
        <v>12</v>
      </c>
      <c r="F4179" s="79"/>
      <c r="G4179" s="82"/>
      <c r="H4179" s="82"/>
      <c r="I4179" s="118">
        <f>VLOOKUP(道具表!L4179,虛寶卡代碼清單!D:H,4,FALSE)*K4179</f>
        <v>24000000000</v>
      </c>
      <c r="J4179" s="147"/>
      <c r="K4179" s="71">
        <v>600000000</v>
      </c>
      <c r="L4179" t="str">
        <f t="shared" si="77"/>
        <v>大紅花紅利卡</v>
      </c>
    </row>
    <row r="4180" spans="2:12" x14ac:dyDescent="0.25">
      <c r="B4180" s="82" t="s">
        <v>441</v>
      </c>
      <c r="C4180" s="174" t="s">
        <v>8270</v>
      </c>
      <c r="D4180" s="175" t="s">
        <v>8271</v>
      </c>
      <c r="E4180" s="82">
        <v>12</v>
      </c>
      <c r="F4180" s="79"/>
      <c r="G4180" s="82"/>
      <c r="H4180" s="82"/>
      <c r="I4180" s="118">
        <f>VLOOKUP(道具表!L4180,虛寶卡代碼清單!D:H,4,FALSE)*K4180</f>
        <v>48000000000</v>
      </c>
      <c r="J4180" s="147"/>
      <c r="K4180" s="71">
        <v>1200000000</v>
      </c>
      <c r="L4180" t="str">
        <f t="shared" si="77"/>
        <v>大紅花紅利卡</v>
      </c>
    </row>
    <row r="4181" spans="2:12" x14ac:dyDescent="0.25">
      <c r="B4181" s="82" t="s">
        <v>441</v>
      </c>
      <c r="C4181" s="174" t="s">
        <v>8272</v>
      </c>
      <c r="D4181" s="175" t="s">
        <v>8273</v>
      </c>
      <c r="E4181" s="82">
        <v>12</v>
      </c>
      <c r="F4181" s="79"/>
      <c r="G4181" s="82"/>
      <c r="H4181" s="82"/>
      <c r="I4181" s="118">
        <f>VLOOKUP(道具表!L4181,虛寶卡代碼清單!D:H,4,FALSE)*K4181</f>
        <v>120000000000</v>
      </c>
      <c r="J4181" s="147"/>
      <c r="K4181" s="71">
        <v>3000000000</v>
      </c>
      <c r="L4181" t="str">
        <f t="shared" si="77"/>
        <v>大紅花紅利卡</v>
      </c>
    </row>
    <row r="4182" spans="2:12" x14ac:dyDescent="0.25">
      <c r="B4182" s="82" t="s">
        <v>441</v>
      </c>
      <c r="C4182" s="174" t="s">
        <v>8274</v>
      </c>
      <c r="D4182" s="175" t="s">
        <v>8275</v>
      </c>
      <c r="E4182" s="82">
        <v>12</v>
      </c>
      <c r="F4182" s="79"/>
      <c r="G4182" s="82"/>
      <c r="H4182" s="82"/>
      <c r="I4182" s="118">
        <f>VLOOKUP(道具表!L4182,虛寶卡代碼清單!D:H,4,FALSE)*K4182</f>
        <v>240000000000</v>
      </c>
      <c r="J4182" s="147"/>
      <c r="K4182" s="71">
        <v>6000000000</v>
      </c>
      <c r="L4182" t="str">
        <f t="shared" si="77"/>
        <v>大紅花紅利卡</v>
      </c>
    </row>
    <row r="4183" spans="2:12" x14ac:dyDescent="0.25">
      <c r="B4183" s="82" t="s">
        <v>441</v>
      </c>
      <c r="C4183" s="174" t="s">
        <v>8276</v>
      </c>
      <c r="D4183" s="175" t="s">
        <v>8277</v>
      </c>
      <c r="E4183" s="82">
        <v>12</v>
      </c>
      <c r="F4183" s="79"/>
      <c r="G4183" s="82"/>
      <c r="H4183" s="82"/>
      <c r="I4183" s="118">
        <f>VLOOKUP(道具表!L4183,虛寶卡代碼清單!D:H,4,FALSE)*K4183</f>
        <v>480000000000</v>
      </c>
      <c r="J4183" s="147"/>
      <c r="K4183" s="71">
        <v>12000000000</v>
      </c>
      <c r="L4183" t="str">
        <f t="shared" si="77"/>
        <v>大紅花紅利卡</v>
      </c>
    </row>
    <row r="4184" spans="2:12" x14ac:dyDescent="0.25">
      <c r="B4184" s="82" t="s">
        <v>441</v>
      </c>
      <c r="C4184" s="174" t="s">
        <v>8278</v>
      </c>
      <c r="D4184" s="175" t="s">
        <v>8279</v>
      </c>
      <c r="E4184" s="82">
        <v>12</v>
      </c>
      <c r="F4184" s="79"/>
      <c r="G4184" s="82"/>
      <c r="H4184" s="82"/>
      <c r="I4184" s="118">
        <f>VLOOKUP(道具表!L4184,虛寶卡代碼清單!D:H,4,FALSE)*K4184</f>
        <v>120000</v>
      </c>
      <c r="J4184" s="147"/>
      <c r="K4184" s="71">
        <v>3000</v>
      </c>
      <c r="L4184" t="str">
        <f t="shared" si="77"/>
        <v>大紅花紅利卡</v>
      </c>
    </row>
    <row r="4185" spans="2:12" x14ac:dyDescent="0.25">
      <c r="B4185" s="82" t="s">
        <v>441</v>
      </c>
      <c r="C4185" s="174" t="s">
        <v>8280</v>
      </c>
      <c r="D4185" s="175" t="s">
        <v>8281</v>
      </c>
      <c r="E4185" s="82">
        <v>12</v>
      </c>
      <c r="F4185" s="79"/>
      <c r="G4185" s="82"/>
      <c r="H4185" s="82"/>
      <c r="I4185" s="118">
        <f>VLOOKUP(道具表!L4185,虛寶卡代碼清單!D:H,4,FALSE)*K4185</f>
        <v>360000</v>
      </c>
      <c r="J4185" s="147"/>
      <c r="K4185" s="71">
        <v>9000</v>
      </c>
      <c r="L4185" t="str">
        <f t="shared" si="77"/>
        <v>大紅花紅利卡</v>
      </c>
    </row>
    <row r="4186" spans="2:12" x14ac:dyDescent="0.25">
      <c r="B4186" s="82" t="s">
        <v>441</v>
      </c>
      <c r="C4186" s="174" t="s">
        <v>8282</v>
      </c>
      <c r="D4186" s="175" t="s">
        <v>8283</v>
      </c>
      <c r="E4186" s="82">
        <v>12</v>
      </c>
      <c r="F4186" s="79"/>
      <c r="G4186" s="82"/>
      <c r="H4186" s="82"/>
      <c r="I4186" s="118">
        <f>VLOOKUP(道具表!L4186,虛寶卡代碼清單!D:H,4,FALSE)*K4186</f>
        <v>1200000</v>
      </c>
      <c r="J4186" s="147"/>
      <c r="K4186" s="71">
        <v>30000</v>
      </c>
      <c r="L4186" t="str">
        <f t="shared" si="77"/>
        <v>大紅花紅利卡</v>
      </c>
    </row>
    <row r="4187" spans="2:12" x14ac:dyDescent="0.25">
      <c r="B4187" s="82" t="s">
        <v>441</v>
      </c>
      <c r="C4187" s="174" t="s">
        <v>8284</v>
      </c>
      <c r="D4187" s="175" t="s">
        <v>8285</v>
      </c>
      <c r="E4187" s="82">
        <v>12</v>
      </c>
      <c r="F4187" s="79"/>
      <c r="G4187" s="82"/>
      <c r="H4187" s="82"/>
      <c r="I4187" s="118">
        <f>VLOOKUP(道具表!L4187,虛寶卡代碼清單!D:H,4,FALSE)*K4187</f>
        <v>3600000</v>
      </c>
      <c r="J4187" s="147"/>
      <c r="K4187" s="71">
        <v>90000</v>
      </c>
      <c r="L4187" t="str">
        <f t="shared" si="77"/>
        <v>大紅花紅利卡</v>
      </c>
    </row>
    <row r="4188" spans="2:12" x14ac:dyDescent="0.25">
      <c r="B4188" s="82" t="s">
        <v>441</v>
      </c>
      <c r="C4188" s="174" t="s">
        <v>8286</v>
      </c>
      <c r="D4188" s="175" t="s">
        <v>8287</v>
      </c>
      <c r="E4188" s="82">
        <v>12</v>
      </c>
      <c r="F4188" s="79"/>
      <c r="G4188" s="82"/>
      <c r="H4188" s="82"/>
      <c r="I4188" s="118">
        <f>VLOOKUP(道具表!L4188,虛寶卡代碼清單!D:H,4,FALSE)*K4188</f>
        <v>12000000</v>
      </c>
      <c r="J4188" s="147"/>
      <c r="K4188" s="71">
        <v>300000</v>
      </c>
      <c r="L4188" t="str">
        <f t="shared" si="77"/>
        <v>大紅花紅利卡</v>
      </c>
    </row>
    <row r="4189" spans="2:12" x14ac:dyDescent="0.25">
      <c r="B4189" s="82" t="s">
        <v>441</v>
      </c>
      <c r="C4189" s="174" t="s">
        <v>8288</v>
      </c>
      <c r="D4189" s="175" t="s">
        <v>8289</v>
      </c>
      <c r="E4189" s="82">
        <v>12</v>
      </c>
      <c r="F4189" s="79"/>
      <c r="G4189" s="82"/>
      <c r="H4189" s="82"/>
      <c r="I4189" s="118">
        <f>VLOOKUP(道具表!L4189,虛寶卡代碼清單!D:H,4,FALSE)*K4189</f>
        <v>36000000</v>
      </c>
      <c r="J4189" s="147"/>
      <c r="K4189" s="71">
        <v>900000</v>
      </c>
      <c r="L4189" t="str">
        <f t="shared" si="77"/>
        <v>大紅花紅利卡</v>
      </c>
    </row>
    <row r="4190" spans="2:12" x14ac:dyDescent="0.25">
      <c r="B4190" s="82" t="s">
        <v>441</v>
      </c>
      <c r="C4190" s="174" t="s">
        <v>8290</v>
      </c>
      <c r="D4190" s="175" t="s">
        <v>8291</v>
      </c>
      <c r="E4190" s="82">
        <v>12</v>
      </c>
      <c r="F4190" s="79"/>
      <c r="G4190" s="82"/>
      <c r="H4190" s="82"/>
      <c r="I4190" s="118">
        <f>VLOOKUP(道具表!L4190,虛寶卡代碼清單!D:H,4,FALSE)*K4190</f>
        <v>120000000</v>
      </c>
      <c r="J4190" s="147"/>
      <c r="K4190" s="71">
        <v>3000000</v>
      </c>
      <c r="L4190" t="str">
        <f t="shared" si="77"/>
        <v>大紅花紅利卡</v>
      </c>
    </row>
    <row r="4191" spans="2:12" x14ac:dyDescent="0.25">
      <c r="B4191" s="82" t="s">
        <v>441</v>
      </c>
      <c r="C4191" s="174" t="s">
        <v>8292</v>
      </c>
      <c r="D4191" s="175" t="s">
        <v>8293</v>
      </c>
      <c r="E4191" s="82">
        <v>12</v>
      </c>
      <c r="F4191" s="79"/>
      <c r="G4191" s="82"/>
      <c r="H4191" s="82"/>
      <c r="I4191" s="118">
        <f>VLOOKUP(道具表!L4191,虛寶卡代碼清單!D:H,4,FALSE)*K4191</f>
        <v>240000000</v>
      </c>
      <c r="J4191" s="147"/>
      <c r="K4191" s="71">
        <v>6000000</v>
      </c>
      <c r="L4191" t="str">
        <f t="shared" si="77"/>
        <v>大紅花紅利卡</v>
      </c>
    </row>
    <row r="4192" spans="2:12" x14ac:dyDescent="0.25">
      <c r="B4192" s="82" t="s">
        <v>441</v>
      </c>
      <c r="C4192" s="174" t="s">
        <v>8294</v>
      </c>
      <c r="D4192" s="175" t="s">
        <v>8295</v>
      </c>
      <c r="E4192" s="82">
        <v>12</v>
      </c>
      <c r="F4192" s="79"/>
      <c r="G4192" s="82"/>
      <c r="H4192" s="82"/>
      <c r="I4192" s="118">
        <f>VLOOKUP(道具表!L4192,虛寶卡代碼清單!D:H,4,FALSE)*K4192</f>
        <v>360000000</v>
      </c>
      <c r="J4192" s="147"/>
      <c r="K4192" s="71">
        <v>9000000</v>
      </c>
      <c r="L4192" t="str">
        <f t="shared" si="77"/>
        <v>大紅花紅利卡</v>
      </c>
    </row>
    <row r="4193" spans="2:12" x14ac:dyDescent="0.25">
      <c r="B4193" s="82" t="s">
        <v>441</v>
      </c>
      <c r="C4193" s="174" t="s">
        <v>8296</v>
      </c>
      <c r="D4193" s="175" t="s">
        <v>8297</v>
      </c>
      <c r="E4193" s="82">
        <v>12</v>
      </c>
      <c r="F4193" s="79"/>
      <c r="G4193" s="82"/>
      <c r="H4193" s="82"/>
      <c r="I4193" s="118">
        <f>VLOOKUP(道具表!L4193,虛寶卡代碼清單!D:H,4,FALSE)*K4193</f>
        <v>600000000</v>
      </c>
      <c r="J4193" s="147"/>
      <c r="K4193" s="71">
        <v>15000000</v>
      </c>
      <c r="L4193" t="str">
        <f t="shared" si="77"/>
        <v>大紅花紅利卡</v>
      </c>
    </row>
    <row r="4194" spans="2:12" x14ac:dyDescent="0.25">
      <c r="B4194" s="82" t="s">
        <v>441</v>
      </c>
      <c r="C4194" s="174" t="s">
        <v>8298</v>
      </c>
      <c r="D4194" s="175" t="s">
        <v>8299</v>
      </c>
      <c r="E4194" s="82">
        <v>12</v>
      </c>
      <c r="F4194" s="79"/>
      <c r="G4194" s="82"/>
      <c r="H4194" s="82"/>
      <c r="I4194" s="118">
        <f>VLOOKUP(道具表!L4194,虛寶卡代碼清單!D:H,4,FALSE)*K4194</f>
        <v>1200000000</v>
      </c>
      <c r="J4194" s="147"/>
      <c r="K4194" s="71">
        <v>30000000</v>
      </c>
      <c r="L4194" t="str">
        <f t="shared" si="77"/>
        <v>大紅花紅利卡</v>
      </c>
    </row>
    <row r="4195" spans="2:12" x14ac:dyDescent="0.25">
      <c r="B4195" s="82" t="s">
        <v>441</v>
      </c>
      <c r="C4195" s="174" t="s">
        <v>8300</v>
      </c>
      <c r="D4195" s="175" t="s">
        <v>8301</v>
      </c>
      <c r="E4195" s="82">
        <v>12</v>
      </c>
      <c r="F4195" s="79"/>
      <c r="G4195" s="82"/>
      <c r="H4195" s="82"/>
      <c r="I4195" s="118">
        <f>VLOOKUP(道具表!L4195,虛寶卡代碼清單!D:H,4,FALSE)*K4195</f>
        <v>1800000000</v>
      </c>
      <c r="J4195" s="147"/>
      <c r="K4195" s="71">
        <v>45000000</v>
      </c>
      <c r="L4195" t="str">
        <f t="shared" si="77"/>
        <v>大紅花紅利卡</v>
      </c>
    </row>
    <row r="4196" spans="2:12" x14ac:dyDescent="0.25">
      <c r="B4196" s="82" t="s">
        <v>441</v>
      </c>
      <c r="C4196" s="174" t="s">
        <v>8302</v>
      </c>
      <c r="D4196" s="175" t="s">
        <v>8303</v>
      </c>
      <c r="E4196" s="82">
        <v>12</v>
      </c>
      <c r="F4196" s="79"/>
      <c r="G4196" s="82"/>
      <c r="H4196" s="82"/>
      <c r="I4196" s="118">
        <f>VLOOKUP(道具表!L4196,虛寶卡代碼清單!D:H,4,FALSE)*K4196</f>
        <v>3600000000</v>
      </c>
      <c r="J4196" s="147"/>
      <c r="K4196" s="71">
        <v>90000000</v>
      </c>
      <c r="L4196" t="str">
        <f t="shared" si="77"/>
        <v>大紅花紅利卡</v>
      </c>
    </row>
    <row r="4197" spans="2:12" x14ac:dyDescent="0.25">
      <c r="B4197" s="82" t="s">
        <v>441</v>
      </c>
      <c r="C4197" s="174" t="s">
        <v>8304</v>
      </c>
      <c r="D4197" s="175" t="s">
        <v>8305</v>
      </c>
      <c r="E4197" s="82">
        <v>12</v>
      </c>
      <c r="F4197" s="79"/>
      <c r="G4197" s="82"/>
      <c r="H4197" s="82"/>
      <c r="I4197" s="118">
        <f>VLOOKUP(道具表!L4197,虛寶卡代碼清單!D:H,4,FALSE)*K4197</f>
        <v>6000000000</v>
      </c>
      <c r="J4197" s="147"/>
      <c r="K4197" s="71">
        <v>150000000</v>
      </c>
      <c r="L4197" t="str">
        <f t="shared" si="77"/>
        <v>大紅花紅利卡</v>
      </c>
    </row>
    <row r="4198" spans="2:12" x14ac:dyDescent="0.25">
      <c r="B4198" s="82" t="s">
        <v>441</v>
      </c>
      <c r="C4198" s="174" t="s">
        <v>8306</v>
      </c>
      <c r="D4198" s="175" t="s">
        <v>8307</v>
      </c>
      <c r="E4198" s="82">
        <v>12</v>
      </c>
      <c r="F4198" s="79"/>
      <c r="G4198" s="82"/>
      <c r="H4198" s="82"/>
      <c r="I4198" s="118">
        <f>VLOOKUP(道具表!L4198,虛寶卡代碼清單!D:H,4,FALSE)*K4198</f>
        <v>12000000000</v>
      </c>
      <c r="J4198" s="147"/>
      <c r="K4198" s="71">
        <v>300000000</v>
      </c>
      <c r="L4198" t="str">
        <f t="shared" si="77"/>
        <v>大紅花紅利卡</v>
      </c>
    </row>
    <row r="4199" spans="2:12" x14ac:dyDescent="0.25">
      <c r="B4199" s="82" t="s">
        <v>441</v>
      </c>
      <c r="C4199" s="174" t="s">
        <v>8308</v>
      </c>
      <c r="D4199" s="175" t="s">
        <v>8309</v>
      </c>
      <c r="E4199" s="82">
        <v>12</v>
      </c>
      <c r="F4199" s="79"/>
      <c r="G4199" s="82"/>
      <c r="H4199" s="82"/>
      <c r="I4199" s="118">
        <f>VLOOKUP(道具表!L4199,虛寶卡代碼清單!D:H,4,FALSE)*K4199</f>
        <v>24000000000</v>
      </c>
      <c r="J4199" s="147"/>
      <c r="K4199" s="71">
        <v>600000000</v>
      </c>
      <c r="L4199" t="str">
        <f t="shared" si="77"/>
        <v>大紅花紅利卡</v>
      </c>
    </row>
    <row r="4200" spans="2:12" x14ac:dyDescent="0.25">
      <c r="B4200" s="82" t="s">
        <v>441</v>
      </c>
      <c r="C4200" s="174" t="s">
        <v>8310</v>
      </c>
      <c r="D4200" s="175" t="s">
        <v>8311</v>
      </c>
      <c r="E4200" s="82">
        <v>12</v>
      </c>
      <c r="F4200" s="79"/>
      <c r="G4200" s="82"/>
      <c r="H4200" s="82"/>
      <c r="I4200" s="118">
        <f>VLOOKUP(道具表!L4200,虛寶卡代碼清單!D:H,4,FALSE)*K4200</f>
        <v>48000000000</v>
      </c>
      <c r="J4200" s="147"/>
      <c r="K4200" s="71">
        <v>1200000000</v>
      </c>
      <c r="L4200" t="str">
        <f t="shared" si="77"/>
        <v>大紅花紅利卡</v>
      </c>
    </row>
    <row r="4201" spans="2:12" x14ac:dyDescent="0.25">
      <c r="B4201" s="82" t="s">
        <v>441</v>
      </c>
      <c r="C4201" s="174" t="s">
        <v>8312</v>
      </c>
      <c r="D4201" s="175" t="s">
        <v>8313</v>
      </c>
      <c r="E4201" s="82">
        <v>12</v>
      </c>
      <c r="F4201" s="79"/>
      <c r="G4201" s="82"/>
      <c r="H4201" s="82"/>
      <c r="I4201" s="118">
        <f>VLOOKUP(道具表!L4201,虛寶卡代碼清單!D:H,4,FALSE)*K4201</f>
        <v>120000000000</v>
      </c>
      <c r="J4201" s="147"/>
      <c r="K4201" s="71">
        <v>3000000000</v>
      </c>
      <c r="L4201" t="str">
        <f t="shared" si="77"/>
        <v>大紅花紅利卡</v>
      </c>
    </row>
    <row r="4202" spans="2:12" x14ac:dyDescent="0.25">
      <c r="B4202" s="82" t="s">
        <v>441</v>
      </c>
      <c r="C4202" s="174" t="s">
        <v>8314</v>
      </c>
      <c r="D4202" s="175" t="s">
        <v>8315</v>
      </c>
      <c r="E4202" s="82">
        <v>12</v>
      </c>
      <c r="F4202" s="79"/>
      <c r="G4202" s="82"/>
      <c r="H4202" s="82"/>
      <c r="I4202" s="118">
        <f>VLOOKUP(道具表!L4202,虛寶卡代碼清單!D:H,4,FALSE)*K4202</f>
        <v>240000000000</v>
      </c>
      <c r="J4202" s="147"/>
      <c r="K4202" s="71">
        <v>6000000000</v>
      </c>
      <c r="L4202" t="str">
        <f t="shared" si="77"/>
        <v>大紅花紅利卡</v>
      </c>
    </row>
    <row r="4203" spans="2:12" x14ac:dyDescent="0.25">
      <c r="B4203" s="82" t="s">
        <v>441</v>
      </c>
      <c r="C4203" s="174" t="s">
        <v>8316</v>
      </c>
      <c r="D4203" s="175" t="s">
        <v>8317</v>
      </c>
      <c r="E4203" s="82">
        <v>12</v>
      </c>
      <c r="F4203" s="79"/>
      <c r="G4203" s="82"/>
      <c r="H4203" s="82"/>
      <c r="I4203" s="118">
        <f>VLOOKUP(道具表!L4203,虛寶卡代碼清單!D:H,4,FALSE)*K4203</f>
        <v>480000000000</v>
      </c>
      <c r="J4203" s="147"/>
      <c r="K4203" s="71">
        <v>12000000000</v>
      </c>
      <c r="L4203" t="str">
        <f t="shared" si="77"/>
        <v>大紅花紅利卡</v>
      </c>
    </row>
    <row r="4204" spans="2:12" x14ac:dyDescent="0.25">
      <c r="B4204" s="82" t="s">
        <v>441</v>
      </c>
      <c r="C4204" s="174" t="s">
        <v>8318</v>
      </c>
      <c r="D4204" s="175" t="s">
        <v>8319</v>
      </c>
      <c r="E4204" s="82">
        <v>12</v>
      </c>
      <c r="F4204" s="79"/>
      <c r="G4204" s="82"/>
      <c r="H4204" s="82"/>
      <c r="I4204" s="118">
        <f>VLOOKUP(道具表!L4204,虛寶卡代碼清單!D:H,4,FALSE)*K4204</f>
        <v>396000</v>
      </c>
      <c r="J4204" s="147"/>
      <c r="K4204" s="71">
        <v>3000</v>
      </c>
      <c r="L4204" t="str">
        <f t="shared" si="77"/>
        <v>大紅花超級紅利卡</v>
      </c>
    </row>
    <row r="4205" spans="2:12" x14ac:dyDescent="0.25">
      <c r="B4205" s="82" t="s">
        <v>441</v>
      </c>
      <c r="C4205" s="174" t="s">
        <v>8320</v>
      </c>
      <c r="D4205" s="175" t="s">
        <v>8321</v>
      </c>
      <c r="E4205" s="82">
        <v>12</v>
      </c>
      <c r="F4205" s="79"/>
      <c r="G4205" s="82"/>
      <c r="H4205" s="82"/>
      <c r="I4205" s="118">
        <f>VLOOKUP(道具表!L4205,虛寶卡代碼清單!D:H,4,FALSE)*K4205</f>
        <v>1188000</v>
      </c>
      <c r="J4205" s="147"/>
      <c r="K4205" s="71">
        <v>9000</v>
      </c>
      <c r="L4205" t="str">
        <f t="shared" si="77"/>
        <v>大紅花超級紅利卡</v>
      </c>
    </row>
    <row r="4206" spans="2:12" x14ac:dyDescent="0.25">
      <c r="B4206" s="82" t="s">
        <v>441</v>
      </c>
      <c r="C4206" s="174" t="s">
        <v>8322</v>
      </c>
      <c r="D4206" s="175" t="s">
        <v>8323</v>
      </c>
      <c r="E4206" s="82">
        <v>12</v>
      </c>
      <c r="F4206" s="79"/>
      <c r="G4206" s="82"/>
      <c r="H4206" s="82"/>
      <c r="I4206" s="118">
        <f>VLOOKUP(道具表!L4206,虛寶卡代碼清單!D:H,4,FALSE)*K4206</f>
        <v>3960000</v>
      </c>
      <c r="J4206" s="147"/>
      <c r="K4206" s="71">
        <v>30000</v>
      </c>
      <c r="L4206" t="str">
        <f t="shared" si="77"/>
        <v>大紅花超級紅利卡</v>
      </c>
    </row>
    <row r="4207" spans="2:12" x14ac:dyDescent="0.25">
      <c r="B4207" s="82" t="s">
        <v>441</v>
      </c>
      <c r="C4207" s="174" t="s">
        <v>8324</v>
      </c>
      <c r="D4207" s="175" t="s">
        <v>8325</v>
      </c>
      <c r="E4207" s="82">
        <v>12</v>
      </c>
      <c r="F4207" s="79"/>
      <c r="G4207" s="82"/>
      <c r="H4207" s="82"/>
      <c r="I4207" s="118">
        <f>VLOOKUP(道具表!L4207,虛寶卡代碼清單!D:H,4,FALSE)*K4207</f>
        <v>11880000</v>
      </c>
      <c r="J4207" s="147"/>
      <c r="K4207" s="71">
        <v>90000</v>
      </c>
      <c r="L4207" t="str">
        <f t="shared" si="77"/>
        <v>大紅花超級紅利卡</v>
      </c>
    </row>
    <row r="4208" spans="2:12" x14ac:dyDescent="0.25">
      <c r="B4208" s="82" t="s">
        <v>441</v>
      </c>
      <c r="C4208" s="174" t="s">
        <v>8326</v>
      </c>
      <c r="D4208" s="175" t="s">
        <v>8327</v>
      </c>
      <c r="E4208" s="82">
        <v>12</v>
      </c>
      <c r="F4208" s="79"/>
      <c r="G4208" s="82"/>
      <c r="H4208" s="82"/>
      <c r="I4208" s="118">
        <f>VLOOKUP(道具表!L4208,虛寶卡代碼清單!D:H,4,FALSE)*K4208</f>
        <v>39600000</v>
      </c>
      <c r="J4208" s="147"/>
      <c r="K4208" s="71">
        <v>300000</v>
      </c>
      <c r="L4208" t="str">
        <f t="shared" ref="L4208:L4271" si="78">MID(C4208,LEN(K4208)+1,FIND("(",C4208)-LEN(K4208)-1)</f>
        <v>大紅花超級紅利卡</v>
      </c>
    </row>
    <row r="4209" spans="2:12" x14ac:dyDescent="0.25">
      <c r="B4209" s="82" t="s">
        <v>441</v>
      </c>
      <c r="C4209" s="174" t="s">
        <v>8328</v>
      </c>
      <c r="D4209" s="175" t="s">
        <v>8329</v>
      </c>
      <c r="E4209" s="82">
        <v>12</v>
      </c>
      <c r="F4209" s="79"/>
      <c r="G4209" s="82"/>
      <c r="H4209" s="82"/>
      <c r="I4209" s="118">
        <f>VLOOKUP(道具表!L4209,虛寶卡代碼清單!D:H,4,FALSE)*K4209</f>
        <v>118800000</v>
      </c>
      <c r="J4209" s="147"/>
      <c r="K4209" s="71">
        <v>900000</v>
      </c>
      <c r="L4209" t="str">
        <f t="shared" si="78"/>
        <v>大紅花超級紅利卡</v>
      </c>
    </row>
    <row r="4210" spans="2:12" x14ac:dyDescent="0.25">
      <c r="B4210" s="82" t="s">
        <v>441</v>
      </c>
      <c r="C4210" s="174" t="s">
        <v>8330</v>
      </c>
      <c r="D4210" s="175" t="s">
        <v>8331</v>
      </c>
      <c r="E4210" s="82">
        <v>12</v>
      </c>
      <c r="F4210" s="79"/>
      <c r="G4210" s="82"/>
      <c r="H4210" s="82"/>
      <c r="I4210" s="118">
        <f>VLOOKUP(道具表!L4210,虛寶卡代碼清單!D:H,4,FALSE)*K4210</f>
        <v>396000000</v>
      </c>
      <c r="J4210" s="147"/>
      <c r="K4210" s="71">
        <v>3000000</v>
      </c>
      <c r="L4210" t="str">
        <f t="shared" si="78"/>
        <v>大紅花超級紅利卡</v>
      </c>
    </row>
    <row r="4211" spans="2:12" x14ac:dyDescent="0.25">
      <c r="B4211" s="82" t="s">
        <v>441</v>
      </c>
      <c r="C4211" s="174" t="s">
        <v>8332</v>
      </c>
      <c r="D4211" s="175" t="s">
        <v>8333</v>
      </c>
      <c r="E4211" s="82">
        <v>12</v>
      </c>
      <c r="F4211" s="79"/>
      <c r="G4211" s="82"/>
      <c r="H4211" s="82"/>
      <c r="I4211" s="118">
        <f>VLOOKUP(道具表!L4211,虛寶卡代碼清單!D:H,4,FALSE)*K4211</f>
        <v>792000000</v>
      </c>
      <c r="J4211" s="147"/>
      <c r="K4211" s="71">
        <v>6000000</v>
      </c>
      <c r="L4211" t="str">
        <f t="shared" si="78"/>
        <v>大紅花超級紅利卡</v>
      </c>
    </row>
    <row r="4212" spans="2:12" x14ac:dyDescent="0.25">
      <c r="B4212" s="82" t="s">
        <v>441</v>
      </c>
      <c r="C4212" s="174" t="s">
        <v>8334</v>
      </c>
      <c r="D4212" s="175" t="s">
        <v>8335</v>
      </c>
      <c r="E4212" s="82">
        <v>12</v>
      </c>
      <c r="F4212" s="79"/>
      <c r="G4212" s="82"/>
      <c r="H4212" s="82"/>
      <c r="I4212" s="118">
        <f>VLOOKUP(道具表!L4212,虛寶卡代碼清單!D:H,4,FALSE)*K4212</f>
        <v>1188000000</v>
      </c>
      <c r="J4212" s="147"/>
      <c r="K4212" s="71">
        <v>9000000</v>
      </c>
      <c r="L4212" t="str">
        <f t="shared" si="78"/>
        <v>大紅花超級紅利卡</v>
      </c>
    </row>
    <row r="4213" spans="2:12" x14ac:dyDescent="0.25">
      <c r="B4213" s="82" t="s">
        <v>441</v>
      </c>
      <c r="C4213" s="174" t="s">
        <v>8336</v>
      </c>
      <c r="D4213" s="175" t="s">
        <v>8337</v>
      </c>
      <c r="E4213" s="82">
        <v>12</v>
      </c>
      <c r="F4213" s="79"/>
      <c r="G4213" s="82"/>
      <c r="H4213" s="82"/>
      <c r="I4213" s="118">
        <f>VLOOKUP(道具表!L4213,虛寶卡代碼清單!D:H,4,FALSE)*K4213</f>
        <v>1980000000</v>
      </c>
      <c r="J4213" s="147"/>
      <c r="K4213" s="71">
        <v>15000000</v>
      </c>
      <c r="L4213" t="str">
        <f t="shared" si="78"/>
        <v>大紅花超級紅利卡</v>
      </c>
    </row>
    <row r="4214" spans="2:12" x14ac:dyDescent="0.25">
      <c r="B4214" s="82" t="s">
        <v>441</v>
      </c>
      <c r="C4214" s="174" t="s">
        <v>8338</v>
      </c>
      <c r="D4214" s="175" t="s">
        <v>8339</v>
      </c>
      <c r="E4214" s="82">
        <v>12</v>
      </c>
      <c r="F4214" s="79"/>
      <c r="G4214" s="82"/>
      <c r="H4214" s="82"/>
      <c r="I4214" s="118">
        <f>VLOOKUP(道具表!L4214,虛寶卡代碼清單!D:H,4,FALSE)*K4214</f>
        <v>3960000000</v>
      </c>
      <c r="J4214" s="147"/>
      <c r="K4214" s="71">
        <v>30000000</v>
      </c>
      <c r="L4214" t="str">
        <f t="shared" si="78"/>
        <v>大紅花超級紅利卡</v>
      </c>
    </row>
    <row r="4215" spans="2:12" x14ac:dyDescent="0.25">
      <c r="B4215" s="82" t="s">
        <v>441</v>
      </c>
      <c r="C4215" s="174" t="s">
        <v>8340</v>
      </c>
      <c r="D4215" s="175" t="s">
        <v>8341</v>
      </c>
      <c r="E4215" s="82">
        <v>12</v>
      </c>
      <c r="F4215" s="79"/>
      <c r="G4215" s="82"/>
      <c r="H4215" s="82"/>
      <c r="I4215" s="118">
        <f>VLOOKUP(道具表!L4215,虛寶卡代碼清單!D:H,4,FALSE)*K4215</f>
        <v>5940000000</v>
      </c>
      <c r="J4215" s="147"/>
      <c r="K4215" s="71">
        <v>45000000</v>
      </c>
      <c r="L4215" t="str">
        <f t="shared" si="78"/>
        <v>大紅花超級紅利卡</v>
      </c>
    </row>
    <row r="4216" spans="2:12" x14ac:dyDescent="0.25">
      <c r="B4216" s="82" t="s">
        <v>441</v>
      </c>
      <c r="C4216" s="174" t="s">
        <v>8342</v>
      </c>
      <c r="D4216" s="175" t="s">
        <v>8343</v>
      </c>
      <c r="E4216" s="82">
        <v>12</v>
      </c>
      <c r="F4216" s="79"/>
      <c r="G4216" s="82"/>
      <c r="H4216" s="82"/>
      <c r="I4216" s="118">
        <f>VLOOKUP(道具表!L4216,虛寶卡代碼清單!D:H,4,FALSE)*K4216</f>
        <v>11880000000</v>
      </c>
      <c r="J4216" s="147"/>
      <c r="K4216" s="71">
        <v>90000000</v>
      </c>
      <c r="L4216" t="str">
        <f t="shared" si="78"/>
        <v>大紅花超級紅利卡</v>
      </c>
    </row>
    <row r="4217" spans="2:12" x14ac:dyDescent="0.25">
      <c r="B4217" s="82" t="s">
        <v>441</v>
      </c>
      <c r="C4217" s="174" t="s">
        <v>8344</v>
      </c>
      <c r="D4217" s="175" t="s">
        <v>8345</v>
      </c>
      <c r="E4217" s="82">
        <v>12</v>
      </c>
      <c r="F4217" s="79"/>
      <c r="G4217" s="82"/>
      <c r="H4217" s="82"/>
      <c r="I4217" s="118">
        <f>VLOOKUP(道具表!L4217,虛寶卡代碼清單!D:H,4,FALSE)*K4217</f>
        <v>19800000000</v>
      </c>
      <c r="J4217" s="147"/>
      <c r="K4217" s="71">
        <v>150000000</v>
      </c>
      <c r="L4217" t="str">
        <f t="shared" si="78"/>
        <v>大紅花超級紅利卡</v>
      </c>
    </row>
    <row r="4218" spans="2:12" x14ac:dyDescent="0.25">
      <c r="B4218" s="82" t="s">
        <v>441</v>
      </c>
      <c r="C4218" s="174" t="s">
        <v>8346</v>
      </c>
      <c r="D4218" s="175" t="s">
        <v>8347</v>
      </c>
      <c r="E4218" s="82">
        <v>12</v>
      </c>
      <c r="F4218" s="79"/>
      <c r="G4218" s="82"/>
      <c r="H4218" s="82"/>
      <c r="I4218" s="118">
        <f>VLOOKUP(道具表!L4218,虛寶卡代碼清單!D:H,4,FALSE)*K4218</f>
        <v>39600000000</v>
      </c>
      <c r="J4218" s="147"/>
      <c r="K4218" s="71">
        <v>300000000</v>
      </c>
      <c r="L4218" t="str">
        <f t="shared" si="78"/>
        <v>大紅花超級紅利卡</v>
      </c>
    </row>
    <row r="4219" spans="2:12" x14ac:dyDescent="0.25">
      <c r="B4219" s="82" t="s">
        <v>441</v>
      </c>
      <c r="C4219" s="174" t="s">
        <v>8348</v>
      </c>
      <c r="D4219" s="175" t="s">
        <v>8349</v>
      </c>
      <c r="E4219" s="82">
        <v>12</v>
      </c>
      <c r="F4219" s="79"/>
      <c r="G4219" s="82"/>
      <c r="H4219" s="82"/>
      <c r="I4219" s="118">
        <f>VLOOKUP(道具表!L4219,虛寶卡代碼清單!D:H,4,FALSE)*K4219</f>
        <v>79200000000</v>
      </c>
      <c r="J4219" s="147"/>
      <c r="K4219" s="71">
        <v>600000000</v>
      </c>
      <c r="L4219" t="str">
        <f t="shared" si="78"/>
        <v>大紅花超級紅利卡</v>
      </c>
    </row>
    <row r="4220" spans="2:12" x14ac:dyDescent="0.25">
      <c r="B4220" s="82" t="s">
        <v>441</v>
      </c>
      <c r="C4220" s="174" t="s">
        <v>8350</v>
      </c>
      <c r="D4220" s="175" t="s">
        <v>8351</v>
      </c>
      <c r="E4220" s="82">
        <v>12</v>
      </c>
      <c r="F4220" s="79"/>
      <c r="G4220" s="82"/>
      <c r="H4220" s="82"/>
      <c r="I4220" s="118">
        <f>VLOOKUP(道具表!L4220,虛寶卡代碼清單!D:H,4,FALSE)*K4220</f>
        <v>158400000000</v>
      </c>
      <c r="J4220" s="147"/>
      <c r="K4220" s="71">
        <v>1200000000</v>
      </c>
      <c r="L4220" t="str">
        <f t="shared" si="78"/>
        <v>大紅花超級紅利卡</v>
      </c>
    </row>
    <row r="4221" spans="2:12" x14ac:dyDescent="0.25">
      <c r="B4221" s="82" t="s">
        <v>441</v>
      </c>
      <c r="C4221" s="174" t="s">
        <v>8352</v>
      </c>
      <c r="D4221" s="175" t="s">
        <v>8353</v>
      </c>
      <c r="E4221" s="82">
        <v>12</v>
      </c>
      <c r="F4221" s="79"/>
      <c r="G4221" s="82"/>
      <c r="H4221" s="82"/>
      <c r="I4221" s="118">
        <f>VLOOKUP(道具表!L4221,虛寶卡代碼清單!D:H,4,FALSE)*K4221</f>
        <v>396000000000</v>
      </c>
      <c r="J4221" s="147"/>
      <c r="K4221" s="71">
        <v>3000000000</v>
      </c>
      <c r="L4221" t="str">
        <f t="shared" si="78"/>
        <v>大紅花超級紅利卡</v>
      </c>
    </row>
    <row r="4222" spans="2:12" x14ac:dyDescent="0.25">
      <c r="B4222" s="82" t="s">
        <v>441</v>
      </c>
      <c r="C4222" s="174" t="s">
        <v>8354</v>
      </c>
      <c r="D4222" s="175" t="s">
        <v>8355</v>
      </c>
      <c r="E4222" s="82">
        <v>12</v>
      </c>
      <c r="F4222" s="79"/>
      <c r="G4222" s="82"/>
      <c r="H4222" s="82"/>
      <c r="I4222" s="118">
        <f>VLOOKUP(道具表!L4222,虛寶卡代碼清單!D:H,4,FALSE)*K4222</f>
        <v>792000000000</v>
      </c>
      <c r="J4222" s="147"/>
      <c r="K4222" s="71">
        <v>6000000000</v>
      </c>
      <c r="L4222" t="str">
        <f t="shared" si="78"/>
        <v>大紅花超級紅利卡</v>
      </c>
    </row>
    <row r="4223" spans="2:12" x14ac:dyDescent="0.25">
      <c r="B4223" s="82" t="s">
        <v>441</v>
      </c>
      <c r="C4223" s="174" t="s">
        <v>8356</v>
      </c>
      <c r="D4223" s="175" t="s">
        <v>8357</v>
      </c>
      <c r="E4223" s="82">
        <v>12</v>
      </c>
      <c r="F4223" s="79"/>
      <c r="G4223" s="82"/>
      <c r="H4223" s="82"/>
      <c r="I4223" s="118">
        <f>VLOOKUP(道具表!L4223,虛寶卡代碼清單!D:H,4,FALSE)*K4223</f>
        <v>1584000000000</v>
      </c>
      <c r="J4223" s="147"/>
      <c r="K4223" s="71">
        <v>12000000000</v>
      </c>
      <c r="L4223" t="str">
        <f t="shared" si="78"/>
        <v>大紅花超級紅利卡</v>
      </c>
    </row>
    <row r="4224" spans="2:12" x14ac:dyDescent="0.25">
      <c r="B4224" s="82" t="s">
        <v>441</v>
      </c>
      <c r="C4224" s="174" t="s">
        <v>8358</v>
      </c>
      <c r="D4224" s="175" t="s">
        <v>8359</v>
      </c>
      <c r="E4224" s="82">
        <v>12</v>
      </c>
      <c r="F4224" s="79"/>
      <c r="G4224" s="82"/>
      <c r="H4224" s="82"/>
      <c r="I4224" s="118">
        <f>VLOOKUP(道具表!L4224,虛寶卡代碼清單!D:H,4,FALSE)*K4224</f>
        <v>396000</v>
      </c>
      <c r="J4224" s="147"/>
      <c r="K4224" s="71">
        <v>3000</v>
      </c>
      <c r="L4224" t="str">
        <f t="shared" si="78"/>
        <v>大紅花超級紅利卡</v>
      </c>
    </row>
    <row r="4225" spans="2:12" x14ac:dyDescent="0.25">
      <c r="B4225" s="82" t="s">
        <v>441</v>
      </c>
      <c r="C4225" s="174" t="s">
        <v>8360</v>
      </c>
      <c r="D4225" s="175" t="s">
        <v>8361</v>
      </c>
      <c r="E4225" s="82">
        <v>12</v>
      </c>
      <c r="F4225" s="79"/>
      <c r="G4225" s="82"/>
      <c r="H4225" s="82"/>
      <c r="I4225" s="118">
        <f>VLOOKUP(道具表!L4225,虛寶卡代碼清單!D:H,4,FALSE)*K4225</f>
        <v>1188000</v>
      </c>
      <c r="J4225" s="147"/>
      <c r="K4225" s="71">
        <v>9000</v>
      </c>
      <c r="L4225" t="str">
        <f t="shared" si="78"/>
        <v>大紅花超級紅利卡</v>
      </c>
    </row>
    <row r="4226" spans="2:12" x14ac:dyDescent="0.25">
      <c r="B4226" s="82" t="s">
        <v>441</v>
      </c>
      <c r="C4226" s="174" t="s">
        <v>8362</v>
      </c>
      <c r="D4226" s="175" t="s">
        <v>8363</v>
      </c>
      <c r="E4226" s="82">
        <v>12</v>
      </c>
      <c r="F4226" s="79"/>
      <c r="G4226" s="82"/>
      <c r="H4226" s="82"/>
      <c r="I4226" s="118">
        <f>VLOOKUP(道具表!L4226,虛寶卡代碼清單!D:H,4,FALSE)*K4226</f>
        <v>3960000</v>
      </c>
      <c r="J4226" s="147"/>
      <c r="K4226" s="71">
        <v>30000</v>
      </c>
      <c r="L4226" t="str">
        <f t="shared" si="78"/>
        <v>大紅花超級紅利卡</v>
      </c>
    </row>
    <row r="4227" spans="2:12" x14ac:dyDescent="0.25">
      <c r="B4227" s="82" t="s">
        <v>441</v>
      </c>
      <c r="C4227" s="174" t="s">
        <v>8364</v>
      </c>
      <c r="D4227" s="175" t="s">
        <v>8365</v>
      </c>
      <c r="E4227" s="82">
        <v>12</v>
      </c>
      <c r="F4227" s="79"/>
      <c r="G4227" s="82"/>
      <c r="H4227" s="82"/>
      <c r="I4227" s="118">
        <f>VLOOKUP(道具表!L4227,虛寶卡代碼清單!D:H,4,FALSE)*K4227</f>
        <v>11880000</v>
      </c>
      <c r="J4227" s="147"/>
      <c r="K4227" s="71">
        <v>90000</v>
      </c>
      <c r="L4227" t="str">
        <f t="shared" si="78"/>
        <v>大紅花超級紅利卡</v>
      </c>
    </row>
    <row r="4228" spans="2:12" x14ac:dyDescent="0.25">
      <c r="B4228" s="82" t="s">
        <v>441</v>
      </c>
      <c r="C4228" s="174" t="s">
        <v>8366</v>
      </c>
      <c r="D4228" s="175" t="s">
        <v>8367</v>
      </c>
      <c r="E4228" s="82">
        <v>12</v>
      </c>
      <c r="F4228" s="79"/>
      <c r="G4228" s="82"/>
      <c r="H4228" s="82"/>
      <c r="I4228" s="118">
        <f>VLOOKUP(道具表!L4228,虛寶卡代碼清單!D:H,4,FALSE)*K4228</f>
        <v>39600000</v>
      </c>
      <c r="J4228" s="147"/>
      <c r="K4228" s="71">
        <v>300000</v>
      </c>
      <c r="L4228" t="str">
        <f t="shared" si="78"/>
        <v>大紅花超級紅利卡</v>
      </c>
    </row>
    <row r="4229" spans="2:12" x14ac:dyDescent="0.25">
      <c r="B4229" s="82" t="s">
        <v>441</v>
      </c>
      <c r="C4229" s="174" t="s">
        <v>8368</v>
      </c>
      <c r="D4229" s="175" t="s">
        <v>8369</v>
      </c>
      <c r="E4229" s="82">
        <v>12</v>
      </c>
      <c r="F4229" s="79"/>
      <c r="G4229" s="82"/>
      <c r="H4229" s="82"/>
      <c r="I4229" s="118">
        <f>VLOOKUP(道具表!L4229,虛寶卡代碼清單!D:H,4,FALSE)*K4229</f>
        <v>118800000</v>
      </c>
      <c r="J4229" s="147"/>
      <c r="K4229" s="71">
        <v>900000</v>
      </c>
      <c r="L4229" t="str">
        <f t="shared" si="78"/>
        <v>大紅花超級紅利卡</v>
      </c>
    </row>
    <row r="4230" spans="2:12" x14ac:dyDescent="0.25">
      <c r="B4230" s="82" t="s">
        <v>441</v>
      </c>
      <c r="C4230" s="174" t="s">
        <v>8370</v>
      </c>
      <c r="D4230" s="175" t="s">
        <v>8371</v>
      </c>
      <c r="E4230" s="82">
        <v>12</v>
      </c>
      <c r="F4230" s="79"/>
      <c r="G4230" s="82"/>
      <c r="H4230" s="82"/>
      <c r="I4230" s="118">
        <f>VLOOKUP(道具表!L4230,虛寶卡代碼清單!D:H,4,FALSE)*K4230</f>
        <v>396000000</v>
      </c>
      <c r="J4230" s="147"/>
      <c r="K4230" s="71">
        <v>3000000</v>
      </c>
      <c r="L4230" t="str">
        <f t="shared" si="78"/>
        <v>大紅花超級紅利卡</v>
      </c>
    </row>
    <row r="4231" spans="2:12" x14ac:dyDescent="0.25">
      <c r="B4231" s="82" t="s">
        <v>441</v>
      </c>
      <c r="C4231" s="174" t="s">
        <v>8372</v>
      </c>
      <c r="D4231" s="175" t="s">
        <v>8373</v>
      </c>
      <c r="E4231" s="82">
        <v>12</v>
      </c>
      <c r="F4231" s="79"/>
      <c r="G4231" s="82"/>
      <c r="H4231" s="82"/>
      <c r="I4231" s="118">
        <f>VLOOKUP(道具表!L4231,虛寶卡代碼清單!D:H,4,FALSE)*K4231</f>
        <v>792000000</v>
      </c>
      <c r="J4231" s="147"/>
      <c r="K4231" s="71">
        <v>6000000</v>
      </c>
      <c r="L4231" t="str">
        <f t="shared" si="78"/>
        <v>大紅花超級紅利卡</v>
      </c>
    </row>
    <row r="4232" spans="2:12" x14ac:dyDescent="0.25">
      <c r="B4232" s="82" t="s">
        <v>441</v>
      </c>
      <c r="C4232" s="174" t="s">
        <v>8374</v>
      </c>
      <c r="D4232" s="175" t="s">
        <v>8375</v>
      </c>
      <c r="E4232" s="82">
        <v>12</v>
      </c>
      <c r="F4232" s="79"/>
      <c r="G4232" s="82"/>
      <c r="H4232" s="82"/>
      <c r="I4232" s="118">
        <f>VLOOKUP(道具表!L4232,虛寶卡代碼清單!D:H,4,FALSE)*K4232</f>
        <v>1188000000</v>
      </c>
      <c r="J4232" s="147"/>
      <c r="K4232" s="71">
        <v>9000000</v>
      </c>
      <c r="L4232" t="str">
        <f t="shared" si="78"/>
        <v>大紅花超級紅利卡</v>
      </c>
    </row>
    <row r="4233" spans="2:12" x14ac:dyDescent="0.25">
      <c r="B4233" s="82" t="s">
        <v>441</v>
      </c>
      <c r="C4233" s="174" t="s">
        <v>8376</v>
      </c>
      <c r="D4233" s="175" t="s">
        <v>8377</v>
      </c>
      <c r="E4233" s="82">
        <v>12</v>
      </c>
      <c r="F4233" s="79"/>
      <c r="G4233" s="82"/>
      <c r="H4233" s="82"/>
      <c r="I4233" s="118">
        <f>VLOOKUP(道具表!L4233,虛寶卡代碼清單!D:H,4,FALSE)*K4233</f>
        <v>1980000000</v>
      </c>
      <c r="J4233" s="147"/>
      <c r="K4233" s="71">
        <v>15000000</v>
      </c>
      <c r="L4233" t="str">
        <f t="shared" si="78"/>
        <v>大紅花超級紅利卡</v>
      </c>
    </row>
    <row r="4234" spans="2:12" x14ac:dyDescent="0.25">
      <c r="B4234" s="82" t="s">
        <v>441</v>
      </c>
      <c r="C4234" s="174" t="s">
        <v>8378</v>
      </c>
      <c r="D4234" s="175" t="s">
        <v>8379</v>
      </c>
      <c r="E4234" s="82">
        <v>12</v>
      </c>
      <c r="F4234" s="79"/>
      <c r="G4234" s="82"/>
      <c r="H4234" s="82"/>
      <c r="I4234" s="118">
        <f>VLOOKUP(道具表!L4234,虛寶卡代碼清單!D:H,4,FALSE)*K4234</f>
        <v>3960000000</v>
      </c>
      <c r="J4234" s="147"/>
      <c r="K4234" s="71">
        <v>30000000</v>
      </c>
      <c r="L4234" t="str">
        <f t="shared" si="78"/>
        <v>大紅花超級紅利卡</v>
      </c>
    </row>
    <row r="4235" spans="2:12" x14ac:dyDescent="0.25">
      <c r="B4235" s="82" t="s">
        <v>441</v>
      </c>
      <c r="C4235" s="174" t="s">
        <v>8380</v>
      </c>
      <c r="D4235" s="175" t="s">
        <v>8381</v>
      </c>
      <c r="E4235" s="82">
        <v>12</v>
      </c>
      <c r="F4235" s="79"/>
      <c r="G4235" s="82"/>
      <c r="H4235" s="82"/>
      <c r="I4235" s="118">
        <f>VLOOKUP(道具表!L4235,虛寶卡代碼清單!D:H,4,FALSE)*K4235</f>
        <v>5940000000</v>
      </c>
      <c r="J4235" s="147"/>
      <c r="K4235" s="71">
        <v>45000000</v>
      </c>
      <c r="L4235" t="str">
        <f t="shared" si="78"/>
        <v>大紅花超級紅利卡</v>
      </c>
    </row>
    <row r="4236" spans="2:12" x14ac:dyDescent="0.25">
      <c r="B4236" s="82" t="s">
        <v>441</v>
      </c>
      <c r="C4236" s="174" t="s">
        <v>8382</v>
      </c>
      <c r="D4236" s="175" t="s">
        <v>8383</v>
      </c>
      <c r="E4236" s="82">
        <v>12</v>
      </c>
      <c r="F4236" s="79"/>
      <c r="G4236" s="82"/>
      <c r="H4236" s="82"/>
      <c r="I4236" s="118">
        <f>VLOOKUP(道具表!L4236,虛寶卡代碼清單!D:H,4,FALSE)*K4236</f>
        <v>11880000000</v>
      </c>
      <c r="J4236" s="147"/>
      <c r="K4236" s="71">
        <v>90000000</v>
      </c>
      <c r="L4236" t="str">
        <f t="shared" si="78"/>
        <v>大紅花超級紅利卡</v>
      </c>
    </row>
    <row r="4237" spans="2:12" x14ac:dyDescent="0.25">
      <c r="B4237" s="82" t="s">
        <v>441</v>
      </c>
      <c r="C4237" s="174" t="s">
        <v>8384</v>
      </c>
      <c r="D4237" s="175" t="s">
        <v>8385</v>
      </c>
      <c r="E4237" s="82">
        <v>12</v>
      </c>
      <c r="F4237" s="79"/>
      <c r="G4237" s="82"/>
      <c r="H4237" s="82"/>
      <c r="I4237" s="118">
        <f>VLOOKUP(道具表!L4237,虛寶卡代碼清單!D:H,4,FALSE)*K4237</f>
        <v>19800000000</v>
      </c>
      <c r="J4237" s="147"/>
      <c r="K4237" s="71">
        <v>150000000</v>
      </c>
      <c r="L4237" t="str">
        <f t="shared" si="78"/>
        <v>大紅花超級紅利卡</v>
      </c>
    </row>
    <row r="4238" spans="2:12" x14ac:dyDescent="0.25">
      <c r="B4238" s="82" t="s">
        <v>441</v>
      </c>
      <c r="C4238" s="174" t="s">
        <v>8386</v>
      </c>
      <c r="D4238" s="175" t="s">
        <v>8387</v>
      </c>
      <c r="E4238" s="82">
        <v>12</v>
      </c>
      <c r="F4238" s="79"/>
      <c r="G4238" s="82"/>
      <c r="H4238" s="82"/>
      <c r="I4238" s="118">
        <f>VLOOKUP(道具表!L4238,虛寶卡代碼清單!D:H,4,FALSE)*K4238</f>
        <v>39600000000</v>
      </c>
      <c r="J4238" s="147"/>
      <c r="K4238" s="71">
        <v>300000000</v>
      </c>
      <c r="L4238" t="str">
        <f t="shared" si="78"/>
        <v>大紅花超級紅利卡</v>
      </c>
    </row>
    <row r="4239" spans="2:12" x14ac:dyDescent="0.25">
      <c r="B4239" s="82" t="s">
        <v>441</v>
      </c>
      <c r="C4239" s="174" t="s">
        <v>8388</v>
      </c>
      <c r="D4239" s="175" t="s">
        <v>8389</v>
      </c>
      <c r="E4239" s="82">
        <v>12</v>
      </c>
      <c r="F4239" s="79"/>
      <c r="G4239" s="82"/>
      <c r="H4239" s="82"/>
      <c r="I4239" s="118">
        <f>VLOOKUP(道具表!L4239,虛寶卡代碼清單!D:H,4,FALSE)*K4239</f>
        <v>79200000000</v>
      </c>
      <c r="J4239" s="147"/>
      <c r="K4239" s="71">
        <v>600000000</v>
      </c>
      <c r="L4239" t="str">
        <f t="shared" si="78"/>
        <v>大紅花超級紅利卡</v>
      </c>
    </row>
    <row r="4240" spans="2:12" x14ac:dyDescent="0.25">
      <c r="B4240" s="82" t="s">
        <v>441</v>
      </c>
      <c r="C4240" s="174" t="s">
        <v>8390</v>
      </c>
      <c r="D4240" s="175" t="s">
        <v>8391</v>
      </c>
      <c r="E4240" s="82">
        <v>12</v>
      </c>
      <c r="F4240" s="79"/>
      <c r="G4240" s="82"/>
      <c r="H4240" s="82"/>
      <c r="I4240" s="118">
        <f>VLOOKUP(道具表!L4240,虛寶卡代碼清單!D:H,4,FALSE)*K4240</f>
        <v>158400000000</v>
      </c>
      <c r="J4240" s="147"/>
      <c r="K4240" s="71">
        <v>1200000000</v>
      </c>
      <c r="L4240" t="str">
        <f t="shared" si="78"/>
        <v>大紅花超級紅利卡</v>
      </c>
    </row>
    <row r="4241" spans="2:12" x14ac:dyDescent="0.25">
      <c r="B4241" s="82" t="s">
        <v>441</v>
      </c>
      <c r="C4241" s="174" t="s">
        <v>8392</v>
      </c>
      <c r="D4241" s="175" t="s">
        <v>8393</v>
      </c>
      <c r="E4241" s="82">
        <v>12</v>
      </c>
      <c r="F4241" s="79"/>
      <c r="G4241" s="82"/>
      <c r="H4241" s="82"/>
      <c r="I4241" s="118">
        <f>VLOOKUP(道具表!L4241,虛寶卡代碼清單!D:H,4,FALSE)*K4241</f>
        <v>396000000000</v>
      </c>
      <c r="J4241" s="147"/>
      <c r="K4241" s="71">
        <v>3000000000</v>
      </c>
      <c r="L4241" t="str">
        <f t="shared" si="78"/>
        <v>大紅花超級紅利卡</v>
      </c>
    </row>
    <row r="4242" spans="2:12" x14ac:dyDescent="0.25">
      <c r="B4242" s="82" t="s">
        <v>441</v>
      </c>
      <c r="C4242" s="174" t="s">
        <v>8394</v>
      </c>
      <c r="D4242" s="175" t="s">
        <v>8395</v>
      </c>
      <c r="E4242" s="82">
        <v>12</v>
      </c>
      <c r="F4242" s="79"/>
      <c r="G4242" s="82"/>
      <c r="H4242" s="82"/>
      <c r="I4242" s="118">
        <f>VLOOKUP(道具表!L4242,虛寶卡代碼清單!D:H,4,FALSE)*K4242</f>
        <v>792000000000</v>
      </c>
      <c r="J4242" s="147"/>
      <c r="K4242" s="71">
        <v>6000000000</v>
      </c>
      <c r="L4242" t="str">
        <f t="shared" si="78"/>
        <v>大紅花超級紅利卡</v>
      </c>
    </row>
    <row r="4243" spans="2:12" x14ac:dyDescent="0.25">
      <c r="B4243" s="82" t="s">
        <v>441</v>
      </c>
      <c r="C4243" s="174" t="s">
        <v>8396</v>
      </c>
      <c r="D4243" s="175" t="s">
        <v>8397</v>
      </c>
      <c r="E4243" s="82">
        <v>12</v>
      </c>
      <c r="F4243" s="79"/>
      <c r="G4243" s="82"/>
      <c r="H4243" s="82"/>
      <c r="I4243" s="118">
        <f>VLOOKUP(道具表!L4243,虛寶卡代碼清單!D:H,4,FALSE)*K4243</f>
        <v>1584000000000</v>
      </c>
      <c r="J4243" s="147"/>
      <c r="K4243" s="71">
        <v>12000000000</v>
      </c>
      <c r="L4243" t="str">
        <f t="shared" si="78"/>
        <v>大紅花超級紅利卡</v>
      </c>
    </row>
    <row r="4244" spans="2:12" x14ac:dyDescent="0.25">
      <c r="B4244" s="82" t="s">
        <v>441</v>
      </c>
      <c r="C4244" s="174" t="s">
        <v>8398</v>
      </c>
      <c r="D4244" s="175" t="s">
        <v>8399</v>
      </c>
      <c r="E4244" s="82">
        <v>12</v>
      </c>
      <c r="F4244" s="79"/>
      <c r="G4244" s="82"/>
      <c r="H4244" s="82"/>
      <c r="I4244" s="118">
        <f>VLOOKUP(道具表!L4244,虛寶卡代碼清單!D:H,4,FALSE)*K4244</f>
        <v>1377000</v>
      </c>
      <c r="J4244" s="147"/>
      <c r="K4244" s="71">
        <v>3000</v>
      </c>
      <c r="L4244" t="str">
        <f t="shared" si="78"/>
        <v>大紅花煙火卡</v>
      </c>
    </row>
    <row r="4245" spans="2:12" x14ac:dyDescent="0.25">
      <c r="B4245" s="82" t="s">
        <v>441</v>
      </c>
      <c r="C4245" s="174" t="s">
        <v>8400</v>
      </c>
      <c r="D4245" s="175" t="s">
        <v>8401</v>
      </c>
      <c r="E4245" s="82">
        <v>12</v>
      </c>
      <c r="F4245" s="79"/>
      <c r="G4245" s="82"/>
      <c r="H4245" s="82"/>
      <c r="I4245" s="118">
        <f>VLOOKUP(道具表!L4245,虛寶卡代碼清單!D:H,4,FALSE)*K4245</f>
        <v>4131000</v>
      </c>
      <c r="J4245" s="147"/>
      <c r="K4245" s="71">
        <v>9000</v>
      </c>
      <c r="L4245" t="str">
        <f t="shared" si="78"/>
        <v>大紅花煙火卡</v>
      </c>
    </row>
    <row r="4246" spans="2:12" x14ac:dyDescent="0.25">
      <c r="B4246" s="82" t="s">
        <v>441</v>
      </c>
      <c r="C4246" s="174" t="s">
        <v>8402</v>
      </c>
      <c r="D4246" s="175" t="s">
        <v>8403</v>
      </c>
      <c r="E4246" s="82">
        <v>12</v>
      </c>
      <c r="F4246" s="79"/>
      <c r="G4246" s="82"/>
      <c r="H4246" s="82"/>
      <c r="I4246" s="118">
        <f>VLOOKUP(道具表!L4246,虛寶卡代碼清單!D:H,4,FALSE)*K4246</f>
        <v>13770000</v>
      </c>
      <c r="J4246" s="147"/>
      <c r="K4246" s="71">
        <v>30000</v>
      </c>
      <c r="L4246" t="str">
        <f t="shared" si="78"/>
        <v>大紅花煙火卡</v>
      </c>
    </row>
    <row r="4247" spans="2:12" x14ac:dyDescent="0.25">
      <c r="B4247" s="82" t="s">
        <v>441</v>
      </c>
      <c r="C4247" s="174" t="s">
        <v>8404</v>
      </c>
      <c r="D4247" s="175" t="s">
        <v>8405</v>
      </c>
      <c r="E4247" s="82">
        <v>12</v>
      </c>
      <c r="F4247" s="79"/>
      <c r="G4247" s="82"/>
      <c r="H4247" s="82"/>
      <c r="I4247" s="118">
        <f>VLOOKUP(道具表!L4247,虛寶卡代碼清單!D:H,4,FALSE)*K4247</f>
        <v>41310000</v>
      </c>
      <c r="J4247" s="147"/>
      <c r="K4247" s="71">
        <v>90000</v>
      </c>
      <c r="L4247" t="str">
        <f t="shared" si="78"/>
        <v>大紅花煙火卡</v>
      </c>
    </row>
    <row r="4248" spans="2:12" x14ac:dyDescent="0.25">
      <c r="B4248" s="82" t="s">
        <v>441</v>
      </c>
      <c r="C4248" s="174" t="s">
        <v>8406</v>
      </c>
      <c r="D4248" s="175" t="s">
        <v>8407</v>
      </c>
      <c r="E4248" s="82">
        <v>12</v>
      </c>
      <c r="F4248" s="79"/>
      <c r="G4248" s="82"/>
      <c r="H4248" s="82"/>
      <c r="I4248" s="118">
        <f>VLOOKUP(道具表!L4248,虛寶卡代碼清單!D:H,4,FALSE)*K4248</f>
        <v>137700000</v>
      </c>
      <c r="J4248" s="147"/>
      <c r="K4248" s="71">
        <v>300000</v>
      </c>
      <c r="L4248" t="str">
        <f t="shared" si="78"/>
        <v>大紅花煙火卡</v>
      </c>
    </row>
    <row r="4249" spans="2:12" x14ac:dyDescent="0.25">
      <c r="B4249" s="82" t="s">
        <v>441</v>
      </c>
      <c r="C4249" s="174" t="s">
        <v>8408</v>
      </c>
      <c r="D4249" s="175" t="s">
        <v>8409</v>
      </c>
      <c r="E4249" s="82">
        <v>12</v>
      </c>
      <c r="F4249" s="79"/>
      <c r="G4249" s="82"/>
      <c r="H4249" s="82"/>
      <c r="I4249" s="118">
        <f>VLOOKUP(道具表!L4249,虛寶卡代碼清單!D:H,4,FALSE)*K4249</f>
        <v>413100000</v>
      </c>
      <c r="J4249" s="147"/>
      <c r="K4249" s="71">
        <v>900000</v>
      </c>
      <c r="L4249" t="str">
        <f t="shared" si="78"/>
        <v>大紅花煙火卡</v>
      </c>
    </row>
    <row r="4250" spans="2:12" x14ac:dyDescent="0.25">
      <c r="B4250" s="82" t="s">
        <v>441</v>
      </c>
      <c r="C4250" s="174" t="s">
        <v>8410</v>
      </c>
      <c r="D4250" s="175" t="s">
        <v>8411</v>
      </c>
      <c r="E4250" s="82">
        <v>12</v>
      </c>
      <c r="F4250" s="79"/>
      <c r="G4250" s="82"/>
      <c r="H4250" s="82"/>
      <c r="I4250" s="118">
        <f>VLOOKUP(道具表!L4250,虛寶卡代碼清單!D:H,4,FALSE)*K4250</f>
        <v>1377000000</v>
      </c>
      <c r="J4250" s="147"/>
      <c r="K4250" s="71">
        <v>3000000</v>
      </c>
      <c r="L4250" t="str">
        <f t="shared" si="78"/>
        <v>大紅花煙火卡</v>
      </c>
    </row>
    <row r="4251" spans="2:12" x14ac:dyDescent="0.25">
      <c r="B4251" s="82" t="s">
        <v>441</v>
      </c>
      <c r="C4251" s="174" t="s">
        <v>8412</v>
      </c>
      <c r="D4251" s="175" t="s">
        <v>8413</v>
      </c>
      <c r="E4251" s="82">
        <v>12</v>
      </c>
      <c r="F4251" s="79"/>
      <c r="G4251" s="82"/>
      <c r="H4251" s="82"/>
      <c r="I4251" s="118">
        <f>VLOOKUP(道具表!L4251,虛寶卡代碼清單!D:H,4,FALSE)*K4251</f>
        <v>2754000000</v>
      </c>
      <c r="J4251" s="147"/>
      <c r="K4251" s="71">
        <v>6000000</v>
      </c>
      <c r="L4251" t="str">
        <f t="shared" si="78"/>
        <v>大紅花煙火卡</v>
      </c>
    </row>
    <row r="4252" spans="2:12" x14ac:dyDescent="0.25">
      <c r="B4252" s="82" t="s">
        <v>441</v>
      </c>
      <c r="C4252" s="174" t="s">
        <v>8414</v>
      </c>
      <c r="D4252" s="175" t="s">
        <v>8415</v>
      </c>
      <c r="E4252" s="82">
        <v>12</v>
      </c>
      <c r="F4252" s="79"/>
      <c r="G4252" s="82"/>
      <c r="H4252" s="82"/>
      <c r="I4252" s="118">
        <f>VLOOKUP(道具表!L4252,虛寶卡代碼清單!D:H,4,FALSE)*K4252</f>
        <v>4131000000</v>
      </c>
      <c r="J4252" s="147"/>
      <c r="K4252" s="71">
        <v>9000000</v>
      </c>
      <c r="L4252" t="str">
        <f t="shared" si="78"/>
        <v>大紅花煙火卡</v>
      </c>
    </row>
    <row r="4253" spans="2:12" x14ac:dyDescent="0.25">
      <c r="B4253" s="82" t="s">
        <v>441</v>
      </c>
      <c r="C4253" s="174" t="s">
        <v>8416</v>
      </c>
      <c r="D4253" s="175" t="s">
        <v>8417</v>
      </c>
      <c r="E4253" s="82">
        <v>12</v>
      </c>
      <c r="F4253" s="79"/>
      <c r="G4253" s="82"/>
      <c r="H4253" s="82"/>
      <c r="I4253" s="118">
        <f>VLOOKUP(道具表!L4253,虛寶卡代碼清單!D:H,4,FALSE)*K4253</f>
        <v>6885000000</v>
      </c>
      <c r="J4253" s="147"/>
      <c r="K4253" s="71">
        <v>15000000</v>
      </c>
      <c r="L4253" t="str">
        <f t="shared" si="78"/>
        <v>大紅花煙火卡</v>
      </c>
    </row>
    <row r="4254" spans="2:12" x14ac:dyDescent="0.25">
      <c r="B4254" s="82" t="s">
        <v>441</v>
      </c>
      <c r="C4254" s="174" t="s">
        <v>8418</v>
      </c>
      <c r="D4254" s="175" t="s">
        <v>8419</v>
      </c>
      <c r="E4254" s="82">
        <v>12</v>
      </c>
      <c r="F4254" s="79"/>
      <c r="G4254" s="82"/>
      <c r="H4254" s="82"/>
      <c r="I4254" s="118">
        <f>VLOOKUP(道具表!L4254,虛寶卡代碼清單!D:H,4,FALSE)*K4254</f>
        <v>13770000000</v>
      </c>
      <c r="J4254" s="147"/>
      <c r="K4254" s="71">
        <v>30000000</v>
      </c>
      <c r="L4254" t="str">
        <f t="shared" si="78"/>
        <v>大紅花煙火卡</v>
      </c>
    </row>
    <row r="4255" spans="2:12" x14ac:dyDescent="0.25">
      <c r="B4255" s="82" t="s">
        <v>441</v>
      </c>
      <c r="C4255" s="174" t="s">
        <v>8420</v>
      </c>
      <c r="D4255" s="175" t="s">
        <v>8421</v>
      </c>
      <c r="E4255" s="82">
        <v>12</v>
      </c>
      <c r="F4255" s="79"/>
      <c r="G4255" s="82"/>
      <c r="H4255" s="82"/>
      <c r="I4255" s="118">
        <f>VLOOKUP(道具表!L4255,虛寶卡代碼清單!D:H,4,FALSE)*K4255</f>
        <v>20655000000</v>
      </c>
      <c r="J4255" s="147"/>
      <c r="K4255" s="71">
        <v>45000000</v>
      </c>
      <c r="L4255" t="str">
        <f t="shared" si="78"/>
        <v>大紅花煙火卡</v>
      </c>
    </row>
    <row r="4256" spans="2:12" x14ac:dyDescent="0.25">
      <c r="B4256" s="82" t="s">
        <v>441</v>
      </c>
      <c r="C4256" s="174" t="s">
        <v>8422</v>
      </c>
      <c r="D4256" s="175" t="s">
        <v>8423</v>
      </c>
      <c r="E4256" s="82">
        <v>12</v>
      </c>
      <c r="F4256" s="79"/>
      <c r="G4256" s="82"/>
      <c r="H4256" s="82"/>
      <c r="I4256" s="118">
        <f>VLOOKUP(道具表!L4256,虛寶卡代碼清單!D:H,4,FALSE)*K4256</f>
        <v>41310000000</v>
      </c>
      <c r="J4256" s="147"/>
      <c r="K4256" s="71">
        <v>90000000</v>
      </c>
      <c r="L4256" t="str">
        <f t="shared" si="78"/>
        <v>大紅花煙火卡</v>
      </c>
    </row>
    <row r="4257" spans="2:12" x14ac:dyDescent="0.25">
      <c r="B4257" s="82" t="s">
        <v>441</v>
      </c>
      <c r="C4257" s="174" t="s">
        <v>8424</v>
      </c>
      <c r="D4257" s="175" t="s">
        <v>8425</v>
      </c>
      <c r="E4257" s="82">
        <v>12</v>
      </c>
      <c r="F4257" s="79"/>
      <c r="G4257" s="82"/>
      <c r="H4257" s="82"/>
      <c r="I4257" s="118">
        <f>VLOOKUP(道具表!L4257,虛寶卡代碼清單!D:H,4,FALSE)*K4257</f>
        <v>68850000000</v>
      </c>
      <c r="J4257" s="147"/>
      <c r="K4257" s="71">
        <v>150000000</v>
      </c>
      <c r="L4257" t="str">
        <f t="shared" si="78"/>
        <v>大紅花煙火卡</v>
      </c>
    </row>
    <row r="4258" spans="2:12" x14ac:dyDescent="0.25">
      <c r="B4258" s="82" t="s">
        <v>441</v>
      </c>
      <c r="C4258" s="174" t="s">
        <v>8426</v>
      </c>
      <c r="D4258" s="175" t="s">
        <v>8427</v>
      </c>
      <c r="E4258" s="82">
        <v>12</v>
      </c>
      <c r="F4258" s="79"/>
      <c r="G4258" s="82"/>
      <c r="H4258" s="82"/>
      <c r="I4258" s="118">
        <f>VLOOKUP(道具表!L4258,虛寶卡代碼清單!D:H,4,FALSE)*K4258</f>
        <v>137700000000</v>
      </c>
      <c r="J4258" s="147"/>
      <c r="K4258" s="71">
        <v>300000000</v>
      </c>
      <c r="L4258" t="str">
        <f t="shared" si="78"/>
        <v>大紅花煙火卡</v>
      </c>
    </row>
    <row r="4259" spans="2:12" x14ac:dyDescent="0.25">
      <c r="B4259" s="82" t="s">
        <v>441</v>
      </c>
      <c r="C4259" s="174" t="s">
        <v>8428</v>
      </c>
      <c r="D4259" s="175" t="s">
        <v>8429</v>
      </c>
      <c r="E4259" s="82">
        <v>12</v>
      </c>
      <c r="F4259" s="79"/>
      <c r="G4259" s="82"/>
      <c r="H4259" s="82"/>
      <c r="I4259" s="118">
        <f>VLOOKUP(道具表!L4259,虛寶卡代碼清單!D:H,4,FALSE)*K4259</f>
        <v>275400000000</v>
      </c>
      <c r="J4259" s="147"/>
      <c r="K4259" s="71">
        <v>600000000</v>
      </c>
      <c r="L4259" t="str">
        <f t="shared" si="78"/>
        <v>大紅花煙火卡</v>
      </c>
    </row>
    <row r="4260" spans="2:12" x14ac:dyDescent="0.25">
      <c r="B4260" s="82" t="s">
        <v>441</v>
      </c>
      <c r="C4260" s="174" t="s">
        <v>8430</v>
      </c>
      <c r="D4260" s="175" t="s">
        <v>8431</v>
      </c>
      <c r="E4260" s="82">
        <v>12</v>
      </c>
      <c r="F4260" s="79"/>
      <c r="G4260" s="82"/>
      <c r="H4260" s="82"/>
      <c r="I4260" s="118">
        <f>VLOOKUP(道具表!L4260,虛寶卡代碼清單!D:H,4,FALSE)*K4260</f>
        <v>550800000000</v>
      </c>
      <c r="J4260" s="147"/>
      <c r="K4260" s="71">
        <v>1200000000</v>
      </c>
      <c r="L4260" t="str">
        <f t="shared" si="78"/>
        <v>大紅花煙火卡</v>
      </c>
    </row>
    <row r="4261" spans="2:12" x14ac:dyDescent="0.25">
      <c r="B4261" s="82" t="s">
        <v>441</v>
      </c>
      <c r="C4261" s="174" t="s">
        <v>8432</v>
      </c>
      <c r="D4261" s="175" t="s">
        <v>8433</v>
      </c>
      <c r="E4261" s="82">
        <v>12</v>
      </c>
      <c r="F4261" s="79"/>
      <c r="G4261" s="82"/>
      <c r="H4261" s="82"/>
      <c r="I4261" s="118">
        <f>VLOOKUP(道具表!L4261,虛寶卡代碼清單!D:H,4,FALSE)*K4261</f>
        <v>1377000000000</v>
      </c>
      <c r="J4261" s="147"/>
      <c r="K4261" s="71">
        <v>3000000000</v>
      </c>
      <c r="L4261" t="str">
        <f t="shared" si="78"/>
        <v>大紅花煙火卡</v>
      </c>
    </row>
    <row r="4262" spans="2:12" x14ac:dyDescent="0.25">
      <c r="B4262" s="82" t="s">
        <v>441</v>
      </c>
      <c r="C4262" s="174" t="s">
        <v>8434</v>
      </c>
      <c r="D4262" s="175" t="s">
        <v>8435</v>
      </c>
      <c r="E4262" s="82">
        <v>12</v>
      </c>
      <c r="F4262" s="79"/>
      <c r="G4262" s="82"/>
      <c r="H4262" s="82"/>
      <c r="I4262" s="118">
        <f>VLOOKUP(道具表!L4262,虛寶卡代碼清單!D:H,4,FALSE)*K4262</f>
        <v>2754000000000</v>
      </c>
      <c r="J4262" s="147"/>
      <c r="K4262" s="71">
        <v>6000000000</v>
      </c>
      <c r="L4262" t="str">
        <f t="shared" si="78"/>
        <v>大紅花煙火卡</v>
      </c>
    </row>
    <row r="4263" spans="2:12" x14ac:dyDescent="0.25">
      <c r="B4263" s="82" t="s">
        <v>441</v>
      </c>
      <c r="C4263" s="174" t="s">
        <v>8436</v>
      </c>
      <c r="D4263" s="175" t="s">
        <v>8437</v>
      </c>
      <c r="E4263" s="82">
        <v>12</v>
      </c>
      <c r="F4263" s="79"/>
      <c r="G4263" s="82"/>
      <c r="H4263" s="82"/>
      <c r="I4263" s="118">
        <f>VLOOKUP(道具表!L4263,虛寶卡代碼清單!D:H,4,FALSE)*K4263</f>
        <v>5508000000000</v>
      </c>
      <c r="J4263" s="147"/>
      <c r="K4263" s="71">
        <v>12000000000</v>
      </c>
      <c r="L4263" t="str">
        <f t="shared" si="78"/>
        <v>大紅花煙火卡</v>
      </c>
    </row>
    <row r="4264" spans="2:12" x14ac:dyDescent="0.25">
      <c r="B4264" s="82" t="s">
        <v>441</v>
      </c>
      <c r="C4264" s="174" t="s">
        <v>8438</v>
      </c>
      <c r="D4264" s="175" t="s">
        <v>8439</v>
      </c>
      <c r="E4264" s="82">
        <v>12</v>
      </c>
      <c r="F4264" s="79"/>
      <c r="G4264" s="82"/>
      <c r="H4264" s="82"/>
      <c r="I4264" s="118">
        <f>VLOOKUP(道具表!L4264,虛寶卡代碼清單!D:H,4,FALSE)*K4264</f>
        <v>1377000</v>
      </c>
      <c r="J4264" s="147"/>
      <c r="K4264" s="71">
        <v>3000</v>
      </c>
      <c r="L4264" t="str">
        <f t="shared" si="78"/>
        <v>大紅花煙火卡</v>
      </c>
    </row>
    <row r="4265" spans="2:12" x14ac:dyDescent="0.25">
      <c r="B4265" s="82" t="s">
        <v>441</v>
      </c>
      <c r="C4265" s="174" t="s">
        <v>8440</v>
      </c>
      <c r="D4265" s="175" t="s">
        <v>8441</v>
      </c>
      <c r="E4265" s="82">
        <v>12</v>
      </c>
      <c r="F4265" s="79"/>
      <c r="G4265" s="82"/>
      <c r="H4265" s="82"/>
      <c r="I4265" s="118">
        <f>VLOOKUP(道具表!L4265,虛寶卡代碼清單!D:H,4,FALSE)*K4265</f>
        <v>4131000</v>
      </c>
      <c r="J4265" s="147"/>
      <c r="K4265" s="71">
        <v>9000</v>
      </c>
      <c r="L4265" t="str">
        <f t="shared" si="78"/>
        <v>大紅花煙火卡</v>
      </c>
    </row>
    <row r="4266" spans="2:12" x14ac:dyDescent="0.25">
      <c r="B4266" s="82" t="s">
        <v>441</v>
      </c>
      <c r="C4266" s="174" t="s">
        <v>8442</v>
      </c>
      <c r="D4266" s="175" t="s">
        <v>8443</v>
      </c>
      <c r="E4266" s="82">
        <v>12</v>
      </c>
      <c r="F4266" s="79"/>
      <c r="G4266" s="82"/>
      <c r="H4266" s="82"/>
      <c r="I4266" s="118">
        <f>VLOOKUP(道具表!L4266,虛寶卡代碼清單!D:H,4,FALSE)*K4266</f>
        <v>13770000</v>
      </c>
      <c r="J4266" s="147"/>
      <c r="K4266" s="71">
        <v>30000</v>
      </c>
      <c r="L4266" t="str">
        <f t="shared" si="78"/>
        <v>大紅花煙火卡</v>
      </c>
    </row>
    <row r="4267" spans="2:12" x14ac:dyDescent="0.25">
      <c r="B4267" s="82" t="s">
        <v>441</v>
      </c>
      <c r="C4267" s="174" t="s">
        <v>8444</v>
      </c>
      <c r="D4267" s="175" t="s">
        <v>8445</v>
      </c>
      <c r="E4267" s="82">
        <v>12</v>
      </c>
      <c r="F4267" s="79"/>
      <c r="G4267" s="82"/>
      <c r="H4267" s="82"/>
      <c r="I4267" s="118">
        <f>VLOOKUP(道具表!L4267,虛寶卡代碼清單!D:H,4,FALSE)*K4267</f>
        <v>41310000</v>
      </c>
      <c r="J4267" s="147"/>
      <c r="K4267" s="71">
        <v>90000</v>
      </c>
      <c r="L4267" t="str">
        <f t="shared" si="78"/>
        <v>大紅花煙火卡</v>
      </c>
    </row>
    <row r="4268" spans="2:12" x14ac:dyDescent="0.25">
      <c r="B4268" s="82" t="s">
        <v>441</v>
      </c>
      <c r="C4268" s="174" t="s">
        <v>8446</v>
      </c>
      <c r="D4268" s="175" t="s">
        <v>8447</v>
      </c>
      <c r="E4268" s="82">
        <v>12</v>
      </c>
      <c r="F4268" s="79"/>
      <c r="G4268" s="82"/>
      <c r="H4268" s="82"/>
      <c r="I4268" s="118">
        <f>VLOOKUP(道具表!L4268,虛寶卡代碼清單!D:H,4,FALSE)*K4268</f>
        <v>137700000</v>
      </c>
      <c r="J4268" s="147"/>
      <c r="K4268" s="71">
        <v>300000</v>
      </c>
      <c r="L4268" t="str">
        <f t="shared" si="78"/>
        <v>大紅花煙火卡</v>
      </c>
    </row>
    <row r="4269" spans="2:12" x14ac:dyDescent="0.25">
      <c r="B4269" s="82" t="s">
        <v>441</v>
      </c>
      <c r="C4269" s="174" t="s">
        <v>8448</v>
      </c>
      <c r="D4269" s="175" t="s">
        <v>8449</v>
      </c>
      <c r="E4269" s="82">
        <v>12</v>
      </c>
      <c r="F4269" s="79"/>
      <c r="G4269" s="82"/>
      <c r="H4269" s="82"/>
      <c r="I4269" s="118">
        <f>VLOOKUP(道具表!L4269,虛寶卡代碼清單!D:H,4,FALSE)*K4269</f>
        <v>413100000</v>
      </c>
      <c r="J4269" s="147"/>
      <c r="K4269" s="71">
        <v>900000</v>
      </c>
      <c r="L4269" t="str">
        <f t="shared" si="78"/>
        <v>大紅花煙火卡</v>
      </c>
    </row>
    <row r="4270" spans="2:12" x14ac:dyDescent="0.25">
      <c r="B4270" s="82" t="s">
        <v>441</v>
      </c>
      <c r="C4270" s="174" t="s">
        <v>8450</v>
      </c>
      <c r="D4270" s="175" t="s">
        <v>8451</v>
      </c>
      <c r="E4270" s="82">
        <v>12</v>
      </c>
      <c r="F4270" s="79"/>
      <c r="G4270" s="82"/>
      <c r="H4270" s="82"/>
      <c r="I4270" s="118">
        <f>VLOOKUP(道具表!L4270,虛寶卡代碼清單!D:H,4,FALSE)*K4270</f>
        <v>1377000000</v>
      </c>
      <c r="J4270" s="147"/>
      <c r="K4270" s="71">
        <v>3000000</v>
      </c>
      <c r="L4270" t="str">
        <f t="shared" si="78"/>
        <v>大紅花煙火卡</v>
      </c>
    </row>
    <row r="4271" spans="2:12" x14ac:dyDescent="0.25">
      <c r="B4271" s="82" t="s">
        <v>441</v>
      </c>
      <c r="C4271" s="174" t="s">
        <v>8452</v>
      </c>
      <c r="D4271" s="175" t="s">
        <v>8453</v>
      </c>
      <c r="E4271" s="82">
        <v>12</v>
      </c>
      <c r="F4271" s="79"/>
      <c r="G4271" s="82"/>
      <c r="H4271" s="82"/>
      <c r="I4271" s="118">
        <f>VLOOKUP(道具表!L4271,虛寶卡代碼清單!D:H,4,FALSE)*K4271</f>
        <v>2754000000</v>
      </c>
      <c r="J4271" s="147"/>
      <c r="K4271" s="71">
        <v>6000000</v>
      </c>
      <c r="L4271" t="str">
        <f t="shared" si="78"/>
        <v>大紅花煙火卡</v>
      </c>
    </row>
    <row r="4272" spans="2:12" x14ac:dyDescent="0.25">
      <c r="B4272" s="82" t="s">
        <v>441</v>
      </c>
      <c r="C4272" s="174" t="s">
        <v>8454</v>
      </c>
      <c r="D4272" s="175" t="s">
        <v>8455</v>
      </c>
      <c r="E4272" s="82">
        <v>12</v>
      </c>
      <c r="F4272" s="79"/>
      <c r="G4272" s="82"/>
      <c r="H4272" s="82"/>
      <c r="I4272" s="118">
        <f>VLOOKUP(道具表!L4272,虛寶卡代碼清單!D:H,4,FALSE)*K4272</f>
        <v>4131000000</v>
      </c>
      <c r="J4272" s="147"/>
      <c r="K4272" s="71">
        <v>9000000</v>
      </c>
      <c r="L4272" t="str">
        <f t="shared" ref="L4272:L4335" si="79">MID(C4272,LEN(K4272)+1,FIND("(",C4272)-LEN(K4272)-1)</f>
        <v>大紅花煙火卡</v>
      </c>
    </row>
    <row r="4273" spans="2:12" x14ac:dyDescent="0.25">
      <c r="B4273" s="82" t="s">
        <v>441</v>
      </c>
      <c r="C4273" s="174" t="s">
        <v>8456</v>
      </c>
      <c r="D4273" s="175" t="s">
        <v>8457</v>
      </c>
      <c r="E4273" s="82">
        <v>12</v>
      </c>
      <c r="F4273" s="79"/>
      <c r="G4273" s="82"/>
      <c r="H4273" s="82"/>
      <c r="I4273" s="118">
        <f>VLOOKUP(道具表!L4273,虛寶卡代碼清單!D:H,4,FALSE)*K4273</f>
        <v>6885000000</v>
      </c>
      <c r="J4273" s="147"/>
      <c r="K4273" s="71">
        <v>15000000</v>
      </c>
      <c r="L4273" t="str">
        <f t="shared" si="79"/>
        <v>大紅花煙火卡</v>
      </c>
    </row>
    <row r="4274" spans="2:12" x14ac:dyDescent="0.25">
      <c r="B4274" s="82" t="s">
        <v>441</v>
      </c>
      <c r="C4274" s="174" t="s">
        <v>8458</v>
      </c>
      <c r="D4274" s="175" t="s">
        <v>8459</v>
      </c>
      <c r="E4274" s="82">
        <v>12</v>
      </c>
      <c r="F4274" s="79"/>
      <c r="G4274" s="82"/>
      <c r="H4274" s="82"/>
      <c r="I4274" s="118">
        <f>VLOOKUP(道具表!L4274,虛寶卡代碼清單!D:H,4,FALSE)*K4274</f>
        <v>13770000000</v>
      </c>
      <c r="J4274" s="147"/>
      <c r="K4274" s="71">
        <v>30000000</v>
      </c>
      <c r="L4274" t="str">
        <f t="shared" si="79"/>
        <v>大紅花煙火卡</v>
      </c>
    </row>
    <row r="4275" spans="2:12" x14ac:dyDescent="0.25">
      <c r="B4275" s="82" t="s">
        <v>441</v>
      </c>
      <c r="C4275" s="174" t="s">
        <v>8460</v>
      </c>
      <c r="D4275" s="175" t="s">
        <v>8461</v>
      </c>
      <c r="E4275" s="82">
        <v>12</v>
      </c>
      <c r="F4275" s="79"/>
      <c r="G4275" s="82"/>
      <c r="H4275" s="82"/>
      <c r="I4275" s="118">
        <f>VLOOKUP(道具表!L4275,虛寶卡代碼清單!D:H,4,FALSE)*K4275</f>
        <v>20655000000</v>
      </c>
      <c r="J4275" s="147"/>
      <c r="K4275" s="71">
        <v>45000000</v>
      </c>
      <c r="L4275" t="str">
        <f t="shared" si="79"/>
        <v>大紅花煙火卡</v>
      </c>
    </row>
    <row r="4276" spans="2:12" x14ac:dyDescent="0.25">
      <c r="B4276" s="82" t="s">
        <v>441</v>
      </c>
      <c r="C4276" s="174" t="s">
        <v>8462</v>
      </c>
      <c r="D4276" s="175" t="s">
        <v>8463</v>
      </c>
      <c r="E4276" s="82">
        <v>12</v>
      </c>
      <c r="F4276" s="79"/>
      <c r="G4276" s="82"/>
      <c r="H4276" s="82"/>
      <c r="I4276" s="118">
        <f>VLOOKUP(道具表!L4276,虛寶卡代碼清單!D:H,4,FALSE)*K4276</f>
        <v>41310000000</v>
      </c>
      <c r="J4276" s="147"/>
      <c r="K4276" s="71">
        <v>90000000</v>
      </c>
      <c r="L4276" t="str">
        <f t="shared" si="79"/>
        <v>大紅花煙火卡</v>
      </c>
    </row>
    <row r="4277" spans="2:12" x14ac:dyDescent="0.25">
      <c r="B4277" s="82" t="s">
        <v>441</v>
      </c>
      <c r="C4277" s="174" t="s">
        <v>8464</v>
      </c>
      <c r="D4277" s="175" t="s">
        <v>8465</v>
      </c>
      <c r="E4277" s="82">
        <v>12</v>
      </c>
      <c r="F4277" s="79"/>
      <c r="G4277" s="82"/>
      <c r="H4277" s="82"/>
      <c r="I4277" s="118">
        <f>VLOOKUP(道具表!L4277,虛寶卡代碼清單!D:H,4,FALSE)*K4277</f>
        <v>68850000000</v>
      </c>
      <c r="J4277" s="147"/>
      <c r="K4277" s="71">
        <v>150000000</v>
      </c>
      <c r="L4277" t="str">
        <f t="shared" si="79"/>
        <v>大紅花煙火卡</v>
      </c>
    </row>
    <row r="4278" spans="2:12" x14ac:dyDescent="0.25">
      <c r="B4278" s="82" t="s">
        <v>441</v>
      </c>
      <c r="C4278" s="174" t="s">
        <v>8466</v>
      </c>
      <c r="D4278" s="175" t="s">
        <v>8467</v>
      </c>
      <c r="E4278" s="82">
        <v>12</v>
      </c>
      <c r="F4278" s="79"/>
      <c r="G4278" s="82"/>
      <c r="H4278" s="82"/>
      <c r="I4278" s="118">
        <f>VLOOKUP(道具表!L4278,虛寶卡代碼清單!D:H,4,FALSE)*K4278</f>
        <v>137700000000</v>
      </c>
      <c r="J4278" s="147"/>
      <c r="K4278" s="71">
        <v>300000000</v>
      </c>
      <c r="L4278" t="str">
        <f t="shared" si="79"/>
        <v>大紅花煙火卡</v>
      </c>
    </row>
    <row r="4279" spans="2:12" x14ac:dyDescent="0.25">
      <c r="B4279" s="82" t="s">
        <v>441</v>
      </c>
      <c r="C4279" s="174" t="s">
        <v>8468</v>
      </c>
      <c r="D4279" s="175" t="s">
        <v>8469</v>
      </c>
      <c r="E4279" s="82">
        <v>12</v>
      </c>
      <c r="F4279" s="79"/>
      <c r="G4279" s="82"/>
      <c r="H4279" s="82"/>
      <c r="I4279" s="118">
        <f>VLOOKUP(道具表!L4279,虛寶卡代碼清單!D:H,4,FALSE)*K4279</f>
        <v>275400000000</v>
      </c>
      <c r="J4279" s="147"/>
      <c r="K4279" s="71">
        <v>600000000</v>
      </c>
      <c r="L4279" t="str">
        <f t="shared" si="79"/>
        <v>大紅花煙火卡</v>
      </c>
    </row>
    <row r="4280" spans="2:12" x14ac:dyDescent="0.25">
      <c r="B4280" s="82" t="s">
        <v>441</v>
      </c>
      <c r="C4280" s="174" t="s">
        <v>8470</v>
      </c>
      <c r="D4280" s="175" t="s">
        <v>8471</v>
      </c>
      <c r="E4280" s="82">
        <v>12</v>
      </c>
      <c r="F4280" s="79"/>
      <c r="G4280" s="82"/>
      <c r="H4280" s="82"/>
      <c r="I4280" s="118">
        <f>VLOOKUP(道具表!L4280,虛寶卡代碼清單!D:H,4,FALSE)*K4280</f>
        <v>550800000000</v>
      </c>
      <c r="J4280" s="147"/>
      <c r="K4280" s="71">
        <v>1200000000</v>
      </c>
      <c r="L4280" t="str">
        <f t="shared" si="79"/>
        <v>大紅花煙火卡</v>
      </c>
    </row>
    <row r="4281" spans="2:12" x14ac:dyDescent="0.25">
      <c r="B4281" s="82" t="s">
        <v>441</v>
      </c>
      <c r="C4281" s="174" t="s">
        <v>8472</v>
      </c>
      <c r="D4281" s="175" t="s">
        <v>8473</v>
      </c>
      <c r="E4281" s="82">
        <v>12</v>
      </c>
      <c r="F4281" s="79"/>
      <c r="G4281" s="82"/>
      <c r="H4281" s="82"/>
      <c r="I4281" s="118">
        <f>VLOOKUP(道具表!L4281,虛寶卡代碼清單!D:H,4,FALSE)*K4281</f>
        <v>1377000000000</v>
      </c>
      <c r="J4281" s="147"/>
      <c r="K4281" s="71">
        <v>3000000000</v>
      </c>
      <c r="L4281" t="str">
        <f t="shared" si="79"/>
        <v>大紅花煙火卡</v>
      </c>
    </row>
    <row r="4282" spans="2:12" x14ac:dyDescent="0.25">
      <c r="B4282" s="82" t="s">
        <v>441</v>
      </c>
      <c r="C4282" s="174" t="s">
        <v>8474</v>
      </c>
      <c r="D4282" s="175" t="s">
        <v>8475</v>
      </c>
      <c r="E4282" s="82">
        <v>12</v>
      </c>
      <c r="F4282" s="79"/>
      <c r="G4282" s="82"/>
      <c r="H4282" s="82"/>
      <c r="I4282" s="118">
        <f>VLOOKUP(道具表!L4282,虛寶卡代碼清單!D:H,4,FALSE)*K4282</f>
        <v>2754000000000</v>
      </c>
      <c r="J4282" s="147"/>
      <c r="K4282" s="71">
        <v>6000000000</v>
      </c>
      <c r="L4282" t="str">
        <f t="shared" si="79"/>
        <v>大紅花煙火卡</v>
      </c>
    </row>
    <row r="4283" spans="2:12" x14ac:dyDescent="0.25">
      <c r="B4283" s="82" t="s">
        <v>441</v>
      </c>
      <c r="C4283" s="174" t="s">
        <v>8476</v>
      </c>
      <c r="D4283" s="175" t="s">
        <v>8477</v>
      </c>
      <c r="E4283" s="82">
        <v>12</v>
      </c>
      <c r="F4283" s="79"/>
      <c r="G4283" s="82"/>
      <c r="H4283" s="82"/>
      <c r="I4283" s="118">
        <f>VLOOKUP(道具表!L4283,虛寶卡代碼清單!D:H,4,FALSE)*K4283</f>
        <v>5508000000000</v>
      </c>
      <c r="J4283" s="147"/>
      <c r="K4283" s="71">
        <v>12000000000</v>
      </c>
      <c r="L4283" t="str">
        <f t="shared" si="79"/>
        <v>大紅花煙火卡</v>
      </c>
    </row>
    <row r="4284" spans="2:12" x14ac:dyDescent="0.25">
      <c r="B4284" s="82" t="s">
        <v>441</v>
      </c>
      <c r="C4284" s="174" t="s">
        <v>8478</v>
      </c>
      <c r="D4284" s="175" t="s">
        <v>8479</v>
      </c>
      <c r="E4284" s="82">
        <v>12</v>
      </c>
      <c r="F4284" s="79"/>
      <c r="G4284" s="82"/>
      <c r="H4284" s="82"/>
      <c r="I4284" s="118">
        <f>VLOOKUP(道具表!L4284,虛寶卡代碼清單!D:H,4,FALSE)*K4284</f>
        <v>3960000</v>
      </c>
      <c r="J4284" s="147"/>
      <c r="K4284" s="71">
        <v>3000</v>
      </c>
      <c r="L4284" t="str">
        <f t="shared" si="79"/>
        <v>大紅花花滿開卡</v>
      </c>
    </row>
    <row r="4285" spans="2:12" x14ac:dyDescent="0.25">
      <c r="B4285" s="82" t="s">
        <v>441</v>
      </c>
      <c r="C4285" s="174" t="s">
        <v>8480</v>
      </c>
      <c r="D4285" s="175" t="s">
        <v>8481</v>
      </c>
      <c r="E4285" s="82">
        <v>12</v>
      </c>
      <c r="F4285" s="79"/>
      <c r="G4285" s="82"/>
      <c r="H4285" s="82"/>
      <c r="I4285" s="118">
        <f>VLOOKUP(道具表!L4285,虛寶卡代碼清單!D:H,4,FALSE)*K4285</f>
        <v>11880000</v>
      </c>
      <c r="J4285" s="147"/>
      <c r="K4285" s="71">
        <v>9000</v>
      </c>
      <c r="L4285" t="str">
        <f t="shared" si="79"/>
        <v>大紅花花滿開卡</v>
      </c>
    </row>
    <row r="4286" spans="2:12" x14ac:dyDescent="0.25">
      <c r="B4286" s="82" t="s">
        <v>441</v>
      </c>
      <c r="C4286" s="174" t="s">
        <v>8482</v>
      </c>
      <c r="D4286" s="175" t="s">
        <v>8483</v>
      </c>
      <c r="E4286" s="82">
        <v>12</v>
      </c>
      <c r="F4286" s="79"/>
      <c r="G4286" s="82"/>
      <c r="H4286" s="82"/>
      <c r="I4286" s="118">
        <f>VLOOKUP(道具表!L4286,虛寶卡代碼清單!D:H,4,FALSE)*K4286</f>
        <v>39600000</v>
      </c>
      <c r="J4286" s="147"/>
      <c r="K4286" s="71">
        <v>30000</v>
      </c>
      <c r="L4286" t="str">
        <f t="shared" si="79"/>
        <v>大紅花花滿開卡</v>
      </c>
    </row>
    <row r="4287" spans="2:12" x14ac:dyDescent="0.25">
      <c r="B4287" s="82" t="s">
        <v>441</v>
      </c>
      <c r="C4287" s="174" t="s">
        <v>8484</v>
      </c>
      <c r="D4287" s="175" t="s">
        <v>8485</v>
      </c>
      <c r="E4287" s="82">
        <v>12</v>
      </c>
      <c r="F4287" s="79"/>
      <c r="G4287" s="82"/>
      <c r="H4287" s="82"/>
      <c r="I4287" s="118">
        <f>VLOOKUP(道具表!L4287,虛寶卡代碼清單!D:H,4,FALSE)*K4287</f>
        <v>118800000</v>
      </c>
      <c r="J4287" s="147"/>
      <c r="K4287" s="71">
        <v>90000</v>
      </c>
      <c r="L4287" t="str">
        <f t="shared" si="79"/>
        <v>大紅花花滿開卡</v>
      </c>
    </row>
    <row r="4288" spans="2:12" x14ac:dyDescent="0.25">
      <c r="B4288" s="82" t="s">
        <v>441</v>
      </c>
      <c r="C4288" s="174" t="s">
        <v>8486</v>
      </c>
      <c r="D4288" s="175" t="s">
        <v>8487</v>
      </c>
      <c r="E4288" s="82">
        <v>12</v>
      </c>
      <c r="F4288" s="79"/>
      <c r="G4288" s="82"/>
      <c r="H4288" s="82"/>
      <c r="I4288" s="118">
        <f>VLOOKUP(道具表!L4288,虛寶卡代碼清單!D:H,4,FALSE)*K4288</f>
        <v>396000000</v>
      </c>
      <c r="J4288" s="147"/>
      <c r="K4288" s="71">
        <v>300000</v>
      </c>
      <c r="L4288" t="str">
        <f t="shared" si="79"/>
        <v>大紅花花滿開卡</v>
      </c>
    </row>
    <row r="4289" spans="2:12" x14ac:dyDescent="0.25">
      <c r="B4289" s="82" t="s">
        <v>441</v>
      </c>
      <c r="C4289" s="174" t="s">
        <v>8488</v>
      </c>
      <c r="D4289" s="175" t="s">
        <v>8489</v>
      </c>
      <c r="E4289" s="82">
        <v>12</v>
      </c>
      <c r="F4289" s="79"/>
      <c r="G4289" s="82"/>
      <c r="H4289" s="82"/>
      <c r="I4289" s="118">
        <f>VLOOKUP(道具表!L4289,虛寶卡代碼清單!D:H,4,FALSE)*K4289</f>
        <v>1188000000</v>
      </c>
      <c r="J4289" s="147"/>
      <c r="K4289" s="71">
        <v>900000</v>
      </c>
      <c r="L4289" t="str">
        <f t="shared" si="79"/>
        <v>大紅花花滿開卡</v>
      </c>
    </row>
    <row r="4290" spans="2:12" x14ac:dyDescent="0.25">
      <c r="B4290" s="82" t="s">
        <v>441</v>
      </c>
      <c r="C4290" s="174" t="s">
        <v>8490</v>
      </c>
      <c r="D4290" s="175" t="s">
        <v>8491</v>
      </c>
      <c r="E4290" s="82">
        <v>12</v>
      </c>
      <c r="F4290" s="79"/>
      <c r="G4290" s="82"/>
      <c r="H4290" s="82"/>
      <c r="I4290" s="118">
        <f>VLOOKUP(道具表!L4290,虛寶卡代碼清單!D:H,4,FALSE)*K4290</f>
        <v>3960000000</v>
      </c>
      <c r="J4290" s="147"/>
      <c r="K4290" s="71">
        <v>3000000</v>
      </c>
      <c r="L4290" t="str">
        <f t="shared" si="79"/>
        <v>大紅花花滿開卡</v>
      </c>
    </row>
    <row r="4291" spans="2:12" x14ac:dyDescent="0.25">
      <c r="B4291" s="82" t="s">
        <v>441</v>
      </c>
      <c r="C4291" s="174" t="s">
        <v>8492</v>
      </c>
      <c r="D4291" s="175" t="s">
        <v>8493</v>
      </c>
      <c r="E4291" s="82">
        <v>12</v>
      </c>
      <c r="F4291" s="79"/>
      <c r="G4291" s="82"/>
      <c r="H4291" s="82"/>
      <c r="I4291" s="118">
        <f>VLOOKUP(道具表!L4291,虛寶卡代碼清單!D:H,4,FALSE)*K4291</f>
        <v>7920000000</v>
      </c>
      <c r="J4291" s="147"/>
      <c r="K4291" s="71">
        <v>6000000</v>
      </c>
      <c r="L4291" t="str">
        <f t="shared" si="79"/>
        <v>大紅花花滿開卡</v>
      </c>
    </row>
    <row r="4292" spans="2:12" x14ac:dyDescent="0.25">
      <c r="B4292" s="82" t="s">
        <v>441</v>
      </c>
      <c r="C4292" s="174" t="s">
        <v>8494</v>
      </c>
      <c r="D4292" s="175" t="s">
        <v>8495</v>
      </c>
      <c r="E4292" s="82">
        <v>12</v>
      </c>
      <c r="F4292" s="79"/>
      <c r="G4292" s="82"/>
      <c r="H4292" s="82"/>
      <c r="I4292" s="118">
        <f>VLOOKUP(道具表!L4292,虛寶卡代碼清單!D:H,4,FALSE)*K4292</f>
        <v>11880000000</v>
      </c>
      <c r="J4292" s="147"/>
      <c r="K4292" s="71">
        <v>9000000</v>
      </c>
      <c r="L4292" t="str">
        <f t="shared" si="79"/>
        <v>大紅花花滿開卡</v>
      </c>
    </row>
    <row r="4293" spans="2:12" x14ac:dyDescent="0.25">
      <c r="B4293" s="82" t="s">
        <v>441</v>
      </c>
      <c r="C4293" s="174" t="s">
        <v>8496</v>
      </c>
      <c r="D4293" s="175" t="s">
        <v>8497</v>
      </c>
      <c r="E4293" s="82">
        <v>12</v>
      </c>
      <c r="F4293" s="79"/>
      <c r="G4293" s="82"/>
      <c r="H4293" s="82"/>
      <c r="I4293" s="118">
        <f>VLOOKUP(道具表!L4293,虛寶卡代碼清單!D:H,4,FALSE)*K4293</f>
        <v>19800000000</v>
      </c>
      <c r="J4293" s="147"/>
      <c r="K4293" s="71">
        <v>15000000</v>
      </c>
      <c r="L4293" t="str">
        <f t="shared" si="79"/>
        <v>大紅花花滿開卡</v>
      </c>
    </row>
    <row r="4294" spans="2:12" x14ac:dyDescent="0.25">
      <c r="B4294" s="82" t="s">
        <v>441</v>
      </c>
      <c r="C4294" s="174" t="s">
        <v>8498</v>
      </c>
      <c r="D4294" s="175" t="s">
        <v>8499</v>
      </c>
      <c r="E4294" s="82">
        <v>12</v>
      </c>
      <c r="F4294" s="79"/>
      <c r="G4294" s="82"/>
      <c r="H4294" s="82"/>
      <c r="I4294" s="118">
        <f>VLOOKUP(道具表!L4294,虛寶卡代碼清單!D:H,4,FALSE)*K4294</f>
        <v>39600000000</v>
      </c>
      <c r="J4294" s="147"/>
      <c r="K4294" s="71">
        <v>30000000</v>
      </c>
      <c r="L4294" t="str">
        <f t="shared" si="79"/>
        <v>大紅花花滿開卡</v>
      </c>
    </row>
    <row r="4295" spans="2:12" x14ac:dyDescent="0.25">
      <c r="B4295" s="82" t="s">
        <v>441</v>
      </c>
      <c r="C4295" s="174" t="s">
        <v>8500</v>
      </c>
      <c r="D4295" s="175" t="s">
        <v>8501</v>
      </c>
      <c r="E4295" s="82">
        <v>12</v>
      </c>
      <c r="F4295" s="79"/>
      <c r="G4295" s="82"/>
      <c r="H4295" s="82"/>
      <c r="I4295" s="118">
        <f>VLOOKUP(道具表!L4295,虛寶卡代碼清單!D:H,4,FALSE)*K4295</f>
        <v>59400000000</v>
      </c>
      <c r="J4295" s="147"/>
      <c r="K4295" s="71">
        <v>45000000</v>
      </c>
      <c r="L4295" t="str">
        <f t="shared" si="79"/>
        <v>大紅花花滿開卡</v>
      </c>
    </row>
    <row r="4296" spans="2:12" x14ac:dyDescent="0.25">
      <c r="B4296" s="82" t="s">
        <v>441</v>
      </c>
      <c r="C4296" s="174" t="s">
        <v>8502</v>
      </c>
      <c r="D4296" s="175" t="s">
        <v>8503</v>
      </c>
      <c r="E4296" s="82">
        <v>12</v>
      </c>
      <c r="F4296" s="79"/>
      <c r="G4296" s="82"/>
      <c r="H4296" s="82"/>
      <c r="I4296" s="118">
        <f>VLOOKUP(道具表!L4296,虛寶卡代碼清單!D:H,4,FALSE)*K4296</f>
        <v>118800000000</v>
      </c>
      <c r="J4296" s="147"/>
      <c r="K4296" s="71">
        <v>90000000</v>
      </c>
      <c r="L4296" t="str">
        <f t="shared" si="79"/>
        <v>大紅花花滿開卡</v>
      </c>
    </row>
    <row r="4297" spans="2:12" x14ac:dyDescent="0.25">
      <c r="B4297" s="82" t="s">
        <v>441</v>
      </c>
      <c r="C4297" s="174" t="s">
        <v>8504</v>
      </c>
      <c r="D4297" s="175" t="s">
        <v>8505</v>
      </c>
      <c r="E4297" s="82">
        <v>12</v>
      </c>
      <c r="F4297" s="79"/>
      <c r="G4297" s="82"/>
      <c r="H4297" s="82"/>
      <c r="I4297" s="118">
        <f>VLOOKUP(道具表!L4297,虛寶卡代碼清單!D:H,4,FALSE)*K4297</f>
        <v>198000000000</v>
      </c>
      <c r="J4297" s="147"/>
      <c r="K4297" s="71">
        <v>150000000</v>
      </c>
      <c r="L4297" t="str">
        <f t="shared" si="79"/>
        <v>大紅花花滿開卡</v>
      </c>
    </row>
    <row r="4298" spans="2:12" x14ac:dyDescent="0.25">
      <c r="B4298" s="82" t="s">
        <v>441</v>
      </c>
      <c r="C4298" s="174" t="s">
        <v>8506</v>
      </c>
      <c r="D4298" s="175" t="s">
        <v>8507</v>
      </c>
      <c r="E4298" s="82">
        <v>12</v>
      </c>
      <c r="F4298" s="79"/>
      <c r="G4298" s="82"/>
      <c r="H4298" s="82"/>
      <c r="I4298" s="118">
        <f>VLOOKUP(道具表!L4298,虛寶卡代碼清單!D:H,4,FALSE)*K4298</f>
        <v>396000000000</v>
      </c>
      <c r="J4298" s="147"/>
      <c r="K4298" s="71">
        <v>300000000</v>
      </c>
      <c r="L4298" t="str">
        <f t="shared" si="79"/>
        <v>大紅花花滿開卡</v>
      </c>
    </row>
    <row r="4299" spans="2:12" x14ac:dyDescent="0.25">
      <c r="B4299" s="82" t="s">
        <v>441</v>
      </c>
      <c r="C4299" s="174" t="s">
        <v>8508</v>
      </c>
      <c r="D4299" s="175" t="s">
        <v>8509</v>
      </c>
      <c r="E4299" s="82">
        <v>12</v>
      </c>
      <c r="F4299" s="79"/>
      <c r="G4299" s="82"/>
      <c r="H4299" s="82"/>
      <c r="I4299" s="118">
        <f>VLOOKUP(道具表!L4299,虛寶卡代碼清單!D:H,4,FALSE)*K4299</f>
        <v>792000000000</v>
      </c>
      <c r="J4299" s="147"/>
      <c r="K4299" s="71">
        <v>600000000</v>
      </c>
      <c r="L4299" t="str">
        <f t="shared" si="79"/>
        <v>大紅花花滿開卡</v>
      </c>
    </row>
    <row r="4300" spans="2:12" x14ac:dyDescent="0.25">
      <c r="B4300" s="82" t="s">
        <v>441</v>
      </c>
      <c r="C4300" s="174" t="s">
        <v>8510</v>
      </c>
      <c r="D4300" s="175" t="s">
        <v>8511</v>
      </c>
      <c r="E4300" s="82">
        <v>12</v>
      </c>
      <c r="F4300" s="79"/>
      <c r="G4300" s="82"/>
      <c r="H4300" s="82"/>
      <c r="I4300" s="118">
        <f>VLOOKUP(道具表!L4300,虛寶卡代碼清單!D:H,4,FALSE)*K4300</f>
        <v>1584000000000</v>
      </c>
      <c r="J4300" s="147"/>
      <c r="K4300" s="71">
        <v>1200000000</v>
      </c>
      <c r="L4300" t="str">
        <f t="shared" si="79"/>
        <v>大紅花花滿開卡</v>
      </c>
    </row>
    <row r="4301" spans="2:12" x14ac:dyDescent="0.25">
      <c r="B4301" s="82" t="s">
        <v>441</v>
      </c>
      <c r="C4301" s="174" t="s">
        <v>8512</v>
      </c>
      <c r="D4301" s="175" t="s">
        <v>8513</v>
      </c>
      <c r="E4301" s="82">
        <v>12</v>
      </c>
      <c r="F4301" s="79"/>
      <c r="G4301" s="82"/>
      <c r="H4301" s="82"/>
      <c r="I4301" s="118">
        <f>VLOOKUP(道具表!L4301,虛寶卡代碼清單!D:H,4,FALSE)*K4301</f>
        <v>3960000000000</v>
      </c>
      <c r="J4301" s="147"/>
      <c r="K4301" s="71">
        <v>3000000000</v>
      </c>
      <c r="L4301" t="str">
        <f t="shared" si="79"/>
        <v>大紅花花滿開卡</v>
      </c>
    </row>
    <row r="4302" spans="2:12" x14ac:dyDescent="0.25">
      <c r="B4302" s="82" t="s">
        <v>441</v>
      </c>
      <c r="C4302" s="174" t="s">
        <v>8514</v>
      </c>
      <c r="D4302" s="175" t="s">
        <v>8515</v>
      </c>
      <c r="E4302" s="82">
        <v>12</v>
      </c>
      <c r="F4302" s="79"/>
      <c r="G4302" s="82"/>
      <c r="H4302" s="82"/>
      <c r="I4302" s="118">
        <f>VLOOKUP(道具表!L4302,虛寶卡代碼清單!D:H,4,FALSE)*K4302</f>
        <v>7920000000000</v>
      </c>
      <c r="J4302" s="147"/>
      <c r="K4302" s="71">
        <v>6000000000</v>
      </c>
      <c r="L4302" t="str">
        <f t="shared" si="79"/>
        <v>大紅花花滿開卡</v>
      </c>
    </row>
    <row r="4303" spans="2:12" x14ac:dyDescent="0.25">
      <c r="B4303" s="82" t="s">
        <v>441</v>
      </c>
      <c r="C4303" s="174" t="s">
        <v>8516</v>
      </c>
      <c r="D4303" s="175" t="s">
        <v>8517</v>
      </c>
      <c r="E4303" s="82">
        <v>12</v>
      </c>
      <c r="F4303" s="79"/>
      <c r="G4303" s="82"/>
      <c r="H4303" s="82"/>
      <c r="I4303" s="118">
        <f>VLOOKUP(道具表!L4303,虛寶卡代碼清單!D:H,4,FALSE)*K4303</f>
        <v>15840000000000</v>
      </c>
      <c r="J4303" s="147"/>
      <c r="K4303" s="71">
        <v>12000000000</v>
      </c>
      <c r="L4303" t="str">
        <f t="shared" si="79"/>
        <v>大紅花花滿開卡</v>
      </c>
    </row>
    <row r="4304" spans="2:12" x14ac:dyDescent="0.25">
      <c r="B4304" s="82" t="s">
        <v>441</v>
      </c>
      <c r="C4304" s="174" t="s">
        <v>8518</v>
      </c>
      <c r="D4304" s="175" t="s">
        <v>8519</v>
      </c>
      <c r="E4304" s="82">
        <v>12</v>
      </c>
      <c r="F4304" s="79"/>
      <c r="G4304" s="82"/>
      <c r="H4304" s="82"/>
      <c r="I4304" s="118">
        <f>VLOOKUP(道具表!L4304,虛寶卡代碼清單!D:H,4,FALSE)*K4304</f>
        <v>3960000</v>
      </c>
      <c r="J4304" s="147"/>
      <c r="K4304" s="71">
        <v>3000</v>
      </c>
      <c r="L4304" t="str">
        <f t="shared" si="79"/>
        <v>大紅花花滿開卡</v>
      </c>
    </row>
    <row r="4305" spans="2:12" x14ac:dyDescent="0.25">
      <c r="B4305" s="82" t="s">
        <v>441</v>
      </c>
      <c r="C4305" s="174" t="s">
        <v>8520</v>
      </c>
      <c r="D4305" s="175" t="s">
        <v>8521</v>
      </c>
      <c r="E4305" s="82">
        <v>12</v>
      </c>
      <c r="F4305" s="79"/>
      <c r="G4305" s="82"/>
      <c r="H4305" s="82"/>
      <c r="I4305" s="118">
        <f>VLOOKUP(道具表!L4305,虛寶卡代碼清單!D:H,4,FALSE)*K4305</f>
        <v>11880000</v>
      </c>
      <c r="J4305" s="147"/>
      <c r="K4305" s="71">
        <v>9000</v>
      </c>
      <c r="L4305" t="str">
        <f t="shared" si="79"/>
        <v>大紅花花滿開卡</v>
      </c>
    </row>
    <row r="4306" spans="2:12" x14ac:dyDescent="0.25">
      <c r="B4306" s="82" t="s">
        <v>441</v>
      </c>
      <c r="C4306" s="174" t="s">
        <v>8522</v>
      </c>
      <c r="D4306" s="175" t="s">
        <v>8523</v>
      </c>
      <c r="E4306" s="82">
        <v>12</v>
      </c>
      <c r="F4306" s="79"/>
      <c r="G4306" s="82"/>
      <c r="H4306" s="82"/>
      <c r="I4306" s="118">
        <f>VLOOKUP(道具表!L4306,虛寶卡代碼清單!D:H,4,FALSE)*K4306</f>
        <v>39600000</v>
      </c>
      <c r="J4306" s="147"/>
      <c r="K4306" s="71">
        <v>30000</v>
      </c>
      <c r="L4306" t="str">
        <f t="shared" si="79"/>
        <v>大紅花花滿開卡</v>
      </c>
    </row>
    <row r="4307" spans="2:12" x14ac:dyDescent="0.25">
      <c r="B4307" s="82" t="s">
        <v>441</v>
      </c>
      <c r="C4307" s="174" t="s">
        <v>8524</v>
      </c>
      <c r="D4307" s="175" t="s">
        <v>8525</v>
      </c>
      <c r="E4307" s="82">
        <v>12</v>
      </c>
      <c r="F4307" s="79"/>
      <c r="G4307" s="82"/>
      <c r="H4307" s="82"/>
      <c r="I4307" s="118">
        <f>VLOOKUP(道具表!L4307,虛寶卡代碼清單!D:H,4,FALSE)*K4307</f>
        <v>118800000</v>
      </c>
      <c r="J4307" s="147"/>
      <c r="K4307" s="71">
        <v>90000</v>
      </c>
      <c r="L4307" t="str">
        <f t="shared" si="79"/>
        <v>大紅花花滿開卡</v>
      </c>
    </row>
    <row r="4308" spans="2:12" x14ac:dyDescent="0.25">
      <c r="B4308" s="82" t="s">
        <v>441</v>
      </c>
      <c r="C4308" s="174" t="s">
        <v>8526</v>
      </c>
      <c r="D4308" s="175" t="s">
        <v>8527</v>
      </c>
      <c r="E4308" s="82">
        <v>12</v>
      </c>
      <c r="F4308" s="79"/>
      <c r="G4308" s="82"/>
      <c r="H4308" s="82"/>
      <c r="I4308" s="118">
        <f>VLOOKUP(道具表!L4308,虛寶卡代碼清單!D:H,4,FALSE)*K4308</f>
        <v>396000000</v>
      </c>
      <c r="J4308" s="147"/>
      <c r="K4308" s="71">
        <v>300000</v>
      </c>
      <c r="L4308" t="str">
        <f t="shared" si="79"/>
        <v>大紅花花滿開卡</v>
      </c>
    </row>
    <row r="4309" spans="2:12" x14ac:dyDescent="0.25">
      <c r="B4309" s="82" t="s">
        <v>441</v>
      </c>
      <c r="C4309" s="174" t="s">
        <v>8528</v>
      </c>
      <c r="D4309" s="175" t="s">
        <v>8529</v>
      </c>
      <c r="E4309" s="82">
        <v>12</v>
      </c>
      <c r="F4309" s="79"/>
      <c r="G4309" s="82"/>
      <c r="H4309" s="82"/>
      <c r="I4309" s="118">
        <f>VLOOKUP(道具表!L4309,虛寶卡代碼清單!D:H,4,FALSE)*K4309</f>
        <v>1188000000</v>
      </c>
      <c r="J4309" s="147"/>
      <c r="K4309" s="71">
        <v>900000</v>
      </c>
      <c r="L4309" t="str">
        <f t="shared" si="79"/>
        <v>大紅花花滿開卡</v>
      </c>
    </row>
    <row r="4310" spans="2:12" x14ac:dyDescent="0.25">
      <c r="B4310" s="82" t="s">
        <v>441</v>
      </c>
      <c r="C4310" s="174" t="s">
        <v>8530</v>
      </c>
      <c r="D4310" s="175" t="s">
        <v>8531</v>
      </c>
      <c r="E4310" s="82">
        <v>12</v>
      </c>
      <c r="F4310" s="79"/>
      <c r="G4310" s="82"/>
      <c r="H4310" s="82"/>
      <c r="I4310" s="118">
        <f>VLOOKUP(道具表!L4310,虛寶卡代碼清單!D:H,4,FALSE)*K4310</f>
        <v>3960000000</v>
      </c>
      <c r="J4310" s="147"/>
      <c r="K4310" s="71">
        <v>3000000</v>
      </c>
      <c r="L4310" t="str">
        <f t="shared" si="79"/>
        <v>大紅花花滿開卡</v>
      </c>
    </row>
    <row r="4311" spans="2:12" x14ac:dyDescent="0.25">
      <c r="B4311" s="82" t="s">
        <v>441</v>
      </c>
      <c r="C4311" s="174" t="s">
        <v>8532</v>
      </c>
      <c r="D4311" s="175" t="s">
        <v>8533</v>
      </c>
      <c r="E4311" s="82">
        <v>12</v>
      </c>
      <c r="F4311" s="79"/>
      <c r="G4311" s="82"/>
      <c r="H4311" s="82"/>
      <c r="I4311" s="118">
        <f>VLOOKUP(道具表!L4311,虛寶卡代碼清單!D:H,4,FALSE)*K4311</f>
        <v>7920000000</v>
      </c>
      <c r="J4311" s="147"/>
      <c r="K4311" s="71">
        <v>6000000</v>
      </c>
      <c r="L4311" t="str">
        <f t="shared" si="79"/>
        <v>大紅花花滿開卡</v>
      </c>
    </row>
    <row r="4312" spans="2:12" x14ac:dyDescent="0.25">
      <c r="B4312" s="82" t="s">
        <v>441</v>
      </c>
      <c r="C4312" s="174" t="s">
        <v>8534</v>
      </c>
      <c r="D4312" s="175" t="s">
        <v>8535</v>
      </c>
      <c r="E4312" s="82">
        <v>12</v>
      </c>
      <c r="F4312" s="79"/>
      <c r="G4312" s="82"/>
      <c r="H4312" s="82"/>
      <c r="I4312" s="118">
        <f>VLOOKUP(道具表!L4312,虛寶卡代碼清單!D:H,4,FALSE)*K4312</f>
        <v>11880000000</v>
      </c>
      <c r="J4312" s="147"/>
      <c r="K4312" s="71">
        <v>9000000</v>
      </c>
      <c r="L4312" t="str">
        <f t="shared" si="79"/>
        <v>大紅花花滿開卡</v>
      </c>
    </row>
    <row r="4313" spans="2:12" x14ac:dyDescent="0.25">
      <c r="B4313" s="82" t="s">
        <v>441</v>
      </c>
      <c r="C4313" s="174" t="s">
        <v>8536</v>
      </c>
      <c r="D4313" s="175" t="s">
        <v>8537</v>
      </c>
      <c r="E4313" s="82">
        <v>12</v>
      </c>
      <c r="F4313" s="79"/>
      <c r="G4313" s="82"/>
      <c r="H4313" s="82"/>
      <c r="I4313" s="118">
        <f>VLOOKUP(道具表!L4313,虛寶卡代碼清單!D:H,4,FALSE)*K4313</f>
        <v>19800000000</v>
      </c>
      <c r="J4313" s="147"/>
      <c r="K4313" s="71">
        <v>15000000</v>
      </c>
      <c r="L4313" t="str">
        <f t="shared" si="79"/>
        <v>大紅花花滿開卡</v>
      </c>
    </row>
    <row r="4314" spans="2:12" x14ac:dyDescent="0.25">
      <c r="B4314" s="82" t="s">
        <v>441</v>
      </c>
      <c r="C4314" s="174" t="s">
        <v>8538</v>
      </c>
      <c r="D4314" s="175" t="s">
        <v>8539</v>
      </c>
      <c r="E4314" s="82">
        <v>12</v>
      </c>
      <c r="F4314" s="79"/>
      <c r="G4314" s="82"/>
      <c r="H4314" s="82"/>
      <c r="I4314" s="118">
        <f>VLOOKUP(道具表!L4314,虛寶卡代碼清單!D:H,4,FALSE)*K4314</f>
        <v>39600000000</v>
      </c>
      <c r="J4314" s="147"/>
      <c r="K4314" s="71">
        <v>30000000</v>
      </c>
      <c r="L4314" t="str">
        <f t="shared" si="79"/>
        <v>大紅花花滿開卡</v>
      </c>
    </row>
    <row r="4315" spans="2:12" x14ac:dyDescent="0.25">
      <c r="B4315" s="82" t="s">
        <v>441</v>
      </c>
      <c r="C4315" s="174" t="s">
        <v>8540</v>
      </c>
      <c r="D4315" s="175" t="s">
        <v>8541</v>
      </c>
      <c r="E4315" s="82">
        <v>12</v>
      </c>
      <c r="F4315" s="79"/>
      <c r="G4315" s="82"/>
      <c r="H4315" s="82"/>
      <c r="I4315" s="118">
        <f>VLOOKUP(道具表!L4315,虛寶卡代碼清單!D:H,4,FALSE)*K4315</f>
        <v>59400000000</v>
      </c>
      <c r="J4315" s="147"/>
      <c r="K4315" s="71">
        <v>45000000</v>
      </c>
      <c r="L4315" t="str">
        <f t="shared" si="79"/>
        <v>大紅花花滿開卡</v>
      </c>
    </row>
    <row r="4316" spans="2:12" x14ac:dyDescent="0.25">
      <c r="B4316" s="82" t="s">
        <v>441</v>
      </c>
      <c r="C4316" s="174" t="s">
        <v>8542</v>
      </c>
      <c r="D4316" s="175" t="s">
        <v>8543</v>
      </c>
      <c r="E4316" s="82">
        <v>12</v>
      </c>
      <c r="F4316" s="79"/>
      <c r="G4316" s="82"/>
      <c r="H4316" s="82"/>
      <c r="I4316" s="118">
        <f>VLOOKUP(道具表!L4316,虛寶卡代碼清單!D:H,4,FALSE)*K4316</f>
        <v>118800000000</v>
      </c>
      <c r="J4316" s="147"/>
      <c r="K4316" s="71">
        <v>90000000</v>
      </c>
      <c r="L4316" t="str">
        <f t="shared" si="79"/>
        <v>大紅花花滿開卡</v>
      </c>
    </row>
    <row r="4317" spans="2:12" x14ac:dyDescent="0.25">
      <c r="B4317" s="82" t="s">
        <v>441</v>
      </c>
      <c r="C4317" s="174" t="s">
        <v>8544</v>
      </c>
      <c r="D4317" s="175" t="s">
        <v>8545</v>
      </c>
      <c r="E4317" s="82">
        <v>12</v>
      </c>
      <c r="F4317" s="79"/>
      <c r="G4317" s="82"/>
      <c r="H4317" s="82"/>
      <c r="I4317" s="118">
        <f>VLOOKUP(道具表!L4317,虛寶卡代碼清單!D:H,4,FALSE)*K4317</f>
        <v>198000000000</v>
      </c>
      <c r="J4317" s="147"/>
      <c r="K4317" s="71">
        <v>150000000</v>
      </c>
      <c r="L4317" t="str">
        <f t="shared" si="79"/>
        <v>大紅花花滿開卡</v>
      </c>
    </row>
    <row r="4318" spans="2:12" x14ac:dyDescent="0.25">
      <c r="B4318" s="82" t="s">
        <v>441</v>
      </c>
      <c r="C4318" s="174" t="s">
        <v>8546</v>
      </c>
      <c r="D4318" s="175" t="s">
        <v>8547</v>
      </c>
      <c r="E4318" s="82">
        <v>12</v>
      </c>
      <c r="F4318" s="79"/>
      <c r="G4318" s="82"/>
      <c r="H4318" s="82"/>
      <c r="I4318" s="118">
        <f>VLOOKUP(道具表!L4318,虛寶卡代碼清單!D:H,4,FALSE)*K4318</f>
        <v>396000000000</v>
      </c>
      <c r="J4318" s="147"/>
      <c r="K4318" s="71">
        <v>300000000</v>
      </c>
      <c r="L4318" t="str">
        <f t="shared" si="79"/>
        <v>大紅花花滿開卡</v>
      </c>
    </row>
    <row r="4319" spans="2:12" x14ac:dyDescent="0.25">
      <c r="B4319" s="82" t="s">
        <v>441</v>
      </c>
      <c r="C4319" s="174" t="s">
        <v>8548</v>
      </c>
      <c r="D4319" s="175" t="s">
        <v>8549</v>
      </c>
      <c r="E4319" s="82">
        <v>12</v>
      </c>
      <c r="F4319" s="79"/>
      <c r="G4319" s="82"/>
      <c r="H4319" s="82"/>
      <c r="I4319" s="118">
        <f>VLOOKUP(道具表!L4319,虛寶卡代碼清單!D:H,4,FALSE)*K4319</f>
        <v>792000000000</v>
      </c>
      <c r="J4319" s="147"/>
      <c r="K4319" s="71">
        <v>600000000</v>
      </c>
      <c r="L4319" t="str">
        <f t="shared" si="79"/>
        <v>大紅花花滿開卡</v>
      </c>
    </row>
    <row r="4320" spans="2:12" x14ac:dyDescent="0.25">
      <c r="B4320" s="82" t="s">
        <v>441</v>
      </c>
      <c r="C4320" s="174" t="s">
        <v>8550</v>
      </c>
      <c r="D4320" s="175" t="s">
        <v>8551</v>
      </c>
      <c r="E4320" s="82">
        <v>12</v>
      </c>
      <c r="F4320" s="79"/>
      <c r="G4320" s="82"/>
      <c r="H4320" s="82"/>
      <c r="I4320" s="118">
        <f>VLOOKUP(道具表!L4320,虛寶卡代碼清單!D:H,4,FALSE)*K4320</f>
        <v>1584000000000</v>
      </c>
      <c r="J4320" s="147"/>
      <c r="K4320" s="71">
        <v>1200000000</v>
      </c>
      <c r="L4320" t="str">
        <f t="shared" si="79"/>
        <v>大紅花花滿開卡</v>
      </c>
    </row>
    <row r="4321" spans="2:12" x14ac:dyDescent="0.25">
      <c r="B4321" s="82" t="s">
        <v>441</v>
      </c>
      <c r="C4321" s="174" t="s">
        <v>8552</v>
      </c>
      <c r="D4321" s="175" t="s">
        <v>8553</v>
      </c>
      <c r="E4321" s="82">
        <v>12</v>
      </c>
      <c r="F4321" s="79"/>
      <c r="G4321" s="82"/>
      <c r="H4321" s="82"/>
      <c r="I4321" s="118">
        <f>VLOOKUP(道具表!L4321,虛寶卡代碼清單!D:H,4,FALSE)*K4321</f>
        <v>3960000000000</v>
      </c>
      <c r="J4321" s="147"/>
      <c r="K4321" s="71">
        <v>3000000000</v>
      </c>
      <c r="L4321" t="str">
        <f t="shared" si="79"/>
        <v>大紅花花滿開卡</v>
      </c>
    </row>
    <row r="4322" spans="2:12" x14ac:dyDescent="0.25">
      <c r="B4322" s="82" t="s">
        <v>441</v>
      </c>
      <c r="C4322" s="174" t="s">
        <v>8554</v>
      </c>
      <c r="D4322" s="175" t="s">
        <v>8555</v>
      </c>
      <c r="E4322" s="82">
        <v>12</v>
      </c>
      <c r="F4322" s="79"/>
      <c r="G4322" s="82"/>
      <c r="H4322" s="82"/>
      <c r="I4322" s="118">
        <f>VLOOKUP(道具表!L4322,虛寶卡代碼清單!D:H,4,FALSE)*K4322</f>
        <v>7920000000000</v>
      </c>
      <c r="J4322" s="147"/>
      <c r="K4322" s="71">
        <v>6000000000</v>
      </c>
      <c r="L4322" t="str">
        <f t="shared" si="79"/>
        <v>大紅花花滿開卡</v>
      </c>
    </row>
    <row r="4323" spans="2:12" x14ac:dyDescent="0.25">
      <c r="B4323" s="82" t="s">
        <v>441</v>
      </c>
      <c r="C4323" s="174" t="s">
        <v>8807</v>
      </c>
      <c r="D4323" s="175" t="s">
        <v>8556</v>
      </c>
      <c r="E4323" s="82">
        <v>12</v>
      </c>
      <c r="F4323" s="79"/>
      <c r="G4323" s="82"/>
      <c r="H4323" s="82"/>
      <c r="I4323" s="118">
        <f>VLOOKUP(道具表!L4323,虛寶卡代碼清單!D:H,4,FALSE)*K4323</f>
        <v>15840000000000</v>
      </c>
      <c r="J4323" s="147"/>
      <c r="K4323" s="71">
        <v>12000000000</v>
      </c>
      <c r="L4323" t="str">
        <f t="shared" si="79"/>
        <v>大紅花花滿開卡</v>
      </c>
    </row>
    <row r="4324" spans="2:12" x14ac:dyDescent="0.25">
      <c r="B4324" s="82" t="s">
        <v>441</v>
      </c>
      <c r="C4324" s="174" t="s">
        <v>8557</v>
      </c>
      <c r="D4324" s="175" t="s">
        <v>8558</v>
      </c>
      <c r="E4324" s="82">
        <v>12</v>
      </c>
      <c r="F4324" s="79"/>
      <c r="G4324" s="82"/>
      <c r="H4324" s="82"/>
      <c r="I4324" s="118">
        <f>VLOOKUP(道具表!L4324,虛寶卡代碼清單!D:H,4,FALSE)*K4324</f>
        <v>18054000</v>
      </c>
      <c r="J4324" s="147"/>
      <c r="K4324" s="71">
        <v>3000</v>
      </c>
      <c r="L4324" t="str">
        <f t="shared" si="79"/>
        <v>大紅花百花繚亂卡</v>
      </c>
    </row>
    <row r="4325" spans="2:12" x14ac:dyDescent="0.25">
      <c r="B4325" s="82" t="s">
        <v>441</v>
      </c>
      <c r="C4325" s="174" t="s">
        <v>8559</v>
      </c>
      <c r="D4325" s="175" t="s">
        <v>8560</v>
      </c>
      <c r="E4325" s="82">
        <v>12</v>
      </c>
      <c r="F4325" s="79"/>
      <c r="G4325" s="82"/>
      <c r="H4325" s="82"/>
      <c r="I4325" s="118">
        <f>VLOOKUP(道具表!L4325,虛寶卡代碼清單!D:H,4,FALSE)*K4325</f>
        <v>54162000</v>
      </c>
      <c r="J4325" s="147"/>
      <c r="K4325" s="71">
        <v>9000</v>
      </c>
      <c r="L4325" t="str">
        <f t="shared" si="79"/>
        <v>大紅花百花繚亂卡</v>
      </c>
    </row>
    <row r="4326" spans="2:12" x14ac:dyDescent="0.25">
      <c r="B4326" s="82" t="s">
        <v>441</v>
      </c>
      <c r="C4326" s="174" t="s">
        <v>8561</v>
      </c>
      <c r="D4326" s="175" t="s">
        <v>8562</v>
      </c>
      <c r="E4326" s="82">
        <v>12</v>
      </c>
      <c r="F4326" s="79"/>
      <c r="G4326" s="82"/>
      <c r="H4326" s="82"/>
      <c r="I4326" s="118">
        <f>VLOOKUP(道具表!L4326,虛寶卡代碼清單!D:H,4,FALSE)*K4326</f>
        <v>180540000</v>
      </c>
      <c r="J4326" s="147"/>
      <c r="K4326" s="71">
        <v>30000</v>
      </c>
      <c r="L4326" t="str">
        <f t="shared" si="79"/>
        <v>大紅花百花繚亂卡</v>
      </c>
    </row>
    <row r="4327" spans="2:12" x14ac:dyDescent="0.25">
      <c r="B4327" s="82" t="s">
        <v>441</v>
      </c>
      <c r="C4327" s="174" t="s">
        <v>8563</v>
      </c>
      <c r="D4327" s="175" t="s">
        <v>8564</v>
      </c>
      <c r="E4327" s="82">
        <v>12</v>
      </c>
      <c r="F4327" s="79"/>
      <c r="G4327" s="82"/>
      <c r="H4327" s="82"/>
      <c r="I4327" s="118">
        <f>VLOOKUP(道具表!L4327,虛寶卡代碼清單!D:H,4,FALSE)*K4327</f>
        <v>541620000</v>
      </c>
      <c r="J4327" s="147"/>
      <c r="K4327" s="71">
        <v>90000</v>
      </c>
      <c r="L4327" t="str">
        <f t="shared" si="79"/>
        <v>大紅花百花繚亂卡</v>
      </c>
    </row>
    <row r="4328" spans="2:12" x14ac:dyDescent="0.25">
      <c r="B4328" s="82" t="s">
        <v>441</v>
      </c>
      <c r="C4328" s="174" t="s">
        <v>8565</v>
      </c>
      <c r="D4328" s="175" t="s">
        <v>8566</v>
      </c>
      <c r="E4328" s="82">
        <v>12</v>
      </c>
      <c r="F4328" s="79"/>
      <c r="G4328" s="82"/>
      <c r="H4328" s="82"/>
      <c r="I4328" s="118">
        <f>VLOOKUP(道具表!L4328,虛寶卡代碼清單!D:H,4,FALSE)*K4328</f>
        <v>1805400000</v>
      </c>
      <c r="J4328" s="147"/>
      <c r="K4328" s="71">
        <v>300000</v>
      </c>
      <c r="L4328" t="str">
        <f t="shared" si="79"/>
        <v>大紅花百花繚亂卡</v>
      </c>
    </row>
    <row r="4329" spans="2:12" x14ac:dyDescent="0.25">
      <c r="B4329" s="82" t="s">
        <v>441</v>
      </c>
      <c r="C4329" s="174" t="s">
        <v>8567</v>
      </c>
      <c r="D4329" s="175" t="s">
        <v>8568</v>
      </c>
      <c r="E4329" s="82">
        <v>12</v>
      </c>
      <c r="F4329" s="79"/>
      <c r="G4329" s="82"/>
      <c r="H4329" s="82"/>
      <c r="I4329" s="118">
        <f>VLOOKUP(道具表!L4329,虛寶卡代碼清單!D:H,4,FALSE)*K4329</f>
        <v>5416200000</v>
      </c>
      <c r="J4329" s="147"/>
      <c r="K4329" s="71">
        <v>900000</v>
      </c>
      <c r="L4329" t="str">
        <f t="shared" si="79"/>
        <v>大紅花百花繚亂卡</v>
      </c>
    </row>
    <row r="4330" spans="2:12" x14ac:dyDescent="0.25">
      <c r="B4330" s="82" t="s">
        <v>441</v>
      </c>
      <c r="C4330" s="174" t="s">
        <v>8569</v>
      </c>
      <c r="D4330" s="175" t="s">
        <v>8570</v>
      </c>
      <c r="E4330" s="82">
        <v>12</v>
      </c>
      <c r="F4330" s="79"/>
      <c r="G4330" s="82"/>
      <c r="H4330" s="82"/>
      <c r="I4330" s="118">
        <f>VLOOKUP(道具表!L4330,虛寶卡代碼清單!D:H,4,FALSE)*K4330</f>
        <v>18054000000</v>
      </c>
      <c r="J4330" s="147"/>
      <c r="K4330" s="71">
        <v>3000000</v>
      </c>
      <c r="L4330" t="str">
        <f t="shared" si="79"/>
        <v>大紅花百花繚亂卡</v>
      </c>
    </row>
    <row r="4331" spans="2:12" x14ac:dyDescent="0.25">
      <c r="B4331" s="82" t="s">
        <v>441</v>
      </c>
      <c r="C4331" s="174" t="s">
        <v>8571</v>
      </c>
      <c r="D4331" s="175" t="s">
        <v>8572</v>
      </c>
      <c r="E4331" s="82">
        <v>12</v>
      </c>
      <c r="F4331" s="79"/>
      <c r="G4331" s="82"/>
      <c r="H4331" s="82"/>
      <c r="I4331" s="118">
        <f>VLOOKUP(道具表!L4331,虛寶卡代碼清單!D:H,4,FALSE)*K4331</f>
        <v>36108000000</v>
      </c>
      <c r="J4331" s="147"/>
      <c r="K4331" s="71">
        <v>6000000</v>
      </c>
      <c r="L4331" t="str">
        <f t="shared" si="79"/>
        <v>大紅花百花繚亂卡</v>
      </c>
    </row>
    <row r="4332" spans="2:12" x14ac:dyDescent="0.25">
      <c r="B4332" s="82" t="s">
        <v>441</v>
      </c>
      <c r="C4332" s="174" t="s">
        <v>8573</v>
      </c>
      <c r="D4332" s="175" t="s">
        <v>8574</v>
      </c>
      <c r="E4332" s="82">
        <v>12</v>
      </c>
      <c r="F4332" s="79"/>
      <c r="G4332" s="82"/>
      <c r="H4332" s="82"/>
      <c r="I4332" s="118">
        <f>VLOOKUP(道具表!L4332,虛寶卡代碼清單!D:H,4,FALSE)*K4332</f>
        <v>54162000000</v>
      </c>
      <c r="J4332" s="147"/>
      <c r="K4332" s="71">
        <v>9000000</v>
      </c>
      <c r="L4332" t="str">
        <f t="shared" si="79"/>
        <v>大紅花百花繚亂卡</v>
      </c>
    </row>
    <row r="4333" spans="2:12" x14ac:dyDescent="0.25">
      <c r="B4333" s="82" t="s">
        <v>441</v>
      </c>
      <c r="C4333" s="174" t="s">
        <v>8575</v>
      </c>
      <c r="D4333" s="175" t="s">
        <v>8576</v>
      </c>
      <c r="E4333" s="82">
        <v>12</v>
      </c>
      <c r="F4333" s="79"/>
      <c r="G4333" s="82"/>
      <c r="H4333" s="82"/>
      <c r="I4333" s="118">
        <f>VLOOKUP(道具表!L4333,虛寶卡代碼清單!D:H,4,FALSE)*K4333</f>
        <v>90270000000</v>
      </c>
      <c r="J4333" s="147"/>
      <c r="K4333" s="71">
        <v>15000000</v>
      </c>
      <c r="L4333" t="str">
        <f t="shared" si="79"/>
        <v>大紅花百花繚亂卡</v>
      </c>
    </row>
    <row r="4334" spans="2:12" x14ac:dyDescent="0.25">
      <c r="B4334" s="82" t="s">
        <v>441</v>
      </c>
      <c r="C4334" s="174" t="s">
        <v>8577</v>
      </c>
      <c r="D4334" s="175" t="s">
        <v>8578</v>
      </c>
      <c r="E4334" s="82">
        <v>12</v>
      </c>
      <c r="F4334" s="79"/>
      <c r="G4334" s="82"/>
      <c r="H4334" s="82"/>
      <c r="I4334" s="118">
        <f>VLOOKUP(道具表!L4334,虛寶卡代碼清單!D:H,4,FALSE)*K4334</f>
        <v>180540000000</v>
      </c>
      <c r="J4334" s="147"/>
      <c r="K4334" s="71">
        <v>30000000</v>
      </c>
      <c r="L4334" t="str">
        <f t="shared" si="79"/>
        <v>大紅花百花繚亂卡</v>
      </c>
    </row>
    <row r="4335" spans="2:12" x14ac:dyDescent="0.25">
      <c r="B4335" s="82" t="s">
        <v>441</v>
      </c>
      <c r="C4335" s="174" t="s">
        <v>8579</v>
      </c>
      <c r="D4335" s="175" t="s">
        <v>8580</v>
      </c>
      <c r="E4335" s="82">
        <v>12</v>
      </c>
      <c r="F4335" s="79"/>
      <c r="G4335" s="82"/>
      <c r="H4335" s="82"/>
      <c r="I4335" s="118">
        <f>VLOOKUP(道具表!L4335,虛寶卡代碼清單!D:H,4,FALSE)*K4335</f>
        <v>270810000000</v>
      </c>
      <c r="J4335" s="147"/>
      <c r="K4335" s="71">
        <v>45000000</v>
      </c>
      <c r="L4335" t="str">
        <f t="shared" si="79"/>
        <v>大紅花百花繚亂卡</v>
      </c>
    </row>
    <row r="4336" spans="2:12" x14ac:dyDescent="0.25">
      <c r="B4336" s="82" t="s">
        <v>441</v>
      </c>
      <c r="C4336" s="174" t="s">
        <v>8581</v>
      </c>
      <c r="D4336" s="175" t="s">
        <v>8582</v>
      </c>
      <c r="E4336" s="82">
        <v>12</v>
      </c>
      <c r="F4336" s="79"/>
      <c r="G4336" s="82"/>
      <c r="H4336" s="82"/>
      <c r="I4336" s="118">
        <f>VLOOKUP(道具表!L4336,虛寶卡代碼清單!D:H,4,FALSE)*K4336</f>
        <v>541620000000</v>
      </c>
      <c r="J4336" s="147"/>
      <c r="K4336" s="71">
        <v>90000000</v>
      </c>
      <c r="L4336" t="str">
        <f t="shared" ref="L4336:L4399" si="80">MID(C4336,LEN(K4336)+1,FIND("(",C4336)-LEN(K4336)-1)</f>
        <v>大紅花百花繚亂卡</v>
      </c>
    </row>
    <row r="4337" spans="2:12" x14ac:dyDescent="0.25">
      <c r="B4337" s="82" t="s">
        <v>441</v>
      </c>
      <c r="C4337" s="174" t="s">
        <v>8583</v>
      </c>
      <c r="D4337" s="175" t="s">
        <v>8584</v>
      </c>
      <c r="E4337" s="82">
        <v>12</v>
      </c>
      <c r="F4337" s="79"/>
      <c r="G4337" s="82"/>
      <c r="H4337" s="82"/>
      <c r="I4337" s="118">
        <f>VLOOKUP(道具表!L4337,虛寶卡代碼清單!D:H,4,FALSE)*K4337</f>
        <v>902700000000</v>
      </c>
      <c r="J4337" s="147"/>
      <c r="K4337" s="71">
        <v>150000000</v>
      </c>
      <c r="L4337" t="str">
        <f t="shared" si="80"/>
        <v>大紅花百花繚亂卡</v>
      </c>
    </row>
    <row r="4338" spans="2:12" x14ac:dyDescent="0.25">
      <c r="B4338" s="82" t="s">
        <v>441</v>
      </c>
      <c r="C4338" s="174" t="s">
        <v>8585</v>
      </c>
      <c r="D4338" s="175" t="s">
        <v>8586</v>
      </c>
      <c r="E4338" s="82">
        <v>12</v>
      </c>
      <c r="F4338" s="79"/>
      <c r="G4338" s="82"/>
      <c r="H4338" s="82"/>
      <c r="I4338" s="118">
        <f>VLOOKUP(道具表!L4338,虛寶卡代碼清單!D:H,4,FALSE)*K4338</f>
        <v>1805400000000</v>
      </c>
      <c r="J4338" s="147"/>
      <c r="K4338" s="71">
        <v>300000000</v>
      </c>
      <c r="L4338" t="str">
        <f t="shared" si="80"/>
        <v>大紅花百花繚亂卡</v>
      </c>
    </row>
    <row r="4339" spans="2:12" x14ac:dyDescent="0.25">
      <c r="B4339" s="82" t="s">
        <v>441</v>
      </c>
      <c r="C4339" s="174" t="s">
        <v>8587</v>
      </c>
      <c r="D4339" s="175" t="s">
        <v>8588</v>
      </c>
      <c r="E4339" s="82">
        <v>12</v>
      </c>
      <c r="F4339" s="79"/>
      <c r="G4339" s="82"/>
      <c r="H4339" s="82"/>
      <c r="I4339" s="118">
        <f>VLOOKUP(道具表!L4339,虛寶卡代碼清單!D:H,4,FALSE)*K4339</f>
        <v>3610800000000</v>
      </c>
      <c r="J4339" s="147"/>
      <c r="K4339" s="71">
        <v>600000000</v>
      </c>
      <c r="L4339" t="str">
        <f t="shared" si="80"/>
        <v>大紅花百花繚亂卡</v>
      </c>
    </row>
    <row r="4340" spans="2:12" x14ac:dyDescent="0.25">
      <c r="B4340" s="82" t="s">
        <v>441</v>
      </c>
      <c r="C4340" s="174" t="s">
        <v>8589</v>
      </c>
      <c r="D4340" s="175" t="s">
        <v>8590</v>
      </c>
      <c r="E4340" s="82">
        <v>12</v>
      </c>
      <c r="F4340" s="79"/>
      <c r="G4340" s="82"/>
      <c r="H4340" s="82"/>
      <c r="I4340" s="118">
        <f>VLOOKUP(道具表!L4340,虛寶卡代碼清單!D:H,4,FALSE)*K4340</f>
        <v>7221600000000</v>
      </c>
      <c r="J4340" s="147"/>
      <c r="K4340" s="71">
        <v>1200000000</v>
      </c>
      <c r="L4340" t="str">
        <f t="shared" si="80"/>
        <v>大紅花百花繚亂卡</v>
      </c>
    </row>
    <row r="4341" spans="2:12" x14ac:dyDescent="0.25">
      <c r="B4341" s="82" t="s">
        <v>441</v>
      </c>
      <c r="C4341" s="174" t="s">
        <v>8591</v>
      </c>
      <c r="D4341" s="175" t="s">
        <v>8592</v>
      </c>
      <c r="E4341" s="82">
        <v>12</v>
      </c>
      <c r="F4341" s="79"/>
      <c r="G4341" s="82"/>
      <c r="H4341" s="82"/>
      <c r="I4341" s="118">
        <f>VLOOKUP(道具表!L4341,虛寶卡代碼清單!D:H,4,FALSE)*K4341</f>
        <v>18054000000000</v>
      </c>
      <c r="J4341" s="147"/>
      <c r="K4341" s="71">
        <v>3000000000</v>
      </c>
      <c r="L4341" t="str">
        <f t="shared" si="80"/>
        <v>大紅花百花繚亂卡</v>
      </c>
    </row>
    <row r="4342" spans="2:12" x14ac:dyDescent="0.25">
      <c r="B4342" s="82" t="s">
        <v>441</v>
      </c>
      <c r="C4342" s="174" t="s">
        <v>8593</v>
      </c>
      <c r="D4342" s="175" t="s">
        <v>8594</v>
      </c>
      <c r="E4342" s="82">
        <v>12</v>
      </c>
      <c r="F4342" s="79"/>
      <c r="G4342" s="82"/>
      <c r="H4342" s="82"/>
      <c r="I4342" s="118">
        <f>VLOOKUP(道具表!L4342,虛寶卡代碼清單!D:H,4,FALSE)*K4342</f>
        <v>36108000000000</v>
      </c>
      <c r="J4342" s="147"/>
      <c r="K4342" s="71">
        <v>6000000000</v>
      </c>
      <c r="L4342" t="str">
        <f t="shared" si="80"/>
        <v>大紅花百花繚亂卡</v>
      </c>
    </row>
    <row r="4343" spans="2:12" x14ac:dyDescent="0.25">
      <c r="B4343" s="82" t="s">
        <v>441</v>
      </c>
      <c r="C4343" s="174" t="s">
        <v>8595</v>
      </c>
      <c r="D4343" s="175" t="s">
        <v>8596</v>
      </c>
      <c r="E4343" s="82">
        <v>12</v>
      </c>
      <c r="F4343" s="79"/>
      <c r="G4343" s="82"/>
      <c r="H4343" s="82"/>
      <c r="I4343" s="118">
        <f>VLOOKUP(道具表!L4343,虛寶卡代碼清單!D:H,4,FALSE)*K4343</f>
        <v>72216000000000</v>
      </c>
      <c r="J4343" s="147"/>
      <c r="K4343" s="71">
        <v>12000000000</v>
      </c>
      <c r="L4343" t="str">
        <f t="shared" si="80"/>
        <v>大紅花百花繚亂卡</v>
      </c>
    </row>
    <row r="4344" spans="2:12" x14ac:dyDescent="0.25">
      <c r="B4344" s="82" t="s">
        <v>441</v>
      </c>
      <c r="C4344" s="174" t="s">
        <v>8597</v>
      </c>
      <c r="D4344" s="175" t="s">
        <v>8598</v>
      </c>
      <c r="E4344" s="82">
        <v>12</v>
      </c>
      <c r="F4344" s="79"/>
      <c r="G4344" s="82"/>
      <c r="H4344" s="82"/>
      <c r="I4344" s="118">
        <f>VLOOKUP(道具表!L4344,虛寶卡代碼清單!D:H,4,FALSE)*K4344</f>
        <v>18054000</v>
      </c>
      <c r="J4344" s="147"/>
      <c r="K4344" s="71">
        <v>3000</v>
      </c>
      <c r="L4344" t="str">
        <f t="shared" si="80"/>
        <v>大紅花百花繚亂卡</v>
      </c>
    </row>
    <row r="4345" spans="2:12" x14ac:dyDescent="0.25">
      <c r="B4345" s="82" t="s">
        <v>441</v>
      </c>
      <c r="C4345" s="174" t="s">
        <v>8599</v>
      </c>
      <c r="D4345" s="175" t="s">
        <v>8600</v>
      </c>
      <c r="E4345" s="82">
        <v>12</v>
      </c>
      <c r="F4345" s="79"/>
      <c r="G4345" s="82"/>
      <c r="H4345" s="82"/>
      <c r="I4345" s="118">
        <f>VLOOKUP(道具表!L4345,虛寶卡代碼清單!D:H,4,FALSE)*K4345</f>
        <v>54162000</v>
      </c>
      <c r="J4345" s="147"/>
      <c r="K4345" s="71">
        <v>9000</v>
      </c>
      <c r="L4345" t="str">
        <f t="shared" si="80"/>
        <v>大紅花百花繚亂卡</v>
      </c>
    </row>
    <row r="4346" spans="2:12" x14ac:dyDescent="0.25">
      <c r="B4346" s="82" t="s">
        <v>441</v>
      </c>
      <c r="C4346" s="174" t="s">
        <v>8601</v>
      </c>
      <c r="D4346" s="175" t="s">
        <v>8602</v>
      </c>
      <c r="E4346" s="82">
        <v>12</v>
      </c>
      <c r="F4346" s="79"/>
      <c r="G4346" s="82"/>
      <c r="H4346" s="82"/>
      <c r="I4346" s="118">
        <f>VLOOKUP(道具表!L4346,虛寶卡代碼清單!D:H,4,FALSE)*K4346</f>
        <v>180540000</v>
      </c>
      <c r="J4346" s="147"/>
      <c r="K4346" s="71">
        <v>30000</v>
      </c>
      <c r="L4346" t="str">
        <f t="shared" si="80"/>
        <v>大紅花百花繚亂卡</v>
      </c>
    </row>
    <row r="4347" spans="2:12" x14ac:dyDescent="0.25">
      <c r="B4347" s="82" t="s">
        <v>441</v>
      </c>
      <c r="C4347" s="174" t="s">
        <v>8603</v>
      </c>
      <c r="D4347" s="175" t="s">
        <v>8604</v>
      </c>
      <c r="E4347" s="82">
        <v>12</v>
      </c>
      <c r="F4347" s="79"/>
      <c r="G4347" s="82"/>
      <c r="H4347" s="82"/>
      <c r="I4347" s="118">
        <f>VLOOKUP(道具表!L4347,虛寶卡代碼清單!D:H,4,FALSE)*K4347</f>
        <v>541620000</v>
      </c>
      <c r="J4347" s="147"/>
      <c r="K4347" s="71">
        <v>90000</v>
      </c>
      <c r="L4347" t="str">
        <f t="shared" si="80"/>
        <v>大紅花百花繚亂卡</v>
      </c>
    </row>
    <row r="4348" spans="2:12" x14ac:dyDescent="0.25">
      <c r="B4348" s="82" t="s">
        <v>441</v>
      </c>
      <c r="C4348" s="174" t="s">
        <v>8605</v>
      </c>
      <c r="D4348" s="175" t="s">
        <v>8606</v>
      </c>
      <c r="E4348" s="82">
        <v>12</v>
      </c>
      <c r="F4348" s="79"/>
      <c r="G4348" s="82"/>
      <c r="H4348" s="82"/>
      <c r="I4348" s="118">
        <f>VLOOKUP(道具表!L4348,虛寶卡代碼清單!D:H,4,FALSE)*K4348</f>
        <v>1805400000</v>
      </c>
      <c r="J4348" s="147"/>
      <c r="K4348" s="71">
        <v>300000</v>
      </c>
      <c r="L4348" t="str">
        <f t="shared" si="80"/>
        <v>大紅花百花繚亂卡</v>
      </c>
    </row>
    <row r="4349" spans="2:12" x14ac:dyDescent="0.25">
      <c r="B4349" s="82" t="s">
        <v>441</v>
      </c>
      <c r="C4349" s="174" t="s">
        <v>8607</v>
      </c>
      <c r="D4349" s="175" t="s">
        <v>8608</v>
      </c>
      <c r="E4349" s="82">
        <v>12</v>
      </c>
      <c r="F4349" s="79"/>
      <c r="G4349" s="82"/>
      <c r="H4349" s="82"/>
      <c r="I4349" s="118">
        <f>VLOOKUP(道具表!L4349,虛寶卡代碼清單!D:H,4,FALSE)*K4349</f>
        <v>5416200000</v>
      </c>
      <c r="J4349" s="147"/>
      <c r="K4349" s="71">
        <v>900000</v>
      </c>
      <c r="L4349" t="str">
        <f t="shared" si="80"/>
        <v>大紅花百花繚亂卡</v>
      </c>
    </row>
    <row r="4350" spans="2:12" x14ac:dyDescent="0.25">
      <c r="B4350" s="82" t="s">
        <v>441</v>
      </c>
      <c r="C4350" s="174" t="s">
        <v>8609</v>
      </c>
      <c r="D4350" s="175" t="s">
        <v>8610</v>
      </c>
      <c r="E4350" s="82">
        <v>12</v>
      </c>
      <c r="F4350" s="79"/>
      <c r="G4350" s="82"/>
      <c r="H4350" s="82"/>
      <c r="I4350" s="118">
        <f>VLOOKUP(道具表!L4350,虛寶卡代碼清單!D:H,4,FALSE)*K4350</f>
        <v>18054000000</v>
      </c>
      <c r="J4350" s="147"/>
      <c r="K4350" s="71">
        <v>3000000</v>
      </c>
      <c r="L4350" t="str">
        <f t="shared" si="80"/>
        <v>大紅花百花繚亂卡</v>
      </c>
    </row>
    <row r="4351" spans="2:12" x14ac:dyDescent="0.25">
      <c r="B4351" s="82" t="s">
        <v>441</v>
      </c>
      <c r="C4351" s="174" t="s">
        <v>8611</v>
      </c>
      <c r="D4351" s="175" t="s">
        <v>8612</v>
      </c>
      <c r="E4351" s="82">
        <v>12</v>
      </c>
      <c r="F4351" s="79"/>
      <c r="G4351" s="82"/>
      <c r="H4351" s="82"/>
      <c r="I4351" s="118">
        <f>VLOOKUP(道具表!L4351,虛寶卡代碼清單!D:H,4,FALSE)*K4351</f>
        <v>36108000000</v>
      </c>
      <c r="J4351" s="147"/>
      <c r="K4351" s="71">
        <v>6000000</v>
      </c>
      <c r="L4351" t="str">
        <f t="shared" si="80"/>
        <v>大紅花百花繚亂卡</v>
      </c>
    </row>
    <row r="4352" spans="2:12" x14ac:dyDescent="0.25">
      <c r="B4352" s="82" t="s">
        <v>441</v>
      </c>
      <c r="C4352" s="174" t="s">
        <v>8613</v>
      </c>
      <c r="D4352" s="175" t="s">
        <v>8614</v>
      </c>
      <c r="E4352" s="82">
        <v>12</v>
      </c>
      <c r="F4352" s="79"/>
      <c r="G4352" s="82"/>
      <c r="H4352" s="82"/>
      <c r="I4352" s="118">
        <f>VLOOKUP(道具表!L4352,虛寶卡代碼清單!D:H,4,FALSE)*K4352</f>
        <v>54162000000</v>
      </c>
      <c r="J4352" s="147"/>
      <c r="K4352" s="71">
        <v>9000000</v>
      </c>
      <c r="L4352" t="str">
        <f t="shared" si="80"/>
        <v>大紅花百花繚亂卡</v>
      </c>
    </row>
    <row r="4353" spans="2:12" x14ac:dyDescent="0.25">
      <c r="B4353" s="82" t="s">
        <v>441</v>
      </c>
      <c r="C4353" s="174" t="s">
        <v>8615</v>
      </c>
      <c r="D4353" s="175" t="s">
        <v>8616</v>
      </c>
      <c r="E4353" s="82">
        <v>12</v>
      </c>
      <c r="F4353" s="79"/>
      <c r="G4353" s="82"/>
      <c r="H4353" s="82"/>
      <c r="I4353" s="118">
        <f>VLOOKUP(道具表!L4353,虛寶卡代碼清單!D:H,4,FALSE)*K4353</f>
        <v>90270000000</v>
      </c>
      <c r="J4353" s="147"/>
      <c r="K4353" s="71">
        <v>15000000</v>
      </c>
      <c r="L4353" t="str">
        <f t="shared" si="80"/>
        <v>大紅花百花繚亂卡</v>
      </c>
    </row>
    <row r="4354" spans="2:12" x14ac:dyDescent="0.25">
      <c r="B4354" s="82" t="s">
        <v>441</v>
      </c>
      <c r="C4354" s="174" t="s">
        <v>8617</v>
      </c>
      <c r="D4354" s="175" t="s">
        <v>8618</v>
      </c>
      <c r="E4354" s="82">
        <v>12</v>
      </c>
      <c r="F4354" s="79"/>
      <c r="G4354" s="82"/>
      <c r="H4354" s="82"/>
      <c r="I4354" s="118">
        <f>VLOOKUP(道具表!L4354,虛寶卡代碼清單!D:H,4,FALSE)*K4354</f>
        <v>180540000000</v>
      </c>
      <c r="J4354" s="147"/>
      <c r="K4354" s="71">
        <v>30000000</v>
      </c>
      <c r="L4354" t="str">
        <f t="shared" si="80"/>
        <v>大紅花百花繚亂卡</v>
      </c>
    </row>
    <row r="4355" spans="2:12" x14ac:dyDescent="0.25">
      <c r="B4355" s="82" t="s">
        <v>441</v>
      </c>
      <c r="C4355" s="174" t="s">
        <v>8619</v>
      </c>
      <c r="D4355" s="175" t="s">
        <v>8620</v>
      </c>
      <c r="E4355" s="82">
        <v>12</v>
      </c>
      <c r="F4355" s="79"/>
      <c r="G4355" s="82"/>
      <c r="H4355" s="82"/>
      <c r="I4355" s="118">
        <f>VLOOKUP(道具表!L4355,虛寶卡代碼清單!D:H,4,FALSE)*K4355</f>
        <v>270810000000</v>
      </c>
      <c r="J4355" s="147"/>
      <c r="K4355" s="71">
        <v>45000000</v>
      </c>
      <c r="L4355" t="str">
        <f t="shared" si="80"/>
        <v>大紅花百花繚亂卡</v>
      </c>
    </row>
    <row r="4356" spans="2:12" x14ac:dyDescent="0.25">
      <c r="B4356" s="82" t="s">
        <v>441</v>
      </c>
      <c r="C4356" s="174" t="s">
        <v>8621</v>
      </c>
      <c r="D4356" s="175" t="s">
        <v>8622</v>
      </c>
      <c r="E4356" s="82">
        <v>12</v>
      </c>
      <c r="F4356" s="79"/>
      <c r="G4356" s="82"/>
      <c r="H4356" s="82"/>
      <c r="I4356" s="118">
        <f>VLOOKUP(道具表!L4356,虛寶卡代碼清單!D:H,4,FALSE)*K4356</f>
        <v>541620000000</v>
      </c>
      <c r="J4356" s="147"/>
      <c r="K4356" s="71">
        <v>90000000</v>
      </c>
      <c r="L4356" t="str">
        <f t="shared" si="80"/>
        <v>大紅花百花繚亂卡</v>
      </c>
    </row>
    <row r="4357" spans="2:12" x14ac:dyDescent="0.25">
      <c r="B4357" s="82" t="s">
        <v>441</v>
      </c>
      <c r="C4357" s="174" t="s">
        <v>8623</v>
      </c>
      <c r="D4357" s="175" t="s">
        <v>8624</v>
      </c>
      <c r="E4357" s="82">
        <v>12</v>
      </c>
      <c r="F4357" s="79"/>
      <c r="G4357" s="82"/>
      <c r="H4357" s="82"/>
      <c r="I4357" s="118">
        <f>VLOOKUP(道具表!L4357,虛寶卡代碼清單!D:H,4,FALSE)*K4357</f>
        <v>902700000000</v>
      </c>
      <c r="J4357" s="147"/>
      <c r="K4357" s="71">
        <v>150000000</v>
      </c>
      <c r="L4357" t="str">
        <f t="shared" si="80"/>
        <v>大紅花百花繚亂卡</v>
      </c>
    </row>
    <row r="4358" spans="2:12" x14ac:dyDescent="0.25">
      <c r="B4358" s="82" t="s">
        <v>441</v>
      </c>
      <c r="C4358" s="174" t="s">
        <v>8625</v>
      </c>
      <c r="D4358" s="175" t="s">
        <v>8626</v>
      </c>
      <c r="E4358" s="82">
        <v>12</v>
      </c>
      <c r="F4358" s="79"/>
      <c r="G4358" s="82"/>
      <c r="H4358" s="82"/>
      <c r="I4358" s="118">
        <f>VLOOKUP(道具表!L4358,虛寶卡代碼清單!D:H,4,FALSE)*K4358</f>
        <v>1805400000000</v>
      </c>
      <c r="J4358" s="147"/>
      <c r="K4358" s="71">
        <v>300000000</v>
      </c>
      <c r="L4358" t="str">
        <f t="shared" si="80"/>
        <v>大紅花百花繚亂卡</v>
      </c>
    </row>
    <row r="4359" spans="2:12" x14ac:dyDescent="0.25">
      <c r="B4359" s="82" t="s">
        <v>441</v>
      </c>
      <c r="C4359" s="174" t="s">
        <v>8627</v>
      </c>
      <c r="D4359" s="175" t="s">
        <v>8628</v>
      </c>
      <c r="E4359" s="82">
        <v>12</v>
      </c>
      <c r="F4359" s="79"/>
      <c r="G4359" s="82"/>
      <c r="H4359" s="82"/>
      <c r="I4359" s="118">
        <f>VLOOKUP(道具表!L4359,虛寶卡代碼清單!D:H,4,FALSE)*K4359</f>
        <v>3610800000000</v>
      </c>
      <c r="J4359" s="147"/>
      <c r="K4359" s="71">
        <v>600000000</v>
      </c>
      <c r="L4359" t="str">
        <f t="shared" si="80"/>
        <v>大紅花百花繚亂卡</v>
      </c>
    </row>
    <row r="4360" spans="2:12" x14ac:dyDescent="0.25">
      <c r="B4360" s="82" t="s">
        <v>441</v>
      </c>
      <c r="C4360" s="174" t="s">
        <v>8629</v>
      </c>
      <c r="D4360" s="175" t="s">
        <v>8630</v>
      </c>
      <c r="E4360" s="82">
        <v>12</v>
      </c>
      <c r="F4360" s="79"/>
      <c r="G4360" s="82"/>
      <c r="H4360" s="82"/>
      <c r="I4360" s="118">
        <f>VLOOKUP(道具表!L4360,虛寶卡代碼清單!D:H,4,FALSE)*K4360</f>
        <v>7221600000000</v>
      </c>
      <c r="J4360" s="147"/>
      <c r="K4360" s="71">
        <v>1200000000</v>
      </c>
      <c r="L4360" t="str">
        <f t="shared" si="80"/>
        <v>大紅花百花繚亂卡</v>
      </c>
    </row>
    <row r="4361" spans="2:12" x14ac:dyDescent="0.25">
      <c r="B4361" s="82" t="s">
        <v>441</v>
      </c>
      <c r="C4361" s="174" t="s">
        <v>8631</v>
      </c>
      <c r="D4361" s="175" t="s">
        <v>8632</v>
      </c>
      <c r="E4361" s="82">
        <v>12</v>
      </c>
      <c r="F4361" s="79"/>
      <c r="G4361" s="82"/>
      <c r="H4361" s="82"/>
      <c r="I4361" s="118">
        <f>VLOOKUP(道具表!L4361,虛寶卡代碼清單!D:H,4,FALSE)*K4361</f>
        <v>18054000000000</v>
      </c>
      <c r="J4361" s="147"/>
      <c r="K4361" s="71">
        <v>3000000000</v>
      </c>
      <c r="L4361" t="str">
        <f t="shared" si="80"/>
        <v>大紅花百花繚亂卡</v>
      </c>
    </row>
    <row r="4362" spans="2:12" x14ac:dyDescent="0.25">
      <c r="B4362" s="82" t="s">
        <v>441</v>
      </c>
      <c r="C4362" s="174" t="s">
        <v>8633</v>
      </c>
      <c r="D4362" s="175" t="s">
        <v>8634</v>
      </c>
      <c r="E4362" s="82">
        <v>12</v>
      </c>
      <c r="F4362" s="79"/>
      <c r="G4362" s="82"/>
      <c r="H4362" s="82"/>
      <c r="I4362" s="118">
        <f>VLOOKUP(道具表!L4362,虛寶卡代碼清單!D:H,4,FALSE)*K4362</f>
        <v>36108000000000</v>
      </c>
      <c r="J4362" s="147"/>
      <c r="K4362" s="71">
        <v>6000000000</v>
      </c>
      <c r="L4362" t="str">
        <f t="shared" si="80"/>
        <v>大紅花百花繚亂卡</v>
      </c>
    </row>
    <row r="4363" spans="2:12" x14ac:dyDescent="0.25">
      <c r="B4363" s="82" t="s">
        <v>441</v>
      </c>
      <c r="C4363" s="174" t="s">
        <v>8919</v>
      </c>
      <c r="D4363" s="175" t="s">
        <v>8635</v>
      </c>
      <c r="E4363" s="82">
        <v>12</v>
      </c>
      <c r="F4363" s="79"/>
      <c r="G4363" s="82"/>
      <c r="H4363" s="82"/>
      <c r="I4363" s="118">
        <f>VLOOKUP(道具表!L4363,虛寶卡代碼清單!D:H,4,FALSE)*K4363</f>
        <v>72216000000000</v>
      </c>
      <c r="J4363" s="147"/>
      <c r="K4363" s="71">
        <v>12000000000</v>
      </c>
      <c r="L4363" t="str">
        <f t="shared" si="80"/>
        <v>大紅花百花繚亂卡</v>
      </c>
    </row>
    <row r="4364" spans="2:12" x14ac:dyDescent="0.25">
      <c r="B4364" s="82" t="s">
        <v>441</v>
      </c>
      <c r="C4364" s="176" t="s">
        <v>9140</v>
      </c>
      <c r="D4364" s="175" t="s">
        <v>9141</v>
      </c>
      <c r="E4364" s="82">
        <v>12</v>
      </c>
      <c r="F4364" s="79"/>
      <c r="G4364" s="82"/>
      <c r="H4364" s="82"/>
      <c r="I4364" s="118">
        <f>VLOOKUP(道具表!L4364,虛寶卡代碼清單!D:H,4,FALSE)*K4364</f>
        <v>369000000</v>
      </c>
      <c r="J4364" s="147"/>
      <c r="K4364" s="71">
        <v>9000000</v>
      </c>
      <c r="L4364" t="str">
        <f t="shared" si="80"/>
        <v>暴富777 Double卡</v>
      </c>
    </row>
    <row r="4365" spans="2:12" x14ac:dyDescent="0.25">
      <c r="B4365" s="82" t="s">
        <v>441</v>
      </c>
      <c r="C4365" s="176" t="s">
        <v>9142</v>
      </c>
      <c r="D4365" s="175" t="s">
        <v>9143</v>
      </c>
      <c r="E4365" s="82">
        <v>12</v>
      </c>
      <c r="F4365" s="79"/>
      <c r="G4365" s="82"/>
      <c r="H4365" s="82"/>
      <c r="I4365" s="118">
        <f>VLOOKUP(道具表!L4365,虛寶卡代碼清單!D:H,4,FALSE)*K4365</f>
        <v>738000000</v>
      </c>
      <c r="J4365" s="147"/>
      <c r="K4365" s="71">
        <v>18000000</v>
      </c>
      <c r="L4365" t="str">
        <f t="shared" si="80"/>
        <v>暴富777 Double卡</v>
      </c>
    </row>
    <row r="4366" spans="2:12" x14ac:dyDescent="0.25">
      <c r="B4366" s="82" t="s">
        <v>441</v>
      </c>
      <c r="C4366" s="176" t="s">
        <v>9144</v>
      </c>
      <c r="D4366" s="175" t="s">
        <v>9145</v>
      </c>
      <c r="E4366" s="82">
        <v>12</v>
      </c>
      <c r="F4366" s="79"/>
      <c r="G4366" s="82"/>
      <c r="H4366" s="82"/>
      <c r="I4366" s="118">
        <f>VLOOKUP(道具表!L4366,虛寶卡代碼清單!D:H,4,FALSE)*K4366</f>
        <v>1476000000</v>
      </c>
      <c r="J4366" s="147"/>
      <c r="K4366" s="71">
        <v>36000000</v>
      </c>
      <c r="L4366" t="str">
        <f t="shared" si="80"/>
        <v>暴富777 Double卡</v>
      </c>
    </row>
    <row r="4367" spans="2:12" x14ac:dyDescent="0.25">
      <c r="B4367" s="82" t="s">
        <v>441</v>
      </c>
      <c r="C4367" s="176" t="s">
        <v>9146</v>
      </c>
      <c r="D4367" s="175" t="s">
        <v>9147</v>
      </c>
      <c r="E4367" s="82">
        <v>12</v>
      </c>
      <c r="F4367" s="79"/>
      <c r="G4367" s="82"/>
      <c r="H4367" s="82"/>
      <c r="I4367" s="118">
        <f>VLOOKUP(道具表!L4367,虛寶卡代碼清單!D:H,4,FALSE)*K4367</f>
        <v>3075000000</v>
      </c>
      <c r="J4367" s="147"/>
      <c r="K4367" s="71">
        <v>75000000</v>
      </c>
      <c r="L4367" t="str">
        <f t="shared" si="80"/>
        <v>暴富777 Double卡</v>
      </c>
    </row>
    <row r="4368" spans="2:12" x14ac:dyDescent="0.25">
      <c r="B4368" s="82" t="s">
        <v>441</v>
      </c>
      <c r="C4368" s="176" t="s">
        <v>9148</v>
      </c>
      <c r="D4368" s="175" t="s">
        <v>9149</v>
      </c>
      <c r="E4368" s="82">
        <v>12</v>
      </c>
      <c r="F4368" s="79"/>
      <c r="G4368" s="82"/>
      <c r="H4368" s="82"/>
      <c r="I4368" s="118">
        <f>VLOOKUP(道具表!L4368,虛寶卡代碼清單!D:H,4,FALSE)*K4368</f>
        <v>6150000000</v>
      </c>
      <c r="J4368" s="147"/>
      <c r="K4368" s="71">
        <v>150000000</v>
      </c>
      <c r="L4368" t="str">
        <f t="shared" si="80"/>
        <v>暴富777 Double卡</v>
      </c>
    </row>
    <row r="4369" spans="2:12" x14ac:dyDescent="0.25">
      <c r="B4369" s="82" t="s">
        <v>441</v>
      </c>
      <c r="C4369" s="176" t="s">
        <v>9150</v>
      </c>
      <c r="D4369" s="175" t="s">
        <v>9151</v>
      </c>
      <c r="E4369" s="82">
        <v>12</v>
      </c>
      <c r="F4369" s="79"/>
      <c r="G4369" s="82"/>
      <c r="H4369" s="82"/>
      <c r="I4369" s="118">
        <f>VLOOKUP(道具表!L4369,虛寶卡代碼清單!D:H,4,FALSE)*K4369</f>
        <v>10250000000</v>
      </c>
      <c r="J4369" s="147"/>
      <c r="K4369" s="71">
        <v>250000000</v>
      </c>
      <c r="L4369" t="str">
        <f t="shared" si="80"/>
        <v>暴富777 Double卡</v>
      </c>
    </row>
    <row r="4370" spans="2:12" x14ac:dyDescent="0.25">
      <c r="B4370" s="82" t="s">
        <v>441</v>
      </c>
      <c r="C4370" s="176" t="s">
        <v>9152</v>
      </c>
      <c r="D4370" s="175" t="s">
        <v>9153</v>
      </c>
      <c r="E4370" s="82">
        <v>12</v>
      </c>
      <c r="F4370" s="79"/>
      <c r="G4370" s="82"/>
      <c r="H4370" s="82"/>
      <c r="I4370" s="118">
        <f>VLOOKUP(道具表!L4370,虛寶卡代碼清單!D:H,4,FALSE)*K4370</f>
        <v>20500000000</v>
      </c>
      <c r="J4370" s="147"/>
      <c r="K4370" s="71">
        <v>500000000</v>
      </c>
      <c r="L4370" t="str">
        <f t="shared" si="80"/>
        <v>暴富777 Double卡</v>
      </c>
    </row>
    <row r="4371" spans="2:12" x14ac:dyDescent="0.25">
      <c r="B4371" s="82" t="s">
        <v>441</v>
      </c>
      <c r="C4371" s="176" t="s">
        <v>9154</v>
      </c>
      <c r="D4371" s="175" t="s">
        <v>9155</v>
      </c>
      <c r="E4371" s="82">
        <v>12</v>
      </c>
      <c r="F4371" s="79"/>
      <c r="G4371" s="82"/>
      <c r="H4371" s="82"/>
      <c r="I4371" s="118">
        <f>VLOOKUP(道具表!L4371,虛寶卡代碼清單!D:H,4,FALSE)*K4371</f>
        <v>61500000000</v>
      </c>
      <c r="J4371" s="147"/>
      <c r="K4371" s="71">
        <v>1500000000</v>
      </c>
      <c r="L4371" t="str">
        <f t="shared" si="80"/>
        <v>暴富777 Double卡</v>
      </c>
    </row>
    <row r="4372" spans="2:12" x14ac:dyDescent="0.25">
      <c r="B4372" s="82" t="s">
        <v>441</v>
      </c>
      <c r="C4372" s="176" t="s">
        <v>9156</v>
      </c>
      <c r="D4372" s="175" t="s">
        <v>9157</v>
      </c>
      <c r="E4372" s="82">
        <v>12</v>
      </c>
      <c r="F4372" s="79"/>
      <c r="G4372" s="82"/>
      <c r="H4372" s="82"/>
      <c r="I4372" s="118">
        <f>VLOOKUP(道具表!L4372,虛寶卡代碼清單!D:H,4,FALSE)*K4372</f>
        <v>205000000000</v>
      </c>
      <c r="J4372" s="147"/>
      <c r="K4372" s="71">
        <v>5000000000</v>
      </c>
      <c r="L4372" t="str">
        <f t="shared" si="80"/>
        <v>暴富777 Double卡</v>
      </c>
    </row>
    <row r="4373" spans="2:12" x14ac:dyDescent="0.25">
      <c r="B4373" s="82" t="s">
        <v>441</v>
      </c>
      <c r="C4373" s="176" t="s">
        <v>9158</v>
      </c>
      <c r="D4373" s="175" t="s">
        <v>9159</v>
      </c>
      <c r="E4373" s="82">
        <v>12</v>
      </c>
      <c r="F4373" s="79"/>
      <c r="G4373" s="82"/>
      <c r="H4373" s="82"/>
      <c r="I4373" s="118">
        <f>VLOOKUP(道具表!L4373,虛寶卡代碼清單!D:H,4,FALSE)*K4373</f>
        <v>410000000000</v>
      </c>
      <c r="J4373" s="147"/>
      <c r="K4373" s="71">
        <v>10000000000</v>
      </c>
      <c r="L4373" t="str">
        <f t="shared" si="80"/>
        <v>暴富777 Double卡</v>
      </c>
    </row>
    <row r="4374" spans="2:12" x14ac:dyDescent="0.25">
      <c r="B4374" s="82" t="s">
        <v>441</v>
      </c>
      <c r="C4374" s="176" t="s">
        <v>9160</v>
      </c>
      <c r="D4374" s="175" t="s">
        <v>9161</v>
      </c>
      <c r="E4374" s="82">
        <v>12</v>
      </c>
      <c r="F4374" s="79"/>
      <c r="G4374" s="82"/>
      <c r="H4374" s="82"/>
      <c r="I4374" s="118">
        <f>VLOOKUP(道具表!L4374,虛寶卡代碼清單!D:H,4,FALSE)*K4374</f>
        <v>369000000</v>
      </c>
      <c r="J4374" s="147"/>
      <c r="K4374" s="71">
        <v>9000000</v>
      </c>
      <c r="L4374" t="str">
        <f t="shared" si="80"/>
        <v>暴富777 Double卡</v>
      </c>
    </row>
    <row r="4375" spans="2:12" x14ac:dyDescent="0.25">
      <c r="B4375" s="82" t="s">
        <v>441</v>
      </c>
      <c r="C4375" s="176" t="s">
        <v>9162</v>
      </c>
      <c r="D4375" s="175" t="s">
        <v>9163</v>
      </c>
      <c r="E4375" s="82">
        <v>12</v>
      </c>
      <c r="F4375" s="79"/>
      <c r="G4375" s="82"/>
      <c r="H4375" s="82"/>
      <c r="I4375" s="118">
        <f>VLOOKUP(道具表!L4375,虛寶卡代碼清單!D:H,4,FALSE)*K4375</f>
        <v>738000000</v>
      </c>
      <c r="J4375" s="147"/>
      <c r="K4375" s="71">
        <v>18000000</v>
      </c>
      <c r="L4375" t="str">
        <f t="shared" si="80"/>
        <v>暴富777 Double卡</v>
      </c>
    </row>
    <row r="4376" spans="2:12" x14ac:dyDescent="0.25">
      <c r="B4376" s="82" t="s">
        <v>441</v>
      </c>
      <c r="C4376" s="176" t="s">
        <v>9164</v>
      </c>
      <c r="D4376" s="175" t="s">
        <v>9165</v>
      </c>
      <c r="E4376" s="82">
        <v>12</v>
      </c>
      <c r="F4376" s="79"/>
      <c r="G4376" s="82"/>
      <c r="H4376" s="82"/>
      <c r="I4376" s="118">
        <f>VLOOKUP(道具表!L4376,虛寶卡代碼清單!D:H,4,FALSE)*K4376</f>
        <v>1476000000</v>
      </c>
      <c r="J4376" s="147"/>
      <c r="K4376" s="71">
        <v>36000000</v>
      </c>
      <c r="L4376" t="str">
        <f t="shared" si="80"/>
        <v>暴富777 Double卡</v>
      </c>
    </row>
    <row r="4377" spans="2:12" x14ac:dyDescent="0.25">
      <c r="B4377" s="82" t="s">
        <v>441</v>
      </c>
      <c r="C4377" s="176" t="s">
        <v>9166</v>
      </c>
      <c r="D4377" s="175" t="s">
        <v>9167</v>
      </c>
      <c r="E4377" s="82">
        <v>12</v>
      </c>
      <c r="F4377" s="79"/>
      <c r="G4377" s="82"/>
      <c r="H4377" s="82"/>
      <c r="I4377" s="118">
        <f>VLOOKUP(道具表!L4377,虛寶卡代碼清單!D:H,4,FALSE)*K4377</f>
        <v>3075000000</v>
      </c>
      <c r="J4377" s="147"/>
      <c r="K4377" s="71">
        <v>75000000</v>
      </c>
      <c r="L4377" t="str">
        <f t="shared" si="80"/>
        <v>暴富777 Double卡</v>
      </c>
    </row>
    <row r="4378" spans="2:12" x14ac:dyDescent="0.25">
      <c r="B4378" s="82" t="s">
        <v>441</v>
      </c>
      <c r="C4378" s="176" t="s">
        <v>9168</v>
      </c>
      <c r="D4378" s="175" t="s">
        <v>9169</v>
      </c>
      <c r="E4378" s="82">
        <v>12</v>
      </c>
      <c r="F4378" s="79"/>
      <c r="G4378" s="82"/>
      <c r="H4378" s="82"/>
      <c r="I4378" s="118">
        <f>VLOOKUP(道具表!L4378,虛寶卡代碼清單!D:H,4,FALSE)*K4378</f>
        <v>6150000000</v>
      </c>
      <c r="J4378" s="147"/>
      <c r="K4378" s="71">
        <v>150000000</v>
      </c>
      <c r="L4378" t="str">
        <f t="shared" si="80"/>
        <v>暴富777 Double卡</v>
      </c>
    </row>
    <row r="4379" spans="2:12" x14ac:dyDescent="0.25">
      <c r="B4379" s="82" t="s">
        <v>441</v>
      </c>
      <c r="C4379" s="176" t="s">
        <v>9170</v>
      </c>
      <c r="D4379" s="175" t="s">
        <v>9171</v>
      </c>
      <c r="E4379" s="82">
        <v>12</v>
      </c>
      <c r="F4379" s="79"/>
      <c r="G4379" s="82"/>
      <c r="H4379" s="82"/>
      <c r="I4379" s="118">
        <f>VLOOKUP(道具表!L4379,虛寶卡代碼清單!D:H,4,FALSE)*K4379</f>
        <v>10250000000</v>
      </c>
      <c r="J4379" s="147"/>
      <c r="K4379" s="71">
        <v>250000000</v>
      </c>
      <c r="L4379" t="str">
        <f t="shared" si="80"/>
        <v>暴富777 Double卡</v>
      </c>
    </row>
    <row r="4380" spans="2:12" x14ac:dyDescent="0.25">
      <c r="B4380" s="82" t="s">
        <v>441</v>
      </c>
      <c r="C4380" s="176" t="s">
        <v>9172</v>
      </c>
      <c r="D4380" s="175" t="s">
        <v>9173</v>
      </c>
      <c r="E4380" s="82">
        <v>12</v>
      </c>
      <c r="F4380" s="79"/>
      <c r="G4380" s="82"/>
      <c r="H4380" s="82"/>
      <c r="I4380" s="118">
        <f>VLOOKUP(道具表!L4380,虛寶卡代碼清單!D:H,4,FALSE)*K4380</f>
        <v>20500000000</v>
      </c>
      <c r="J4380" s="147"/>
      <c r="K4380" s="71">
        <v>500000000</v>
      </c>
      <c r="L4380" t="str">
        <f t="shared" si="80"/>
        <v>暴富777 Double卡</v>
      </c>
    </row>
    <row r="4381" spans="2:12" x14ac:dyDescent="0.25">
      <c r="B4381" s="82" t="s">
        <v>441</v>
      </c>
      <c r="C4381" s="176" t="s">
        <v>9174</v>
      </c>
      <c r="D4381" s="175" t="s">
        <v>9175</v>
      </c>
      <c r="E4381" s="82">
        <v>12</v>
      </c>
      <c r="F4381" s="79"/>
      <c r="G4381" s="82"/>
      <c r="H4381" s="82"/>
      <c r="I4381" s="118">
        <f>VLOOKUP(道具表!L4381,虛寶卡代碼清單!D:H,4,FALSE)*K4381</f>
        <v>61500000000</v>
      </c>
      <c r="J4381" s="147"/>
      <c r="K4381" s="71">
        <v>1500000000</v>
      </c>
      <c r="L4381" t="str">
        <f t="shared" si="80"/>
        <v>暴富777 Double卡</v>
      </c>
    </row>
    <row r="4382" spans="2:12" x14ac:dyDescent="0.25">
      <c r="B4382" s="82" t="s">
        <v>441</v>
      </c>
      <c r="C4382" s="176" t="s">
        <v>9176</v>
      </c>
      <c r="D4382" s="175" t="s">
        <v>9177</v>
      </c>
      <c r="E4382" s="82">
        <v>12</v>
      </c>
      <c r="F4382" s="79"/>
      <c r="G4382" s="82"/>
      <c r="H4382" s="82"/>
      <c r="I4382" s="118">
        <f>VLOOKUP(道具表!L4382,虛寶卡代碼清單!D:H,4,FALSE)*K4382</f>
        <v>205000000000</v>
      </c>
      <c r="J4382" s="147"/>
      <c r="K4382" s="71">
        <v>5000000000</v>
      </c>
      <c r="L4382" t="str">
        <f t="shared" si="80"/>
        <v>暴富777 Double卡</v>
      </c>
    </row>
    <row r="4383" spans="2:12" x14ac:dyDescent="0.25">
      <c r="B4383" s="82" t="s">
        <v>441</v>
      </c>
      <c r="C4383" s="176" t="s">
        <v>9178</v>
      </c>
      <c r="D4383" s="175" t="s">
        <v>9179</v>
      </c>
      <c r="E4383" s="82">
        <v>12</v>
      </c>
      <c r="F4383" s="79"/>
      <c r="G4383" s="82"/>
      <c r="H4383" s="82"/>
      <c r="I4383" s="118">
        <f>VLOOKUP(道具表!L4383,虛寶卡代碼清單!D:H,4,FALSE)*K4383</f>
        <v>410000000000</v>
      </c>
      <c r="J4383" s="147"/>
      <c r="K4383" s="71">
        <v>10000000000</v>
      </c>
      <c r="L4383" t="str">
        <f t="shared" si="80"/>
        <v>暴富777 Double卡</v>
      </c>
    </row>
    <row r="4384" spans="2:12" x14ac:dyDescent="0.25">
      <c r="B4384" s="82" t="s">
        <v>441</v>
      </c>
      <c r="C4384" s="176" t="s">
        <v>9180</v>
      </c>
      <c r="D4384" s="175" t="s">
        <v>9181</v>
      </c>
      <c r="E4384" s="82">
        <v>12</v>
      </c>
      <c r="F4384" s="79"/>
      <c r="G4384" s="82"/>
      <c r="H4384" s="82"/>
      <c r="I4384" s="118">
        <f>VLOOKUP(道具表!L4384,虛寶卡代碼清單!D:H,4,FALSE)*K4384</f>
        <v>1071000000</v>
      </c>
      <c r="J4384" s="147"/>
      <c r="K4384" s="71">
        <v>9000000</v>
      </c>
      <c r="L4384" t="str">
        <f t="shared" si="80"/>
        <v>暴富777 超級Double卡</v>
      </c>
    </row>
    <row r="4385" spans="2:12" x14ac:dyDescent="0.25">
      <c r="B4385" s="82" t="s">
        <v>441</v>
      </c>
      <c r="C4385" s="176" t="s">
        <v>9182</v>
      </c>
      <c r="D4385" s="175" t="s">
        <v>9183</v>
      </c>
      <c r="E4385" s="82">
        <v>12</v>
      </c>
      <c r="F4385" s="79"/>
      <c r="G4385" s="82"/>
      <c r="H4385" s="82"/>
      <c r="I4385" s="118">
        <f>VLOOKUP(道具表!L4385,虛寶卡代碼清單!D:H,4,FALSE)*K4385</f>
        <v>2142000000</v>
      </c>
      <c r="J4385" s="147"/>
      <c r="K4385" s="71">
        <v>18000000</v>
      </c>
      <c r="L4385" t="str">
        <f t="shared" si="80"/>
        <v>暴富777 超級Double卡</v>
      </c>
    </row>
    <row r="4386" spans="2:12" x14ac:dyDescent="0.25">
      <c r="B4386" s="82" t="s">
        <v>441</v>
      </c>
      <c r="C4386" s="176" t="s">
        <v>9184</v>
      </c>
      <c r="D4386" s="175" t="s">
        <v>9185</v>
      </c>
      <c r="E4386" s="82">
        <v>12</v>
      </c>
      <c r="F4386" s="79"/>
      <c r="G4386" s="82"/>
      <c r="H4386" s="82"/>
      <c r="I4386" s="118">
        <f>VLOOKUP(道具表!L4386,虛寶卡代碼清單!D:H,4,FALSE)*K4386</f>
        <v>4284000000</v>
      </c>
      <c r="J4386" s="147"/>
      <c r="K4386" s="71">
        <v>36000000</v>
      </c>
      <c r="L4386" t="str">
        <f t="shared" si="80"/>
        <v>暴富777 超級Double卡</v>
      </c>
    </row>
    <row r="4387" spans="2:12" x14ac:dyDescent="0.25">
      <c r="B4387" s="82" t="s">
        <v>441</v>
      </c>
      <c r="C4387" s="176" t="s">
        <v>9186</v>
      </c>
      <c r="D4387" s="175" t="s">
        <v>9187</v>
      </c>
      <c r="E4387" s="82">
        <v>12</v>
      </c>
      <c r="F4387" s="79"/>
      <c r="G4387" s="82"/>
      <c r="H4387" s="82"/>
      <c r="I4387" s="118">
        <f>VLOOKUP(道具表!L4387,虛寶卡代碼清單!D:H,4,FALSE)*K4387</f>
        <v>8925000000</v>
      </c>
      <c r="J4387" s="147"/>
      <c r="K4387" s="71">
        <v>75000000</v>
      </c>
      <c r="L4387" t="str">
        <f t="shared" si="80"/>
        <v>暴富777 超級Double卡</v>
      </c>
    </row>
    <row r="4388" spans="2:12" x14ac:dyDescent="0.25">
      <c r="B4388" s="82" t="s">
        <v>441</v>
      </c>
      <c r="C4388" s="176" t="s">
        <v>9188</v>
      </c>
      <c r="D4388" s="175" t="s">
        <v>9189</v>
      </c>
      <c r="E4388" s="82">
        <v>12</v>
      </c>
      <c r="F4388" s="79"/>
      <c r="G4388" s="82"/>
      <c r="H4388" s="82"/>
      <c r="I4388" s="118">
        <f>VLOOKUP(道具表!L4388,虛寶卡代碼清單!D:H,4,FALSE)*K4388</f>
        <v>17850000000</v>
      </c>
      <c r="J4388" s="147"/>
      <c r="K4388" s="71">
        <v>150000000</v>
      </c>
      <c r="L4388" t="str">
        <f t="shared" si="80"/>
        <v>暴富777 超級Double卡</v>
      </c>
    </row>
    <row r="4389" spans="2:12" x14ac:dyDescent="0.25">
      <c r="B4389" s="82" t="s">
        <v>441</v>
      </c>
      <c r="C4389" s="176" t="s">
        <v>9190</v>
      </c>
      <c r="D4389" s="175" t="s">
        <v>9191</v>
      </c>
      <c r="E4389" s="82">
        <v>12</v>
      </c>
      <c r="F4389" s="79"/>
      <c r="G4389" s="82"/>
      <c r="H4389" s="82"/>
      <c r="I4389" s="118">
        <f>VLOOKUP(道具表!L4389,虛寶卡代碼清單!D:H,4,FALSE)*K4389</f>
        <v>29750000000</v>
      </c>
      <c r="J4389" s="147"/>
      <c r="K4389" s="71">
        <v>250000000</v>
      </c>
      <c r="L4389" t="str">
        <f t="shared" si="80"/>
        <v>暴富777 超級Double卡</v>
      </c>
    </row>
    <row r="4390" spans="2:12" x14ac:dyDescent="0.25">
      <c r="B4390" s="82" t="s">
        <v>441</v>
      </c>
      <c r="C4390" s="176" t="s">
        <v>9192</v>
      </c>
      <c r="D4390" s="175" t="s">
        <v>9193</v>
      </c>
      <c r="E4390" s="82">
        <v>12</v>
      </c>
      <c r="F4390" s="79"/>
      <c r="G4390" s="82"/>
      <c r="H4390" s="82"/>
      <c r="I4390" s="118">
        <f>VLOOKUP(道具表!L4390,虛寶卡代碼清單!D:H,4,FALSE)*K4390</f>
        <v>59500000000</v>
      </c>
      <c r="J4390" s="147"/>
      <c r="K4390" s="71">
        <v>500000000</v>
      </c>
      <c r="L4390" t="str">
        <f t="shared" si="80"/>
        <v>暴富777 超級Double卡</v>
      </c>
    </row>
    <row r="4391" spans="2:12" x14ac:dyDescent="0.25">
      <c r="B4391" s="82" t="s">
        <v>441</v>
      </c>
      <c r="C4391" s="176" t="s">
        <v>9194</v>
      </c>
      <c r="D4391" s="175" t="s">
        <v>9195</v>
      </c>
      <c r="E4391" s="82">
        <v>12</v>
      </c>
      <c r="F4391" s="79"/>
      <c r="G4391" s="82"/>
      <c r="H4391" s="82"/>
      <c r="I4391" s="118">
        <f>VLOOKUP(道具表!L4391,虛寶卡代碼清單!D:H,4,FALSE)*K4391</f>
        <v>178500000000</v>
      </c>
      <c r="J4391" s="147"/>
      <c r="K4391" s="71">
        <v>1500000000</v>
      </c>
      <c r="L4391" t="str">
        <f t="shared" si="80"/>
        <v>暴富777 超級Double卡</v>
      </c>
    </row>
    <row r="4392" spans="2:12" x14ac:dyDescent="0.25">
      <c r="B4392" s="82" t="s">
        <v>441</v>
      </c>
      <c r="C4392" s="176" t="s">
        <v>9196</v>
      </c>
      <c r="D4392" s="175" t="s">
        <v>9197</v>
      </c>
      <c r="E4392" s="82">
        <v>12</v>
      </c>
      <c r="F4392" s="79"/>
      <c r="G4392" s="82"/>
      <c r="H4392" s="82"/>
      <c r="I4392" s="118">
        <f>VLOOKUP(道具表!L4392,虛寶卡代碼清單!D:H,4,FALSE)*K4392</f>
        <v>595000000000</v>
      </c>
      <c r="J4392" s="147"/>
      <c r="K4392" s="71">
        <v>5000000000</v>
      </c>
      <c r="L4392" t="str">
        <f t="shared" si="80"/>
        <v>暴富777 超級Double卡</v>
      </c>
    </row>
    <row r="4393" spans="2:12" x14ac:dyDescent="0.25">
      <c r="B4393" s="82" t="s">
        <v>441</v>
      </c>
      <c r="C4393" s="176" t="s">
        <v>9198</v>
      </c>
      <c r="D4393" s="175" t="s">
        <v>9199</v>
      </c>
      <c r="E4393" s="82">
        <v>12</v>
      </c>
      <c r="F4393" s="79"/>
      <c r="G4393" s="82"/>
      <c r="H4393" s="82"/>
      <c r="I4393" s="118">
        <f>VLOOKUP(道具表!L4393,虛寶卡代碼清單!D:H,4,FALSE)*K4393</f>
        <v>1190000000000</v>
      </c>
      <c r="J4393" s="147"/>
      <c r="K4393" s="71">
        <v>10000000000</v>
      </c>
      <c r="L4393" t="str">
        <f t="shared" si="80"/>
        <v>暴富777 超級Double卡</v>
      </c>
    </row>
    <row r="4394" spans="2:12" x14ac:dyDescent="0.25">
      <c r="B4394" s="82" t="s">
        <v>441</v>
      </c>
      <c r="C4394" s="176" t="s">
        <v>9200</v>
      </c>
      <c r="D4394" s="175" t="s">
        <v>9201</v>
      </c>
      <c r="E4394" s="82">
        <v>12</v>
      </c>
      <c r="F4394" s="79"/>
      <c r="G4394" s="82"/>
      <c r="H4394" s="82"/>
      <c r="I4394" s="118">
        <f>VLOOKUP(道具表!L4394,虛寶卡代碼清單!D:H,4,FALSE)*K4394</f>
        <v>1071000000</v>
      </c>
      <c r="J4394" s="147"/>
      <c r="K4394" s="71">
        <v>9000000</v>
      </c>
      <c r="L4394" t="str">
        <f t="shared" si="80"/>
        <v>暴富777 超級Double卡</v>
      </c>
    </row>
    <row r="4395" spans="2:12" x14ac:dyDescent="0.25">
      <c r="B4395" s="82" t="s">
        <v>441</v>
      </c>
      <c r="C4395" s="176" t="s">
        <v>9202</v>
      </c>
      <c r="D4395" s="175" t="s">
        <v>9203</v>
      </c>
      <c r="E4395" s="82">
        <v>12</v>
      </c>
      <c r="F4395" s="79"/>
      <c r="G4395" s="82"/>
      <c r="H4395" s="82"/>
      <c r="I4395" s="118">
        <f>VLOOKUP(道具表!L4395,虛寶卡代碼清單!D:H,4,FALSE)*K4395</f>
        <v>2142000000</v>
      </c>
      <c r="J4395" s="147"/>
      <c r="K4395" s="71">
        <v>18000000</v>
      </c>
      <c r="L4395" t="str">
        <f t="shared" si="80"/>
        <v>暴富777 超級Double卡</v>
      </c>
    </row>
    <row r="4396" spans="2:12" x14ac:dyDescent="0.25">
      <c r="B4396" s="82" t="s">
        <v>441</v>
      </c>
      <c r="C4396" s="176" t="s">
        <v>9204</v>
      </c>
      <c r="D4396" s="175" t="s">
        <v>9205</v>
      </c>
      <c r="E4396" s="82">
        <v>12</v>
      </c>
      <c r="F4396" s="79"/>
      <c r="G4396" s="82"/>
      <c r="H4396" s="82"/>
      <c r="I4396" s="118">
        <f>VLOOKUP(道具表!L4396,虛寶卡代碼清單!D:H,4,FALSE)*K4396</f>
        <v>4284000000</v>
      </c>
      <c r="J4396" s="147"/>
      <c r="K4396" s="71">
        <v>36000000</v>
      </c>
      <c r="L4396" t="str">
        <f t="shared" si="80"/>
        <v>暴富777 超級Double卡</v>
      </c>
    </row>
    <row r="4397" spans="2:12" x14ac:dyDescent="0.25">
      <c r="B4397" s="82" t="s">
        <v>441</v>
      </c>
      <c r="C4397" s="176" t="s">
        <v>9206</v>
      </c>
      <c r="D4397" s="175" t="s">
        <v>9207</v>
      </c>
      <c r="E4397" s="82">
        <v>12</v>
      </c>
      <c r="F4397" s="79"/>
      <c r="G4397" s="82"/>
      <c r="H4397" s="82"/>
      <c r="I4397" s="118">
        <f>VLOOKUP(道具表!L4397,虛寶卡代碼清單!D:H,4,FALSE)*K4397</f>
        <v>8925000000</v>
      </c>
      <c r="J4397" s="147"/>
      <c r="K4397" s="71">
        <v>75000000</v>
      </c>
      <c r="L4397" t="str">
        <f t="shared" si="80"/>
        <v>暴富777 超級Double卡</v>
      </c>
    </row>
    <row r="4398" spans="2:12" x14ac:dyDescent="0.25">
      <c r="B4398" s="82" t="s">
        <v>441</v>
      </c>
      <c r="C4398" s="176" t="s">
        <v>9208</v>
      </c>
      <c r="D4398" s="175" t="s">
        <v>9209</v>
      </c>
      <c r="E4398" s="82">
        <v>12</v>
      </c>
      <c r="F4398" s="79"/>
      <c r="G4398" s="82"/>
      <c r="H4398" s="82"/>
      <c r="I4398" s="118">
        <f>VLOOKUP(道具表!L4398,虛寶卡代碼清單!D:H,4,FALSE)*K4398</f>
        <v>17850000000</v>
      </c>
      <c r="J4398" s="147"/>
      <c r="K4398" s="71">
        <v>150000000</v>
      </c>
      <c r="L4398" t="str">
        <f t="shared" si="80"/>
        <v>暴富777 超級Double卡</v>
      </c>
    </row>
    <row r="4399" spans="2:12" x14ac:dyDescent="0.25">
      <c r="B4399" s="82" t="s">
        <v>441</v>
      </c>
      <c r="C4399" s="176" t="s">
        <v>9210</v>
      </c>
      <c r="D4399" s="175" t="s">
        <v>9211</v>
      </c>
      <c r="E4399" s="82">
        <v>12</v>
      </c>
      <c r="F4399" s="79"/>
      <c r="G4399" s="82"/>
      <c r="H4399" s="82"/>
      <c r="I4399" s="118">
        <f>VLOOKUP(道具表!L4399,虛寶卡代碼清單!D:H,4,FALSE)*K4399</f>
        <v>29750000000</v>
      </c>
      <c r="J4399" s="147"/>
      <c r="K4399" s="71">
        <v>250000000</v>
      </c>
      <c r="L4399" t="str">
        <f t="shared" si="80"/>
        <v>暴富777 超級Double卡</v>
      </c>
    </row>
    <row r="4400" spans="2:12" x14ac:dyDescent="0.25">
      <c r="B4400" s="82" t="s">
        <v>441</v>
      </c>
      <c r="C4400" s="176" t="s">
        <v>9212</v>
      </c>
      <c r="D4400" s="175" t="s">
        <v>9213</v>
      </c>
      <c r="E4400" s="82">
        <v>12</v>
      </c>
      <c r="F4400" s="79"/>
      <c r="G4400" s="82"/>
      <c r="H4400" s="82"/>
      <c r="I4400" s="118">
        <f>VLOOKUP(道具表!L4400,虛寶卡代碼清單!D:H,4,FALSE)*K4400</f>
        <v>59500000000</v>
      </c>
      <c r="J4400" s="147"/>
      <c r="K4400" s="71">
        <v>500000000</v>
      </c>
      <c r="L4400" t="str">
        <f t="shared" ref="L4400:L4443" si="81">MID(C4400,LEN(K4400)+1,FIND("(",C4400)-LEN(K4400)-1)</f>
        <v>暴富777 超級Double卡</v>
      </c>
    </row>
    <row r="4401" spans="2:12" x14ac:dyDescent="0.25">
      <c r="B4401" s="82" t="s">
        <v>441</v>
      </c>
      <c r="C4401" s="176" t="s">
        <v>9214</v>
      </c>
      <c r="D4401" s="175" t="s">
        <v>9215</v>
      </c>
      <c r="E4401" s="82">
        <v>12</v>
      </c>
      <c r="F4401" s="79"/>
      <c r="G4401" s="82"/>
      <c r="H4401" s="82"/>
      <c r="I4401" s="118">
        <f>VLOOKUP(道具表!L4401,虛寶卡代碼清單!D:H,4,FALSE)*K4401</f>
        <v>178500000000</v>
      </c>
      <c r="J4401" s="147"/>
      <c r="K4401" s="71">
        <v>1500000000</v>
      </c>
      <c r="L4401" t="str">
        <f t="shared" si="81"/>
        <v>暴富777 超級Double卡</v>
      </c>
    </row>
    <row r="4402" spans="2:12" x14ac:dyDescent="0.25">
      <c r="B4402" s="82" t="s">
        <v>441</v>
      </c>
      <c r="C4402" s="176" t="s">
        <v>9216</v>
      </c>
      <c r="D4402" s="175" t="s">
        <v>9217</v>
      </c>
      <c r="E4402" s="82">
        <v>12</v>
      </c>
      <c r="F4402" s="79"/>
      <c r="G4402" s="82"/>
      <c r="H4402" s="82"/>
      <c r="I4402" s="118">
        <f>VLOOKUP(道具表!L4402,虛寶卡代碼清單!D:H,4,FALSE)*K4402</f>
        <v>595000000000</v>
      </c>
      <c r="J4402" s="147"/>
      <c r="K4402" s="71">
        <v>5000000000</v>
      </c>
      <c r="L4402" t="str">
        <f t="shared" si="81"/>
        <v>暴富777 超級Double卡</v>
      </c>
    </row>
    <row r="4403" spans="2:12" x14ac:dyDescent="0.25">
      <c r="B4403" s="82" t="s">
        <v>441</v>
      </c>
      <c r="C4403" s="176" t="s">
        <v>9218</v>
      </c>
      <c r="D4403" s="175" t="s">
        <v>9219</v>
      </c>
      <c r="E4403" s="82">
        <v>12</v>
      </c>
      <c r="F4403" s="79"/>
      <c r="G4403" s="82"/>
      <c r="H4403" s="82"/>
      <c r="I4403" s="118">
        <f>VLOOKUP(道具表!L4403,虛寶卡代碼清單!D:H,4,FALSE)*K4403</f>
        <v>1190000000000</v>
      </c>
      <c r="J4403" s="147"/>
      <c r="K4403" s="71">
        <v>10000000000</v>
      </c>
      <c r="L4403" t="str">
        <f t="shared" si="81"/>
        <v>暴富777 超級Double卡</v>
      </c>
    </row>
    <row r="4404" spans="2:12" x14ac:dyDescent="0.25">
      <c r="B4404" s="82" t="s">
        <v>441</v>
      </c>
      <c r="C4404" s="176" t="s">
        <v>9220</v>
      </c>
      <c r="D4404" s="175" t="s">
        <v>9221</v>
      </c>
      <c r="E4404" s="82">
        <v>12</v>
      </c>
      <c r="F4404" s="79"/>
      <c r="G4404" s="82"/>
      <c r="H4404" s="82"/>
      <c r="I4404" s="118">
        <f>VLOOKUP(道具表!L4404,虛寶卡代碼清單!D:H,4,FALSE)*K4404</f>
        <v>3636000000</v>
      </c>
      <c r="J4404" s="147"/>
      <c r="K4404" s="71">
        <v>9000000</v>
      </c>
      <c r="L4404" t="str">
        <f t="shared" si="81"/>
        <v>暴富777 7連線卡</v>
      </c>
    </row>
    <row r="4405" spans="2:12" x14ac:dyDescent="0.25">
      <c r="B4405" s="82" t="s">
        <v>441</v>
      </c>
      <c r="C4405" s="176" t="s">
        <v>9222</v>
      </c>
      <c r="D4405" s="175" t="s">
        <v>9223</v>
      </c>
      <c r="E4405" s="82">
        <v>12</v>
      </c>
      <c r="F4405" s="79"/>
      <c r="G4405" s="82"/>
      <c r="H4405" s="82"/>
      <c r="I4405" s="118">
        <f>VLOOKUP(道具表!L4405,虛寶卡代碼清單!D:H,4,FALSE)*K4405</f>
        <v>7272000000</v>
      </c>
      <c r="J4405" s="147"/>
      <c r="K4405" s="71">
        <v>18000000</v>
      </c>
      <c r="L4405" t="str">
        <f t="shared" si="81"/>
        <v>暴富777 7連線卡</v>
      </c>
    </row>
    <row r="4406" spans="2:12" x14ac:dyDescent="0.25">
      <c r="B4406" s="82" t="s">
        <v>441</v>
      </c>
      <c r="C4406" s="176" t="s">
        <v>9224</v>
      </c>
      <c r="D4406" s="175" t="s">
        <v>9225</v>
      </c>
      <c r="E4406" s="82">
        <v>12</v>
      </c>
      <c r="F4406" s="79"/>
      <c r="G4406" s="82"/>
      <c r="H4406" s="82"/>
      <c r="I4406" s="118">
        <f>VLOOKUP(道具表!L4406,虛寶卡代碼清單!D:H,4,FALSE)*K4406</f>
        <v>14544000000</v>
      </c>
      <c r="J4406" s="147"/>
      <c r="K4406" s="71">
        <v>36000000</v>
      </c>
      <c r="L4406" t="str">
        <f t="shared" si="81"/>
        <v>暴富777 7連線卡</v>
      </c>
    </row>
    <row r="4407" spans="2:12" x14ac:dyDescent="0.25">
      <c r="B4407" s="82" t="s">
        <v>441</v>
      </c>
      <c r="C4407" s="176" t="s">
        <v>9226</v>
      </c>
      <c r="D4407" s="175" t="s">
        <v>9227</v>
      </c>
      <c r="E4407" s="82">
        <v>12</v>
      </c>
      <c r="F4407" s="79"/>
      <c r="G4407" s="82"/>
      <c r="H4407" s="82"/>
      <c r="I4407" s="118">
        <f>VLOOKUP(道具表!L4407,虛寶卡代碼清單!D:H,4,FALSE)*K4407</f>
        <v>30300000000</v>
      </c>
      <c r="J4407" s="147"/>
      <c r="K4407" s="71">
        <v>75000000</v>
      </c>
      <c r="L4407" t="str">
        <f t="shared" si="81"/>
        <v>暴富777 7連線卡</v>
      </c>
    </row>
    <row r="4408" spans="2:12" x14ac:dyDescent="0.25">
      <c r="B4408" s="82" t="s">
        <v>441</v>
      </c>
      <c r="C4408" s="176" t="s">
        <v>9228</v>
      </c>
      <c r="D4408" s="175" t="s">
        <v>9229</v>
      </c>
      <c r="E4408" s="82">
        <v>12</v>
      </c>
      <c r="F4408" s="79"/>
      <c r="G4408" s="82"/>
      <c r="H4408" s="82"/>
      <c r="I4408" s="118">
        <f>VLOOKUP(道具表!L4408,虛寶卡代碼清單!D:H,4,FALSE)*K4408</f>
        <v>60600000000</v>
      </c>
      <c r="J4408" s="147"/>
      <c r="K4408" s="71">
        <v>150000000</v>
      </c>
      <c r="L4408" t="str">
        <f t="shared" si="81"/>
        <v>暴富777 7連線卡</v>
      </c>
    </row>
    <row r="4409" spans="2:12" x14ac:dyDescent="0.25">
      <c r="B4409" s="82" t="s">
        <v>441</v>
      </c>
      <c r="C4409" s="176" t="s">
        <v>9230</v>
      </c>
      <c r="D4409" s="175" t="s">
        <v>9231</v>
      </c>
      <c r="E4409" s="82">
        <v>12</v>
      </c>
      <c r="F4409" s="79"/>
      <c r="G4409" s="82"/>
      <c r="H4409" s="82"/>
      <c r="I4409" s="118">
        <f>VLOOKUP(道具表!L4409,虛寶卡代碼清單!D:H,4,FALSE)*K4409</f>
        <v>101000000000</v>
      </c>
      <c r="J4409" s="147"/>
      <c r="K4409" s="71">
        <v>250000000</v>
      </c>
      <c r="L4409" t="str">
        <f t="shared" si="81"/>
        <v>暴富777 7連線卡</v>
      </c>
    </row>
    <row r="4410" spans="2:12" x14ac:dyDescent="0.25">
      <c r="B4410" s="82" t="s">
        <v>441</v>
      </c>
      <c r="C4410" s="176" t="s">
        <v>9232</v>
      </c>
      <c r="D4410" s="175" t="s">
        <v>9233</v>
      </c>
      <c r="E4410" s="82">
        <v>12</v>
      </c>
      <c r="F4410" s="79"/>
      <c r="G4410" s="82"/>
      <c r="H4410" s="82"/>
      <c r="I4410" s="118">
        <f>VLOOKUP(道具表!L4410,虛寶卡代碼清單!D:H,4,FALSE)*K4410</f>
        <v>202000000000</v>
      </c>
      <c r="J4410" s="147"/>
      <c r="K4410" s="71">
        <v>500000000</v>
      </c>
      <c r="L4410" t="str">
        <f t="shared" si="81"/>
        <v>暴富777 7連線卡</v>
      </c>
    </row>
    <row r="4411" spans="2:12" x14ac:dyDescent="0.25">
      <c r="B4411" s="82" t="s">
        <v>441</v>
      </c>
      <c r="C4411" s="176" t="s">
        <v>9234</v>
      </c>
      <c r="D4411" s="175" t="s">
        <v>9235</v>
      </c>
      <c r="E4411" s="82">
        <v>12</v>
      </c>
      <c r="F4411" s="79"/>
      <c r="G4411" s="82"/>
      <c r="H4411" s="82"/>
      <c r="I4411" s="118">
        <f>VLOOKUP(道具表!L4411,虛寶卡代碼清單!D:H,4,FALSE)*K4411</f>
        <v>606000000000</v>
      </c>
      <c r="J4411" s="147"/>
      <c r="K4411" s="71">
        <v>1500000000</v>
      </c>
      <c r="L4411" t="str">
        <f t="shared" si="81"/>
        <v>暴富777 7連線卡</v>
      </c>
    </row>
    <row r="4412" spans="2:12" x14ac:dyDescent="0.25">
      <c r="B4412" s="82" t="s">
        <v>441</v>
      </c>
      <c r="C4412" s="176" t="s">
        <v>9236</v>
      </c>
      <c r="D4412" s="175" t="s">
        <v>9237</v>
      </c>
      <c r="E4412" s="82">
        <v>12</v>
      </c>
      <c r="F4412" s="79"/>
      <c r="G4412" s="82"/>
      <c r="H4412" s="82"/>
      <c r="I4412" s="118">
        <f>VLOOKUP(道具表!L4412,虛寶卡代碼清單!D:H,4,FALSE)*K4412</f>
        <v>2020000000000</v>
      </c>
      <c r="J4412" s="147"/>
      <c r="K4412" s="71">
        <v>5000000000</v>
      </c>
      <c r="L4412" t="str">
        <f t="shared" si="81"/>
        <v>暴富777 7連線卡</v>
      </c>
    </row>
    <row r="4413" spans="2:12" x14ac:dyDescent="0.25">
      <c r="B4413" s="82" t="s">
        <v>441</v>
      </c>
      <c r="C4413" s="176" t="s">
        <v>9238</v>
      </c>
      <c r="D4413" s="175" t="s">
        <v>9239</v>
      </c>
      <c r="E4413" s="82">
        <v>12</v>
      </c>
      <c r="F4413" s="79"/>
      <c r="G4413" s="82"/>
      <c r="H4413" s="82"/>
      <c r="I4413" s="118">
        <f>VLOOKUP(道具表!L4413,虛寶卡代碼清單!D:H,4,FALSE)*K4413</f>
        <v>4040000000000</v>
      </c>
      <c r="J4413" s="147"/>
      <c r="K4413" s="71">
        <v>10000000000</v>
      </c>
      <c r="L4413" t="str">
        <f t="shared" si="81"/>
        <v>暴富777 7連線卡</v>
      </c>
    </row>
    <row r="4414" spans="2:12" x14ac:dyDescent="0.25">
      <c r="B4414" s="82" t="s">
        <v>441</v>
      </c>
      <c r="C4414" s="176" t="s">
        <v>9240</v>
      </c>
      <c r="D4414" s="175" t="s">
        <v>9241</v>
      </c>
      <c r="E4414" s="82">
        <v>12</v>
      </c>
      <c r="F4414" s="79"/>
      <c r="G4414" s="82"/>
      <c r="H4414" s="82"/>
      <c r="I4414" s="118">
        <f>VLOOKUP(道具表!L4414,虛寶卡代碼清單!D:H,4,FALSE)*K4414</f>
        <v>3636000000</v>
      </c>
      <c r="J4414" s="147"/>
      <c r="K4414" s="71">
        <v>9000000</v>
      </c>
      <c r="L4414" t="str">
        <f t="shared" si="81"/>
        <v>暴富777 7連線卡</v>
      </c>
    </row>
    <row r="4415" spans="2:12" x14ac:dyDescent="0.25">
      <c r="B4415" s="82" t="s">
        <v>441</v>
      </c>
      <c r="C4415" s="176" t="s">
        <v>9242</v>
      </c>
      <c r="D4415" s="175" t="s">
        <v>9243</v>
      </c>
      <c r="E4415" s="82">
        <v>12</v>
      </c>
      <c r="F4415" s="79"/>
      <c r="G4415" s="82"/>
      <c r="H4415" s="82"/>
      <c r="I4415" s="118">
        <f>VLOOKUP(道具表!L4415,虛寶卡代碼清單!D:H,4,FALSE)*K4415</f>
        <v>7272000000</v>
      </c>
      <c r="J4415" s="147"/>
      <c r="K4415" s="71">
        <v>18000000</v>
      </c>
      <c r="L4415" t="str">
        <f t="shared" si="81"/>
        <v>暴富777 7連線卡</v>
      </c>
    </row>
    <row r="4416" spans="2:12" x14ac:dyDescent="0.25">
      <c r="B4416" s="82" t="s">
        <v>441</v>
      </c>
      <c r="C4416" s="176" t="s">
        <v>9244</v>
      </c>
      <c r="D4416" s="175" t="s">
        <v>9245</v>
      </c>
      <c r="E4416" s="82">
        <v>12</v>
      </c>
      <c r="F4416" s="79"/>
      <c r="G4416" s="82"/>
      <c r="H4416" s="82"/>
      <c r="I4416" s="118">
        <f>VLOOKUP(道具表!L4416,虛寶卡代碼清單!D:H,4,FALSE)*K4416</f>
        <v>14544000000</v>
      </c>
      <c r="J4416" s="147"/>
      <c r="K4416" s="71">
        <v>36000000</v>
      </c>
      <c r="L4416" t="str">
        <f t="shared" si="81"/>
        <v>暴富777 7連線卡</v>
      </c>
    </row>
    <row r="4417" spans="2:12" x14ac:dyDescent="0.25">
      <c r="B4417" s="82" t="s">
        <v>441</v>
      </c>
      <c r="C4417" s="176" t="s">
        <v>9246</v>
      </c>
      <c r="D4417" s="175" t="s">
        <v>9247</v>
      </c>
      <c r="E4417" s="82">
        <v>12</v>
      </c>
      <c r="F4417" s="79"/>
      <c r="G4417" s="82"/>
      <c r="H4417" s="82"/>
      <c r="I4417" s="118">
        <f>VLOOKUP(道具表!L4417,虛寶卡代碼清單!D:H,4,FALSE)*K4417</f>
        <v>30300000000</v>
      </c>
      <c r="J4417" s="147"/>
      <c r="K4417" s="71">
        <v>75000000</v>
      </c>
      <c r="L4417" t="str">
        <f t="shared" si="81"/>
        <v>暴富777 7連線卡</v>
      </c>
    </row>
    <row r="4418" spans="2:12" x14ac:dyDescent="0.25">
      <c r="B4418" s="82" t="s">
        <v>441</v>
      </c>
      <c r="C4418" s="176" t="s">
        <v>9248</v>
      </c>
      <c r="D4418" s="175" t="s">
        <v>9249</v>
      </c>
      <c r="E4418" s="82">
        <v>12</v>
      </c>
      <c r="F4418" s="79"/>
      <c r="G4418" s="82"/>
      <c r="H4418" s="82"/>
      <c r="I4418" s="118">
        <f>VLOOKUP(道具表!L4418,虛寶卡代碼清單!D:H,4,FALSE)*K4418</f>
        <v>60600000000</v>
      </c>
      <c r="J4418" s="147"/>
      <c r="K4418" s="71">
        <v>150000000</v>
      </c>
      <c r="L4418" t="str">
        <f t="shared" si="81"/>
        <v>暴富777 7連線卡</v>
      </c>
    </row>
    <row r="4419" spans="2:12" x14ac:dyDescent="0.25">
      <c r="B4419" s="82" t="s">
        <v>441</v>
      </c>
      <c r="C4419" s="176" t="s">
        <v>9250</v>
      </c>
      <c r="D4419" s="175" t="s">
        <v>9251</v>
      </c>
      <c r="E4419" s="82">
        <v>12</v>
      </c>
      <c r="F4419" s="79"/>
      <c r="G4419" s="82"/>
      <c r="H4419" s="82"/>
      <c r="I4419" s="118">
        <f>VLOOKUP(道具表!L4419,虛寶卡代碼清單!D:H,4,FALSE)*K4419</f>
        <v>101000000000</v>
      </c>
      <c r="J4419" s="147"/>
      <c r="K4419" s="71">
        <v>250000000</v>
      </c>
      <c r="L4419" t="str">
        <f t="shared" si="81"/>
        <v>暴富777 7連線卡</v>
      </c>
    </row>
    <row r="4420" spans="2:12" x14ac:dyDescent="0.25">
      <c r="B4420" s="82" t="s">
        <v>441</v>
      </c>
      <c r="C4420" s="176" t="s">
        <v>9252</v>
      </c>
      <c r="D4420" s="175" t="s">
        <v>9253</v>
      </c>
      <c r="E4420" s="82">
        <v>12</v>
      </c>
      <c r="F4420" s="79"/>
      <c r="G4420" s="82"/>
      <c r="H4420" s="82"/>
      <c r="I4420" s="118">
        <f>VLOOKUP(道具表!L4420,虛寶卡代碼清單!D:H,4,FALSE)*K4420</f>
        <v>202000000000</v>
      </c>
      <c r="J4420" s="147"/>
      <c r="K4420" s="71">
        <v>500000000</v>
      </c>
      <c r="L4420" t="str">
        <f t="shared" si="81"/>
        <v>暴富777 7連線卡</v>
      </c>
    </row>
    <row r="4421" spans="2:12" x14ac:dyDescent="0.25">
      <c r="B4421" s="82" t="s">
        <v>441</v>
      </c>
      <c r="C4421" s="176" t="s">
        <v>9254</v>
      </c>
      <c r="D4421" s="175" t="s">
        <v>9255</v>
      </c>
      <c r="E4421" s="82">
        <v>12</v>
      </c>
      <c r="F4421" s="79"/>
      <c r="G4421" s="82"/>
      <c r="H4421" s="82"/>
      <c r="I4421" s="118">
        <f>VLOOKUP(道具表!L4421,虛寶卡代碼清單!D:H,4,FALSE)*K4421</f>
        <v>606000000000</v>
      </c>
      <c r="J4421" s="147"/>
      <c r="K4421" s="71">
        <v>1500000000</v>
      </c>
      <c r="L4421" t="str">
        <f t="shared" si="81"/>
        <v>暴富777 7連線卡</v>
      </c>
    </row>
    <row r="4422" spans="2:12" x14ac:dyDescent="0.25">
      <c r="B4422" s="82" t="s">
        <v>441</v>
      </c>
      <c r="C4422" s="176" t="s">
        <v>9256</v>
      </c>
      <c r="D4422" s="175" t="s">
        <v>9257</v>
      </c>
      <c r="E4422" s="82">
        <v>12</v>
      </c>
      <c r="F4422" s="79"/>
      <c r="G4422" s="82"/>
      <c r="H4422" s="82"/>
      <c r="I4422" s="118">
        <f>VLOOKUP(道具表!L4422,虛寶卡代碼清單!D:H,4,FALSE)*K4422</f>
        <v>2020000000000</v>
      </c>
      <c r="J4422" s="147"/>
      <c r="K4422" s="71">
        <v>5000000000</v>
      </c>
      <c r="L4422" t="str">
        <f t="shared" si="81"/>
        <v>暴富777 7連線卡</v>
      </c>
    </row>
    <row r="4423" spans="2:12" x14ac:dyDescent="0.25">
      <c r="B4423" s="82" t="s">
        <v>441</v>
      </c>
      <c r="C4423" s="176" t="s">
        <v>9258</v>
      </c>
      <c r="D4423" s="175" t="s">
        <v>9259</v>
      </c>
      <c r="E4423" s="82">
        <v>12</v>
      </c>
      <c r="F4423" s="79"/>
      <c r="G4423" s="82"/>
      <c r="H4423" s="82"/>
      <c r="I4423" s="118">
        <f>VLOOKUP(道具表!L4423,虛寶卡代碼清單!D:H,4,FALSE)*K4423</f>
        <v>4040000000000</v>
      </c>
      <c r="J4423" s="147"/>
      <c r="K4423" s="71">
        <v>10000000000</v>
      </c>
      <c r="L4423" t="str">
        <f t="shared" si="81"/>
        <v>暴富777 7連線卡</v>
      </c>
    </row>
    <row r="4424" spans="2:12" x14ac:dyDescent="0.25">
      <c r="B4424" s="82" t="s">
        <v>441</v>
      </c>
      <c r="C4424" s="176" t="s">
        <v>9260</v>
      </c>
      <c r="D4424" s="175" t="s">
        <v>9261</v>
      </c>
      <c r="E4424" s="82">
        <v>12</v>
      </c>
      <c r="F4424" s="79"/>
      <c r="G4424" s="82"/>
      <c r="H4424" s="82"/>
      <c r="I4424" s="118">
        <f>VLOOKUP(道具表!L4424,虛寶卡代碼清單!D:H,4,FALSE)*K4424</f>
        <v>9000000000</v>
      </c>
      <c r="J4424" s="147"/>
      <c r="K4424" s="71">
        <v>9000000</v>
      </c>
      <c r="L4424" t="str">
        <f t="shared" si="81"/>
        <v>暴富777 紅7千倍卡</v>
      </c>
    </row>
    <row r="4425" spans="2:12" x14ac:dyDescent="0.25">
      <c r="B4425" s="82" t="s">
        <v>441</v>
      </c>
      <c r="C4425" s="176" t="s">
        <v>9262</v>
      </c>
      <c r="D4425" s="175" t="s">
        <v>9263</v>
      </c>
      <c r="E4425" s="82">
        <v>12</v>
      </c>
      <c r="F4425" s="79"/>
      <c r="G4425" s="82"/>
      <c r="H4425" s="82"/>
      <c r="I4425" s="118">
        <f>VLOOKUP(道具表!L4425,虛寶卡代碼清單!D:H,4,FALSE)*K4425</f>
        <v>18000000000</v>
      </c>
      <c r="J4425" s="147"/>
      <c r="K4425" s="71">
        <v>18000000</v>
      </c>
      <c r="L4425" t="str">
        <f t="shared" si="81"/>
        <v>暴富777 紅7千倍卡</v>
      </c>
    </row>
    <row r="4426" spans="2:12" x14ac:dyDescent="0.25">
      <c r="B4426" s="82" t="s">
        <v>441</v>
      </c>
      <c r="C4426" s="176" t="s">
        <v>9264</v>
      </c>
      <c r="D4426" s="175" t="s">
        <v>9265</v>
      </c>
      <c r="E4426" s="82">
        <v>12</v>
      </c>
      <c r="F4426" s="79"/>
      <c r="G4426" s="82"/>
      <c r="H4426" s="82"/>
      <c r="I4426" s="118">
        <f>VLOOKUP(道具表!L4426,虛寶卡代碼清單!D:H,4,FALSE)*K4426</f>
        <v>36000000000</v>
      </c>
      <c r="J4426" s="147"/>
      <c r="K4426" s="71">
        <v>36000000</v>
      </c>
      <c r="L4426" t="str">
        <f t="shared" si="81"/>
        <v>暴富777 紅7千倍卡</v>
      </c>
    </row>
    <row r="4427" spans="2:12" x14ac:dyDescent="0.25">
      <c r="B4427" s="82" t="s">
        <v>441</v>
      </c>
      <c r="C4427" s="176" t="s">
        <v>9266</v>
      </c>
      <c r="D4427" s="175" t="s">
        <v>9267</v>
      </c>
      <c r="E4427" s="82">
        <v>12</v>
      </c>
      <c r="F4427" s="79"/>
      <c r="G4427" s="82"/>
      <c r="H4427" s="82"/>
      <c r="I4427" s="118">
        <f>VLOOKUP(道具表!L4427,虛寶卡代碼清單!D:H,4,FALSE)*K4427</f>
        <v>75000000000</v>
      </c>
      <c r="J4427" s="147"/>
      <c r="K4427" s="71">
        <v>75000000</v>
      </c>
      <c r="L4427" t="str">
        <f t="shared" si="81"/>
        <v>暴富777 紅7千倍卡</v>
      </c>
    </row>
    <row r="4428" spans="2:12" x14ac:dyDescent="0.25">
      <c r="B4428" s="82" t="s">
        <v>441</v>
      </c>
      <c r="C4428" s="176" t="s">
        <v>9268</v>
      </c>
      <c r="D4428" s="175" t="s">
        <v>9269</v>
      </c>
      <c r="E4428" s="82">
        <v>12</v>
      </c>
      <c r="F4428" s="79"/>
      <c r="G4428" s="82"/>
      <c r="H4428" s="82"/>
      <c r="I4428" s="118">
        <f>VLOOKUP(道具表!L4428,虛寶卡代碼清單!D:H,4,FALSE)*K4428</f>
        <v>150000000000</v>
      </c>
      <c r="J4428" s="147"/>
      <c r="K4428" s="71">
        <v>150000000</v>
      </c>
      <c r="L4428" t="str">
        <f t="shared" si="81"/>
        <v>暴富777 紅7千倍卡</v>
      </c>
    </row>
    <row r="4429" spans="2:12" x14ac:dyDescent="0.25">
      <c r="B4429" s="82" t="s">
        <v>441</v>
      </c>
      <c r="C4429" s="176" t="s">
        <v>9270</v>
      </c>
      <c r="D4429" s="175" t="s">
        <v>9271</v>
      </c>
      <c r="E4429" s="82">
        <v>12</v>
      </c>
      <c r="F4429" s="79"/>
      <c r="G4429" s="82"/>
      <c r="H4429" s="82"/>
      <c r="I4429" s="118">
        <f>VLOOKUP(道具表!L4429,虛寶卡代碼清單!D:H,4,FALSE)*K4429</f>
        <v>250000000000</v>
      </c>
      <c r="J4429" s="147"/>
      <c r="K4429" s="71">
        <v>250000000</v>
      </c>
      <c r="L4429" t="str">
        <f t="shared" si="81"/>
        <v>暴富777 紅7千倍卡</v>
      </c>
    </row>
    <row r="4430" spans="2:12" x14ac:dyDescent="0.25">
      <c r="B4430" s="82" t="s">
        <v>441</v>
      </c>
      <c r="C4430" s="176" t="s">
        <v>9272</v>
      </c>
      <c r="D4430" s="175" t="s">
        <v>9273</v>
      </c>
      <c r="E4430" s="82">
        <v>12</v>
      </c>
      <c r="F4430" s="79"/>
      <c r="G4430" s="82"/>
      <c r="H4430" s="82"/>
      <c r="I4430" s="118">
        <f>VLOOKUP(道具表!L4430,虛寶卡代碼清單!D:H,4,FALSE)*K4430</f>
        <v>500000000000</v>
      </c>
      <c r="J4430" s="147"/>
      <c r="K4430" s="71">
        <v>500000000</v>
      </c>
      <c r="L4430" t="str">
        <f t="shared" si="81"/>
        <v>暴富777 紅7千倍卡</v>
      </c>
    </row>
    <row r="4431" spans="2:12" x14ac:dyDescent="0.25">
      <c r="B4431" s="82" t="s">
        <v>441</v>
      </c>
      <c r="C4431" s="176" t="s">
        <v>9274</v>
      </c>
      <c r="D4431" s="175" t="s">
        <v>9275</v>
      </c>
      <c r="E4431" s="82">
        <v>12</v>
      </c>
      <c r="F4431" s="79"/>
      <c r="G4431" s="82"/>
      <c r="H4431" s="82"/>
      <c r="I4431" s="118">
        <f>VLOOKUP(道具表!L4431,虛寶卡代碼清單!D:H,4,FALSE)*K4431</f>
        <v>1500000000000</v>
      </c>
      <c r="J4431" s="147"/>
      <c r="K4431" s="71">
        <v>1500000000</v>
      </c>
      <c r="L4431" t="str">
        <f t="shared" si="81"/>
        <v>暴富777 紅7千倍卡</v>
      </c>
    </row>
    <row r="4432" spans="2:12" x14ac:dyDescent="0.25">
      <c r="B4432" s="82" t="s">
        <v>441</v>
      </c>
      <c r="C4432" s="176" t="s">
        <v>9276</v>
      </c>
      <c r="D4432" s="175" t="s">
        <v>9277</v>
      </c>
      <c r="E4432" s="82">
        <v>12</v>
      </c>
      <c r="F4432" s="79"/>
      <c r="G4432" s="82"/>
      <c r="H4432" s="82"/>
      <c r="I4432" s="118">
        <f>VLOOKUP(道具表!L4432,虛寶卡代碼清單!D:H,4,FALSE)*K4432</f>
        <v>5000000000000</v>
      </c>
      <c r="J4432" s="147"/>
      <c r="K4432" s="71">
        <v>5000000000</v>
      </c>
      <c r="L4432" t="str">
        <f t="shared" si="81"/>
        <v>暴富777 紅7千倍卡</v>
      </c>
    </row>
    <row r="4433" spans="2:12" x14ac:dyDescent="0.25">
      <c r="B4433" s="82" t="s">
        <v>441</v>
      </c>
      <c r="C4433" s="176" t="s">
        <v>9278</v>
      </c>
      <c r="D4433" s="175" t="s">
        <v>9279</v>
      </c>
      <c r="E4433" s="82">
        <v>12</v>
      </c>
      <c r="F4433" s="79"/>
      <c r="G4433" s="82"/>
      <c r="H4433" s="82"/>
      <c r="I4433" s="118">
        <f>VLOOKUP(道具表!L4433,虛寶卡代碼清單!D:H,4,FALSE)*K4433</f>
        <v>10000000000000</v>
      </c>
      <c r="J4433" s="147"/>
      <c r="K4433" s="71">
        <v>10000000000</v>
      </c>
      <c r="L4433" t="str">
        <f t="shared" si="81"/>
        <v>暴富777 紅7千倍卡</v>
      </c>
    </row>
    <row r="4434" spans="2:12" x14ac:dyDescent="0.25">
      <c r="B4434" s="82" t="s">
        <v>441</v>
      </c>
      <c r="C4434" s="176" t="s">
        <v>9280</v>
      </c>
      <c r="D4434" s="175" t="s">
        <v>9281</v>
      </c>
      <c r="E4434" s="82">
        <v>12</v>
      </c>
      <c r="F4434" s="79"/>
      <c r="G4434" s="82"/>
      <c r="H4434" s="82"/>
      <c r="I4434" s="118">
        <f>VLOOKUP(道具表!L4434,虛寶卡代碼清單!D:H,4,FALSE)*K4434</f>
        <v>9000000000</v>
      </c>
      <c r="J4434" s="147"/>
      <c r="K4434" s="71">
        <v>9000000</v>
      </c>
      <c r="L4434" t="str">
        <f t="shared" si="81"/>
        <v>暴富777 紅7千倍卡</v>
      </c>
    </row>
    <row r="4435" spans="2:12" x14ac:dyDescent="0.25">
      <c r="B4435" s="82" t="s">
        <v>441</v>
      </c>
      <c r="C4435" s="176" t="s">
        <v>9282</v>
      </c>
      <c r="D4435" s="175" t="s">
        <v>9283</v>
      </c>
      <c r="E4435" s="82">
        <v>12</v>
      </c>
      <c r="F4435" s="79"/>
      <c r="G4435" s="82"/>
      <c r="H4435" s="82"/>
      <c r="I4435" s="118">
        <f>VLOOKUP(道具表!L4435,虛寶卡代碼清單!D:H,4,FALSE)*K4435</f>
        <v>18000000000</v>
      </c>
      <c r="J4435" s="147"/>
      <c r="K4435" s="71">
        <v>18000000</v>
      </c>
      <c r="L4435" t="str">
        <f t="shared" si="81"/>
        <v>暴富777 紅7千倍卡</v>
      </c>
    </row>
    <row r="4436" spans="2:12" x14ac:dyDescent="0.25">
      <c r="B4436" s="82" t="s">
        <v>441</v>
      </c>
      <c r="C4436" s="176" t="s">
        <v>9284</v>
      </c>
      <c r="D4436" s="175" t="s">
        <v>9285</v>
      </c>
      <c r="E4436" s="82">
        <v>12</v>
      </c>
      <c r="F4436" s="79"/>
      <c r="G4436" s="82"/>
      <c r="H4436" s="82"/>
      <c r="I4436" s="118">
        <f>VLOOKUP(道具表!L4436,虛寶卡代碼清單!D:H,4,FALSE)*K4436</f>
        <v>36000000000</v>
      </c>
      <c r="J4436" s="147"/>
      <c r="K4436" s="71">
        <v>36000000</v>
      </c>
      <c r="L4436" t="str">
        <f t="shared" si="81"/>
        <v>暴富777 紅7千倍卡</v>
      </c>
    </row>
    <row r="4437" spans="2:12" x14ac:dyDescent="0.25">
      <c r="B4437" s="82" t="s">
        <v>441</v>
      </c>
      <c r="C4437" s="176" t="s">
        <v>9286</v>
      </c>
      <c r="D4437" s="175" t="s">
        <v>9287</v>
      </c>
      <c r="E4437" s="82">
        <v>12</v>
      </c>
      <c r="F4437" s="79"/>
      <c r="G4437" s="82"/>
      <c r="H4437" s="82"/>
      <c r="I4437" s="118">
        <f>VLOOKUP(道具表!L4437,虛寶卡代碼清單!D:H,4,FALSE)*K4437</f>
        <v>75000000000</v>
      </c>
      <c r="J4437" s="147"/>
      <c r="K4437" s="71">
        <v>75000000</v>
      </c>
      <c r="L4437" t="str">
        <f t="shared" si="81"/>
        <v>暴富777 紅7千倍卡</v>
      </c>
    </row>
    <row r="4438" spans="2:12" x14ac:dyDescent="0.25">
      <c r="B4438" s="82" t="s">
        <v>441</v>
      </c>
      <c r="C4438" s="176" t="s">
        <v>9288</v>
      </c>
      <c r="D4438" s="175" t="s">
        <v>9289</v>
      </c>
      <c r="E4438" s="82">
        <v>12</v>
      </c>
      <c r="F4438" s="79"/>
      <c r="G4438" s="82"/>
      <c r="H4438" s="82"/>
      <c r="I4438" s="118">
        <f>VLOOKUP(道具表!L4438,虛寶卡代碼清單!D:H,4,FALSE)*K4438</f>
        <v>150000000000</v>
      </c>
      <c r="J4438" s="147"/>
      <c r="K4438" s="71">
        <v>150000000</v>
      </c>
      <c r="L4438" t="str">
        <f t="shared" si="81"/>
        <v>暴富777 紅7千倍卡</v>
      </c>
    </row>
    <row r="4439" spans="2:12" x14ac:dyDescent="0.25">
      <c r="B4439" s="82" t="s">
        <v>441</v>
      </c>
      <c r="C4439" s="176" t="s">
        <v>9290</v>
      </c>
      <c r="D4439" s="175" t="s">
        <v>9291</v>
      </c>
      <c r="E4439" s="82">
        <v>12</v>
      </c>
      <c r="F4439" s="79"/>
      <c r="G4439" s="82"/>
      <c r="H4439" s="82"/>
      <c r="I4439" s="118">
        <f>VLOOKUP(道具表!L4439,虛寶卡代碼清單!D:H,4,FALSE)*K4439</f>
        <v>250000000000</v>
      </c>
      <c r="J4439" s="147"/>
      <c r="K4439" s="71">
        <v>250000000</v>
      </c>
      <c r="L4439" t="str">
        <f t="shared" si="81"/>
        <v>暴富777 紅7千倍卡</v>
      </c>
    </row>
    <row r="4440" spans="2:12" x14ac:dyDescent="0.25">
      <c r="B4440" s="82" t="s">
        <v>441</v>
      </c>
      <c r="C4440" s="176" t="s">
        <v>9292</v>
      </c>
      <c r="D4440" s="175" t="s">
        <v>9293</v>
      </c>
      <c r="E4440" s="82">
        <v>12</v>
      </c>
      <c r="F4440" s="79"/>
      <c r="G4440" s="82"/>
      <c r="H4440" s="82"/>
      <c r="I4440" s="118">
        <f>VLOOKUP(道具表!L4440,虛寶卡代碼清單!D:H,4,FALSE)*K4440</f>
        <v>500000000000</v>
      </c>
      <c r="J4440" s="147"/>
      <c r="K4440" s="71">
        <v>500000000</v>
      </c>
      <c r="L4440" t="str">
        <f t="shared" si="81"/>
        <v>暴富777 紅7千倍卡</v>
      </c>
    </row>
    <row r="4441" spans="2:12" x14ac:dyDescent="0.25">
      <c r="B4441" s="82" t="s">
        <v>441</v>
      </c>
      <c r="C4441" s="176" t="s">
        <v>9294</v>
      </c>
      <c r="D4441" s="175" t="s">
        <v>9295</v>
      </c>
      <c r="E4441" s="82">
        <v>12</v>
      </c>
      <c r="F4441" s="79"/>
      <c r="G4441" s="82"/>
      <c r="H4441" s="82"/>
      <c r="I4441" s="118">
        <f>VLOOKUP(道具表!L4441,虛寶卡代碼清單!D:H,4,FALSE)*K4441</f>
        <v>1500000000000</v>
      </c>
      <c r="J4441" s="147"/>
      <c r="K4441" s="71">
        <v>1500000000</v>
      </c>
      <c r="L4441" t="str">
        <f t="shared" si="81"/>
        <v>暴富777 紅7千倍卡</v>
      </c>
    </row>
    <row r="4442" spans="2:12" x14ac:dyDescent="0.25">
      <c r="B4442" s="82" t="s">
        <v>441</v>
      </c>
      <c r="C4442" s="176" t="s">
        <v>9296</v>
      </c>
      <c r="D4442" s="175" t="s">
        <v>9297</v>
      </c>
      <c r="E4442" s="82">
        <v>12</v>
      </c>
      <c r="F4442" s="79"/>
      <c r="G4442" s="82"/>
      <c r="H4442" s="82"/>
      <c r="I4442" s="118">
        <f>VLOOKUP(道具表!L4442,虛寶卡代碼清單!D:H,4,FALSE)*K4442</f>
        <v>5000000000000</v>
      </c>
      <c r="J4442" s="147"/>
      <c r="K4442" s="71">
        <v>5000000000</v>
      </c>
      <c r="L4442" t="str">
        <f t="shared" si="81"/>
        <v>暴富777 紅7千倍卡</v>
      </c>
    </row>
    <row r="4443" spans="2:12" x14ac:dyDescent="0.25">
      <c r="B4443" s="82" t="s">
        <v>441</v>
      </c>
      <c r="C4443" s="176" t="s">
        <v>9298</v>
      </c>
      <c r="D4443" s="175" t="s">
        <v>9299</v>
      </c>
      <c r="E4443" s="82">
        <v>12</v>
      </c>
      <c r="F4443" s="79"/>
      <c r="G4443" s="82"/>
      <c r="H4443" s="82"/>
      <c r="I4443" s="118">
        <f>VLOOKUP(道具表!L4443,虛寶卡代碼清單!D:H,4,FALSE)*K4443</f>
        <v>10000000000000</v>
      </c>
      <c r="J4443" s="147"/>
      <c r="K4443" s="71">
        <v>10000000000</v>
      </c>
      <c r="L4443" t="str">
        <f t="shared" si="81"/>
        <v>暴富777 紅7千倍卡</v>
      </c>
    </row>
    <row r="4444" spans="2:12" x14ac:dyDescent="0.25">
      <c r="B4444" s="82" t="s">
        <v>441</v>
      </c>
      <c r="C4444" s="176" t="s">
        <v>9349</v>
      </c>
      <c r="D4444" s="175" t="s">
        <v>9525</v>
      </c>
      <c r="E4444" s="82">
        <v>12</v>
      </c>
      <c r="F4444" s="79"/>
      <c r="G4444" s="82"/>
      <c r="H4444" s="82"/>
      <c r="I4444" s="118">
        <f>VLOOKUP(道具表!L4444,虛寶卡代碼清單!D:H,4,FALSE)*K4444</f>
        <v>216000</v>
      </c>
      <c r="J4444" s="147"/>
      <c r="K4444" s="71">
        <v>3000</v>
      </c>
      <c r="L4444" t="s">
        <v>9345</v>
      </c>
    </row>
    <row r="4445" spans="2:12" x14ac:dyDescent="0.25">
      <c r="B4445" s="82" t="s">
        <v>441</v>
      </c>
      <c r="C4445" s="176" t="s">
        <v>9350</v>
      </c>
      <c r="D4445" s="175" t="s">
        <v>9526</v>
      </c>
      <c r="E4445" s="82">
        <v>12</v>
      </c>
      <c r="F4445" s="79"/>
      <c r="G4445" s="82"/>
      <c r="H4445" s="82"/>
      <c r="I4445" s="118">
        <f>VLOOKUP(道具表!L4445,虛寶卡代碼清單!D:H,4,FALSE)*K4445</f>
        <v>720000</v>
      </c>
      <c r="J4445" s="147"/>
      <c r="K4445" s="71">
        <v>10000</v>
      </c>
      <c r="L4445" t="s">
        <v>9345</v>
      </c>
    </row>
    <row r="4446" spans="2:12" x14ac:dyDescent="0.25">
      <c r="B4446" s="82" t="s">
        <v>441</v>
      </c>
      <c r="C4446" s="176" t="s">
        <v>9351</v>
      </c>
      <c r="D4446" s="175" t="s">
        <v>9527</v>
      </c>
      <c r="E4446" s="82">
        <v>12</v>
      </c>
      <c r="F4446" s="79"/>
      <c r="G4446" s="82"/>
      <c r="H4446" s="82"/>
      <c r="I4446" s="118">
        <f>VLOOKUP(道具表!L4446,虛寶卡代碼清單!D:H,4,FALSE)*K4446</f>
        <v>2160000</v>
      </c>
      <c r="J4446" s="147"/>
      <c r="K4446" s="71">
        <v>30000</v>
      </c>
      <c r="L4446" t="s">
        <v>9345</v>
      </c>
    </row>
    <row r="4447" spans="2:12" x14ac:dyDescent="0.25">
      <c r="B4447" s="82" t="s">
        <v>441</v>
      </c>
      <c r="C4447" s="176" t="s">
        <v>9352</v>
      </c>
      <c r="D4447" s="175" t="s">
        <v>9528</v>
      </c>
      <c r="E4447" s="82">
        <v>12</v>
      </c>
      <c r="F4447" s="79"/>
      <c r="G4447" s="82"/>
      <c r="H4447" s="82"/>
      <c r="I4447" s="118">
        <f>VLOOKUP(道具表!L4447,虛寶卡代碼清單!D:H,4,FALSE)*K4447</f>
        <v>7200000</v>
      </c>
      <c r="J4447" s="147"/>
      <c r="K4447" s="71">
        <v>100000</v>
      </c>
      <c r="L4447" t="s">
        <v>9345</v>
      </c>
    </row>
    <row r="4448" spans="2:12" x14ac:dyDescent="0.25">
      <c r="B4448" s="82" t="s">
        <v>441</v>
      </c>
      <c r="C4448" s="176" t="s">
        <v>9353</v>
      </c>
      <c r="D4448" s="175" t="s">
        <v>9529</v>
      </c>
      <c r="E4448" s="82">
        <v>12</v>
      </c>
      <c r="F4448" s="79"/>
      <c r="G4448" s="82"/>
      <c r="H4448" s="82"/>
      <c r="I4448" s="118">
        <f>VLOOKUP(道具表!L4448,虛寶卡代碼清單!D:H,4,FALSE)*K4448</f>
        <v>21600000</v>
      </c>
      <c r="J4448" s="147"/>
      <c r="K4448" s="71">
        <v>300000</v>
      </c>
      <c r="L4448" t="s">
        <v>9345</v>
      </c>
    </row>
    <row r="4449" spans="2:12" x14ac:dyDescent="0.25">
      <c r="B4449" s="82" t="s">
        <v>441</v>
      </c>
      <c r="C4449" s="176" t="s">
        <v>9354</v>
      </c>
      <c r="D4449" s="175" t="s">
        <v>9530</v>
      </c>
      <c r="E4449" s="82">
        <v>12</v>
      </c>
      <c r="F4449" s="79"/>
      <c r="G4449" s="82"/>
      <c r="H4449" s="82"/>
      <c r="I4449" s="118">
        <f>VLOOKUP(道具表!L4449,虛寶卡代碼清單!D:H,4,FALSE)*K4449</f>
        <v>72000000</v>
      </c>
      <c r="J4449" s="147"/>
      <c r="K4449" s="71">
        <v>1000000</v>
      </c>
      <c r="L4449" t="s">
        <v>9345</v>
      </c>
    </row>
    <row r="4450" spans="2:12" x14ac:dyDescent="0.25">
      <c r="B4450" s="82" t="s">
        <v>441</v>
      </c>
      <c r="C4450" s="176" t="s">
        <v>9355</v>
      </c>
      <c r="D4450" s="175" t="s">
        <v>9531</v>
      </c>
      <c r="E4450" s="82">
        <v>12</v>
      </c>
      <c r="F4450" s="79"/>
      <c r="G4450" s="82"/>
      <c r="H4450" s="82"/>
      <c r="I4450" s="118">
        <f>VLOOKUP(道具表!L4450,虛寶卡代碼清單!D:H,4,FALSE)*K4450</f>
        <v>216000000</v>
      </c>
      <c r="J4450" s="147"/>
      <c r="K4450" s="71">
        <v>3000000</v>
      </c>
      <c r="L4450" t="s">
        <v>9345</v>
      </c>
    </row>
    <row r="4451" spans="2:12" x14ac:dyDescent="0.25">
      <c r="B4451" s="82" t="s">
        <v>441</v>
      </c>
      <c r="C4451" s="176" t="s">
        <v>9356</v>
      </c>
      <c r="D4451" s="175" t="s">
        <v>9532</v>
      </c>
      <c r="E4451" s="82">
        <v>12</v>
      </c>
      <c r="F4451" s="79"/>
      <c r="G4451" s="82"/>
      <c r="H4451" s="82"/>
      <c r="I4451" s="118">
        <f>VLOOKUP(道具表!L4451,虛寶卡代碼清單!D:H,4,FALSE)*K4451</f>
        <v>432000000</v>
      </c>
      <c r="J4451" s="147"/>
      <c r="K4451" s="71">
        <v>6000000</v>
      </c>
      <c r="L4451" t="s">
        <v>9345</v>
      </c>
    </row>
    <row r="4452" spans="2:12" x14ac:dyDescent="0.25">
      <c r="B4452" s="82" t="s">
        <v>441</v>
      </c>
      <c r="C4452" s="176" t="s">
        <v>9357</v>
      </c>
      <c r="D4452" s="175" t="s">
        <v>9533</v>
      </c>
      <c r="E4452" s="82">
        <v>12</v>
      </c>
      <c r="F4452" s="79"/>
      <c r="G4452" s="82"/>
      <c r="H4452" s="82"/>
      <c r="I4452" s="118">
        <f>VLOOKUP(道具表!L4452,虛寶卡代碼清單!D:H,4,FALSE)*K4452</f>
        <v>648000000</v>
      </c>
      <c r="J4452" s="147"/>
      <c r="K4452" s="71">
        <v>9000000</v>
      </c>
      <c r="L4452" t="s">
        <v>9345</v>
      </c>
    </row>
    <row r="4453" spans="2:12" x14ac:dyDescent="0.25">
      <c r="B4453" s="82" t="s">
        <v>441</v>
      </c>
      <c r="C4453" s="176" t="s">
        <v>9358</v>
      </c>
      <c r="D4453" s="175" t="s">
        <v>9534</v>
      </c>
      <c r="E4453" s="82">
        <v>12</v>
      </c>
      <c r="F4453" s="79"/>
      <c r="G4453" s="82"/>
      <c r="H4453" s="82"/>
      <c r="I4453" s="118">
        <f>VLOOKUP(道具表!L4453,虛寶卡代碼清單!D:H,4,FALSE)*K4453</f>
        <v>720000000</v>
      </c>
      <c r="J4453" s="147"/>
      <c r="K4453" s="71">
        <v>10000000</v>
      </c>
      <c r="L4453" t="s">
        <v>9345</v>
      </c>
    </row>
    <row r="4454" spans="2:12" x14ac:dyDescent="0.25">
      <c r="B4454" s="82" t="s">
        <v>441</v>
      </c>
      <c r="C4454" s="176" t="s">
        <v>9359</v>
      </c>
      <c r="D4454" s="175" t="s">
        <v>9535</v>
      </c>
      <c r="E4454" s="82">
        <v>12</v>
      </c>
      <c r="F4454" s="79"/>
      <c r="G4454" s="82"/>
      <c r="H4454" s="82"/>
      <c r="I4454" s="118">
        <f>VLOOKUP(道具表!L4454,虛寶卡代碼清單!D:H,4,FALSE)*K4454</f>
        <v>1080000000</v>
      </c>
      <c r="J4454" s="147"/>
      <c r="K4454" s="71">
        <v>15000000</v>
      </c>
      <c r="L4454" t="s">
        <v>9345</v>
      </c>
    </row>
    <row r="4455" spans="2:12" x14ac:dyDescent="0.25">
      <c r="B4455" s="82" t="s">
        <v>441</v>
      </c>
      <c r="C4455" s="176" t="s">
        <v>9360</v>
      </c>
      <c r="D4455" s="175" t="s">
        <v>9536</v>
      </c>
      <c r="E4455" s="82">
        <v>12</v>
      </c>
      <c r="F4455" s="79"/>
      <c r="G4455" s="82"/>
      <c r="H4455" s="82"/>
      <c r="I4455" s="118">
        <f>VLOOKUP(道具表!L4455,虛寶卡代碼清單!D:H,4,FALSE)*K4455</f>
        <v>2160000000</v>
      </c>
      <c r="J4455" s="147"/>
      <c r="K4455" s="71">
        <v>30000000</v>
      </c>
      <c r="L4455" t="s">
        <v>9345</v>
      </c>
    </row>
    <row r="4456" spans="2:12" x14ac:dyDescent="0.25">
      <c r="B4456" s="82" t="s">
        <v>441</v>
      </c>
      <c r="C4456" s="176" t="s">
        <v>9361</v>
      </c>
      <c r="D4456" s="175" t="s">
        <v>9537</v>
      </c>
      <c r="E4456" s="82">
        <v>12</v>
      </c>
      <c r="F4456" s="79"/>
      <c r="G4456" s="82"/>
      <c r="H4456" s="82"/>
      <c r="I4456" s="118">
        <f>VLOOKUP(道具表!L4456,虛寶卡代碼清單!D:H,4,FALSE)*K4456</f>
        <v>3600000000</v>
      </c>
      <c r="J4456" s="147"/>
      <c r="K4456" s="71">
        <v>50000000</v>
      </c>
      <c r="L4456" t="s">
        <v>9345</v>
      </c>
    </row>
    <row r="4457" spans="2:12" x14ac:dyDescent="0.25">
      <c r="B4457" s="82" t="s">
        <v>441</v>
      </c>
      <c r="C4457" s="176" t="s">
        <v>9362</v>
      </c>
      <c r="D4457" s="175" t="s">
        <v>9538</v>
      </c>
      <c r="E4457" s="82">
        <v>12</v>
      </c>
      <c r="F4457" s="79"/>
      <c r="G4457" s="82"/>
      <c r="H4457" s="82"/>
      <c r="I4457" s="118">
        <f>VLOOKUP(道具表!L4457,虛寶卡代碼清單!D:H,4,FALSE)*K4457</f>
        <v>7200000000</v>
      </c>
      <c r="J4457" s="147"/>
      <c r="K4457" s="71">
        <v>100000000</v>
      </c>
      <c r="L4457" t="s">
        <v>9345</v>
      </c>
    </row>
    <row r="4458" spans="2:12" x14ac:dyDescent="0.25">
      <c r="B4458" s="82" t="s">
        <v>441</v>
      </c>
      <c r="C4458" s="176" t="s">
        <v>9363</v>
      </c>
      <c r="D4458" s="175" t="s">
        <v>9539</v>
      </c>
      <c r="E4458" s="82">
        <v>12</v>
      </c>
      <c r="F4458" s="79"/>
      <c r="G4458" s="82"/>
      <c r="H4458" s="82"/>
      <c r="I4458" s="118">
        <f>VLOOKUP(道具表!L4458,虛寶卡代碼清單!D:H,4,FALSE)*K4458</f>
        <v>14400000000</v>
      </c>
      <c r="J4458" s="147"/>
      <c r="K4458" s="71">
        <v>200000000</v>
      </c>
      <c r="L4458" t="s">
        <v>9345</v>
      </c>
    </row>
    <row r="4459" spans="2:12" x14ac:dyDescent="0.25">
      <c r="B4459" s="82" t="s">
        <v>441</v>
      </c>
      <c r="C4459" s="176" t="s">
        <v>9364</v>
      </c>
      <c r="D4459" s="175" t="s">
        <v>9540</v>
      </c>
      <c r="E4459" s="82">
        <v>12</v>
      </c>
      <c r="F4459" s="79"/>
      <c r="G4459" s="82"/>
      <c r="H4459" s="82"/>
      <c r="I4459" s="118">
        <f>VLOOKUP(道具表!L4459,虛寶卡代碼清單!D:H,4,FALSE)*K4459</f>
        <v>21600000000</v>
      </c>
      <c r="J4459" s="147"/>
      <c r="K4459" s="71">
        <v>300000000</v>
      </c>
      <c r="L4459" t="s">
        <v>9345</v>
      </c>
    </row>
    <row r="4460" spans="2:12" x14ac:dyDescent="0.25">
      <c r="B4460" s="82" t="s">
        <v>441</v>
      </c>
      <c r="C4460" s="176" t="s">
        <v>9365</v>
      </c>
      <c r="D4460" s="175" t="s">
        <v>9541</v>
      </c>
      <c r="E4460" s="82">
        <v>12</v>
      </c>
      <c r="F4460" s="79"/>
      <c r="G4460" s="82"/>
      <c r="H4460" s="82"/>
      <c r="I4460" s="118">
        <f>VLOOKUP(道具表!L4460,虛寶卡代碼清單!D:H,4,FALSE)*K4460</f>
        <v>36000000000</v>
      </c>
      <c r="J4460" s="147"/>
      <c r="K4460" s="71">
        <v>500000000</v>
      </c>
      <c r="L4460" t="s">
        <v>9345</v>
      </c>
    </row>
    <row r="4461" spans="2:12" x14ac:dyDescent="0.25">
      <c r="B4461" s="82" t="s">
        <v>441</v>
      </c>
      <c r="C4461" s="176" t="s">
        <v>9366</v>
      </c>
      <c r="D4461" s="175" t="s">
        <v>9542</v>
      </c>
      <c r="E4461" s="82">
        <v>12</v>
      </c>
      <c r="F4461" s="79"/>
      <c r="G4461" s="82"/>
      <c r="H4461" s="82"/>
      <c r="I4461" s="118">
        <f>VLOOKUP(道具表!L4461,虛寶卡代碼清單!D:H,4,FALSE)*K4461</f>
        <v>72000000000</v>
      </c>
      <c r="J4461" s="147"/>
      <c r="K4461" s="71">
        <v>1000000000</v>
      </c>
      <c r="L4461" t="s">
        <v>9345</v>
      </c>
    </row>
    <row r="4462" spans="2:12" x14ac:dyDescent="0.25">
      <c r="B4462" s="82" t="s">
        <v>441</v>
      </c>
      <c r="C4462" s="176" t="s">
        <v>9367</v>
      </c>
      <c r="D4462" s="175" t="s">
        <v>9543</v>
      </c>
      <c r="E4462" s="82">
        <v>12</v>
      </c>
      <c r="F4462" s="79"/>
      <c r="G4462" s="82"/>
      <c r="H4462" s="82"/>
      <c r="I4462" s="118">
        <f>VLOOKUP(道具表!L4462,虛寶卡代碼清單!D:H,4,FALSE)*K4462</f>
        <v>144000000000</v>
      </c>
      <c r="J4462" s="147"/>
      <c r="K4462" s="71">
        <v>2000000000</v>
      </c>
      <c r="L4462" t="s">
        <v>9345</v>
      </c>
    </row>
    <row r="4463" spans="2:12" x14ac:dyDescent="0.25">
      <c r="B4463" s="82" t="s">
        <v>441</v>
      </c>
      <c r="C4463" s="176" t="s">
        <v>9368</v>
      </c>
      <c r="D4463" s="175" t="s">
        <v>9544</v>
      </c>
      <c r="E4463" s="82">
        <v>12</v>
      </c>
      <c r="F4463" s="79"/>
      <c r="G4463" s="82"/>
      <c r="H4463" s="82"/>
      <c r="I4463" s="118">
        <f>VLOOKUP(道具表!L4463,虛寶卡代碼清單!D:H,4,FALSE)*K4463</f>
        <v>360000000000</v>
      </c>
      <c r="J4463" s="147"/>
      <c r="K4463" s="71">
        <v>5000000000</v>
      </c>
      <c r="L4463" t="s">
        <v>9345</v>
      </c>
    </row>
    <row r="4464" spans="2:12" x14ac:dyDescent="0.25">
      <c r="B4464" s="82" t="s">
        <v>441</v>
      </c>
      <c r="C4464" s="176" t="s">
        <v>9369</v>
      </c>
      <c r="D4464" s="175" t="s">
        <v>9545</v>
      </c>
      <c r="E4464" s="82">
        <v>12</v>
      </c>
      <c r="F4464" s="79"/>
      <c r="G4464" s="82"/>
      <c r="H4464" s="82"/>
      <c r="I4464" s="118">
        <f>VLOOKUP(道具表!L4464,虛寶卡代碼清單!D:H,4,FALSE)*K4464</f>
        <v>720000000000</v>
      </c>
      <c r="J4464" s="147"/>
      <c r="K4464" s="71">
        <v>10000000000</v>
      </c>
      <c r="L4464" t="s">
        <v>9345</v>
      </c>
    </row>
    <row r="4465" spans="2:12" x14ac:dyDescent="0.25">
      <c r="B4465" s="82" t="s">
        <v>441</v>
      </c>
      <c r="C4465" s="176" t="s">
        <v>9370</v>
      </c>
      <c r="D4465" s="175" t="s">
        <v>9546</v>
      </c>
      <c r="E4465" s="82">
        <v>12</v>
      </c>
      <c r="F4465" s="79"/>
      <c r="G4465" s="82"/>
      <c r="H4465" s="82"/>
      <c r="I4465" s="118">
        <f>VLOOKUP(道具表!L4465,虛寶卡代碼清單!D:H,4,FALSE)*K4465</f>
        <v>216000</v>
      </c>
      <c r="J4465" s="147"/>
      <c r="K4465" s="71">
        <v>3000</v>
      </c>
      <c r="L4465" t="s">
        <v>9345</v>
      </c>
    </row>
    <row r="4466" spans="2:12" x14ac:dyDescent="0.25">
      <c r="B4466" s="82" t="s">
        <v>441</v>
      </c>
      <c r="C4466" s="176" t="s">
        <v>9371</v>
      </c>
      <c r="D4466" s="175" t="s">
        <v>9547</v>
      </c>
      <c r="E4466" s="82">
        <v>12</v>
      </c>
      <c r="F4466" s="79"/>
      <c r="G4466" s="82"/>
      <c r="H4466" s="82"/>
      <c r="I4466" s="118">
        <f>VLOOKUP(道具表!L4466,虛寶卡代碼清單!D:H,4,FALSE)*K4466</f>
        <v>720000</v>
      </c>
      <c r="J4466" s="147"/>
      <c r="K4466" s="71">
        <v>10000</v>
      </c>
      <c r="L4466" t="s">
        <v>9345</v>
      </c>
    </row>
    <row r="4467" spans="2:12" x14ac:dyDescent="0.25">
      <c r="B4467" s="82" t="s">
        <v>441</v>
      </c>
      <c r="C4467" s="176" t="s">
        <v>9372</v>
      </c>
      <c r="D4467" s="175" t="s">
        <v>9548</v>
      </c>
      <c r="E4467" s="82">
        <v>12</v>
      </c>
      <c r="F4467" s="79"/>
      <c r="G4467" s="82"/>
      <c r="H4467" s="82"/>
      <c r="I4467" s="118">
        <f>VLOOKUP(道具表!L4467,虛寶卡代碼清單!D:H,4,FALSE)*K4467</f>
        <v>2160000</v>
      </c>
      <c r="J4467" s="147"/>
      <c r="K4467" s="71">
        <v>30000</v>
      </c>
      <c r="L4467" t="s">
        <v>9345</v>
      </c>
    </row>
    <row r="4468" spans="2:12" x14ac:dyDescent="0.25">
      <c r="B4468" s="82" t="s">
        <v>441</v>
      </c>
      <c r="C4468" s="176" t="s">
        <v>9373</v>
      </c>
      <c r="D4468" s="175" t="s">
        <v>9549</v>
      </c>
      <c r="E4468" s="82">
        <v>12</v>
      </c>
      <c r="F4468" s="79"/>
      <c r="G4468" s="82"/>
      <c r="H4468" s="82"/>
      <c r="I4468" s="118">
        <f>VLOOKUP(道具表!L4468,虛寶卡代碼清單!D:H,4,FALSE)*K4468</f>
        <v>7200000</v>
      </c>
      <c r="J4468" s="147"/>
      <c r="K4468" s="71">
        <v>100000</v>
      </c>
      <c r="L4468" t="s">
        <v>9345</v>
      </c>
    </row>
    <row r="4469" spans="2:12" x14ac:dyDescent="0.25">
      <c r="B4469" s="82" t="s">
        <v>441</v>
      </c>
      <c r="C4469" s="176" t="s">
        <v>9374</v>
      </c>
      <c r="D4469" s="175" t="s">
        <v>9550</v>
      </c>
      <c r="E4469" s="82">
        <v>12</v>
      </c>
      <c r="F4469" s="79"/>
      <c r="G4469" s="82"/>
      <c r="H4469" s="82"/>
      <c r="I4469" s="118">
        <f>VLOOKUP(道具表!L4469,虛寶卡代碼清單!D:H,4,FALSE)*K4469</f>
        <v>21600000</v>
      </c>
      <c r="J4469" s="147"/>
      <c r="K4469" s="71">
        <v>300000</v>
      </c>
      <c r="L4469" t="s">
        <v>9345</v>
      </c>
    </row>
    <row r="4470" spans="2:12" x14ac:dyDescent="0.25">
      <c r="B4470" s="82" t="s">
        <v>441</v>
      </c>
      <c r="C4470" s="176" t="s">
        <v>9375</v>
      </c>
      <c r="D4470" s="175" t="s">
        <v>9551</v>
      </c>
      <c r="E4470" s="82">
        <v>12</v>
      </c>
      <c r="F4470" s="79"/>
      <c r="G4470" s="82"/>
      <c r="H4470" s="82"/>
      <c r="I4470" s="118">
        <f>VLOOKUP(道具表!L4470,虛寶卡代碼清單!D:H,4,FALSE)*K4470</f>
        <v>72000000</v>
      </c>
      <c r="J4470" s="147"/>
      <c r="K4470" s="71">
        <v>1000000</v>
      </c>
      <c r="L4470" t="s">
        <v>9345</v>
      </c>
    </row>
    <row r="4471" spans="2:12" x14ac:dyDescent="0.25">
      <c r="B4471" s="82" t="s">
        <v>441</v>
      </c>
      <c r="C4471" s="176" t="s">
        <v>9376</v>
      </c>
      <c r="D4471" s="175" t="s">
        <v>9552</v>
      </c>
      <c r="E4471" s="82">
        <v>12</v>
      </c>
      <c r="F4471" s="79"/>
      <c r="G4471" s="82"/>
      <c r="H4471" s="82"/>
      <c r="I4471" s="118">
        <f>VLOOKUP(道具表!L4471,虛寶卡代碼清單!D:H,4,FALSE)*K4471</f>
        <v>216000000</v>
      </c>
      <c r="J4471" s="147"/>
      <c r="K4471" s="71">
        <v>3000000</v>
      </c>
      <c r="L4471" t="s">
        <v>9345</v>
      </c>
    </row>
    <row r="4472" spans="2:12" x14ac:dyDescent="0.25">
      <c r="B4472" s="82" t="s">
        <v>441</v>
      </c>
      <c r="C4472" s="176" t="s">
        <v>9377</v>
      </c>
      <c r="D4472" s="175" t="s">
        <v>9553</v>
      </c>
      <c r="E4472" s="82">
        <v>12</v>
      </c>
      <c r="F4472" s="79"/>
      <c r="G4472" s="82"/>
      <c r="H4472" s="82"/>
      <c r="I4472" s="118">
        <f>VLOOKUP(道具表!L4472,虛寶卡代碼清單!D:H,4,FALSE)*K4472</f>
        <v>432000000</v>
      </c>
      <c r="J4472" s="147"/>
      <c r="K4472" s="71">
        <v>6000000</v>
      </c>
      <c r="L4472" t="s">
        <v>9345</v>
      </c>
    </row>
    <row r="4473" spans="2:12" x14ac:dyDescent="0.25">
      <c r="B4473" s="82" t="s">
        <v>441</v>
      </c>
      <c r="C4473" s="176" t="s">
        <v>9378</v>
      </c>
      <c r="D4473" s="175" t="s">
        <v>9554</v>
      </c>
      <c r="E4473" s="82">
        <v>12</v>
      </c>
      <c r="F4473" s="79"/>
      <c r="G4473" s="82"/>
      <c r="H4473" s="82"/>
      <c r="I4473" s="118">
        <f>VLOOKUP(道具表!L4473,虛寶卡代碼清單!D:H,4,FALSE)*K4473</f>
        <v>648000000</v>
      </c>
      <c r="J4473" s="147"/>
      <c r="K4473" s="71">
        <v>9000000</v>
      </c>
      <c r="L4473" t="s">
        <v>9345</v>
      </c>
    </row>
    <row r="4474" spans="2:12" x14ac:dyDescent="0.25">
      <c r="B4474" s="82" t="s">
        <v>441</v>
      </c>
      <c r="C4474" s="176" t="s">
        <v>9379</v>
      </c>
      <c r="D4474" s="175" t="s">
        <v>9555</v>
      </c>
      <c r="E4474" s="82">
        <v>12</v>
      </c>
      <c r="F4474" s="79"/>
      <c r="G4474" s="82"/>
      <c r="H4474" s="82"/>
      <c r="I4474" s="118">
        <f>VLOOKUP(道具表!L4474,虛寶卡代碼清單!D:H,4,FALSE)*K4474</f>
        <v>720000000</v>
      </c>
      <c r="J4474" s="147"/>
      <c r="K4474" s="71">
        <v>10000000</v>
      </c>
      <c r="L4474" t="s">
        <v>9345</v>
      </c>
    </row>
    <row r="4475" spans="2:12" x14ac:dyDescent="0.25">
      <c r="B4475" s="82" t="s">
        <v>441</v>
      </c>
      <c r="C4475" s="176" t="s">
        <v>9380</v>
      </c>
      <c r="D4475" s="175" t="s">
        <v>9556</v>
      </c>
      <c r="E4475" s="82">
        <v>12</v>
      </c>
      <c r="F4475" s="79"/>
      <c r="G4475" s="82"/>
      <c r="H4475" s="82"/>
      <c r="I4475" s="118">
        <f>VLOOKUP(道具表!L4475,虛寶卡代碼清單!D:H,4,FALSE)*K4475</f>
        <v>1080000000</v>
      </c>
      <c r="J4475" s="147"/>
      <c r="K4475" s="71">
        <v>15000000</v>
      </c>
      <c r="L4475" t="s">
        <v>9345</v>
      </c>
    </row>
    <row r="4476" spans="2:12" x14ac:dyDescent="0.25">
      <c r="B4476" s="82" t="s">
        <v>441</v>
      </c>
      <c r="C4476" s="176" t="s">
        <v>9381</v>
      </c>
      <c r="D4476" s="175" t="s">
        <v>9557</v>
      </c>
      <c r="E4476" s="82">
        <v>12</v>
      </c>
      <c r="F4476" s="79"/>
      <c r="G4476" s="82"/>
      <c r="H4476" s="82"/>
      <c r="I4476" s="118">
        <f>VLOOKUP(道具表!L4476,虛寶卡代碼清單!D:H,4,FALSE)*K4476</f>
        <v>2160000000</v>
      </c>
      <c r="J4476" s="147"/>
      <c r="K4476" s="71">
        <v>30000000</v>
      </c>
      <c r="L4476" t="s">
        <v>9345</v>
      </c>
    </row>
    <row r="4477" spans="2:12" x14ac:dyDescent="0.25">
      <c r="B4477" s="82" t="s">
        <v>441</v>
      </c>
      <c r="C4477" s="176" t="s">
        <v>9382</v>
      </c>
      <c r="D4477" s="175" t="s">
        <v>9558</v>
      </c>
      <c r="E4477" s="82">
        <v>12</v>
      </c>
      <c r="F4477" s="79"/>
      <c r="G4477" s="82"/>
      <c r="H4477" s="82"/>
      <c r="I4477" s="118">
        <f>VLOOKUP(道具表!L4477,虛寶卡代碼清單!D:H,4,FALSE)*K4477</f>
        <v>3600000000</v>
      </c>
      <c r="J4477" s="147"/>
      <c r="K4477" s="71">
        <v>50000000</v>
      </c>
      <c r="L4477" t="s">
        <v>9345</v>
      </c>
    </row>
    <row r="4478" spans="2:12" x14ac:dyDescent="0.25">
      <c r="B4478" s="82" t="s">
        <v>441</v>
      </c>
      <c r="C4478" s="176" t="s">
        <v>9383</v>
      </c>
      <c r="D4478" s="175" t="s">
        <v>9559</v>
      </c>
      <c r="E4478" s="82">
        <v>12</v>
      </c>
      <c r="F4478" s="79"/>
      <c r="G4478" s="82"/>
      <c r="H4478" s="82"/>
      <c r="I4478" s="118">
        <f>VLOOKUP(道具表!L4478,虛寶卡代碼清單!D:H,4,FALSE)*K4478</f>
        <v>7200000000</v>
      </c>
      <c r="J4478" s="147"/>
      <c r="K4478" s="71">
        <v>100000000</v>
      </c>
      <c r="L4478" t="s">
        <v>9345</v>
      </c>
    </row>
    <row r="4479" spans="2:12" x14ac:dyDescent="0.25">
      <c r="B4479" s="82" t="s">
        <v>441</v>
      </c>
      <c r="C4479" s="176" t="s">
        <v>9384</v>
      </c>
      <c r="D4479" s="175" t="s">
        <v>9560</v>
      </c>
      <c r="E4479" s="82">
        <v>12</v>
      </c>
      <c r="F4479" s="79"/>
      <c r="G4479" s="82"/>
      <c r="H4479" s="82"/>
      <c r="I4479" s="118">
        <f>VLOOKUP(道具表!L4479,虛寶卡代碼清單!D:H,4,FALSE)*K4479</f>
        <v>14400000000</v>
      </c>
      <c r="J4479" s="147"/>
      <c r="K4479" s="71">
        <v>200000000</v>
      </c>
      <c r="L4479" t="s">
        <v>9345</v>
      </c>
    </row>
    <row r="4480" spans="2:12" x14ac:dyDescent="0.25">
      <c r="B4480" s="82" t="s">
        <v>441</v>
      </c>
      <c r="C4480" s="176" t="s">
        <v>9385</v>
      </c>
      <c r="D4480" s="175" t="s">
        <v>9561</v>
      </c>
      <c r="E4480" s="82">
        <v>12</v>
      </c>
      <c r="F4480" s="79"/>
      <c r="G4480" s="82"/>
      <c r="H4480" s="82"/>
      <c r="I4480" s="118">
        <f>VLOOKUP(道具表!L4480,虛寶卡代碼清單!D:H,4,FALSE)*K4480</f>
        <v>21600000000</v>
      </c>
      <c r="J4480" s="147"/>
      <c r="K4480" s="71">
        <v>300000000</v>
      </c>
      <c r="L4480" t="s">
        <v>9345</v>
      </c>
    </row>
    <row r="4481" spans="2:12" x14ac:dyDescent="0.25">
      <c r="B4481" s="82" t="s">
        <v>441</v>
      </c>
      <c r="C4481" s="176" t="s">
        <v>9386</v>
      </c>
      <c r="D4481" s="175" t="s">
        <v>9562</v>
      </c>
      <c r="E4481" s="82">
        <v>12</v>
      </c>
      <c r="F4481" s="79"/>
      <c r="G4481" s="82"/>
      <c r="H4481" s="82"/>
      <c r="I4481" s="118">
        <f>VLOOKUP(道具表!L4481,虛寶卡代碼清單!D:H,4,FALSE)*K4481</f>
        <v>36000000000</v>
      </c>
      <c r="J4481" s="147"/>
      <c r="K4481" s="71">
        <v>500000000</v>
      </c>
      <c r="L4481" t="s">
        <v>9345</v>
      </c>
    </row>
    <row r="4482" spans="2:12" x14ac:dyDescent="0.25">
      <c r="B4482" s="82" t="s">
        <v>441</v>
      </c>
      <c r="C4482" s="176" t="s">
        <v>9387</v>
      </c>
      <c r="D4482" s="175" t="s">
        <v>9563</v>
      </c>
      <c r="E4482" s="82">
        <v>12</v>
      </c>
      <c r="F4482" s="79"/>
      <c r="G4482" s="82"/>
      <c r="H4482" s="82"/>
      <c r="I4482" s="118">
        <f>VLOOKUP(道具表!L4482,虛寶卡代碼清單!D:H,4,FALSE)*K4482</f>
        <v>72000000000</v>
      </c>
      <c r="J4482" s="147"/>
      <c r="K4482" s="71">
        <v>1000000000</v>
      </c>
      <c r="L4482" t="s">
        <v>9345</v>
      </c>
    </row>
    <row r="4483" spans="2:12" x14ac:dyDescent="0.25">
      <c r="B4483" s="82" t="s">
        <v>441</v>
      </c>
      <c r="C4483" s="176" t="s">
        <v>9388</v>
      </c>
      <c r="D4483" s="175" t="s">
        <v>9564</v>
      </c>
      <c r="E4483" s="82">
        <v>12</v>
      </c>
      <c r="F4483" s="79"/>
      <c r="G4483" s="82"/>
      <c r="H4483" s="82"/>
      <c r="I4483" s="118">
        <f>VLOOKUP(道具表!L4483,虛寶卡代碼清單!D:H,4,FALSE)*K4483</f>
        <v>144000000000</v>
      </c>
      <c r="J4483" s="147"/>
      <c r="K4483" s="71">
        <v>2000000000</v>
      </c>
      <c r="L4483" t="s">
        <v>9345</v>
      </c>
    </row>
    <row r="4484" spans="2:12" x14ac:dyDescent="0.25">
      <c r="B4484" s="82" t="s">
        <v>441</v>
      </c>
      <c r="C4484" s="176" t="s">
        <v>9389</v>
      </c>
      <c r="D4484" s="175" t="s">
        <v>9565</v>
      </c>
      <c r="E4484" s="82">
        <v>12</v>
      </c>
      <c r="F4484" s="79"/>
      <c r="G4484" s="82"/>
      <c r="H4484" s="82"/>
      <c r="I4484" s="118">
        <f>VLOOKUP(道具表!L4484,虛寶卡代碼清單!D:H,4,FALSE)*K4484</f>
        <v>360000000000</v>
      </c>
      <c r="J4484" s="147"/>
      <c r="K4484" s="71">
        <v>5000000000</v>
      </c>
      <c r="L4484" t="s">
        <v>9345</v>
      </c>
    </row>
    <row r="4485" spans="2:12" x14ac:dyDescent="0.25">
      <c r="B4485" s="82" t="s">
        <v>441</v>
      </c>
      <c r="C4485" s="176" t="s">
        <v>9390</v>
      </c>
      <c r="D4485" s="175" t="s">
        <v>9566</v>
      </c>
      <c r="E4485" s="82">
        <v>12</v>
      </c>
      <c r="F4485" s="79"/>
      <c r="G4485" s="82"/>
      <c r="H4485" s="82"/>
      <c r="I4485" s="118">
        <f>VLOOKUP(道具表!L4485,虛寶卡代碼清單!D:H,4,FALSE)*K4485</f>
        <v>720000000000</v>
      </c>
      <c r="J4485" s="147"/>
      <c r="K4485" s="71">
        <v>10000000000</v>
      </c>
      <c r="L4485" t="s">
        <v>9345</v>
      </c>
    </row>
    <row r="4486" spans="2:12" x14ac:dyDescent="0.25">
      <c r="B4486" s="82" t="s">
        <v>441</v>
      </c>
      <c r="C4486" s="176" t="s">
        <v>9391</v>
      </c>
      <c r="D4486" s="175" t="s">
        <v>9567</v>
      </c>
      <c r="E4486" s="82">
        <v>12</v>
      </c>
      <c r="F4486" s="79"/>
      <c r="G4486" s="82"/>
      <c r="H4486" s="82"/>
      <c r="I4486" s="118">
        <f>VLOOKUP(道具表!L4486,虛寶卡代碼清單!D:H,4,FALSE)*K4486</f>
        <v>684000</v>
      </c>
      <c r="J4486" s="147"/>
      <c r="K4486" s="71">
        <v>3000</v>
      </c>
      <c r="L4486" t="s">
        <v>9346</v>
      </c>
    </row>
    <row r="4487" spans="2:12" x14ac:dyDescent="0.25">
      <c r="B4487" s="82" t="s">
        <v>441</v>
      </c>
      <c r="C4487" s="176" t="s">
        <v>9392</v>
      </c>
      <c r="D4487" s="175" t="s">
        <v>9568</v>
      </c>
      <c r="E4487" s="82">
        <v>12</v>
      </c>
      <c r="F4487" s="79"/>
      <c r="G4487" s="82"/>
      <c r="H4487" s="82"/>
      <c r="I4487" s="118">
        <f>VLOOKUP(道具表!L4487,虛寶卡代碼清單!D:H,4,FALSE)*K4487</f>
        <v>2280000</v>
      </c>
      <c r="J4487" s="147"/>
      <c r="K4487" s="71">
        <v>10000</v>
      </c>
      <c r="L4487" t="s">
        <v>9346</v>
      </c>
    </row>
    <row r="4488" spans="2:12" x14ac:dyDescent="0.25">
      <c r="B4488" s="82" t="s">
        <v>441</v>
      </c>
      <c r="C4488" s="176" t="s">
        <v>9393</v>
      </c>
      <c r="D4488" s="175" t="s">
        <v>9569</v>
      </c>
      <c r="E4488" s="82">
        <v>12</v>
      </c>
      <c r="F4488" s="79"/>
      <c r="G4488" s="82"/>
      <c r="H4488" s="82"/>
      <c r="I4488" s="118">
        <f>VLOOKUP(道具表!L4488,虛寶卡代碼清單!D:H,4,FALSE)*K4488</f>
        <v>6840000</v>
      </c>
      <c r="J4488" s="147"/>
      <c r="K4488" s="71">
        <v>30000</v>
      </c>
      <c r="L4488" t="s">
        <v>9346</v>
      </c>
    </row>
    <row r="4489" spans="2:12" x14ac:dyDescent="0.25">
      <c r="B4489" s="82" t="s">
        <v>441</v>
      </c>
      <c r="C4489" s="176" t="s">
        <v>9394</v>
      </c>
      <c r="D4489" s="175" t="s">
        <v>9570</v>
      </c>
      <c r="E4489" s="82">
        <v>12</v>
      </c>
      <c r="F4489" s="79"/>
      <c r="G4489" s="82"/>
      <c r="H4489" s="82"/>
      <c r="I4489" s="118">
        <f>VLOOKUP(道具表!L4489,虛寶卡代碼清單!D:H,4,FALSE)*K4489</f>
        <v>22800000</v>
      </c>
      <c r="J4489" s="147"/>
      <c r="K4489" s="71">
        <v>100000</v>
      </c>
      <c r="L4489" t="s">
        <v>9346</v>
      </c>
    </row>
    <row r="4490" spans="2:12" x14ac:dyDescent="0.25">
      <c r="B4490" s="82" t="s">
        <v>441</v>
      </c>
      <c r="C4490" s="176" t="s">
        <v>9395</v>
      </c>
      <c r="D4490" s="175" t="s">
        <v>9571</v>
      </c>
      <c r="E4490" s="82">
        <v>12</v>
      </c>
      <c r="F4490" s="79"/>
      <c r="G4490" s="82"/>
      <c r="H4490" s="82"/>
      <c r="I4490" s="118">
        <f>VLOOKUP(道具表!L4490,虛寶卡代碼清單!D:H,4,FALSE)*K4490</f>
        <v>68400000</v>
      </c>
      <c r="J4490" s="147"/>
      <c r="K4490" s="71">
        <v>300000</v>
      </c>
      <c r="L4490" t="s">
        <v>9346</v>
      </c>
    </row>
    <row r="4491" spans="2:12" x14ac:dyDescent="0.25">
      <c r="B4491" s="82" t="s">
        <v>441</v>
      </c>
      <c r="C4491" s="176" t="s">
        <v>9396</v>
      </c>
      <c r="D4491" s="175" t="s">
        <v>9572</v>
      </c>
      <c r="E4491" s="82">
        <v>12</v>
      </c>
      <c r="F4491" s="79"/>
      <c r="G4491" s="82"/>
      <c r="H4491" s="82"/>
      <c r="I4491" s="118">
        <f>VLOOKUP(道具表!L4491,虛寶卡代碼清單!D:H,4,FALSE)*K4491</f>
        <v>228000000</v>
      </c>
      <c r="J4491" s="147"/>
      <c r="K4491" s="71">
        <v>1000000</v>
      </c>
      <c r="L4491" t="s">
        <v>9346</v>
      </c>
    </row>
    <row r="4492" spans="2:12" x14ac:dyDescent="0.25">
      <c r="B4492" s="82" t="s">
        <v>441</v>
      </c>
      <c r="C4492" s="176" t="s">
        <v>9397</v>
      </c>
      <c r="D4492" s="175" t="s">
        <v>9573</v>
      </c>
      <c r="E4492" s="82">
        <v>12</v>
      </c>
      <c r="F4492" s="79"/>
      <c r="G4492" s="82"/>
      <c r="H4492" s="82"/>
      <c r="I4492" s="118">
        <f>VLOOKUP(道具表!L4492,虛寶卡代碼清單!D:H,4,FALSE)*K4492</f>
        <v>684000000</v>
      </c>
      <c r="J4492" s="147"/>
      <c r="K4492" s="71">
        <v>3000000</v>
      </c>
      <c r="L4492" t="s">
        <v>9346</v>
      </c>
    </row>
    <row r="4493" spans="2:12" x14ac:dyDescent="0.25">
      <c r="B4493" s="82" t="s">
        <v>441</v>
      </c>
      <c r="C4493" s="176" t="s">
        <v>9398</v>
      </c>
      <c r="D4493" s="175" t="s">
        <v>9574</v>
      </c>
      <c r="E4493" s="82">
        <v>12</v>
      </c>
      <c r="F4493" s="79"/>
      <c r="G4493" s="82"/>
      <c r="H4493" s="82"/>
      <c r="I4493" s="118">
        <f>VLOOKUP(道具表!L4493,虛寶卡代碼清單!D:H,4,FALSE)*K4493</f>
        <v>1368000000</v>
      </c>
      <c r="J4493" s="147"/>
      <c r="K4493" s="71">
        <v>6000000</v>
      </c>
      <c r="L4493" t="s">
        <v>9346</v>
      </c>
    </row>
    <row r="4494" spans="2:12" x14ac:dyDescent="0.25">
      <c r="B4494" s="82" t="s">
        <v>441</v>
      </c>
      <c r="C4494" s="176" t="s">
        <v>9399</v>
      </c>
      <c r="D4494" s="175" t="s">
        <v>9575</v>
      </c>
      <c r="E4494" s="82">
        <v>12</v>
      </c>
      <c r="F4494" s="79"/>
      <c r="G4494" s="82"/>
      <c r="H4494" s="82"/>
      <c r="I4494" s="118">
        <f>VLOOKUP(道具表!L4494,虛寶卡代碼清單!D:H,4,FALSE)*K4494</f>
        <v>2052000000</v>
      </c>
      <c r="J4494" s="147"/>
      <c r="K4494" s="71">
        <v>9000000</v>
      </c>
      <c r="L4494" t="s">
        <v>9346</v>
      </c>
    </row>
    <row r="4495" spans="2:12" x14ac:dyDescent="0.25">
      <c r="B4495" s="82" t="s">
        <v>441</v>
      </c>
      <c r="C4495" s="176" t="s">
        <v>9400</v>
      </c>
      <c r="D4495" s="175" t="s">
        <v>9576</v>
      </c>
      <c r="E4495" s="82">
        <v>12</v>
      </c>
      <c r="F4495" s="79"/>
      <c r="G4495" s="82"/>
      <c r="H4495" s="82"/>
      <c r="I4495" s="118">
        <f>VLOOKUP(道具表!L4495,虛寶卡代碼清單!D:H,4,FALSE)*K4495</f>
        <v>2280000000</v>
      </c>
      <c r="J4495" s="147"/>
      <c r="K4495" s="71">
        <v>10000000</v>
      </c>
      <c r="L4495" t="s">
        <v>9346</v>
      </c>
    </row>
    <row r="4496" spans="2:12" x14ac:dyDescent="0.25">
      <c r="B4496" s="82" t="s">
        <v>441</v>
      </c>
      <c r="C4496" s="176" t="s">
        <v>9401</v>
      </c>
      <c r="D4496" s="175" t="s">
        <v>9577</v>
      </c>
      <c r="E4496" s="82">
        <v>12</v>
      </c>
      <c r="F4496" s="79"/>
      <c r="G4496" s="82"/>
      <c r="H4496" s="82"/>
      <c r="I4496" s="118">
        <f>VLOOKUP(道具表!L4496,虛寶卡代碼清單!D:H,4,FALSE)*K4496</f>
        <v>3420000000</v>
      </c>
      <c r="J4496" s="147"/>
      <c r="K4496" s="71">
        <v>15000000</v>
      </c>
      <c r="L4496" t="s">
        <v>9346</v>
      </c>
    </row>
    <row r="4497" spans="2:12" x14ac:dyDescent="0.25">
      <c r="B4497" s="82" t="s">
        <v>441</v>
      </c>
      <c r="C4497" s="176" t="s">
        <v>9402</v>
      </c>
      <c r="D4497" s="175" t="s">
        <v>9578</v>
      </c>
      <c r="E4497" s="82">
        <v>12</v>
      </c>
      <c r="F4497" s="79"/>
      <c r="G4497" s="82"/>
      <c r="H4497" s="82"/>
      <c r="I4497" s="118">
        <f>VLOOKUP(道具表!L4497,虛寶卡代碼清單!D:H,4,FALSE)*K4497</f>
        <v>6840000000</v>
      </c>
      <c r="J4497" s="147"/>
      <c r="K4497" s="71">
        <v>30000000</v>
      </c>
      <c r="L4497" t="s">
        <v>9346</v>
      </c>
    </row>
    <row r="4498" spans="2:12" x14ac:dyDescent="0.25">
      <c r="B4498" s="82" t="s">
        <v>441</v>
      </c>
      <c r="C4498" s="176" t="s">
        <v>9403</v>
      </c>
      <c r="D4498" s="175" t="s">
        <v>9579</v>
      </c>
      <c r="E4498" s="82">
        <v>12</v>
      </c>
      <c r="F4498" s="79"/>
      <c r="G4498" s="82"/>
      <c r="H4498" s="82"/>
      <c r="I4498" s="118">
        <f>VLOOKUP(道具表!L4498,虛寶卡代碼清單!D:H,4,FALSE)*K4498</f>
        <v>11400000000</v>
      </c>
      <c r="J4498" s="147"/>
      <c r="K4498" s="71">
        <v>50000000</v>
      </c>
      <c r="L4498" t="s">
        <v>9346</v>
      </c>
    </row>
    <row r="4499" spans="2:12" x14ac:dyDescent="0.25">
      <c r="B4499" s="82" t="s">
        <v>441</v>
      </c>
      <c r="C4499" s="176" t="s">
        <v>9404</v>
      </c>
      <c r="D4499" s="175" t="s">
        <v>9580</v>
      </c>
      <c r="E4499" s="82">
        <v>12</v>
      </c>
      <c r="F4499" s="79"/>
      <c r="G4499" s="82"/>
      <c r="H4499" s="82"/>
      <c r="I4499" s="118">
        <f>VLOOKUP(道具表!L4499,虛寶卡代碼清單!D:H,4,FALSE)*K4499</f>
        <v>22800000000</v>
      </c>
      <c r="J4499" s="147"/>
      <c r="K4499" s="71">
        <v>100000000</v>
      </c>
      <c r="L4499" t="s">
        <v>9346</v>
      </c>
    </row>
    <row r="4500" spans="2:12" x14ac:dyDescent="0.25">
      <c r="B4500" s="82" t="s">
        <v>441</v>
      </c>
      <c r="C4500" s="176" t="s">
        <v>9405</v>
      </c>
      <c r="D4500" s="175" t="s">
        <v>9581</v>
      </c>
      <c r="E4500" s="82">
        <v>12</v>
      </c>
      <c r="F4500" s="79"/>
      <c r="G4500" s="82"/>
      <c r="H4500" s="82"/>
      <c r="I4500" s="118">
        <f>VLOOKUP(道具表!L4500,虛寶卡代碼清單!D:H,4,FALSE)*K4500</f>
        <v>45600000000</v>
      </c>
      <c r="J4500" s="147"/>
      <c r="K4500" s="71">
        <v>200000000</v>
      </c>
      <c r="L4500" t="s">
        <v>9346</v>
      </c>
    </row>
    <row r="4501" spans="2:12" x14ac:dyDescent="0.25">
      <c r="B4501" s="82" t="s">
        <v>441</v>
      </c>
      <c r="C4501" s="176" t="s">
        <v>9406</v>
      </c>
      <c r="D4501" s="175" t="s">
        <v>9582</v>
      </c>
      <c r="E4501" s="82">
        <v>12</v>
      </c>
      <c r="F4501" s="79"/>
      <c r="G4501" s="82"/>
      <c r="H4501" s="82"/>
      <c r="I4501" s="118">
        <f>VLOOKUP(道具表!L4501,虛寶卡代碼清單!D:H,4,FALSE)*K4501</f>
        <v>68400000000</v>
      </c>
      <c r="J4501" s="147"/>
      <c r="K4501" s="71">
        <v>300000000</v>
      </c>
      <c r="L4501" t="s">
        <v>9346</v>
      </c>
    </row>
    <row r="4502" spans="2:12" x14ac:dyDescent="0.25">
      <c r="B4502" s="82" t="s">
        <v>441</v>
      </c>
      <c r="C4502" s="176" t="s">
        <v>9407</v>
      </c>
      <c r="D4502" s="175" t="s">
        <v>9583</v>
      </c>
      <c r="E4502" s="82">
        <v>12</v>
      </c>
      <c r="F4502" s="79"/>
      <c r="G4502" s="82"/>
      <c r="H4502" s="82"/>
      <c r="I4502" s="118">
        <f>VLOOKUP(道具表!L4502,虛寶卡代碼清單!D:H,4,FALSE)*K4502</f>
        <v>114000000000</v>
      </c>
      <c r="J4502" s="147"/>
      <c r="K4502" s="71">
        <v>500000000</v>
      </c>
      <c r="L4502" t="s">
        <v>9346</v>
      </c>
    </row>
    <row r="4503" spans="2:12" x14ac:dyDescent="0.25">
      <c r="B4503" s="82" t="s">
        <v>441</v>
      </c>
      <c r="C4503" s="176" t="s">
        <v>9408</v>
      </c>
      <c r="D4503" s="175" t="s">
        <v>9584</v>
      </c>
      <c r="E4503" s="82">
        <v>12</v>
      </c>
      <c r="F4503" s="79"/>
      <c r="G4503" s="82"/>
      <c r="H4503" s="82"/>
      <c r="I4503" s="118">
        <f>VLOOKUP(道具表!L4503,虛寶卡代碼清單!D:H,4,FALSE)*K4503</f>
        <v>228000000000</v>
      </c>
      <c r="J4503" s="147"/>
      <c r="K4503" s="71">
        <v>1000000000</v>
      </c>
      <c r="L4503" t="s">
        <v>9346</v>
      </c>
    </row>
    <row r="4504" spans="2:12" x14ac:dyDescent="0.25">
      <c r="B4504" s="82" t="s">
        <v>441</v>
      </c>
      <c r="C4504" s="176" t="s">
        <v>9409</v>
      </c>
      <c r="D4504" s="175" t="s">
        <v>9585</v>
      </c>
      <c r="E4504" s="82">
        <v>12</v>
      </c>
      <c r="F4504" s="79"/>
      <c r="G4504" s="82"/>
      <c r="H4504" s="82"/>
      <c r="I4504" s="118">
        <f>VLOOKUP(道具表!L4504,虛寶卡代碼清單!D:H,4,FALSE)*K4504</f>
        <v>456000000000</v>
      </c>
      <c r="J4504" s="147"/>
      <c r="K4504" s="71">
        <v>2000000000</v>
      </c>
      <c r="L4504" t="s">
        <v>9346</v>
      </c>
    </row>
    <row r="4505" spans="2:12" x14ac:dyDescent="0.25">
      <c r="B4505" s="82" t="s">
        <v>441</v>
      </c>
      <c r="C4505" s="176" t="s">
        <v>9410</v>
      </c>
      <c r="D4505" s="175" t="s">
        <v>9586</v>
      </c>
      <c r="E4505" s="82">
        <v>12</v>
      </c>
      <c r="F4505" s="79"/>
      <c r="G4505" s="82"/>
      <c r="H4505" s="82"/>
      <c r="I4505" s="118">
        <f>VLOOKUP(道具表!L4505,虛寶卡代碼清單!D:H,4,FALSE)*K4505</f>
        <v>1140000000000</v>
      </c>
      <c r="J4505" s="147"/>
      <c r="K4505" s="71">
        <v>5000000000</v>
      </c>
      <c r="L4505" t="s">
        <v>9346</v>
      </c>
    </row>
    <row r="4506" spans="2:12" x14ac:dyDescent="0.25">
      <c r="B4506" s="82" t="s">
        <v>441</v>
      </c>
      <c r="C4506" s="176" t="s">
        <v>9411</v>
      </c>
      <c r="D4506" s="175" t="s">
        <v>9587</v>
      </c>
      <c r="E4506" s="82">
        <v>12</v>
      </c>
      <c r="F4506" s="79"/>
      <c r="G4506" s="82"/>
      <c r="H4506" s="82"/>
      <c r="I4506" s="118">
        <f>VLOOKUP(道具表!L4506,虛寶卡代碼清單!D:H,4,FALSE)*K4506</f>
        <v>2280000000000</v>
      </c>
      <c r="J4506" s="147"/>
      <c r="K4506" s="71">
        <v>10000000000</v>
      </c>
      <c r="L4506" t="s">
        <v>9346</v>
      </c>
    </row>
    <row r="4507" spans="2:12" x14ac:dyDescent="0.25">
      <c r="B4507" s="82" t="s">
        <v>441</v>
      </c>
      <c r="C4507" s="176" t="s">
        <v>9412</v>
      </c>
      <c r="D4507" s="175" t="s">
        <v>9588</v>
      </c>
      <c r="E4507" s="82">
        <v>12</v>
      </c>
      <c r="F4507" s="79"/>
      <c r="G4507" s="82"/>
      <c r="H4507" s="82"/>
      <c r="I4507" s="118">
        <f>VLOOKUP(道具表!L4507,虛寶卡代碼清單!D:H,4,FALSE)*K4507</f>
        <v>684000</v>
      </c>
      <c r="J4507" s="147"/>
      <c r="K4507" s="71">
        <v>3000</v>
      </c>
      <c r="L4507" t="s">
        <v>9346</v>
      </c>
    </row>
    <row r="4508" spans="2:12" x14ac:dyDescent="0.25">
      <c r="B4508" s="82" t="s">
        <v>441</v>
      </c>
      <c r="C4508" s="176" t="s">
        <v>9413</v>
      </c>
      <c r="D4508" s="175" t="s">
        <v>9589</v>
      </c>
      <c r="E4508" s="82">
        <v>12</v>
      </c>
      <c r="F4508" s="79"/>
      <c r="G4508" s="82"/>
      <c r="H4508" s="82"/>
      <c r="I4508" s="118">
        <f>VLOOKUP(道具表!L4508,虛寶卡代碼清單!D:H,4,FALSE)*K4508</f>
        <v>2280000</v>
      </c>
      <c r="J4508" s="147"/>
      <c r="K4508" s="71">
        <v>10000</v>
      </c>
      <c r="L4508" t="s">
        <v>9346</v>
      </c>
    </row>
    <row r="4509" spans="2:12" x14ac:dyDescent="0.25">
      <c r="B4509" s="82" t="s">
        <v>441</v>
      </c>
      <c r="C4509" s="176" t="s">
        <v>9414</v>
      </c>
      <c r="D4509" s="175" t="s">
        <v>9590</v>
      </c>
      <c r="E4509" s="82">
        <v>12</v>
      </c>
      <c r="F4509" s="79"/>
      <c r="G4509" s="82"/>
      <c r="H4509" s="82"/>
      <c r="I4509" s="118">
        <f>VLOOKUP(道具表!L4509,虛寶卡代碼清單!D:H,4,FALSE)*K4509</f>
        <v>6840000</v>
      </c>
      <c r="J4509" s="147"/>
      <c r="K4509" s="71">
        <v>30000</v>
      </c>
      <c r="L4509" t="s">
        <v>9346</v>
      </c>
    </row>
    <row r="4510" spans="2:12" x14ac:dyDescent="0.25">
      <c r="B4510" s="82" t="s">
        <v>441</v>
      </c>
      <c r="C4510" s="176" t="s">
        <v>9415</v>
      </c>
      <c r="D4510" s="175" t="s">
        <v>9591</v>
      </c>
      <c r="E4510" s="82">
        <v>12</v>
      </c>
      <c r="F4510" s="79"/>
      <c r="G4510" s="82"/>
      <c r="H4510" s="82"/>
      <c r="I4510" s="118">
        <f>VLOOKUP(道具表!L4510,虛寶卡代碼清單!D:H,4,FALSE)*K4510</f>
        <v>22800000</v>
      </c>
      <c r="J4510" s="147"/>
      <c r="K4510" s="71">
        <v>100000</v>
      </c>
      <c r="L4510" t="s">
        <v>9346</v>
      </c>
    </row>
    <row r="4511" spans="2:12" x14ac:dyDescent="0.25">
      <c r="B4511" s="82" t="s">
        <v>441</v>
      </c>
      <c r="C4511" s="176" t="s">
        <v>9416</v>
      </c>
      <c r="D4511" s="175" t="s">
        <v>9592</v>
      </c>
      <c r="E4511" s="82">
        <v>12</v>
      </c>
      <c r="F4511" s="79"/>
      <c r="G4511" s="82"/>
      <c r="H4511" s="82"/>
      <c r="I4511" s="118">
        <f>VLOOKUP(道具表!L4511,虛寶卡代碼清單!D:H,4,FALSE)*K4511</f>
        <v>68400000</v>
      </c>
      <c r="J4511" s="147"/>
      <c r="K4511" s="71">
        <v>300000</v>
      </c>
      <c r="L4511" t="s">
        <v>9346</v>
      </c>
    </row>
    <row r="4512" spans="2:12" x14ac:dyDescent="0.25">
      <c r="B4512" s="82" t="s">
        <v>441</v>
      </c>
      <c r="C4512" s="176" t="s">
        <v>9417</v>
      </c>
      <c r="D4512" s="175" t="s">
        <v>9593</v>
      </c>
      <c r="E4512" s="82">
        <v>12</v>
      </c>
      <c r="F4512" s="79"/>
      <c r="G4512" s="82"/>
      <c r="H4512" s="82"/>
      <c r="I4512" s="118">
        <f>VLOOKUP(道具表!L4512,虛寶卡代碼清單!D:H,4,FALSE)*K4512</f>
        <v>228000000</v>
      </c>
      <c r="J4512" s="147"/>
      <c r="K4512" s="71">
        <v>1000000</v>
      </c>
      <c r="L4512" t="s">
        <v>9346</v>
      </c>
    </row>
    <row r="4513" spans="2:12" x14ac:dyDescent="0.25">
      <c r="B4513" s="82" t="s">
        <v>441</v>
      </c>
      <c r="C4513" s="176" t="s">
        <v>9418</v>
      </c>
      <c r="D4513" s="175" t="s">
        <v>9594</v>
      </c>
      <c r="E4513" s="82">
        <v>12</v>
      </c>
      <c r="F4513" s="79"/>
      <c r="G4513" s="82"/>
      <c r="H4513" s="82"/>
      <c r="I4513" s="118">
        <f>VLOOKUP(道具表!L4513,虛寶卡代碼清單!D:H,4,FALSE)*K4513</f>
        <v>684000000</v>
      </c>
      <c r="J4513" s="147"/>
      <c r="K4513" s="71">
        <v>3000000</v>
      </c>
      <c r="L4513" t="s">
        <v>9346</v>
      </c>
    </row>
    <row r="4514" spans="2:12" x14ac:dyDescent="0.25">
      <c r="B4514" s="82" t="s">
        <v>441</v>
      </c>
      <c r="C4514" s="176" t="s">
        <v>9419</v>
      </c>
      <c r="D4514" s="175" t="s">
        <v>9595</v>
      </c>
      <c r="E4514" s="82">
        <v>12</v>
      </c>
      <c r="F4514" s="79"/>
      <c r="G4514" s="82"/>
      <c r="H4514" s="82"/>
      <c r="I4514" s="118">
        <f>VLOOKUP(道具表!L4514,虛寶卡代碼清單!D:H,4,FALSE)*K4514</f>
        <v>1368000000</v>
      </c>
      <c r="J4514" s="147"/>
      <c r="K4514" s="71">
        <v>6000000</v>
      </c>
      <c r="L4514" t="s">
        <v>9346</v>
      </c>
    </row>
    <row r="4515" spans="2:12" x14ac:dyDescent="0.25">
      <c r="B4515" s="82" t="s">
        <v>441</v>
      </c>
      <c r="C4515" s="176" t="s">
        <v>9420</v>
      </c>
      <c r="D4515" s="175" t="s">
        <v>9596</v>
      </c>
      <c r="E4515" s="82">
        <v>12</v>
      </c>
      <c r="F4515" s="79"/>
      <c r="G4515" s="82"/>
      <c r="H4515" s="82"/>
      <c r="I4515" s="118">
        <f>VLOOKUP(道具表!L4515,虛寶卡代碼清單!D:H,4,FALSE)*K4515</f>
        <v>2052000000</v>
      </c>
      <c r="J4515" s="147"/>
      <c r="K4515" s="71">
        <v>9000000</v>
      </c>
      <c r="L4515" t="s">
        <v>9346</v>
      </c>
    </row>
    <row r="4516" spans="2:12" x14ac:dyDescent="0.25">
      <c r="B4516" s="82" t="s">
        <v>441</v>
      </c>
      <c r="C4516" s="176" t="s">
        <v>9421</v>
      </c>
      <c r="D4516" s="175" t="s">
        <v>9597</v>
      </c>
      <c r="E4516" s="82">
        <v>12</v>
      </c>
      <c r="F4516" s="79"/>
      <c r="G4516" s="82"/>
      <c r="H4516" s="82"/>
      <c r="I4516" s="118">
        <f>VLOOKUP(道具表!L4516,虛寶卡代碼清單!D:H,4,FALSE)*K4516</f>
        <v>2280000000</v>
      </c>
      <c r="J4516" s="147"/>
      <c r="K4516" s="71">
        <v>10000000</v>
      </c>
      <c r="L4516" t="s">
        <v>9346</v>
      </c>
    </row>
    <row r="4517" spans="2:12" x14ac:dyDescent="0.25">
      <c r="B4517" s="82" t="s">
        <v>441</v>
      </c>
      <c r="C4517" s="176" t="s">
        <v>9422</v>
      </c>
      <c r="D4517" s="175" t="s">
        <v>9598</v>
      </c>
      <c r="E4517" s="82">
        <v>12</v>
      </c>
      <c r="F4517" s="79"/>
      <c r="G4517" s="82"/>
      <c r="H4517" s="82"/>
      <c r="I4517" s="118">
        <f>VLOOKUP(道具表!L4517,虛寶卡代碼清單!D:H,4,FALSE)*K4517</f>
        <v>3420000000</v>
      </c>
      <c r="J4517" s="147"/>
      <c r="K4517" s="71">
        <v>15000000</v>
      </c>
      <c r="L4517" t="s">
        <v>9346</v>
      </c>
    </row>
    <row r="4518" spans="2:12" x14ac:dyDescent="0.25">
      <c r="B4518" s="82" t="s">
        <v>441</v>
      </c>
      <c r="C4518" s="176" t="s">
        <v>9423</v>
      </c>
      <c r="D4518" s="175" t="s">
        <v>9599</v>
      </c>
      <c r="E4518" s="82">
        <v>12</v>
      </c>
      <c r="F4518" s="79"/>
      <c r="G4518" s="82"/>
      <c r="H4518" s="82"/>
      <c r="I4518" s="118">
        <f>VLOOKUP(道具表!L4518,虛寶卡代碼清單!D:H,4,FALSE)*K4518</f>
        <v>6840000000</v>
      </c>
      <c r="J4518" s="147"/>
      <c r="K4518" s="71">
        <v>30000000</v>
      </c>
      <c r="L4518" t="s">
        <v>9346</v>
      </c>
    </row>
    <row r="4519" spans="2:12" x14ac:dyDescent="0.25">
      <c r="B4519" s="82" t="s">
        <v>441</v>
      </c>
      <c r="C4519" s="176" t="s">
        <v>9424</v>
      </c>
      <c r="D4519" s="175" t="s">
        <v>9600</v>
      </c>
      <c r="E4519" s="82">
        <v>12</v>
      </c>
      <c r="F4519" s="79"/>
      <c r="G4519" s="82"/>
      <c r="H4519" s="82"/>
      <c r="I4519" s="118">
        <f>VLOOKUP(道具表!L4519,虛寶卡代碼清單!D:H,4,FALSE)*K4519</f>
        <v>11400000000</v>
      </c>
      <c r="J4519" s="147"/>
      <c r="K4519" s="71">
        <v>50000000</v>
      </c>
      <c r="L4519" t="s">
        <v>9346</v>
      </c>
    </row>
    <row r="4520" spans="2:12" x14ac:dyDescent="0.25">
      <c r="B4520" s="82" t="s">
        <v>441</v>
      </c>
      <c r="C4520" s="176" t="s">
        <v>9425</v>
      </c>
      <c r="D4520" s="175" t="s">
        <v>9601</v>
      </c>
      <c r="E4520" s="82">
        <v>12</v>
      </c>
      <c r="F4520" s="79"/>
      <c r="G4520" s="82"/>
      <c r="H4520" s="82"/>
      <c r="I4520" s="118">
        <f>VLOOKUP(道具表!L4520,虛寶卡代碼清單!D:H,4,FALSE)*K4520</f>
        <v>22800000000</v>
      </c>
      <c r="J4520" s="147"/>
      <c r="K4520" s="71">
        <v>100000000</v>
      </c>
      <c r="L4520" t="s">
        <v>9346</v>
      </c>
    </row>
    <row r="4521" spans="2:12" x14ac:dyDescent="0.25">
      <c r="B4521" s="82" t="s">
        <v>441</v>
      </c>
      <c r="C4521" s="176" t="s">
        <v>9426</v>
      </c>
      <c r="D4521" s="175" t="s">
        <v>9602</v>
      </c>
      <c r="E4521" s="82">
        <v>12</v>
      </c>
      <c r="F4521" s="79"/>
      <c r="G4521" s="82"/>
      <c r="H4521" s="82"/>
      <c r="I4521" s="118">
        <f>VLOOKUP(道具表!L4521,虛寶卡代碼清單!D:H,4,FALSE)*K4521</f>
        <v>45600000000</v>
      </c>
      <c r="J4521" s="147"/>
      <c r="K4521" s="71">
        <v>200000000</v>
      </c>
      <c r="L4521" t="s">
        <v>9346</v>
      </c>
    </row>
    <row r="4522" spans="2:12" x14ac:dyDescent="0.25">
      <c r="B4522" s="82" t="s">
        <v>441</v>
      </c>
      <c r="C4522" s="176" t="s">
        <v>9427</v>
      </c>
      <c r="D4522" s="175" t="s">
        <v>9603</v>
      </c>
      <c r="E4522" s="82">
        <v>12</v>
      </c>
      <c r="F4522" s="79"/>
      <c r="G4522" s="82"/>
      <c r="H4522" s="82"/>
      <c r="I4522" s="118">
        <f>VLOOKUP(道具表!L4522,虛寶卡代碼清單!D:H,4,FALSE)*K4522</f>
        <v>68400000000</v>
      </c>
      <c r="J4522" s="147"/>
      <c r="K4522" s="71">
        <v>300000000</v>
      </c>
      <c r="L4522" t="s">
        <v>9346</v>
      </c>
    </row>
    <row r="4523" spans="2:12" x14ac:dyDescent="0.25">
      <c r="B4523" s="82" t="s">
        <v>441</v>
      </c>
      <c r="C4523" s="176" t="s">
        <v>9428</v>
      </c>
      <c r="D4523" s="175" t="s">
        <v>9604</v>
      </c>
      <c r="E4523" s="82">
        <v>12</v>
      </c>
      <c r="F4523" s="79"/>
      <c r="G4523" s="82"/>
      <c r="H4523" s="82"/>
      <c r="I4523" s="118">
        <f>VLOOKUP(道具表!L4523,虛寶卡代碼清單!D:H,4,FALSE)*K4523</f>
        <v>114000000000</v>
      </c>
      <c r="J4523" s="147"/>
      <c r="K4523" s="71">
        <v>500000000</v>
      </c>
      <c r="L4523" t="s">
        <v>9346</v>
      </c>
    </row>
    <row r="4524" spans="2:12" x14ac:dyDescent="0.25">
      <c r="B4524" s="82" t="s">
        <v>441</v>
      </c>
      <c r="C4524" s="176" t="s">
        <v>9429</v>
      </c>
      <c r="D4524" s="175" t="s">
        <v>9605</v>
      </c>
      <c r="E4524" s="82">
        <v>12</v>
      </c>
      <c r="F4524" s="79"/>
      <c r="G4524" s="82"/>
      <c r="H4524" s="82"/>
      <c r="I4524" s="118">
        <f>VLOOKUP(道具表!L4524,虛寶卡代碼清單!D:H,4,FALSE)*K4524</f>
        <v>228000000000</v>
      </c>
      <c r="J4524" s="147"/>
      <c r="K4524" s="71">
        <v>1000000000</v>
      </c>
      <c r="L4524" t="s">
        <v>9346</v>
      </c>
    </row>
    <row r="4525" spans="2:12" x14ac:dyDescent="0.25">
      <c r="B4525" s="82" t="s">
        <v>441</v>
      </c>
      <c r="C4525" s="176" t="s">
        <v>9430</v>
      </c>
      <c r="D4525" s="175" t="s">
        <v>9606</v>
      </c>
      <c r="E4525" s="82">
        <v>12</v>
      </c>
      <c r="F4525" s="79"/>
      <c r="G4525" s="82"/>
      <c r="H4525" s="82"/>
      <c r="I4525" s="118">
        <f>VLOOKUP(道具表!L4525,虛寶卡代碼清單!D:H,4,FALSE)*K4525</f>
        <v>456000000000</v>
      </c>
      <c r="J4525" s="147"/>
      <c r="K4525" s="71">
        <v>2000000000</v>
      </c>
      <c r="L4525" t="s">
        <v>9346</v>
      </c>
    </row>
    <row r="4526" spans="2:12" x14ac:dyDescent="0.25">
      <c r="B4526" s="82" t="s">
        <v>441</v>
      </c>
      <c r="C4526" s="176" t="s">
        <v>9431</v>
      </c>
      <c r="D4526" s="175" t="s">
        <v>9607</v>
      </c>
      <c r="E4526" s="82">
        <v>12</v>
      </c>
      <c r="F4526" s="79"/>
      <c r="G4526" s="82"/>
      <c r="H4526" s="82"/>
      <c r="I4526" s="118">
        <f>VLOOKUP(道具表!L4526,虛寶卡代碼清單!D:H,4,FALSE)*K4526</f>
        <v>1140000000000</v>
      </c>
      <c r="J4526" s="147"/>
      <c r="K4526" s="71">
        <v>5000000000</v>
      </c>
      <c r="L4526" t="s">
        <v>9346</v>
      </c>
    </row>
    <row r="4527" spans="2:12" x14ac:dyDescent="0.25">
      <c r="B4527" s="82" t="s">
        <v>441</v>
      </c>
      <c r="C4527" s="176" t="s">
        <v>9432</v>
      </c>
      <c r="D4527" s="175" t="s">
        <v>9608</v>
      </c>
      <c r="E4527" s="82">
        <v>12</v>
      </c>
      <c r="F4527" s="79"/>
      <c r="G4527" s="82"/>
      <c r="H4527" s="82"/>
      <c r="I4527" s="118">
        <f>VLOOKUP(道具表!L4527,虛寶卡代碼清單!D:H,4,FALSE)*K4527</f>
        <v>2280000000000</v>
      </c>
      <c r="J4527" s="147"/>
      <c r="K4527" s="71">
        <v>10000000000</v>
      </c>
      <c r="L4527" t="s">
        <v>9346</v>
      </c>
    </row>
    <row r="4528" spans="2:12" x14ac:dyDescent="0.25">
      <c r="B4528" s="82" t="s">
        <v>441</v>
      </c>
      <c r="C4528" s="176" t="s">
        <v>9433</v>
      </c>
      <c r="D4528" s="175" t="s">
        <v>9609</v>
      </c>
      <c r="E4528" s="82">
        <v>12</v>
      </c>
      <c r="F4528" s="79"/>
      <c r="G4528" s="82"/>
      <c r="H4528" s="82"/>
      <c r="I4528" s="118">
        <f>VLOOKUP(道具表!L4528,虛寶卡代碼清單!D:H,4,FALSE)*K4528</f>
        <v>1542000</v>
      </c>
      <c r="J4528" s="147"/>
      <c r="K4528" s="71">
        <v>3000</v>
      </c>
      <c r="L4528" t="s">
        <v>9347</v>
      </c>
    </row>
    <row r="4529" spans="2:12" x14ac:dyDescent="0.25">
      <c r="B4529" s="82" t="s">
        <v>441</v>
      </c>
      <c r="C4529" s="176" t="s">
        <v>9434</v>
      </c>
      <c r="D4529" s="175" t="s">
        <v>9610</v>
      </c>
      <c r="E4529" s="82">
        <v>12</v>
      </c>
      <c r="F4529" s="79"/>
      <c r="G4529" s="82"/>
      <c r="H4529" s="82"/>
      <c r="I4529" s="118">
        <f>VLOOKUP(道具表!L4529,虛寶卡代碼清單!D:H,4,FALSE)*K4529</f>
        <v>5140000</v>
      </c>
      <c r="J4529" s="147"/>
      <c r="K4529" s="71">
        <v>10000</v>
      </c>
      <c r="L4529" t="s">
        <v>9347</v>
      </c>
    </row>
    <row r="4530" spans="2:12" x14ac:dyDescent="0.25">
      <c r="B4530" s="82" t="s">
        <v>441</v>
      </c>
      <c r="C4530" s="176" t="s">
        <v>9435</v>
      </c>
      <c r="D4530" s="175" t="s">
        <v>9611</v>
      </c>
      <c r="E4530" s="82">
        <v>12</v>
      </c>
      <c r="F4530" s="79"/>
      <c r="G4530" s="82"/>
      <c r="H4530" s="82"/>
      <c r="I4530" s="118">
        <f>VLOOKUP(道具表!L4530,虛寶卡代碼清單!D:H,4,FALSE)*K4530</f>
        <v>15420000</v>
      </c>
      <c r="J4530" s="147"/>
      <c r="K4530" s="71">
        <v>30000</v>
      </c>
      <c r="L4530" t="s">
        <v>9347</v>
      </c>
    </row>
    <row r="4531" spans="2:12" x14ac:dyDescent="0.25">
      <c r="B4531" s="82" t="s">
        <v>441</v>
      </c>
      <c r="C4531" s="176" t="s">
        <v>9436</v>
      </c>
      <c r="D4531" s="175" t="s">
        <v>9612</v>
      </c>
      <c r="E4531" s="82">
        <v>12</v>
      </c>
      <c r="F4531" s="79"/>
      <c r="G4531" s="82"/>
      <c r="H4531" s="82"/>
      <c r="I4531" s="118">
        <f>VLOOKUP(道具表!L4531,虛寶卡代碼清單!D:H,4,FALSE)*K4531</f>
        <v>51400000</v>
      </c>
      <c r="J4531" s="147"/>
      <c r="K4531" s="71">
        <v>100000</v>
      </c>
      <c r="L4531" t="s">
        <v>9347</v>
      </c>
    </row>
    <row r="4532" spans="2:12" x14ac:dyDescent="0.25">
      <c r="B4532" s="82" t="s">
        <v>441</v>
      </c>
      <c r="C4532" s="176" t="s">
        <v>9437</v>
      </c>
      <c r="D4532" s="175" t="s">
        <v>9613</v>
      </c>
      <c r="E4532" s="82">
        <v>12</v>
      </c>
      <c r="F4532" s="79"/>
      <c r="G4532" s="82"/>
      <c r="H4532" s="82"/>
      <c r="I4532" s="118">
        <f>VLOOKUP(道具表!L4532,虛寶卡代碼清單!D:H,4,FALSE)*K4532</f>
        <v>154200000</v>
      </c>
      <c r="J4532" s="147"/>
      <c r="K4532" s="71">
        <v>300000</v>
      </c>
      <c r="L4532" t="s">
        <v>9347</v>
      </c>
    </row>
    <row r="4533" spans="2:12" x14ac:dyDescent="0.25">
      <c r="B4533" s="82" t="s">
        <v>441</v>
      </c>
      <c r="C4533" s="176" t="s">
        <v>9438</v>
      </c>
      <c r="D4533" s="175" t="s">
        <v>9614</v>
      </c>
      <c r="E4533" s="82">
        <v>12</v>
      </c>
      <c r="F4533" s="79"/>
      <c r="G4533" s="82"/>
      <c r="H4533" s="82"/>
      <c r="I4533" s="118">
        <f>VLOOKUP(道具表!L4533,虛寶卡代碼清單!D:H,4,FALSE)*K4533</f>
        <v>514000000</v>
      </c>
      <c r="J4533" s="147"/>
      <c r="K4533" s="71">
        <v>1000000</v>
      </c>
      <c r="L4533" t="s">
        <v>9347</v>
      </c>
    </row>
    <row r="4534" spans="2:12" x14ac:dyDescent="0.25">
      <c r="B4534" s="82" t="s">
        <v>441</v>
      </c>
      <c r="C4534" s="176" t="s">
        <v>9439</v>
      </c>
      <c r="D4534" s="175" t="s">
        <v>9615</v>
      </c>
      <c r="E4534" s="82">
        <v>12</v>
      </c>
      <c r="F4534" s="79"/>
      <c r="G4534" s="82"/>
      <c r="H4534" s="82"/>
      <c r="I4534" s="118">
        <f>VLOOKUP(道具表!L4534,虛寶卡代碼清單!D:H,4,FALSE)*K4534</f>
        <v>1542000000</v>
      </c>
      <c r="J4534" s="147"/>
      <c r="K4534" s="71">
        <v>3000000</v>
      </c>
      <c r="L4534" t="s">
        <v>9347</v>
      </c>
    </row>
    <row r="4535" spans="2:12" x14ac:dyDescent="0.25">
      <c r="B4535" s="82" t="s">
        <v>441</v>
      </c>
      <c r="C4535" s="176" t="s">
        <v>9440</v>
      </c>
      <c r="D4535" s="175" t="s">
        <v>9616</v>
      </c>
      <c r="E4535" s="82">
        <v>12</v>
      </c>
      <c r="F4535" s="79"/>
      <c r="G4535" s="82"/>
      <c r="H4535" s="82"/>
      <c r="I4535" s="118">
        <f>VLOOKUP(道具表!L4535,虛寶卡代碼清單!D:H,4,FALSE)*K4535</f>
        <v>3084000000</v>
      </c>
      <c r="J4535" s="147"/>
      <c r="K4535" s="71">
        <v>6000000</v>
      </c>
      <c r="L4535" t="s">
        <v>9347</v>
      </c>
    </row>
    <row r="4536" spans="2:12" x14ac:dyDescent="0.25">
      <c r="B4536" s="82" t="s">
        <v>441</v>
      </c>
      <c r="C4536" s="176" t="s">
        <v>9441</v>
      </c>
      <c r="D4536" s="175" t="s">
        <v>9617</v>
      </c>
      <c r="E4536" s="82">
        <v>12</v>
      </c>
      <c r="F4536" s="79"/>
      <c r="G4536" s="82"/>
      <c r="H4536" s="82"/>
      <c r="I4536" s="118">
        <f>VLOOKUP(道具表!L4536,虛寶卡代碼清單!D:H,4,FALSE)*K4536</f>
        <v>4626000000</v>
      </c>
      <c r="J4536" s="147"/>
      <c r="K4536" s="71">
        <v>9000000</v>
      </c>
      <c r="L4536" t="s">
        <v>9347</v>
      </c>
    </row>
    <row r="4537" spans="2:12" x14ac:dyDescent="0.25">
      <c r="B4537" s="82" t="s">
        <v>441</v>
      </c>
      <c r="C4537" s="176" t="s">
        <v>9442</v>
      </c>
      <c r="D4537" s="175" t="s">
        <v>9618</v>
      </c>
      <c r="E4537" s="82">
        <v>12</v>
      </c>
      <c r="F4537" s="79"/>
      <c r="G4537" s="82"/>
      <c r="H4537" s="82"/>
      <c r="I4537" s="118">
        <f>VLOOKUP(道具表!L4537,虛寶卡代碼清單!D:H,4,FALSE)*K4537</f>
        <v>5140000000</v>
      </c>
      <c r="J4537" s="147"/>
      <c r="K4537" s="71">
        <v>10000000</v>
      </c>
      <c r="L4537" t="s">
        <v>9347</v>
      </c>
    </row>
    <row r="4538" spans="2:12" x14ac:dyDescent="0.25">
      <c r="B4538" s="82" t="s">
        <v>441</v>
      </c>
      <c r="C4538" s="176" t="s">
        <v>9443</v>
      </c>
      <c r="D4538" s="175" t="s">
        <v>9619</v>
      </c>
      <c r="E4538" s="82">
        <v>12</v>
      </c>
      <c r="F4538" s="79"/>
      <c r="G4538" s="82"/>
      <c r="H4538" s="82"/>
      <c r="I4538" s="118">
        <f>VLOOKUP(道具表!L4538,虛寶卡代碼清單!D:H,4,FALSE)*K4538</f>
        <v>7710000000</v>
      </c>
      <c r="J4538" s="147"/>
      <c r="K4538" s="71">
        <v>15000000</v>
      </c>
      <c r="L4538" t="s">
        <v>9347</v>
      </c>
    </row>
    <row r="4539" spans="2:12" x14ac:dyDescent="0.25">
      <c r="B4539" s="82" t="s">
        <v>441</v>
      </c>
      <c r="C4539" s="176" t="s">
        <v>9444</v>
      </c>
      <c r="D4539" s="175" t="s">
        <v>9620</v>
      </c>
      <c r="E4539" s="82">
        <v>12</v>
      </c>
      <c r="F4539" s="79"/>
      <c r="G4539" s="82"/>
      <c r="H4539" s="82"/>
      <c r="I4539" s="118">
        <f>VLOOKUP(道具表!L4539,虛寶卡代碼清單!D:H,4,FALSE)*K4539</f>
        <v>15420000000</v>
      </c>
      <c r="J4539" s="147"/>
      <c r="K4539" s="71">
        <v>30000000</v>
      </c>
      <c r="L4539" t="s">
        <v>9347</v>
      </c>
    </row>
    <row r="4540" spans="2:12" x14ac:dyDescent="0.25">
      <c r="B4540" s="82" t="s">
        <v>441</v>
      </c>
      <c r="C4540" s="176" t="s">
        <v>9445</v>
      </c>
      <c r="D4540" s="175" t="s">
        <v>9621</v>
      </c>
      <c r="E4540" s="82">
        <v>12</v>
      </c>
      <c r="F4540" s="79"/>
      <c r="G4540" s="82"/>
      <c r="H4540" s="82"/>
      <c r="I4540" s="118">
        <f>VLOOKUP(道具表!L4540,虛寶卡代碼清單!D:H,4,FALSE)*K4540</f>
        <v>25700000000</v>
      </c>
      <c r="J4540" s="147"/>
      <c r="K4540" s="71">
        <v>50000000</v>
      </c>
      <c r="L4540" t="s">
        <v>9347</v>
      </c>
    </row>
    <row r="4541" spans="2:12" x14ac:dyDescent="0.25">
      <c r="B4541" s="82" t="s">
        <v>441</v>
      </c>
      <c r="C4541" s="176" t="s">
        <v>9446</v>
      </c>
      <c r="D4541" s="175" t="s">
        <v>9622</v>
      </c>
      <c r="E4541" s="82">
        <v>12</v>
      </c>
      <c r="F4541" s="79"/>
      <c r="G4541" s="82"/>
      <c r="H4541" s="82"/>
      <c r="I4541" s="118">
        <f>VLOOKUP(道具表!L4541,虛寶卡代碼清單!D:H,4,FALSE)*K4541</f>
        <v>51400000000</v>
      </c>
      <c r="J4541" s="147"/>
      <c r="K4541" s="71">
        <v>100000000</v>
      </c>
      <c r="L4541" t="s">
        <v>9347</v>
      </c>
    </row>
    <row r="4542" spans="2:12" x14ac:dyDescent="0.25">
      <c r="B4542" s="82" t="s">
        <v>441</v>
      </c>
      <c r="C4542" s="176" t="s">
        <v>9447</v>
      </c>
      <c r="D4542" s="175" t="s">
        <v>9623</v>
      </c>
      <c r="E4542" s="82">
        <v>12</v>
      </c>
      <c r="F4542" s="79"/>
      <c r="G4542" s="82"/>
      <c r="H4542" s="82"/>
      <c r="I4542" s="118">
        <f>VLOOKUP(道具表!L4542,虛寶卡代碼清單!D:H,4,FALSE)*K4542</f>
        <v>102800000000</v>
      </c>
      <c r="J4542" s="147"/>
      <c r="K4542" s="71">
        <v>200000000</v>
      </c>
      <c r="L4542" t="s">
        <v>9347</v>
      </c>
    </row>
    <row r="4543" spans="2:12" x14ac:dyDescent="0.25">
      <c r="B4543" s="82" t="s">
        <v>441</v>
      </c>
      <c r="C4543" s="176" t="s">
        <v>9448</v>
      </c>
      <c r="D4543" s="175" t="s">
        <v>9624</v>
      </c>
      <c r="E4543" s="82">
        <v>12</v>
      </c>
      <c r="F4543" s="79"/>
      <c r="G4543" s="82"/>
      <c r="H4543" s="82"/>
      <c r="I4543" s="118">
        <f>VLOOKUP(道具表!L4543,虛寶卡代碼清單!D:H,4,FALSE)*K4543</f>
        <v>154200000000</v>
      </c>
      <c r="J4543" s="147"/>
      <c r="K4543" s="71">
        <v>300000000</v>
      </c>
      <c r="L4543" t="s">
        <v>9347</v>
      </c>
    </row>
    <row r="4544" spans="2:12" x14ac:dyDescent="0.25">
      <c r="B4544" s="82" t="s">
        <v>441</v>
      </c>
      <c r="C4544" s="176" t="s">
        <v>9449</v>
      </c>
      <c r="D4544" s="175" t="s">
        <v>9625</v>
      </c>
      <c r="E4544" s="82">
        <v>12</v>
      </c>
      <c r="F4544" s="79"/>
      <c r="G4544" s="82"/>
      <c r="H4544" s="82"/>
      <c r="I4544" s="118">
        <f>VLOOKUP(道具表!L4544,虛寶卡代碼清單!D:H,4,FALSE)*K4544</f>
        <v>257000000000</v>
      </c>
      <c r="J4544" s="147"/>
      <c r="K4544" s="71">
        <v>500000000</v>
      </c>
      <c r="L4544" t="s">
        <v>9347</v>
      </c>
    </row>
    <row r="4545" spans="2:12" x14ac:dyDescent="0.25">
      <c r="B4545" s="82" t="s">
        <v>441</v>
      </c>
      <c r="C4545" s="176" t="s">
        <v>9450</v>
      </c>
      <c r="D4545" s="175" t="s">
        <v>9626</v>
      </c>
      <c r="E4545" s="82">
        <v>12</v>
      </c>
      <c r="F4545" s="79"/>
      <c r="G4545" s="82"/>
      <c r="H4545" s="82"/>
      <c r="I4545" s="118">
        <f>VLOOKUP(道具表!L4545,虛寶卡代碼清單!D:H,4,FALSE)*K4545</f>
        <v>514000000000</v>
      </c>
      <c r="J4545" s="147"/>
      <c r="K4545" s="71">
        <v>1000000000</v>
      </c>
      <c r="L4545" t="s">
        <v>9347</v>
      </c>
    </row>
    <row r="4546" spans="2:12" x14ac:dyDescent="0.25">
      <c r="B4546" s="82" t="s">
        <v>441</v>
      </c>
      <c r="C4546" s="176" t="s">
        <v>9451</v>
      </c>
      <c r="D4546" s="175" t="s">
        <v>9627</v>
      </c>
      <c r="E4546" s="82">
        <v>12</v>
      </c>
      <c r="F4546" s="79"/>
      <c r="G4546" s="82"/>
      <c r="H4546" s="82"/>
      <c r="I4546" s="118">
        <f>VLOOKUP(道具表!L4546,虛寶卡代碼清單!D:H,4,FALSE)*K4546</f>
        <v>1028000000000</v>
      </c>
      <c r="J4546" s="147"/>
      <c r="K4546" s="71">
        <v>2000000000</v>
      </c>
      <c r="L4546" t="s">
        <v>9347</v>
      </c>
    </row>
    <row r="4547" spans="2:12" x14ac:dyDescent="0.25">
      <c r="B4547" s="82" t="s">
        <v>441</v>
      </c>
      <c r="C4547" s="176" t="s">
        <v>9452</v>
      </c>
      <c r="D4547" s="175" t="s">
        <v>9702</v>
      </c>
      <c r="E4547" s="82">
        <v>12</v>
      </c>
      <c r="F4547" s="79"/>
      <c r="G4547" s="82"/>
      <c r="H4547" s="82"/>
      <c r="I4547" s="118">
        <f>VLOOKUP(道具表!L4547,虛寶卡代碼清單!D:H,4,FALSE)*K4547</f>
        <v>2570000000000</v>
      </c>
      <c r="J4547" s="147"/>
      <c r="K4547" s="71">
        <v>5000000000</v>
      </c>
      <c r="L4547" t="s">
        <v>9347</v>
      </c>
    </row>
    <row r="4548" spans="2:12" x14ac:dyDescent="0.25">
      <c r="B4548" s="82" t="s">
        <v>441</v>
      </c>
      <c r="C4548" s="176" t="s">
        <v>9453</v>
      </c>
      <c r="D4548" s="175" t="s">
        <v>9628</v>
      </c>
      <c r="E4548" s="82">
        <v>12</v>
      </c>
      <c r="F4548" s="79"/>
      <c r="G4548" s="82"/>
      <c r="H4548" s="82"/>
      <c r="I4548" s="118">
        <f>VLOOKUP(道具表!L4548,虛寶卡代碼清單!D:H,4,FALSE)*K4548</f>
        <v>5140000000000</v>
      </c>
      <c r="J4548" s="147"/>
      <c r="K4548" s="71">
        <v>10000000000</v>
      </c>
      <c r="L4548" t="s">
        <v>9347</v>
      </c>
    </row>
    <row r="4549" spans="2:12" x14ac:dyDescent="0.25">
      <c r="B4549" s="82" t="s">
        <v>441</v>
      </c>
      <c r="C4549" s="176" t="s">
        <v>9454</v>
      </c>
      <c r="D4549" s="175" t="s">
        <v>9629</v>
      </c>
      <c r="E4549" s="82">
        <v>12</v>
      </c>
      <c r="F4549" s="79"/>
      <c r="G4549" s="82"/>
      <c r="H4549" s="82"/>
      <c r="I4549" s="118">
        <f>VLOOKUP(道具表!L4549,虛寶卡代碼清單!D:H,4,FALSE)*K4549</f>
        <v>1542000</v>
      </c>
      <c r="J4549" s="147"/>
      <c r="K4549" s="71">
        <v>3000</v>
      </c>
      <c r="L4549" t="s">
        <v>9517</v>
      </c>
    </row>
    <row r="4550" spans="2:12" x14ac:dyDescent="0.25">
      <c r="B4550" s="82" t="s">
        <v>441</v>
      </c>
      <c r="C4550" s="176" t="s">
        <v>9455</v>
      </c>
      <c r="D4550" s="175" t="s">
        <v>9630</v>
      </c>
      <c r="E4550" s="82">
        <v>12</v>
      </c>
      <c r="F4550" s="79"/>
      <c r="G4550" s="82"/>
      <c r="H4550" s="82"/>
      <c r="I4550" s="118">
        <f>VLOOKUP(道具表!L4550,虛寶卡代碼清單!D:H,4,FALSE)*K4550</f>
        <v>5140000</v>
      </c>
      <c r="J4550" s="147"/>
      <c r="K4550" s="71">
        <v>10000</v>
      </c>
      <c r="L4550" t="s">
        <v>9347</v>
      </c>
    </row>
    <row r="4551" spans="2:12" x14ac:dyDescent="0.25">
      <c r="B4551" s="82" t="s">
        <v>441</v>
      </c>
      <c r="C4551" s="176" t="s">
        <v>9456</v>
      </c>
      <c r="D4551" s="175" t="s">
        <v>9631</v>
      </c>
      <c r="E4551" s="82">
        <v>12</v>
      </c>
      <c r="F4551" s="79"/>
      <c r="G4551" s="82"/>
      <c r="H4551" s="82"/>
      <c r="I4551" s="118">
        <f>VLOOKUP(道具表!L4551,虛寶卡代碼清單!D:H,4,FALSE)*K4551</f>
        <v>15420000</v>
      </c>
      <c r="J4551" s="147"/>
      <c r="K4551" s="71">
        <v>30000</v>
      </c>
      <c r="L4551" t="s">
        <v>9347</v>
      </c>
    </row>
    <row r="4552" spans="2:12" x14ac:dyDescent="0.25">
      <c r="B4552" s="82" t="s">
        <v>441</v>
      </c>
      <c r="C4552" s="176" t="s">
        <v>9457</v>
      </c>
      <c r="D4552" s="175" t="s">
        <v>9632</v>
      </c>
      <c r="E4552" s="82">
        <v>12</v>
      </c>
      <c r="F4552" s="79"/>
      <c r="G4552" s="82"/>
      <c r="H4552" s="82"/>
      <c r="I4552" s="118">
        <f>VLOOKUP(道具表!L4552,虛寶卡代碼清單!D:H,4,FALSE)*K4552</f>
        <v>51400000</v>
      </c>
      <c r="J4552" s="147"/>
      <c r="K4552" s="71">
        <v>100000</v>
      </c>
      <c r="L4552" t="s">
        <v>9347</v>
      </c>
    </row>
    <row r="4553" spans="2:12" x14ac:dyDescent="0.25">
      <c r="B4553" s="82" t="s">
        <v>441</v>
      </c>
      <c r="C4553" s="176" t="s">
        <v>9458</v>
      </c>
      <c r="D4553" s="175" t="s">
        <v>9633</v>
      </c>
      <c r="E4553" s="82">
        <v>12</v>
      </c>
      <c r="F4553" s="79"/>
      <c r="G4553" s="82"/>
      <c r="H4553" s="82"/>
      <c r="I4553" s="118">
        <f>VLOOKUP(道具表!L4553,虛寶卡代碼清單!D:H,4,FALSE)*K4553</f>
        <v>154200000</v>
      </c>
      <c r="J4553" s="147"/>
      <c r="K4553" s="71">
        <v>300000</v>
      </c>
      <c r="L4553" t="s">
        <v>9347</v>
      </c>
    </row>
    <row r="4554" spans="2:12" x14ac:dyDescent="0.25">
      <c r="B4554" s="82" t="s">
        <v>441</v>
      </c>
      <c r="C4554" s="176" t="s">
        <v>9459</v>
      </c>
      <c r="D4554" s="175" t="s">
        <v>9634</v>
      </c>
      <c r="E4554" s="82">
        <v>12</v>
      </c>
      <c r="F4554" s="79"/>
      <c r="G4554" s="82"/>
      <c r="H4554" s="82"/>
      <c r="I4554" s="118">
        <f>VLOOKUP(道具表!L4554,虛寶卡代碼清單!D:H,4,FALSE)*K4554</f>
        <v>514000000</v>
      </c>
      <c r="J4554" s="147"/>
      <c r="K4554" s="71">
        <v>1000000</v>
      </c>
      <c r="L4554" t="s">
        <v>9347</v>
      </c>
    </row>
    <row r="4555" spans="2:12" x14ac:dyDescent="0.25">
      <c r="B4555" s="82" t="s">
        <v>441</v>
      </c>
      <c r="C4555" s="176" t="s">
        <v>9460</v>
      </c>
      <c r="D4555" s="175" t="s">
        <v>9635</v>
      </c>
      <c r="E4555" s="82">
        <v>12</v>
      </c>
      <c r="F4555" s="79"/>
      <c r="G4555" s="82"/>
      <c r="H4555" s="82"/>
      <c r="I4555" s="118">
        <f>VLOOKUP(道具表!L4555,虛寶卡代碼清單!D:H,4,FALSE)*K4555</f>
        <v>1542000000</v>
      </c>
      <c r="J4555" s="147"/>
      <c r="K4555" s="71">
        <v>3000000</v>
      </c>
      <c r="L4555" t="s">
        <v>9347</v>
      </c>
    </row>
    <row r="4556" spans="2:12" x14ac:dyDescent="0.25">
      <c r="B4556" s="82" t="s">
        <v>441</v>
      </c>
      <c r="C4556" s="176" t="s">
        <v>9461</v>
      </c>
      <c r="D4556" s="175" t="s">
        <v>9636</v>
      </c>
      <c r="E4556" s="82">
        <v>12</v>
      </c>
      <c r="F4556" s="79"/>
      <c r="G4556" s="82"/>
      <c r="H4556" s="82"/>
      <c r="I4556" s="118">
        <f>VLOOKUP(道具表!L4556,虛寶卡代碼清單!D:H,4,FALSE)*K4556</f>
        <v>3084000000</v>
      </c>
      <c r="J4556" s="147"/>
      <c r="K4556" s="71">
        <v>6000000</v>
      </c>
      <c r="L4556" t="s">
        <v>9347</v>
      </c>
    </row>
    <row r="4557" spans="2:12" x14ac:dyDescent="0.25">
      <c r="B4557" s="82" t="s">
        <v>441</v>
      </c>
      <c r="C4557" s="176" t="s">
        <v>9462</v>
      </c>
      <c r="D4557" s="175" t="s">
        <v>9637</v>
      </c>
      <c r="E4557" s="82">
        <v>12</v>
      </c>
      <c r="F4557" s="79"/>
      <c r="G4557" s="82"/>
      <c r="H4557" s="82"/>
      <c r="I4557" s="118">
        <f>VLOOKUP(道具表!L4557,虛寶卡代碼清單!D:H,4,FALSE)*K4557</f>
        <v>4626000000</v>
      </c>
      <c r="J4557" s="147"/>
      <c r="K4557" s="71">
        <v>9000000</v>
      </c>
      <c r="L4557" t="s">
        <v>9347</v>
      </c>
    </row>
    <row r="4558" spans="2:12" x14ac:dyDescent="0.25">
      <c r="B4558" s="82" t="s">
        <v>441</v>
      </c>
      <c r="C4558" s="176" t="s">
        <v>9463</v>
      </c>
      <c r="D4558" s="175" t="s">
        <v>9638</v>
      </c>
      <c r="E4558" s="82">
        <v>12</v>
      </c>
      <c r="F4558" s="79"/>
      <c r="G4558" s="82"/>
      <c r="H4558" s="82"/>
      <c r="I4558" s="118">
        <f>VLOOKUP(道具表!L4558,虛寶卡代碼清單!D:H,4,FALSE)*K4558</f>
        <v>5140000000</v>
      </c>
      <c r="J4558" s="147"/>
      <c r="K4558" s="71">
        <v>10000000</v>
      </c>
      <c r="L4558" t="s">
        <v>9347</v>
      </c>
    </row>
    <row r="4559" spans="2:12" x14ac:dyDescent="0.25">
      <c r="B4559" s="82" t="s">
        <v>441</v>
      </c>
      <c r="C4559" s="176" t="s">
        <v>9464</v>
      </c>
      <c r="D4559" s="175" t="s">
        <v>9639</v>
      </c>
      <c r="E4559" s="82">
        <v>12</v>
      </c>
      <c r="F4559" s="79"/>
      <c r="G4559" s="82"/>
      <c r="H4559" s="82"/>
      <c r="I4559" s="118">
        <f>VLOOKUP(道具表!L4559,虛寶卡代碼清單!D:H,4,FALSE)*K4559</f>
        <v>7710000000</v>
      </c>
      <c r="J4559" s="147"/>
      <c r="K4559" s="71">
        <v>15000000</v>
      </c>
      <c r="L4559" t="s">
        <v>9347</v>
      </c>
    </row>
    <row r="4560" spans="2:12" x14ac:dyDescent="0.25">
      <c r="B4560" s="82" t="s">
        <v>441</v>
      </c>
      <c r="C4560" s="176" t="s">
        <v>9465</v>
      </c>
      <c r="D4560" s="175" t="s">
        <v>9640</v>
      </c>
      <c r="E4560" s="82">
        <v>12</v>
      </c>
      <c r="F4560" s="79"/>
      <c r="G4560" s="82"/>
      <c r="H4560" s="82"/>
      <c r="I4560" s="118">
        <f>VLOOKUP(道具表!L4560,虛寶卡代碼清單!D:H,4,FALSE)*K4560</f>
        <v>15420000000</v>
      </c>
      <c r="J4560" s="147"/>
      <c r="K4560" s="71">
        <v>30000000</v>
      </c>
      <c r="L4560" t="s">
        <v>9347</v>
      </c>
    </row>
    <row r="4561" spans="2:12" x14ac:dyDescent="0.25">
      <c r="B4561" s="82" t="s">
        <v>441</v>
      </c>
      <c r="C4561" s="176" t="s">
        <v>9466</v>
      </c>
      <c r="D4561" s="175" t="s">
        <v>9641</v>
      </c>
      <c r="E4561" s="82">
        <v>12</v>
      </c>
      <c r="F4561" s="79"/>
      <c r="G4561" s="82"/>
      <c r="H4561" s="82"/>
      <c r="I4561" s="118">
        <f>VLOOKUP(道具表!L4561,虛寶卡代碼清單!D:H,4,FALSE)*K4561</f>
        <v>25700000000</v>
      </c>
      <c r="J4561" s="147"/>
      <c r="K4561" s="71">
        <v>50000000</v>
      </c>
      <c r="L4561" t="s">
        <v>9347</v>
      </c>
    </row>
    <row r="4562" spans="2:12" x14ac:dyDescent="0.25">
      <c r="B4562" s="82" t="s">
        <v>441</v>
      </c>
      <c r="C4562" s="176" t="s">
        <v>9467</v>
      </c>
      <c r="D4562" s="175" t="s">
        <v>9642</v>
      </c>
      <c r="E4562" s="82">
        <v>12</v>
      </c>
      <c r="F4562" s="79"/>
      <c r="G4562" s="82"/>
      <c r="H4562" s="82"/>
      <c r="I4562" s="118">
        <f>VLOOKUP(道具表!L4562,虛寶卡代碼清單!D:H,4,FALSE)*K4562</f>
        <v>51400000000</v>
      </c>
      <c r="J4562" s="147"/>
      <c r="K4562" s="71">
        <v>100000000</v>
      </c>
      <c r="L4562" t="s">
        <v>9347</v>
      </c>
    </row>
    <row r="4563" spans="2:12" x14ac:dyDescent="0.25">
      <c r="B4563" s="82" t="s">
        <v>441</v>
      </c>
      <c r="C4563" s="176" t="s">
        <v>9468</v>
      </c>
      <c r="D4563" s="175" t="s">
        <v>9643</v>
      </c>
      <c r="E4563" s="82">
        <v>12</v>
      </c>
      <c r="F4563" s="79"/>
      <c r="G4563" s="82"/>
      <c r="H4563" s="82"/>
      <c r="I4563" s="118">
        <f>VLOOKUP(道具表!L4563,虛寶卡代碼清單!D:H,4,FALSE)*K4563</f>
        <v>102800000000</v>
      </c>
      <c r="J4563" s="147"/>
      <c r="K4563" s="71">
        <v>200000000</v>
      </c>
      <c r="L4563" t="s">
        <v>9347</v>
      </c>
    </row>
    <row r="4564" spans="2:12" x14ac:dyDescent="0.25">
      <c r="B4564" s="82" t="s">
        <v>441</v>
      </c>
      <c r="C4564" s="176" t="s">
        <v>9469</v>
      </c>
      <c r="D4564" s="175" t="s">
        <v>9644</v>
      </c>
      <c r="E4564" s="82">
        <v>12</v>
      </c>
      <c r="F4564" s="79"/>
      <c r="G4564" s="82"/>
      <c r="H4564" s="82"/>
      <c r="I4564" s="118">
        <f>VLOOKUP(道具表!L4564,虛寶卡代碼清單!D:H,4,FALSE)*K4564</f>
        <v>154200000000</v>
      </c>
      <c r="J4564" s="147"/>
      <c r="K4564" s="71">
        <v>300000000</v>
      </c>
      <c r="L4564" t="s">
        <v>9347</v>
      </c>
    </row>
    <row r="4565" spans="2:12" x14ac:dyDescent="0.25">
      <c r="B4565" s="82" t="s">
        <v>441</v>
      </c>
      <c r="C4565" s="176" t="s">
        <v>9470</v>
      </c>
      <c r="D4565" s="175" t="s">
        <v>9645</v>
      </c>
      <c r="E4565" s="82">
        <v>12</v>
      </c>
      <c r="F4565" s="79"/>
      <c r="G4565" s="82"/>
      <c r="H4565" s="82"/>
      <c r="I4565" s="118">
        <f>VLOOKUP(道具表!L4565,虛寶卡代碼清單!D:H,4,FALSE)*K4565</f>
        <v>257000000000</v>
      </c>
      <c r="J4565" s="147"/>
      <c r="K4565" s="71">
        <v>500000000</v>
      </c>
      <c r="L4565" t="s">
        <v>9347</v>
      </c>
    </row>
    <row r="4566" spans="2:12" x14ac:dyDescent="0.25">
      <c r="B4566" s="82" t="s">
        <v>441</v>
      </c>
      <c r="C4566" s="176" t="s">
        <v>9471</v>
      </c>
      <c r="D4566" s="175" t="s">
        <v>9646</v>
      </c>
      <c r="E4566" s="82">
        <v>12</v>
      </c>
      <c r="F4566" s="79"/>
      <c r="G4566" s="82"/>
      <c r="H4566" s="82"/>
      <c r="I4566" s="118">
        <f>VLOOKUP(道具表!L4566,虛寶卡代碼清單!D:H,4,FALSE)*K4566</f>
        <v>514000000000</v>
      </c>
      <c r="J4566" s="147"/>
      <c r="K4566" s="71">
        <v>1000000000</v>
      </c>
      <c r="L4566" t="s">
        <v>9347</v>
      </c>
    </row>
    <row r="4567" spans="2:12" x14ac:dyDescent="0.25">
      <c r="B4567" s="82" t="s">
        <v>441</v>
      </c>
      <c r="C4567" s="176" t="s">
        <v>9472</v>
      </c>
      <c r="D4567" s="175" t="s">
        <v>9647</v>
      </c>
      <c r="E4567" s="82">
        <v>12</v>
      </c>
      <c r="F4567" s="79"/>
      <c r="G4567" s="82"/>
      <c r="H4567" s="82"/>
      <c r="I4567" s="118">
        <f>VLOOKUP(道具表!L4567,虛寶卡代碼清單!D:H,4,FALSE)*K4567</f>
        <v>1028000000000</v>
      </c>
      <c r="J4567" s="147"/>
      <c r="K4567" s="71">
        <v>2000000000</v>
      </c>
      <c r="L4567" t="s">
        <v>9347</v>
      </c>
    </row>
    <row r="4568" spans="2:12" x14ac:dyDescent="0.25">
      <c r="B4568" s="82" t="s">
        <v>441</v>
      </c>
      <c r="C4568" s="176" t="s">
        <v>9473</v>
      </c>
      <c r="D4568" s="175" t="s">
        <v>9648</v>
      </c>
      <c r="E4568" s="82">
        <v>12</v>
      </c>
      <c r="F4568" s="79"/>
      <c r="G4568" s="82"/>
      <c r="H4568" s="82"/>
      <c r="I4568" s="118">
        <f>VLOOKUP(道具表!L4568,虛寶卡代碼清單!D:H,4,FALSE)*K4568</f>
        <v>2570000000000</v>
      </c>
      <c r="J4568" s="147"/>
      <c r="K4568" s="71">
        <v>5000000000</v>
      </c>
      <c r="L4568" t="s">
        <v>9347</v>
      </c>
    </row>
    <row r="4569" spans="2:12" x14ac:dyDescent="0.25">
      <c r="B4569" s="82" t="s">
        <v>441</v>
      </c>
      <c r="C4569" s="176" t="s">
        <v>9474</v>
      </c>
      <c r="D4569" s="175" t="s">
        <v>9649</v>
      </c>
      <c r="E4569" s="82">
        <v>12</v>
      </c>
      <c r="F4569" s="79"/>
      <c r="G4569" s="82"/>
      <c r="H4569" s="82"/>
      <c r="I4569" s="118">
        <f>VLOOKUP(道具表!L4569,虛寶卡代碼清單!D:H,4,FALSE)*K4569</f>
        <v>5140000000000</v>
      </c>
      <c r="J4569" s="147"/>
      <c r="K4569" s="71">
        <v>10000000000</v>
      </c>
      <c r="L4569" t="s">
        <v>9347</v>
      </c>
    </row>
    <row r="4570" spans="2:12" x14ac:dyDescent="0.25">
      <c r="B4570" s="82" t="s">
        <v>441</v>
      </c>
      <c r="C4570" s="176" t="s">
        <v>9475</v>
      </c>
      <c r="D4570" s="175" t="s">
        <v>9650</v>
      </c>
      <c r="E4570" s="82">
        <v>12</v>
      </c>
      <c r="F4570" s="79"/>
      <c r="G4570" s="82"/>
      <c r="H4570" s="82"/>
      <c r="I4570" s="118">
        <f>VLOOKUP(道具表!L4570,虛寶卡代碼清單!D:H,4,FALSE)*K4570</f>
        <v>5820000</v>
      </c>
      <c r="J4570" s="147"/>
      <c r="K4570" s="71">
        <v>3000</v>
      </c>
      <c r="L4570" t="s">
        <v>9348</v>
      </c>
    </row>
    <row r="4571" spans="2:12" x14ac:dyDescent="0.25">
      <c r="B4571" s="82" t="s">
        <v>441</v>
      </c>
      <c r="C4571" s="176" t="s">
        <v>9476</v>
      </c>
      <c r="D4571" s="175" t="s">
        <v>9651</v>
      </c>
      <c r="E4571" s="82">
        <v>12</v>
      </c>
      <c r="F4571" s="79"/>
      <c r="G4571" s="82"/>
      <c r="H4571" s="82"/>
      <c r="I4571" s="118">
        <f>VLOOKUP(道具表!L4571,虛寶卡代碼清單!D:H,4,FALSE)*K4571</f>
        <v>19400000</v>
      </c>
      <c r="J4571" s="147"/>
      <c r="K4571" s="71">
        <v>10000</v>
      </c>
      <c r="L4571" t="s">
        <v>9348</v>
      </c>
    </row>
    <row r="4572" spans="2:12" x14ac:dyDescent="0.25">
      <c r="B4572" s="82" t="s">
        <v>441</v>
      </c>
      <c r="C4572" s="176" t="s">
        <v>9477</v>
      </c>
      <c r="D4572" s="175" t="s">
        <v>9652</v>
      </c>
      <c r="E4572" s="82">
        <v>12</v>
      </c>
      <c r="F4572" s="79"/>
      <c r="G4572" s="82"/>
      <c r="H4572" s="82"/>
      <c r="I4572" s="118">
        <f>VLOOKUP(道具表!L4572,虛寶卡代碼清單!D:H,4,FALSE)*K4572</f>
        <v>58200000</v>
      </c>
      <c r="J4572" s="147"/>
      <c r="K4572" s="71">
        <v>30000</v>
      </c>
      <c r="L4572" t="s">
        <v>9348</v>
      </c>
    </row>
    <row r="4573" spans="2:12" x14ac:dyDescent="0.25">
      <c r="B4573" s="82" t="s">
        <v>441</v>
      </c>
      <c r="C4573" s="176" t="s">
        <v>9478</v>
      </c>
      <c r="D4573" s="175" t="s">
        <v>9653</v>
      </c>
      <c r="E4573" s="82">
        <v>12</v>
      </c>
      <c r="F4573" s="79"/>
      <c r="G4573" s="82"/>
      <c r="H4573" s="82"/>
      <c r="I4573" s="118">
        <f>VLOOKUP(道具表!L4573,虛寶卡代碼清單!D:H,4,FALSE)*K4573</f>
        <v>194000000</v>
      </c>
      <c r="J4573" s="147"/>
      <c r="K4573" s="71">
        <v>100000</v>
      </c>
      <c r="L4573" t="s">
        <v>9348</v>
      </c>
    </row>
    <row r="4574" spans="2:12" x14ac:dyDescent="0.25">
      <c r="B4574" s="82" t="s">
        <v>441</v>
      </c>
      <c r="C4574" s="176" t="s">
        <v>9479</v>
      </c>
      <c r="D4574" s="175" t="s">
        <v>9654</v>
      </c>
      <c r="E4574" s="82">
        <v>12</v>
      </c>
      <c r="F4574" s="79"/>
      <c r="G4574" s="82"/>
      <c r="H4574" s="82"/>
      <c r="I4574" s="118">
        <f>VLOOKUP(道具表!L4574,虛寶卡代碼清單!D:H,4,FALSE)*K4574</f>
        <v>582000000</v>
      </c>
      <c r="J4574" s="147"/>
      <c r="K4574" s="71">
        <v>300000</v>
      </c>
      <c r="L4574" t="s">
        <v>9348</v>
      </c>
    </row>
    <row r="4575" spans="2:12" x14ac:dyDescent="0.25">
      <c r="B4575" s="82" t="s">
        <v>441</v>
      </c>
      <c r="C4575" s="176" t="s">
        <v>9480</v>
      </c>
      <c r="D4575" s="175" t="s">
        <v>9655</v>
      </c>
      <c r="E4575" s="82">
        <v>12</v>
      </c>
      <c r="F4575" s="79"/>
      <c r="G4575" s="82"/>
      <c r="H4575" s="82"/>
      <c r="I4575" s="118">
        <f>VLOOKUP(道具表!L4575,虛寶卡代碼清單!D:H,4,FALSE)*K4575</f>
        <v>1940000000</v>
      </c>
      <c r="J4575" s="147"/>
      <c r="K4575" s="71">
        <v>1000000</v>
      </c>
      <c r="L4575" t="s">
        <v>9348</v>
      </c>
    </row>
    <row r="4576" spans="2:12" x14ac:dyDescent="0.25">
      <c r="B4576" s="82" t="s">
        <v>441</v>
      </c>
      <c r="C4576" s="176" t="s">
        <v>9481</v>
      </c>
      <c r="D4576" s="175" t="s">
        <v>9656</v>
      </c>
      <c r="E4576" s="82">
        <v>12</v>
      </c>
      <c r="F4576" s="79"/>
      <c r="G4576" s="82"/>
      <c r="H4576" s="82"/>
      <c r="I4576" s="118">
        <f>VLOOKUP(道具表!L4576,虛寶卡代碼清單!D:H,4,FALSE)*K4576</f>
        <v>5820000000</v>
      </c>
      <c r="J4576" s="147"/>
      <c r="K4576" s="71">
        <v>3000000</v>
      </c>
      <c r="L4576" t="s">
        <v>9348</v>
      </c>
    </row>
    <row r="4577" spans="2:12" x14ac:dyDescent="0.25">
      <c r="B4577" s="82" t="s">
        <v>441</v>
      </c>
      <c r="C4577" s="176" t="s">
        <v>9482</v>
      </c>
      <c r="D4577" s="175" t="s">
        <v>9657</v>
      </c>
      <c r="E4577" s="82">
        <v>12</v>
      </c>
      <c r="F4577" s="79"/>
      <c r="G4577" s="82"/>
      <c r="H4577" s="82"/>
      <c r="I4577" s="118">
        <f>VLOOKUP(道具表!L4577,虛寶卡代碼清單!D:H,4,FALSE)*K4577</f>
        <v>11640000000</v>
      </c>
      <c r="J4577" s="147"/>
      <c r="K4577" s="71">
        <v>6000000</v>
      </c>
      <c r="L4577" t="s">
        <v>9348</v>
      </c>
    </row>
    <row r="4578" spans="2:12" x14ac:dyDescent="0.25">
      <c r="B4578" s="82" t="s">
        <v>441</v>
      </c>
      <c r="C4578" s="176" t="s">
        <v>9483</v>
      </c>
      <c r="D4578" s="175" t="s">
        <v>9658</v>
      </c>
      <c r="E4578" s="82">
        <v>12</v>
      </c>
      <c r="F4578" s="79"/>
      <c r="G4578" s="82"/>
      <c r="H4578" s="82"/>
      <c r="I4578" s="118">
        <f>VLOOKUP(道具表!L4578,虛寶卡代碼清單!D:H,4,FALSE)*K4578</f>
        <v>17460000000</v>
      </c>
      <c r="J4578" s="147"/>
      <c r="K4578" s="71">
        <v>9000000</v>
      </c>
      <c r="L4578" t="s">
        <v>9348</v>
      </c>
    </row>
    <row r="4579" spans="2:12" x14ac:dyDescent="0.25">
      <c r="B4579" s="82" t="s">
        <v>441</v>
      </c>
      <c r="C4579" s="176" t="s">
        <v>9484</v>
      </c>
      <c r="D4579" s="175" t="s">
        <v>9659</v>
      </c>
      <c r="E4579" s="82">
        <v>12</v>
      </c>
      <c r="F4579" s="79"/>
      <c r="G4579" s="82"/>
      <c r="H4579" s="82"/>
      <c r="I4579" s="118">
        <f>VLOOKUP(道具表!L4579,虛寶卡代碼清單!D:H,4,FALSE)*K4579</f>
        <v>19400000000</v>
      </c>
      <c r="J4579" s="147"/>
      <c r="K4579" s="71">
        <v>10000000</v>
      </c>
      <c r="L4579" t="s">
        <v>9348</v>
      </c>
    </row>
    <row r="4580" spans="2:12" x14ac:dyDescent="0.25">
      <c r="B4580" s="82" t="s">
        <v>441</v>
      </c>
      <c r="C4580" s="176" t="s">
        <v>9485</v>
      </c>
      <c r="D4580" s="175" t="s">
        <v>9660</v>
      </c>
      <c r="E4580" s="82">
        <v>12</v>
      </c>
      <c r="F4580" s="79"/>
      <c r="G4580" s="82"/>
      <c r="H4580" s="82"/>
      <c r="I4580" s="118">
        <f>VLOOKUP(道具表!L4580,虛寶卡代碼清單!D:H,4,FALSE)*K4580</f>
        <v>29100000000</v>
      </c>
      <c r="J4580" s="147"/>
      <c r="K4580" s="71">
        <v>15000000</v>
      </c>
      <c r="L4580" t="s">
        <v>9348</v>
      </c>
    </row>
    <row r="4581" spans="2:12" x14ac:dyDescent="0.25">
      <c r="B4581" s="82" t="s">
        <v>441</v>
      </c>
      <c r="C4581" s="176" t="s">
        <v>9486</v>
      </c>
      <c r="D4581" s="175" t="s">
        <v>9661</v>
      </c>
      <c r="E4581" s="82">
        <v>12</v>
      </c>
      <c r="F4581" s="79"/>
      <c r="G4581" s="82"/>
      <c r="H4581" s="82"/>
      <c r="I4581" s="118">
        <f>VLOOKUP(道具表!L4581,虛寶卡代碼清單!D:H,4,FALSE)*K4581</f>
        <v>58200000000</v>
      </c>
      <c r="J4581" s="147"/>
      <c r="K4581" s="71">
        <v>30000000</v>
      </c>
      <c r="L4581" t="s">
        <v>9348</v>
      </c>
    </row>
    <row r="4582" spans="2:12" x14ac:dyDescent="0.25">
      <c r="B4582" s="82" t="s">
        <v>441</v>
      </c>
      <c r="C4582" s="176" t="s">
        <v>9487</v>
      </c>
      <c r="D4582" s="175" t="s">
        <v>9662</v>
      </c>
      <c r="E4582" s="82">
        <v>12</v>
      </c>
      <c r="F4582" s="79"/>
      <c r="G4582" s="82"/>
      <c r="H4582" s="82"/>
      <c r="I4582" s="118">
        <f>VLOOKUP(道具表!L4582,虛寶卡代碼清單!D:H,4,FALSE)*K4582</f>
        <v>97000000000</v>
      </c>
      <c r="J4582" s="147"/>
      <c r="K4582" s="71">
        <v>50000000</v>
      </c>
      <c r="L4582" t="s">
        <v>9348</v>
      </c>
    </row>
    <row r="4583" spans="2:12" x14ac:dyDescent="0.25">
      <c r="B4583" s="82" t="s">
        <v>441</v>
      </c>
      <c r="C4583" s="176" t="s">
        <v>9488</v>
      </c>
      <c r="D4583" s="175" t="s">
        <v>9663</v>
      </c>
      <c r="E4583" s="82">
        <v>12</v>
      </c>
      <c r="F4583" s="79"/>
      <c r="G4583" s="82"/>
      <c r="H4583" s="82"/>
      <c r="I4583" s="118">
        <f>VLOOKUP(道具表!L4583,虛寶卡代碼清單!D:H,4,FALSE)*K4583</f>
        <v>194000000000</v>
      </c>
      <c r="J4583" s="147"/>
      <c r="K4583" s="71">
        <v>100000000</v>
      </c>
      <c r="L4583" t="s">
        <v>9348</v>
      </c>
    </row>
    <row r="4584" spans="2:12" x14ac:dyDescent="0.25">
      <c r="B4584" s="82" t="s">
        <v>441</v>
      </c>
      <c r="C4584" s="176" t="s">
        <v>9489</v>
      </c>
      <c r="D4584" s="175" t="s">
        <v>9664</v>
      </c>
      <c r="E4584" s="82">
        <v>12</v>
      </c>
      <c r="F4584" s="79"/>
      <c r="G4584" s="82"/>
      <c r="H4584" s="82"/>
      <c r="I4584" s="118">
        <f>VLOOKUP(道具表!L4584,虛寶卡代碼清單!D:H,4,FALSE)*K4584</f>
        <v>388000000000</v>
      </c>
      <c r="J4584" s="147"/>
      <c r="K4584" s="71">
        <v>200000000</v>
      </c>
      <c r="L4584" t="s">
        <v>9348</v>
      </c>
    </row>
    <row r="4585" spans="2:12" x14ac:dyDescent="0.25">
      <c r="B4585" s="82" t="s">
        <v>441</v>
      </c>
      <c r="C4585" s="176" t="s">
        <v>9490</v>
      </c>
      <c r="D4585" s="175" t="s">
        <v>9665</v>
      </c>
      <c r="E4585" s="82">
        <v>12</v>
      </c>
      <c r="F4585" s="79"/>
      <c r="G4585" s="82"/>
      <c r="H4585" s="82"/>
      <c r="I4585" s="118">
        <f>VLOOKUP(道具表!L4585,虛寶卡代碼清單!D:H,4,FALSE)*K4585</f>
        <v>582000000000</v>
      </c>
      <c r="J4585" s="147"/>
      <c r="K4585" s="71">
        <v>300000000</v>
      </c>
      <c r="L4585" t="s">
        <v>9348</v>
      </c>
    </row>
    <row r="4586" spans="2:12" x14ac:dyDescent="0.25">
      <c r="B4586" s="82" t="s">
        <v>441</v>
      </c>
      <c r="C4586" s="176" t="s">
        <v>9491</v>
      </c>
      <c r="D4586" s="175" t="s">
        <v>9666</v>
      </c>
      <c r="E4586" s="82">
        <v>12</v>
      </c>
      <c r="F4586" s="79"/>
      <c r="G4586" s="82"/>
      <c r="H4586" s="82"/>
      <c r="I4586" s="118">
        <f>VLOOKUP(道具表!L4586,虛寶卡代碼清單!D:H,4,FALSE)*K4586</f>
        <v>970000000000</v>
      </c>
      <c r="J4586" s="147"/>
      <c r="K4586" s="71">
        <v>500000000</v>
      </c>
      <c r="L4586" t="s">
        <v>9348</v>
      </c>
    </row>
    <row r="4587" spans="2:12" x14ac:dyDescent="0.25">
      <c r="B4587" s="82" t="s">
        <v>441</v>
      </c>
      <c r="C4587" s="176" t="s">
        <v>9492</v>
      </c>
      <c r="D4587" s="175" t="s">
        <v>9667</v>
      </c>
      <c r="E4587" s="82">
        <v>12</v>
      </c>
      <c r="F4587" s="79"/>
      <c r="G4587" s="82"/>
      <c r="H4587" s="82"/>
      <c r="I4587" s="118">
        <f>VLOOKUP(道具表!L4587,虛寶卡代碼清單!D:H,4,FALSE)*K4587</f>
        <v>1940000000000</v>
      </c>
      <c r="J4587" s="147"/>
      <c r="K4587" s="71">
        <v>1000000000</v>
      </c>
      <c r="L4587" t="s">
        <v>9348</v>
      </c>
    </row>
    <row r="4588" spans="2:12" x14ac:dyDescent="0.25">
      <c r="B4588" s="82" t="s">
        <v>441</v>
      </c>
      <c r="C4588" s="176" t="s">
        <v>9493</v>
      </c>
      <c r="D4588" s="175" t="s">
        <v>9668</v>
      </c>
      <c r="E4588" s="82">
        <v>12</v>
      </c>
      <c r="F4588" s="79"/>
      <c r="G4588" s="82"/>
      <c r="H4588" s="82"/>
      <c r="I4588" s="118">
        <f>VLOOKUP(道具表!L4588,虛寶卡代碼清單!D:H,4,FALSE)*K4588</f>
        <v>3880000000000</v>
      </c>
      <c r="J4588" s="147"/>
      <c r="K4588" s="71">
        <v>2000000000</v>
      </c>
      <c r="L4588" t="s">
        <v>9348</v>
      </c>
    </row>
    <row r="4589" spans="2:12" x14ac:dyDescent="0.25">
      <c r="B4589" s="82" t="s">
        <v>441</v>
      </c>
      <c r="C4589" s="176" t="s">
        <v>9494</v>
      </c>
      <c r="D4589" s="175" t="s">
        <v>9669</v>
      </c>
      <c r="E4589" s="82">
        <v>12</v>
      </c>
      <c r="F4589" s="79"/>
      <c r="G4589" s="82"/>
      <c r="H4589" s="82"/>
      <c r="I4589" s="118">
        <f>VLOOKUP(道具表!L4589,虛寶卡代碼清單!D:H,4,FALSE)*K4589</f>
        <v>9700000000000</v>
      </c>
      <c r="J4589" s="147"/>
      <c r="K4589" s="71">
        <v>5000000000</v>
      </c>
      <c r="L4589" t="s">
        <v>9348</v>
      </c>
    </row>
    <row r="4590" spans="2:12" x14ac:dyDescent="0.25">
      <c r="B4590" s="82" t="s">
        <v>441</v>
      </c>
      <c r="C4590" s="176" t="s">
        <v>9495</v>
      </c>
      <c r="D4590" s="175" t="s">
        <v>9670</v>
      </c>
      <c r="E4590" s="82">
        <v>12</v>
      </c>
      <c r="F4590" s="79"/>
      <c r="G4590" s="82"/>
      <c r="H4590" s="82"/>
      <c r="I4590" s="118">
        <f>VLOOKUP(道具表!L4590,虛寶卡代碼清單!D:H,4,FALSE)*K4590</f>
        <v>19400000000000</v>
      </c>
      <c r="J4590" s="147"/>
      <c r="K4590" s="71">
        <v>10000000000</v>
      </c>
      <c r="L4590" t="s">
        <v>9348</v>
      </c>
    </row>
    <row r="4591" spans="2:12" x14ac:dyDescent="0.25">
      <c r="B4591" s="82" t="s">
        <v>441</v>
      </c>
      <c r="C4591" s="176" t="s">
        <v>9496</v>
      </c>
      <c r="D4591" s="175" t="s">
        <v>9671</v>
      </c>
      <c r="E4591" s="82">
        <v>12</v>
      </c>
      <c r="F4591" s="79"/>
      <c r="G4591" s="82"/>
      <c r="H4591" s="82"/>
      <c r="I4591" s="118">
        <f>VLOOKUP(道具表!L4591,虛寶卡代碼清單!D:H,4,FALSE)*K4591</f>
        <v>5820000</v>
      </c>
      <c r="J4591" s="147"/>
      <c r="K4591" s="71">
        <v>3000</v>
      </c>
      <c r="L4591" t="s">
        <v>9348</v>
      </c>
    </row>
    <row r="4592" spans="2:12" x14ac:dyDescent="0.25">
      <c r="B4592" s="82" t="s">
        <v>441</v>
      </c>
      <c r="C4592" s="176" t="s">
        <v>9497</v>
      </c>
      <c r="D4592" s="175" t="s">
        <v>9672</v>
      </c>
      <c r="E4592" s="82">
        <v>12</v>
      </c>
      <c r="F4592" s="79"/>
      <c r="G4592" s="82"/>
      <c r="H4592" s="82"/>
      <c r="I4592" s="118">
        <f>VLOOKUP(道具表!L4592,虛寶卡代碼清單!D:H,4,FALSE)*K4592</f>
        <v>19400000</v>
      </c>
      <c r="J4592" s="147"/>
      <c r="K4592" s="71">
        <v>10000</v>
      </c>
      <c r="L4592" t="s">
        <v>9348</v>
      </c>
    </row>
    <row r="4593" spans="2:12" x14ac:dyDescent="0.25">
      <c r="B4593" s="82" t="s">
        <v>441</v>
      </c>
      <c r="C4593" s="176" t="s">
        <v>9498</v>
      </c>
      <c r="D4593" s="175" t="s">
        <v>9673</v>
      </c>
      <c r="E4593" s="82">
        <v>12</v>
      </c>
      <c r="F4593" s="79"/>
      <c r="G4593" s="82"/>
      <c r="H4593" s="82"/>
      <c r="I4593" s="118">
        <f>VLOOKUP(道具表!L4593,虛寶卡代碼清單!D:H,4,FALSE)*K4593</f>
        <v>58200000</v>
      </c>
      <c r="J4593" s="147"/>
      <c r="K4593" s="71">
        <v>30000</v>
      </c>
      <c r="L4593" t="s">
        <v>9348</v>
      </c>
    </row>
    <row r="4594" spans="2:12" x14ac:dyDescent="0.25">
      <c r="B4594" s="82" t="s">
        <v>441</v>
      </c>
      <c r="C4594" s="176" t="s">
        <v>9499</v>
      </c>
      <c r="D4594" s="175" t="s">
        <v>9674</v>
      </c>
      <c r="E4594" s="82">
        <v>12</v>
      </c>
      <c r="F4594" s="79"/>
      <c r="G4594" s="82"/>
      <c r="H4594" s="82"/>
      <c r="I4594" s="118">
        <f>VLOOKUP(道具表!L4594,虛寶卡代碼清單!D:H,4,FALSE)*K4594</f>
        <v>194000000</v>
      </c>
      <c r="J4594" s="147"/>
      <c r="K4594" s="71">
        <v>100000</v>
      </c>
      <c r="L4594" t="s">
        <v>9348</v>
      </c>
    </row>
    <row r="4595" spans="2:12" x14ac:dyDescent="0.25">
      <c r="B4595" s="82" t="s">
        <v>441</v>
      </c>
      <c r="C4595" s="176" t="s">
        <v>9500</v>
      </c>
      <c r="D4595" s="175" t="s">
        <v>9675</v>
      </c>
      <c r="E4595" s="82">
        <v>12</v>
      </c>
      <c r="F4595" s="79"/>
      <c r="G4595" s="82"/>
      <c r="H4595" s="82"/>
      <c r="I4595" s="118">
        <f>VLOOKUP(道具表!L4595,虛寶卡代碼清單!D:H,4,FALSE)*K4595</f>
        <v>582000000</v>
      </c>
      <c r="J4595" s="147"/>
      <c r="K4595" s="71">
        <v>300000</v>
      </c>
      <c r="L4595" t="s">
        <v>9348</v>
      </c>
    </row>
    <row r="4596" spans="2:12" x14ac:dyDescent="0.25">
      <c r="B4596" s="82" t="s">
        <v>441</v>
      </c>
      <c r="C4596" s="176" t="s">
        <v>9501</v>
      </c>
      <c r="D4596" s="175" t="s">
        <v>9676</v>
      </c>
      <c r="E4596" s="82">
        <v>12</v>
      </c>
      <c r="F4596" s="79"/>
      <c r="G4596" s="82"/>
      <c r="H4596" s="82"/>
      <c r="I4596" s="118">
        <f>VLOOKUP(道具表!L4596,虛寶卡代碼清單!D:H,4,FALSE)*K4596</f>
        <v>1940000000</v>
      </c>
      <c r="J4596" s="147"/>
      <c r="K4596" s="71">
        <v>1000000</v>
      </c>
      <c r="L4596" t="s">
        <v>9348</v>
      </c>
    </row>
    <row r="4597" spans="2:12" x14ac:dyDescent="0.25">
      <c r="B4597" s="82" t="s">
        <v>441</v>
      </c>
      <c r="C4597" s="176" t="s">
        <v>9502</v>
      </c>
      <c r="D4597" s="175" t="s">
        <v>9677</v>
      </c>
      <c r="E4597" s="82">
        <v>12</v>
      </c>
      <c r="F4597" s="79"/>
      <c r="G4597" s="82"/>
      <c r="H4597" s="82"/>
      <c r="I4597" s="118">
        <f>VLOOKUP(道具表!L4597,虛寶卡代碼清單!D:H,4,FALSE)*K4597</f>
        <v>5820000000</v>
      </c>
      <c r="J4597" s="147"/>
      <c r="K4597" s="71">
        <v>3000000</v>
      </c>
      <c r="L4597" t="s">
        <v>9348</v>
      </c>
    </row>
    <row r="4598" spans="2:12" x14ac:dyDescent="0.25">
      <c r="B4598" s="82" t="s">
        <v>441</v>
      </c>
      <c r="C4598" s="176" t="s">
        <v>9503</v>
      </c>
      <c r="D4598" s="175" t="s">
        <v>9678</v>
      </c>
      <c r="E4598" s="82">
        <v>12</v>
      </c>
      <c r="F4598" s="79"/>
      <c r="G4598" s="82"/>
      <c r="H4598" s="82"/>
      <c r="I4598" s="118">
        <f>VLOOKUP(道具表!L4598,虛寶卡代碼清單!D:H,4,FALSE)*K4598</f>
        <v>11640000000</v>
      </c>
      <c r="J4598" s="147"/>
      <c r="K4598" s="71">
        <v>6000000</v>
      </c>
      <c r="L4598" t="s">
        <v>9348</v>
      </c>
    </row>
    <row r="4599" spans="2:12" x14ac:dyDescent="0.25">
      <c r="B4599" s="82" t="s">
        <v>441</v>
      </c>
      <c r="C4599" s="176" t="s">
        <v>9504</v>
      </c>
      <c r="D4599" s="175" t="s">
        <v>9679</v>
      </c>
      <c r="E4599" s="82">
        <v>12</v>
      </c>
      <c r="F4599" s="79"/>
      <c r="G4599" s="82"/>
      <c r="H4599" s="82"/>
      <c r="I4599" s="118">
        <f>VLOOKUP(道具表!L4599,虛寶卡代碼清單!D:H,4,FALSE)*K4599</f>
        <v>17460000000</v>
      </c>
      <c r="J4599" s="147"/>
      <c r="K4599" s="71">
        <v>9000000</v>
      </c>
      <c r="L4599" t="s">
        <v>9348</v>
      </c>
    </row>
    <row r="4600" spans="2:12" x14ac:dyDescent="0.25">
      <c r="B4600" s="82" t="s">
        <v>441</v>
      </c>
      <c r="C4600" s="176" t="s">
        <v>9505</v>
      </c>
      <c r="D4600" s="175" t="s">
        <v>9680</v>
      </c>
      <c r="E4600" s="82">
        <v>12</v>
      </c>
      <c r="F4600" s="79"/>
      <c r="G4600" s="82"/>
      <c r="H4600" s="82"/>
      <c r="I4600" s="118">
        <f>VLOOKUP(道具表!L4600,虛寶卡代碼清單!D:H,4,FALSE)*K4600</f>
        <v>19400000000</v>
      </c>
      <c r="J4600" s="147"/>
      <c r="K4600" s="71">
        <v>10000000</v>
      </c>
      <c r="L4600" t="s">
        <v>9348</v>
      </c>
    </row>
    <row r="4601" spans="2:12" x14ac:dyDescent="0.25">
      <c r="B4601" s="82" t="s">
        <v>441</v>
      </c>
      <c r="C4601" s="176" t="s">
        <v>9506</v>
      </c>
      <c r="D4601" s="175" t="s">
        <v>9681</v>
      </c>
      <c r="E4601" s="82">
        <v>12</v>
      </c>
      <c r="F4601" s="79"/>
      <c r="G4601" s="82"/>
      <c r="H4601" s="82"/>
      <c r="I4601" s="118">
        <f>VLOOKUP(道具表!L4601,虛寶卡代碼清單!D:H,4,FALSE)*K4601</f>
        <v>29100000000</v>
      </c>
      <c r="J4601" s="147"/>
      <c r="K4601" s="71">
        <v>15000000</v>
      </c>
      <c r="L4601" t="s">
        <v>9348</v>
      </c>
    </row>
    <row r="4602" spans="2:12" x14ac:dyDescent="0.25">
      <c r="B4602" s="82" t="s">
        <v>441</v>
      </c>
      <c r="C4602" s="176" t="s">
        <v>9507</v>
      </c>
      <c r="D4602" s="175" t="s">
        <v>9682</v>
      </c>
      <c r="E4602" s="82">
        <v>12</v>
      </c>
      <c r="F4602" s="79"/>
      <c r="G4602" s="82"/>
      <c r="H4602" s="82"/>
      <c r="I4602" s="118">
        <f>VLOOKUP(道具表!L4602,虛寶卡代碼清單!D:H,4,FALSE)*K4602</f>
        <v>58200000000</v>
      </c>
      <c r="J4602" s="147"/>
      <c r="K4602" s="71">
        <v>30000000</v>
      </c>
      <c r="L4602" t="s">
        <v>9348</v>
      </c>
    </row>
    <row r="4603" spans="2:12" x14ac:dyDescent="0.25">
      <c r="B4603" s="82" t="s">
        <v>441</v>
      </c>
      <c r="C4603" s="176" t="s">
        <v>9508</v>
      </c>
      <c r="D4603" s="175" t="s">
        <v>9683</v>
      </c>
      <c r="E4603" s="82">
        <v>12</v>
      </c>
      <c r="F4603" s="79"/>
      <c r="G4603" s="82"/>
      <c r="H4603" s="82"/>
      <c r="I4603" s="118">
        <f>VLOOKUP(道具表!L4603,虛寶卡代碼清單!D:H,4,FALSE)*K4603</f>
        <v>97000000000</v>
      </c>
      <c r="J4603" s="147"/>
      <c r="K4603" s="71">
        <v>50000000</v>
      </c>
      <c r="L4603" t="s">
        <v>9348</v>
      </c>
    </row>
    <row r="4604" spans="2:12" x14ac:dyDescent="0.25">
      <c r="B4604" s="82" t="s">
        <v>441</v>
      </c>
      <c r="C4604" s="176" t="s">
        <v>9509</v>
      </c>
      <c r="D4604" s="175" t="s">
        <v>9684</v>
      </c>
      <c r="E4604" s="82">
        <v>12</v>
      </c>
      <c r="F4604" s="79"/>
      <c r="G4604" s="82"/>
      <c r="H4604" s="82"/>
      <c r="I4604" s="118">
        <f>VLOOKUP(道具表!L4604,虛寶卡代碼清單!D:H,4,FALSE)*K4604</f>
        <v>194000000000</v>
      </c>
      <c r="J4604" s="147"/>
      <c r="K4604" s="71">
        <v>100000000</v>
      </c>
      <c r="L4604" t="s">
        <v>9348</v>
      </c>
    </row>
    <row r="4605" spans="2:12" x14ac:dyDescent="0.25">
      <c r="B4605" s="82" t="s">
        <v>441</v>
      </c>
      <c r="C4605" s="176" t="s">
        <v>9510</v>
      </c>
      <c r="D4605" s="175" t="s">
        <v>9685</v>
      </c>
      <c r="E4605" s="82">
        <v>12</v>
      </c>
      <c r="F4605" s="79"/>
      <c r="G4605" s="82"/>
      <c r="H4605" s="82"/>
      <c r="I4605" s="118">
        <f>VLOOKUP(道具表!L4605,虛寶卡代碼清單!D:H,4,FALSE)*K4605</f>
        <v>388000000000</v>
      </c>
      <c r="J4605" s="147"/>
      <c r="K4605" s="71">
        <v>200000000</v>
      </c>
      <c r="L4605" t="s">
        <v>9348</v>
      </c>
    </row>
    <row r="4606" spans="2:12" x14ac:dyDescent="0.25">
      <c r="B4606" s="82" t="s">
        <v>441</v>
      </c>
      <c r="C4606" s="176" t="s">
        <v>9511</v>
      </c>
      <c r="D4606" s="175" t="s">
        <v>9686</v>
      </c>
      <c r="E4606" s="82">
        <v>12</v>
      </c>
      <c r="F4606" s="79"/>
      <c r="G4606" s="82"/>
      <c r="H4606" s="82"/>
      <c r="I4606" s="118">
        <f>VLOOKUP(道具表!L4606,虛寶卡代碼清單!D:H,4,FALSE)*K4606</f>
        <v>582000000000</v>
      </c>
      <c r="J4606" s="147"/>
      <c r="K4606" s="71">
        <v>300000000</v>
      </c>
      <c r="L4606" t="s">
        <v>9348</v>
      </c>
    </row>
    <row r="4607" spans="2:12" x14ac:dyDescent="0.25">
      <c r="B4607" s="82" t="s">
        <v>441</v>
      </c>
      <c r="C4607" s="176" t="s">
        <v>9512</v>
      </c>
      <c r="D4607" s="175" t="s">
        <v>9687</v>
      </c>
      <c r="E4607" s="82">
        <v>12</v>
      </c>
      <c r="F4607" s="79"/>
      <c r="G4607" s="82"/>
      <c r="H4607" s="82"/>
      <c r="I4607" s="118">
        <f>VLOOKUP(道具表!L4607,虛寶卡代碼清單!D:H,4,FALSE)*K4607</f>
        <v>970000000000</v>
      </c>
      <c r="J4607" s="147"/>
      <c r="K4607" s="71">
        <v>500000000</v>
      </c>
      <c r="L4607" t="s">
        <v>9348</v>
      </c>
    </row>
    <row r="4608" spans="2:12" x14ac:dyDescent="0.25">
      <c r="B4608" s="82" t="s">
        <v>441</v>
      </c>
      <c r="C4608" s="176" t="s">
        <v>9513</v>
      </c>
      <c r="D4608" s="175" t="s">
        <v>9688</v>
      </c>
      <c r="E4608" s="82">
        <v>12</v>
      </c>
      <c r="F4608" s="79"/>
      <c r="G4608" s="82"/>
      <c r="H4608" s="82"/>
      <c r="I4608" s="118">
        <f>VLOOKUP(道具表!L4608,虛寶卡代碼清單!D:H,4,FALSE)*K4608</f>
        <v>1940000000000</v>
      </c>
      <c r="J4608" s="147"/>
      <c r="K4608" s="71">
        <v>1000000000</v>
      </c>
      <c r="L4608" t="s">
        <v>9348</v>
      </c>
    </row>
    <row r="4609" spans="2:12" x14ac:dyDescent="0.25">
      <c r="B4609" s="82" t="s">
        <v>441</v>
      </c>
      <c r="C4609" s="176" t="s">
        <v>9514</v>
      </c>
      <c r="D4609" s="175" t="s">
        <v>9689</v>
      </c>
      <c r="E4609" s="82">
        <v>12</v>
      </c>
      <c r="F4609" s="79"/>
      <c r="G4609" s="82"/>
      <c r="H4609" s="82"/>
      <c r="I4609" s="118">
        <f>VLOOKUP(道具表!L4609,虛寶卡代碼清單!D:H,4,FALSE)*K4609</f>
        <v>3880000000000</v>
      </c>
      <c r="J4609" s="147"/>
      <c r="K4609" s="71">
        <v>2000000000</v>
      </c>
      <c r="L4609" t="s">
        <v>9348</v>
      </c>
    </row>
    <row r="4610" spans="2:12" x14ac:dyDescent="0.25">
      <c r="B4610" s="82" t="s">
        <v>441</v>
      </c>
      <c r="C4610" s="176" t="s">
        <v>9515</v>
      </c>
      <c r="D4610" s="175" t="s">
        <v>9690</v>
      </c>
      <c r="E4610" s="82">
        <v>12</v>
      </c>
      <c r="F4610" s="79"/>
      <c r="G4610" s="82"/>
      <c r="H4610" s="82"/>
      <c r="I4610" s="118">
        <f>VLOOKUP(道具表!L4610,虛寶卡代碼清單!D:H,4,FALSE)*K4610</f>
        <v>9700000000000</v>
      </c>
      <c r="J4610" s="147"/>
      <c r="K4610" s="71">
        <v>5000000000</v>
      </c>
      <c r="L4610" t="s">
        <v>9348</v>
      </c>
    </row>
    <row r="4611" spans="2:12" x14ac:dyDescent="0.25">
      <c r="B4611" s="82" t="s">
        <v>441</v>
      </c>
      <c r="C4611" s="176" t="s">
        <v>9516</v>
      </c>
      <c r="D4611" s="175" t="s">
        <v>9691</v>
      </c>
      <c r="E4611" s="82">
        <v>12</v>
      </c>
      <c r="F4611" s="79"/>
      <c r="G4611" s="82"/>
      <c r="H4611" s="82"/>
      <c r="I4611" s="118">
        <f>VLOOKUP(道具表!L4611,虛寶卡代碼清單!D:H,4,FALSE)*K4611</f>
        <v>19400000000000</v>
      </c>
      <c r="J4611" s="147"/>
      <c r="K4611" s="71">
        <v>10000000000</v>
      </c>
      <c r="L4611" t="s">
        <v>9348</v>
      </c>
    </row>
    <row r="4612" spans="2:12" x14ac:dyDescent="0.25">
      <c r="B4612" s="82" t="s">
        <v>441</v>
      </c>
      <c r="C4612" s="176" t="s">
        <v>9882</v>
      </c>
      <c r="D4612" s="175" t="s">
        <v>9710</v>
      </c>
      <c r="E4612" s="82">
        <v>12</v>
      </c>
      <c r="F4612" s="79"/>
      <c r="G4612" s="82"/>
      <c r="H4612" s="82"/>
      <c r="I4612" s="118">
        <f>VLOOKUP(道具表!L4612,虛寶卡代碼清單!D:H,4,FALSE)*K4612</f>
        <v>150000</v>
      </c>
      <c r="J4612" s="147"/>
      <c r="K4612" s="71">
        <v>3000</v>
      </c>
      <c r="L4612" t="s">
        <v>9878</v>
      </c>
    </row>
    <row r="4613" spans="2:12" x14ac:dyDescent="0.25">
      <c r="B4613" s="82" t="s">
        <v>441</v>
      </c>
      <c r="C4613" s="176" t="s">
        <v>9883</v>
      </c>
      <c r="D4613" s="175" t="s">
        <v>9711</v>
      </c>
      <c r="E4613" s="82">
        <v>12</v>
      </c>
      <c r="F4613" s="79"/>
      <c r="G4613" s="82"/>
      <c r="H4613" s="82"/>
      <c r="I4613" s="118">
        <f>VLOOKUP(道具表!L4613,虛寶卡代碼清單!D:H,4,FALSE)*K4613</f>
        <v>500000</v>
      </c>
      <c r="J4613" s="147"/>
      <c r="K4613" s="71">
        <v>10000</v>
      </c>
      <c r="L4613" t="s">
        <v>9878</v>
      </c>
    </row>
    <row r="4614" spans="2:12" x14ac:dyDescent="0.25">
      <c r="B4614" s="82" t="s">
        <v>441</v>
      </c>
      <c r="C4614" s="176" t="s">
        <v>9884</v>
      </c>
      <c r="D4614" s="175" t="s">
        <v>9712</v>
      </c>
      <c r="E4614" s="82">
        <v>12</v>
      </c>
      <c r="F4614" s="79"/>
      <c r="G4614" s="82"/>
      <c r="H4614" s="82"/>
      <c r="I4614" s="118">
        <f>VLOOKUP(道具表!L4614,虛寶卡代碼清單!D:H,4,FALSE)*K4614</f>
        <v>1500000</v>
      </c>
      <c r="J4614" s="147"/>
      <c r="K4614" s="71">
        <v>30000</v>
      </c>
      <c r="L4614" t="s">
        <v>9878</v>
      </c>
    </row>
    <row r="4615" spans="2:12" x14ac:dyDescent="0.25">
      <c r="B4615" s="82" t="s">
        <v>441</v>
      </c>
      <c r="C4615" s="176" t="s">
        <v>9885</v>
      </c>
      <c r="D4615" s="175" t="s">
        <v>9713</v>
      </c>
      <c r="E4615" s="82">
        <v>12</v>
      </c>
      <c r="F4615" s="79"/>
      <c r="G4615" s="82"/>
      <c r="H4615" s="82"/>
      <c r="I4615" s="118">
        <f>VLOOKUP(道具表!L4615,虛寶卡代碼清單!D:H,4,FALSE)*K4615</f>
        <v>5000000</v>
      </c>
      <c r="J4615" s="147"/>
      <c r="K4615" s="71">
        <v>100000</v>
      </c>
      <c r="L4615" t="s">
        <v>9878</v>
      </c>
    </row>
    <row r="4616" spans="2:12" x14ac:dyDescent="0.25">
      <c r="B4616" s="82" t="s">
        <v>441</v>
      </c>
      <c r="C4616" s="176" t="s">
        <v>9886</v>
      </c>
      <c r="D4616" s="175" t="s">
        <v>9714</v>
      </c>
      <c r="E4616" s="82">
        <v>12</v>
      </c>
      <c r="F4616" s="79"/>
      <c r="G4616" s="82"/>
      <c r="H4616" s="82"/>
      <c r="I4616" s="118">
        <f>VLOOKUP(道具表!L4616,虛寶卡代碼清單!D:H,4,FALSE)*K4616</f>
        <v>15000000</v>
      </c>
      <c r="J4616" s="147"/>
      <c r="K4616" s="71">
        <v>300000</v>
      </c>
      <c r="L4616" t="s">
        <v>9878</v>
      </c>
    </row>
    <row r="4617" spans="2:12" x14ac:dyDescent="0.25">
      <c r="B4617" s="82" t="s">
        <v>441</v>
      </c>
      <c r="C4617" s="176" t="s">
        <v>9887</v>
      </c>
      <c r="D4617" s="175" t="s">
        <v>9715</v>
      </c>
      <c r="E4617" s="82">
        <v>12</v>
      </c>
      <c r="F4617" s="79"/>
      <c r="G4617" s="82"/>
      <c r="H4617" s="82"/>
      <c r="I4617" s="118">
        <f>VLOOKUP(道具表!L4617,虛寶卡代碼清單!D:H,4,FALSE)*K4617</f>
        <v>50000000</v>
      </c>
      <c r="J4617" s="147"/>
      <c r="K4617" s="71">
        <v>1000000</v>
      </c>
      <c r="L4617" t="s">
        <v>9878</v>
      </c>
    </row>
    <row r="4618" spans="2:12" x14ac:dyDescent="0.25">
      <c r="B4618" s="82" t="s">
        <v>441</v>
      </c>
      <c r="C4618" s="176" t="s">
        <v>9888</v>
      </c>
      <c r="D4618" s="175" t="s">
        <v>9716</v>
      </c>
      <c r="E4618" s="82">
        <v>12</v>
      </c>
      <c r="F4618" s="79"/>
      <c r="G4618" s="82"/>
      <c r="H4618" s="82"/>
      <c r="I4618" s="118">
        <f>VLOOKUP(道具表!L4618,虛寶卡代碼清單!D:H,4,FALSE)*K4618</f>
        <v>150000000</v>
      </c>
      <c r="J4618" s="147"/>
      <c r="K4618" s="71">
        <v>3000000</v>
      </c>
      <c r="L4618" t="s">
        <v>9878</v>
      </c>
    </row>
    <row r="4619" spans="2:12" x14ac:dyDescent="0.25">
      <c r="B4619" s="82" t="s">
        <v>441</v>
      </c>
      <c r="C4619" s="176" t="s">
        <v>9889</v>
      </c>
      <c r="D4619" s="175" t="s">
        <v>9717</v>
      </c>
      <c r="E4619" s="82">
        <v>12</v>
      </c>
      <c r="F4619" s="79"/>
      <c r="G4619" s="82"/>
      <c r="H4619" s="82"/>
      <c r="I4619" s="118">
        <f>VLOOKUP(道具表!L4619,虛寶卡代碼清單!D:H,4,FALSE)*K4619</f>
        <v>300000000</v>
      </c>
      <c r="J4619" s="147"/>
      <c r="K4619" s="71">
        <v>6000000</v>
      </c>
      <c r="L4619" t="s">
        <v>9878</v>
      </c>
    </row>
    <row r="4620" spans="2:12" x14ac:dyDescent="0.25">
      <c r="B4620" s="82" t="s">
        <v>441</v>
      </c>
      <c r="C4620" s="176" t="s">
        <v>9890</v>
      </c>
      <c r="D4620" s="175" t="s">
        <v>9718</v>
      </c>
      <c r="E4620" s="82">
        <v>12</v>
      </c>
      <c r="F4620" s="79"/>
      <c r="G4620" s="82"/>
      <c r="H4620" s="82"/>
      <c r="I4620" s="118">
        <f>VLOOKUP(道具表!L4620,虛寶卡代碼清單!D:H,4,FALSE)*K4620</f>
        <v>450000000</v>
      </c>
      <c r="J4620" s="147"/>
      <c r="K4620" s="71">
        <v>9000000</v>
      </c>
      <c r="L4620" t="s">
        <v>9878</v>
      </c>
    </row>
    <row r="4621" spans="2:12" x14ac:dyDescent="0.25">
      <c r="B4621" s="82" t="s">
        <v>441</v>
      </c>
      <c r="C4621" s="176" t="s">
        <v>9891</v>
      </c>
      <c r="D4621" s="175" t="s">
        <v>9719</v>
      </c>
      <c r="E4621" s="82">
        <v>12</v>
      </c>
      <c r="F4621" s="79"/>
      <c r="G4621" s="82"/>
      <c r="H4621" s="82"/>
      <c r="I4621" s="118">
        <f>VLOOKUP(道具表!L4621,虛寶卡代碼清單!D:H,4,FALSE)*K4621</f>
        <v>500000000</v>
      </c>
      <c r="J4621" s="147"/>
      <c r="K4621" s="71">
        <v>10000000</v>
      </c>
      <c r="L4621" t="s">
        <v>9878</v>
      </c>
    </row>
    <row r="4622" spans="2:12" x14ac:dyDescent="0.25">
      <c r="B4622" s="82" t="s">
        <v>441</v>
      </c>
      <c r="C4622" s="176" t="s">
        <v>9892</v>
      </c>
      <c r="D4622" s="175" t="s">
        <v>9720</v>
      </c>
      <c r="E4622" s="82">
        <v>12</v>
      </c>
      <c r="F4622" s="79"/>
      <c r="G4622" s="82"/>
      <c r="H4622" s="82"/>
      <c r="I4622" s="118">
        <f>VLOOKUP(道具表!L4622,虛寶卡代碼清單!D:H,4,FALSE)*K4622</f>
        <v>750000000</v>
      </c>
      <c r="J4622" s="147"/>
      <c r="K4622" s="71">
        <v>15000000</v>
      </c>
      <c r="L4622" t="s">
        <v>9878</v>
      </c>
    </row>
    <row r="4623" spans="2:12" x14ac:dyDescent="0.25">
      <c r="B4623" s="82" t="s">
        <v>441</v>
      </c>
      <c r="C4623" s="176" t="s">
        <v>9893</v>
      </c>
      <c r="D4623" s="175" t="s">
        <v>9721</v>
      </c>
      <c r="E4623" s="82">
        <v>12</v>
      </c>
      <c r="F4623" s="79"/>
      <c r="G4623" s="82"/>
      <c r="H4623" s="82"/>
      <c r="I4623" s="118">
        <f>VLOOKUP(道具表!L4623,虛寶卡代碼清單!D:H,4,FALSE)*K4623</f>
        <v>1500000000</v>
      </c>
      <c r="J4623" s="147"/>
      <c r="K4623" s="71">
        <v>30000000</v>
      </c>
      <c r="L4623" t="s">
        <v>9878</v>
      </c>
    </row>
    <row r="4624" spans="2:12" x14ac:dyDescent="0.25">
      <c r="B4624" s="82" t="s">
        <v>441</v>
      </c>
      <c r="C4624" s="176" t="s">
        <v>9894</v>
      </c>
      <c r="D4624" s="175" t="s">
        <v>9722</v>
      </c>
      <c r="E4624" s="82">
        <v>12</v>
      </c>
      <c r="F4624" s="79"/>
      <c r="G4624" s="82"/>
      <c r="H4624" s="82"/>
      <c r="I4624" s="118">
        <f>VLOOKUP(道具表!L4624,虛寶卡代碼清單!D:H,4,FALSE)*K4624</f>
        <v>2500000000</v>
      </c>
      <c r="J4624" s="147"/>
      <c r="K4624" s="71">
        <v>50000000</v>
      </c>
      <c r="L4624" t="s">
        <v>9878</v>
      </c>
    </row>
    <row r="4625" spans="2:12" x14ac:dyDescent="0.25">
      <c r="B4625" s="82" t="s">
        <v>441</v>
      </c>
      <c r="C4625" s="176" t="s">
        <v>9895</v>
      </c>
      <c r="D4625" s="175" t="s">
        <v>9723</v>
      </c>
      <c r="E4625" s="82">
        <v>12</v>
      </c>
      <c r="F4625" s="79"/>
      <c r="G4625" s="82"/>
      <c r="H4625" s="82"/>
      <c r="I4625" s="118">
        <f>VLOOKUP(道具表!L4625,虛寶卡代碼清單!D:H,4,FALSE)*K4625</f>
        <v>5000000000</v>
      </c>
      <c r="J4625" s="147"/>
      <c r="K4625" s="71">
        <v>100000000</v>
      </c>
      <c r="L4625" t="s">
        <v>9878</v>
      </c>
    </row>
    <row r="4626" spans="2:12" x14ac:dyDescent="0.25">
      <c r="B4626" s="82" t="s">
        <v>441</v>
      </c>
      <c r="C4626" s="176" t="s">
        <v>9896</v>
      </c>
      <c r="D4626" s="175" t="s">
        <v>9724</v>
      </c>
      <c r="E4626" s="82">
        <v>12</v>
      </c>
      <c r="F4626" s="79"/>
      <c r="G4626" s="82"/>
      <c r="H4626" s="82"/>
      <c r="I4626" s="118">
        <f>VLOOKUP(道具表!L4626,虛寶卡代碼清單!D:H,4,FALSE)*K4626</f>
        <v>10000000000</v>
      </c>
      <c r="J4626" s="147"/>
      <c r="K4626" s="71">
        <v>200000000</v>
      </c>
      <c r="L4626" t="s">
        <v>9878</v>
      </c>
    </row>
    <row r="4627" spans="2:12" x14ac:dyDescent="0.25">
      <c r="B4627" s="82" t="s">
        <v>441</v>
      </c>
      <c r="C4627" s="176" t="s">
        <v>9897</v>
      </c>
      <c r="D4627" s="175" t="s">
        <v>9725</v>
      </c>
      <c r="E4627" s="82">
        <v>12</v>
      </c>
      <c r="F4627" s="79"/>
      <c r="G4627" s="82"/>
      <c r="H4627" s="82"/>
      <c r="I4627" s="118">
        <f>VLOOKUP(道具表!L4627,虛寶卡代碼清單!D:H,4,FALSE)*K4627</f>
        <v>15000000000</v>
      </c>
      <c r="J4627" s="147"/>
      <c r="K4627" s="71">
        <v>300000000</v>
      </c>
      <c r="L4627" t="s">
        <v>9878</v>
      </c>
    </row>
    <row r="4628" spans="2:12" x14ac:dyDescent="0.25">
      <c r="B4628" s="82" t="s">
        <v>441</v>
      </c>
      <c r="C4628" s="176" t="s">
        <v>9898</v>
      </c>
      <c r="D4628" s="175" t="s">
        <v>9726</v>
      </c>
      <c r="E4628" s="82">
        <v>12</v>
      </c>
      <c r="F4628" s="79"/>
      <c r="G4628" s="82"/>
      <c r="H4628" s="82"/>
      <c r="I4628" s="118">
        <f>VLOOKUP(道具表!L4628,虛寶卡代碼清單!D:H,4,FALSE)*K4628</f>
        <v>25000000000</v>
      </c>
      <c r="J4628" s="147"/>
      <c r="K4628" s="71">
        <v>500000000</v>
      </c>
      <c r="L4628" t="s">
        <v>9878</v>
      </c>
    </row>
    <row r="4629" spans="2:12" x14ac:dyDescent="0.25">
      <c r="B4629" s="82" t="s">
        <v>441</v>
      </c>
      <c r="C4629" s="176" t="s">
        <v>9899</v>
      </c>
      <c r="D4629" s="175" t="s">
        <v>9727</v>
      </c>
      <c r="E4629" s="82">
        <v>12</v>
      </c>
      <c r="F4629" s="79"/>
      <c r="G4629" s="82"/>
      <c r="H4629" s="82"/>
      <c r="I4629" s="118">
        <f>VLOOKUP(道具表!L4629,虛寶卡代碼清單!D:H,4,FALSE)*K4629</f>
        <v>50000000000</v>
      </c>
      <c r="J4629" s="147"/>
      <c r="K4629" s="71">
        <v>1000000000</v>
      </c>
      <c r="L4629" t="s">
        <v>9878</v>
      </c>
    </row>
    <row r="4630" spans="2:12" x14ac:dyDescent="0.25">
      <c r="B4630" s="82" t="s">
        <v>441</v>
      </c>
      <c r="C4630" s="176" t="s">
        <v>9900</v>
      </c>
      <c r="D4630" s="175" t="s">
        <v>9728</v>
      </c>
      <c r="E4630" s="82">
        <v>12</v>
      </c>
      <c r="F4630" s="79"/>
      <c r="G4630" s="82"/>
      <c r="H4630" s="82"/>
      <c r="I4630" s="118">
        <f>VLOOKUP(道具表!L4630,虛寶卡代碼清單!D:H,4,FALSE)*K4630</f>
        <v>100000000000</v>
      </c>
      <c r="J4630" s="147"/>
      <c r="K4630" s="71">
        <v>2000000000</v>
      </c>
      <c r="L4630" t="s">
        <v>9878</v>
      </c>
    </row>
    <row r="4631" spans="2:12" x14ac:dyDescent="0.25">
      <c r="B4631" s="82" t="s">
        <v>441</v>
      </c>
      <c r="C4631" s="176" t="s">
        <v>9901</v>
      </c>
      <c r="D4631" s="175" t="s">
        <v>9729</v>
      </c>
      <c r="E4631" s="82">
        <v>12</v>
      </c>
      <c r="F4631" s="79"/>
      <c r="G4631" s="82"/>
      <c r="H4631" s="82"/>
      <c r="I4631" s="118">
        <f>VLOOKUP(道具表!L4631,虛寶卡代碼清單!D:H,4,FALSE)*K4631</f>
        <v>250000000000</v>
      </c>
      <c r="J4631" s="147"/>
      <c r="K4631" s="71">
        <v>5000000000</v>
      </c>
      <c r="L4631" t="s">
        <v>9878</v>
      </c>
    </row>
    <row r="4632" spans="2:12" x14ac:dyDescent="0.25">
      <c r="B4632" s="82" t="s">
        <v>441</v>
      </c>
      <c r="C4632" s="176" t="s">
        <v>9902</v>
      </c>
      <c r="D4632" s="175" t="s">
        <v>9730</v>
      </c>
      <c r="E4632" s="82">
        <v>12</v>
      </c>
      <c r="F4632" s="79"/>
      <c r="G4632" s="82"/>
      <c r="H4632" s="82"/>
      <c r="I4632" s="118">
        <f>VLOOKUP(道具表!L4632,虛寶卡代碼清單!D:H,4,FALSE)*K4632</f>
        <v>500000000000</v>
      </c>
      <c r="J4632" s="147"/>
      <c r="K4632" s="71">
        <v>10000000000</v>
      </c>
      <c r="L4632" t="s">
        <v>9878</v>
      </c>
    </row>
    <row r="4633" spans="2:12" x14ac:dyDescent="0.25">
      <c r="B4633" s="82" t="s">
        <v>441</v>
      </c>
      <c r="C4633" s="176" t="s">
        <v>9903</v>
      </c>
      <c r="D4633" s="175" t="s">
        <v>9731</v>
      </c>
      <c r="E4633" s="82">
        <v>12</v>
      </c>
      <c r="F4633" s="79"/>
      <c r="G4633" s="82"/>
      <c r="H4633" s="82"/>
      <c r="I4633" s="118">
        <f>VLOOKUP(道具表!L4633,虛寶卡代碼清單!D:H,4,FALSE)*K4633</f>
        <v>150000</v>
      </c>
      <c r="J4633" s="147"/>
      <c r="K4633" s="71">
        <v>3000</v>
      </c>
      <c r="L4633" t="s">
        <v>9878</v>
      </c>
    </row>
    <row r="4634" spans="2:12" x14ac:dyDescent="0.25">
      <c r="B4634" s="82" t="s">
        <v>441</v>
      </c>
      <c r="C4634" s="176" t="s">
        <v>9904</v>
      </c>
      <c r="D4634" s="175" t="s">
        <v>9732</v>
      </c>
      <c r="E4634" s="82">
        <v>12</v>
      </c>
      <c r="F4634" s="79"/>
      <c r="G4634" s="82"/>
      <c r="H4634" s="82"/>
      <c r="I4634" s="118">
        <f>VLOOKUP(道具表!L4634,虛寶卡代碼清單!D:H,4,FALSE)*K4634</f>
        <v>500000</v>
      </c>
      <c r="J4634" s="147"/>
      <c r="K4634" s="71">
        <v>10000</v>
      </c>
      <c r="L4634" t="s">
        <v>9878</v>
      </c>
    </row>
    <row r="4635" spans="2:12" x14ac:dyDescent="0.25">
      <c r="B4635" s="82" t="s">
        <v>441</v>
      </c>
      <c r="C4635" s="176" t="s">
        <v>9905</v>
      </c>
      <c r="D4635" s="175" t="s">
        <v>9733</v>
      </c>
      <c r="E4635" s="82">
        <v>12</v>
      </c>
      <c r="F4635" s="79"/>
      <c r="G4635" s="82"/>
      <c r="H4635" s="82"/>
      <c r="I4635" s="118">
        <f>VLOOKUP(道具表!L4635,虛寶卡代碼清單!D:H,4,FALSE)*K4635</f>
        <v>1500000</v>
      </c>
      <c r="J4635" s="147"/>
      <c r="K4635" s="71">
        <v>30000</v>
      </c>
      <c r="L4635" t="s">
        <v>9878</v>
      </c>
    </row>
    <row r="4636" spans="2:12" x14ac:dyDescent="0.25">
      <c r="B4636" s="82" t="s">
        <v>441</v>
      </c>
      <c r="C4636" s="176" t="s">
        <v>9906</v>
      </c>
      <c r="D4636" s="175" t="s">
        <v>9734</v>
      </c>
      <c r="E4636" s="82">
        <v>12</v>
      </c>
      <c r="F4636" s="79"/>
      <c r="G4636" s="82"/>
      <c r="H4636" s="82"/>
      <c r="I4636" s="118">
        <f>VLOOKUP(道具表!L4636,虛寶卡代碼清單!D:H,4,FALSE)*K4636</f>
        <v>5000000</v>
      </c>
      <c r="J4636" s="147"/>
      <c r="K4636" s="71">
        <v>100000</v>
      </c>
      <c r="L4636" t="s">
        <v>9878</v>
      </c>
    </row>
    <row r="4637" spans="2:12" x14ac:dyDescent="0.25">
      <c r="B4637" s="82" t="s">
        <v>441</v>
      </c>
      <c r="C4637" s="176" t="s">
        <v>9907</v>
      </c>
      <c r="D4637" s="175" t="s">
        <v>9735</v>
      </c>
      <c r="E4637" s="82">
        <v>12</v>
      </c>
      <c r="F4637" s="79"/>
      <c r="G4637" s="82"/>
      <c r="H4637" s="82"/>
      <c r="I4637" s="118">
        <f>VLOOKUP(道具表!L4637,虛寶卡代碼清單!D:H,4,FALSE)*K4637</f>
        <v>15000000</v>
      </c>
      <c r="J4637" s="147"/>
      <c r="K4637" s="71">
        <v>300000</v>
      </c>
      <c r="L4637" t="s">
        <v>9878</v>
      </c>
    </row>
    <row r="4638" spans="2:12" x14ac:dyDescent="0.25">
      <c r="B4638" s="82" t="s">
        <v>441</v>
      </c>
      <c r="C4638" s="176" t="s">
        <v>9908</v>
      </c>
      <c r="D4638" s="175" t="s">
        <v>9736</v>
      </c>
      <c r="E4638" s="82">
        <v>12</v>
      </c>
      <c r="F4638" s="79"/>
      <c r="G4638" s="82"/>
      <c r="H4638" s="82"/>
      <c r="I4638" s="118">
        <f>VLOOKUP(道具表!L4638,虛寶卡代碼清單!D:H,4,FALSE)*K4638</f>
        <v>50000000</v>
      </c>
      <c r="J4638" s="147"/>
      <c r="K4638" s="71">
        <v>1000000</v>
      </c>
      <c r="L4638" t="s">
        <v>9878</v>
      </c>
    </row>
    <row r="4639" spans="2:12" x14ac:dyDescent="0.25">
      <c r="B4639" s="82" t="s">
        <v>441</v>
      </c>
      <c r="C4639" s="176" t="s">
        <v>9909</v>
      </c>
      <c r="D4639" s="175" t="s">
        <v>9737</v>
      </c>
      <c r="E4639" s="82">
        <v>12</v>
      </c>
      <c r="F4639" s="79"/>
      <c r="G4639" s="82"/>
      <c r="H4639" s="82"/>
      <c r="I4639" s="118">
        <f>VLOOKUP(道具表!L4639,虛寶卡代碼清單!D:H,4,FALSE)*K4639</f>
        <v>150000000</v>
      </c>
      <c r="J4639" s="147"/>
      <c r="K4639" s="71">
        <v>3000000</v>
      </c>
      <c r="L4639" t="s">
        <v>9878</v>
      </c>
    </row>
    <row r="4640" spans="2:12" x14ac:dyDescent="0.25">
      <c r="B4640" s="82" t="s">
        <v>441</v>
      </c>
      <c r="C4640" s="176" t="s">
        <v>9910</v>
      </c>
      <c r="D4640" s="175" t="s">
        <v>9738</v>
      </c>
      <c r="E4640" s="82">
        <v>12</v>
      </c>
      <c r="F4640" s="79"/>
      <c r="G4640" s="82"/>
      <c r="H4640" s="82"/>
      <c r="I4640" s="118">
        <f>VLOOKUP(道具表!L4640,虛寶卡代碼清單!D:H,4,FALSE)*K4640</f>
        <v>300000000</v>
      </c>
      <c r="J4640" s="147"/>
      <c r="K4640" s="71">
        <v>6000000</v>
      </c>
      <c r="L4640" t="s">
        <v>9878</v>
      </c>
    </row>
    <row r="4641" spans="2:12" x14ac:dyDescent="0.25">
      <c r="B4641" s="82" t="s">
        <v>441</v>
      </c>
      <c r="C4641" s="176" t="s">
        <v>9911</v>
      </c>
      <c r="D4641" s="175" t="s">
        <v>9739</v>
      </c>
      <c r="E4641" s="82">
        <v>12</v>
      </c>
      <c r="F4641" s="79"/>
      <c r="G4641" s="82"/>
      <c r="H4641" s="82"/>
      <c r="I4641" s="118">
        <f>VLOOKUP(道具表!L4641,虛寶卡代碼清單!D:H,4,FALSE)*K4641</f>
        <v>450000000</v>
      </c>
      <c r="J4641" s="147"/>
      <c r="K4641" s="71">
        <v>9000000</v>
      </c>
      <c r="L4641" t="s">
        <v>9878</v>
      </c>
    </row>
    <row r="4642" spans="2:12" x14ac:dyDescent="0.25">
      <c r="B4642" s="82" t="s">
        <v>441</v>
      </c>
      <c r="C4642" s="176" t="s">
        <v>9912</v>
      </c>
      <c r="D4642" s="175" t="s">
        <v>9740</v>
      </c>
      <c r="E4642" s="82">
        <v>12</v>
      </c>
      <c r="F4642" s="79"/>
      <c r="G4642" s="82"/>
      <c r="H4642" s="82"/>
      <c r="I4642" s="118">
        <f>VLOOKUP(道具表!L4642,虛寶卡代碼清單!D:H,4,FALSE)*K4642</f>
        <v>500000000</v>
      </c>
      <c r="J4642" s="147"/>
      <c r="K4642" s="71">
        <v>10000000</v>
      </c>
      <c r="L4642" t="s">
        <v>9878</v>
      </c>
    </row>
    <row r="4643" spans="2:12" x14ac:dyDescent="0.25">
      <c r="B4643" s="82" t="s">
        <v>441</v>
      </c>
      <c r="C4643" s="176" t="s">
        <v>9913</v>
      </c>
      <c r="D4643" s="175" t="s">
        <v>9741</v>
      </c>
      <c r="E4643" s="82">
        <v>12</v>
      </c>
      <c r="F4643" s="79"/>
      <c r="G4643" s="82"/>
      <c r="H4643" s="82"/>
      <c r="I4643" s="118">
        <f>VLOOKUP(道具表!L4643,虛寶卡代碼清單!D:H,4,FALSE)*K4643</f>
        <v>750000000</v>
      </c>
      <c r="J4643" s="147"/>
      <c r="K4643" s="71">
        <v>15000000</v>
      </c>
      <c r="L4643" t="s">
        <v>9878</v>
      </c>
    </row>
    <row r="4644" spans="2:12" x14ac:dyDescent="0.25">
      <c r="B4644" s="82" t="s">
        <v>441</v>
      </c>
      <c r="C4644" s="176" t="s">
        <v>9914</v>
      </c>
      <c r="D4644" s="175" t="s">
        <v>9742</v>
      </c>
      <c r="E4644" s="82">
        <v>12</v>
      </c>
      <c r="F4644" s="79"/>
      <c r="G4644" s="82"/>
      <c r="H4644" s="82"/>
      <c r="I4644" s="118">
        <f>VLOOKUP(道具表!L4644,虛寶卡代碼清單!D:H,4,FALSE)*K4644</f>
        <v>1500000000</v>
      </c>
      <c r="J4644" s="147"/>
      <c r="K4644" s="71">
        <v>30000000</v>
      </c>
      <c r="L4644" t="s">
        <v>9878</v>
      </c>
    </row>
    <row r="4645" spans="2:12" x14ac:dyDescent="0.25">
      <c r="B4645" s="82" t="s">
        <v>441</v>
      </c>
      <c r="C4645" s="176" t="s">
        <v>9915</v>
      </c>
      <c r="D4645" s="175" t="s">
        <v>9743</v>
      </c>
      <c r="E4645" s="82">
        <v>12</v>
      </c>
      <c r="F4645" s="79"/>
      <c r="G4645" s="82"/>
      <c r="H4645" s="82"/>
      <c r="I4645" s="118">
        <f>VLOOKUP(道具表!L4645,虛寶卡代碼清單!D:H,4,FALSE)*K4645</f>
        <v>2500000000</v>
      </c>
      <c r="J4645" s="147"/>
      <c r="K4645" s="71">
        <v>50000000</v>
      </c>
      <c r="L4645" t="s">
        <v>9878</v>
      </c>
    </row>
    <row r="4646" spans="2:12" x14ac:dyDescent="0.25">
      <c r="B4646" s="82" t="s">
        <v>441</v>
      </c>
      <c r="C4646" s="176" t="s">
        <v>9916</v>
      </c>
      <c r="D4646" s="175" t="s">
        <v>9744</v>
      </c>
      <c r="E4646" s="82">
        <v>12</v>
      </c>
      <c r="F4646" s="79"/>
      <c r="G4646" s="82"/>
      <c r="H4646" s="82"/>
      <c r="I4646" s="118">
        <f>VLOOKUP(道具表!L4646,虛寶卡代碼清單!D:H,4,FALSE)*K4646</f>
        <v>5000000000</v>
      </c>
      <c r="J4646" s="147"/>
      <c r="K4646" s="71">
        <v>100000000</v>
      </c>
      <c r="L4646" t="s">
        <v>9878</v>
      </c>
    </row>
    <row r="4647" spans="2:12" x14ac:dyDescent="0.25">
      <c r="B4647" s="82" t="s">
        <v>441</v>
      </c>
      <c r="C4647" s="176" t="s">
        <v>9917</v>
      </c>
      <c r="D4647" s="175" t="s">
        <v>9745</v>
      </c>
      <c r="E4647" s="82">
        <v>12</v>
      </c>
      <c r="F4647" s="79"/>
      <c r="G4647" s="82"/>
      <c r="H4647" s="82"/>
      <c r="I4647" s="118">
        <f>VLOOKUP(道具表!L4647,虛寶卡代碼清單!D:H,4,FALSE)*K4647</f>
        <v>10000000000</v>
      </c>
      <c r="J4647" s="147"/>
      <c r="K4647" s="71">
        <v>200000000</v>
      </c>
      <c r="L4647" t="s">
        <v>9878</v>
      </c>
    </row>
    <row r="4648" spans="2:12" x14ac:dyDescent="0.25">
      <c r="B4648" s="82" t="s">
        <v>441</v>
      </c>
      <c r="C4648" s="176" t="s">
        <v>9918</v>
      </c>
      <c r="D4648" s="175" t="s">
        <v>9746</v>
      </c>
      <c r="E4648" s="82">
        <v>12</v>
      </c>
      <c r="F4648" s="79"/>
      <c r="G4648" s="82"/>
      <c r="H4648" s="82"/>
      <c r="I4648" s="118">
        <f>VLOOKUP(道具表!L4648,虛寶卡代碼清單!D:H,4,FALSE)*K4648</f>
        <v>15000000000</v>
      </c>
      <c r="J4648" s="147"/>
      <c r="K4648" s="71">
        <v>300000000</v>
      </c>
      <c r="L4648" t="s">
        <v>9878</v>
      </c>
    </row>
    <row r="4649" spans="2:12" x14ac:dyDescent="0.25">
      <c r="B4649" s="82" t="s">
        <v>441</v>
      </c>
      <c r="C4649" s="176" t="s">
        <v>9919</v>
      </c>
      <c r="D4649" s="175" t="s">
        <v>9747</v>
      </c>
      <c r="E4649" s="82">
        <v>12</v>
      </c>
      <c r="F4649" s="79"/>
      <c r="G4649" s="82"/>
      <c r="H4649" s="82"/>
      <c r="I4649" s="118">
        <f>VLOOKUP(道具表!L4649,虛寶卡代碼清單!D:H,4,FALSE)*K4649</f>
        <v>25000000000</v>
      </c>
      <c r="J4649" s="147"/>
      <c r="K4649" s="71">
        <v>500000000</v>
      </c>
      <c r="L4649" t="s">
        <v>9878</v>
      </c>
    </row>
    <row r="4650" spans="2:12" x14ac:dyDescent="0.25">
      <c r="B4650" s="82" t="s">
        <v>441</v>
      </c>
      <c r="C4650" s="176" t="s">
        <v>9920</v>
      </c>
      <c r="D4650" s="175" t="s">
        <v>9748</v>
      </c>
      <c r="E4650" s="82">
        <v>12</v>
      </c>
      <c r="F4650" s="79"/>
      <c r="G4650" s="82"/>
      <c r="H4650" s="82"/>
      <c r="I4650" s="118">
        <f>VLOOKUP(道具表!L4650,虛寶卡代碼清單!D:H,4,FALSE)*K4650</f>
        <v>50000000000</v>
      </c>
      <c r="J4650" s="147"/>
      <c r="K4650" s="71">
        <v>1000000000</v>
      </c>
      <c r="L4650" t="s">
        <v>9878</v>
      </c>
    </row>
    <row r="4651" spans="2:12" x14ac:dyDescent="0.25">
      <c r="B4651" s="82" t="s">
        <v>441</v>
      </c>
      <c r="C4651" s="176" t="s">
        <v>9921</v>
      </c>
      <c r="D4651" s="175" t="s">
        <v>9749</v>
      </c>
      <c r="E4651" s="82">
        <v>12</v>
      </c>
      <c r="F4651" s="79"/>
      <c r="G4651" s="82"/>
      <c r="H4651" s="82"/>
      <c r="I4651" s="118">
        <f>VLOOKUP(道具表!L4651,虛寶卡代碼清單!D:H,4,FALSE)*K4651</f>
        <v>100000000000</v>
      </c>
      <c r="J4651" s="147"/>
      <c r="K4651" s="71">
        <v>2000000000</v>
      </c>
      <c r="L4651" t="s">
        <v>9878</v>
      </c>
    </row>
    <row r="4652" spans="2:12" x14ac:dyDescent="0.25">
      <c r="B4652" s="82" t="s">
        <v>441</v>
      </c>
      <c r="C4652" s="176" t="s">
        <v>9922</v>
      </c>
      <c r="D4652" s="175" t="s">
        <v>9750</v>
      </c>
      <c r="E4652" s="82">
        <v>12</v>
      </c>
      <c r="F4652" s="79"/>
      <c r="G4652" s="82"/>
      <c r="H4652" s="82"/>
      <c r="I4652" s="118">
        <f>VLOOKUP(道具表!L4652,虛寶卡代碼清單!D:H,4,FALSE)*K4652</f>
        <v>250000000000</v>
      </c>
      <c r="J4652" s="147"/>
      <c r="K4652" s="71">
        <v>5000000000</v>
      </c>
      <c r="L4652" t="s">
        <v>9878</v>
      </c>
    </row>
    <row r="4653" spans="2:12" x14ac:dyDescent="0.25">
      <c r="B4653" s="82" t="s">
        <v>441</v>
      </c>
      <c r="C4653" s="176" t="s">
        <v>9923</v>
      </c>
      <c r="D4653" s="175" t="s">
        <v>9751</v>
      </c>
      <c r="E4653" s="82">
        <v>12</v>
      </c>
      <c r="F4653" s="79"/>
      <c r="G4653" s="82"/>
      <c r="H4653" s="82"/>
      <c r="I4653" s="118">
        <f>VLOOKUP(道具表!L4653,虛寶卡代碼清單!D:H,4,FALSE)*K4653</f>
        <v>500000000000</v>
      </c>
      <c r="J4653" s="147"/>
      <c r="K4653" s="71">
        <v>10000000000</v>
      </c>
      <c r="L4653" t="s">
        <v>9878</v>
      </c>
    </row>
    <row r="4654" spans="2:12" x14ac:dyDescent="0.25">
      <c r="B4654" s="82" t="s">
        <v>441</v>
      </c>
      <c r="C4654" s="176" t="s">
        <v>9924</v>
      </c>
      <c r="D4654" s="175" t="s">
        <v>9752</v>
      </c>
      <c r="E4654" s="82">
        <v>12</v>
      </c>
      <c r="F4654" s="79"/>
      <c r="G4654" s="82"/>
      <c r="H4654" s="82"/>
      <c r="I4654" s="118">
        <f>VLOOKUP(道具表!L4654,虛寶卡代碼清單!D:H,4,FALSE)*K4654</f>
        <v>600000</v>
      </c>
      <c r="J4654" s="147"/>
      <c r="K4654" s="71">
        <v>3000</v>
      </c>
      <c r="L4654" t="s">
        <v>9879</v>
      </c>
    </row>
    <row r="4655" spans="2:12" x14ac:dyDescent="0.25">
      <c r="B4655" s="82" t="s">
        <v>441</v>
      </c>
      <c r="C4655" s="176" t="s">
        <v>9925</v>
      </c>
      <c r="D4655" s="175" t="s">
        <v>9753</v>
      </c>
      <c r="E4655" s="82">
        <v>12</v>
      </c>
      <c r="F4655" s="79"/>
      <c r="G4655" s="82"/>
      <c r="H4655" s="82"/>
      <c r="I4655" s="118">
        <f>VLOOKUP(道具表!L4655,虛寶卡代碼清單!D:H,4,FALSE)*K4655</f>
        <v>2000000</v>
      </c>
      <c r="J4655" s="147"/>
      <c r="K4655" s="71">
        <v>10000</v>
      </c>
      <c r="L4655" t="s">
        <v>9879</v>
      </c>
    </row>
    <row r="4656" spans="2:12" x14ac:dyDescent="0.25">
      <c r="B4656" s="82" t="s">
        <v>441</v>
      </c>
      <c r="C4656" s="176" t="s">
        <v>9926</v>
      </c>
      <c r="D4656" s="175" t="s">
        <v>9754</v>
      </c>
      <c r="E4656" s="82">
        <v>12</v>
      </c>
      <c r="F4656" s="79"/>
      <c r="G4656" s="82"/>
      <c r="H4656" s="82"/>
      <c r="I4656" s="118">
        <f>VLOOKUP(道具表!L4656,虛寶卡代碼清單!D:H,4,FALSE)*K4656</f>
        <v>6000000</v>
      </c>
      <c r="J4656" s="147"/>
      <c r="K4656" s="71">
        <v>30000</v>
      </c>
      <c r="L4656" t="s">
        <v>9879</v>
      </c>
    </row>
    <row r="4657" spans="2:12" x14ac:dyDescent="0.25">
      <c r="B4657" s="82" t="s">
        <v>441</v>
      </c>
      <c r="C4657" s="176" t="s">
        <v>9927</v>
      </c>
      <c r="D4657" s="175" t="s">
        <v>9755</v>
      </c>
      <c r="E4657" s="82">
        <v>12</v>
      </c>
      <c r="F4657" s="79"/>
      <c r="G4657" s="82"/>
      <c r="H4657" s="82"/>
      <c r="I4657" s="118">
        <f>VLOOKUP(道具表!L4657,虛寶卡代碼清單!D:H,4,FALSE)*K4657</f>
        <v>20000000</v>
      </c>
      <c r="J4657" s="147"/>
      <c r="K4657" s="71">
        <v>100000</v>
      </c>
      <c r="L4657" t="s">
        <v>9879</v>
      </c>
    </row>
    <row r="4658" spans="2:12" x14ac:dyDescent="0.25">
      <c r="B4658" s="82" t="s">
        <v>441</v>
      </c>
      <c r="C4658" s="176" t="s">
        <v>9928</v>
      </c>
      <c r="D4658" s="175" t="s">
        <v>9756</v>
      </c>
      <c r="E4658" s="82">
        <v>12</v>
      </c>
      <c r="F4658" s="79"/>
      <c r="G4658" s="82"/>
      <c r="H4658" s="82"/>
      <c r="I4658" s="118">
        <f>VLOOKUP(道具表!L4658,虛寶卡代碼清單!D:H,4,FALSE)*K4658</f>
        <v>60000000</v>
      </c>
      <c r="J4658" s="147"/>
      <c r="K4658" s="71">
        <v>300000</v>
      </c>
      <c r="L4658" t="s">
        <v>9879</v>
      </c>
    </row>
    <row r="4659" spans="2:12" x14ac:dyDescent="0.25">
      <c r="B4659" s="82" t="s">
        <v>441</v>
      </c>
      <c r="C4659" s="176" t="s">
        <v>9929</v>
      </c>
      <c r="D4659" s="175" t="s">
        <v>9757</v>
      </c>
      <c r="E4659" s="82">
        <v>12</v>
      </c>
      <c r="F4659" s="79"/>
      <c r="G4659" s="82"/>
      <c r="H4659" s="82"/>
      <c r="I4659" s="118">
        <f>VLOOKUP(道具表!L4659,虛寶卡代碼清單!D:H,4,FALSE)*K4659</f>
        <v>200000000</v>
      </c>
      <c r="J4659" s="147"/>
      <c r="K4659" s="71">
        <v>1000000</v>
      </c>
      <c r="L4659" t="s">
        <v>9879</v>
      </c>
    </row>
    <row r="4660" spans="2:12" x14ac:dyDescent="0.25">
      <c r="B4660" s="82" t="s">
        <v>441</v>
      </c>
      <c r="C4660" s="176" t="s">
        <v>9930</v>
      </c>
      <c r="D4660" s="175" t="s">
        <v>9758</v>
      </c>
      <c r="E4660" s="82">
        <v>12</v>
      </c>
      <c r="F4660" s="79"/>
      <c r="G4660" s="82"/>
      <c r="H4660" s="82"/>
      <c r="I4660" s="118">
        <f>VLOOKUP(道具表!L4660,虛寶卡代碼清單!D:H,4,FALSE)*K4660</f>
        <v>600000000</v>
      </c>
      <c r="J4660" s="147"/>
      <c r="K4660" s="71">
        <v>3000000</v>
      </c>
      <c r="L4660" t="s">
        <v>9879</v>
      </c>
    </row>
    <row r="4661" spans="2:12" x14ac:dyDescent="0.25">
      <c r="B4661" s="82" t="s">
        <v>441</v>
      </c>
      <c r="C4661" s="176" t="s">
        <v>9931</v>
      </c>
      <c r="D4661" s="175" t="s">
        <v>9759</v>
      </c>
      <c r="E4661" s="82">
        <v>12</v>
      </c>
      <c r="F4661" s="79"/>
      <c r="G4661" s="82"/>
      <c r="H4661" s="82"/>
      <c r="I4661" s="118">
        <f>VLOOKUP(道具表!L4661,虛寶卡代碼清單!D:H,4,FALSE)*K4661</f>
        <v>1200000000</v>
      </c>
      <c r="J4661" s="147"/>
      <c r="K4661" s="71">
        <v>6000000</v>
      </c>
      <c r="L4661" t="s">
        <v>9879</v>
      </c>
    </row>
    <row r="4662" spans="2:12" x14ac:dyDescent="0.25">
      <c r="B4662" s="82" t="s">
        <v>441</v>
      </c>
      <c r="C4662" s="176" t="s">
        <v>9932</v>
      </c>
      <c r="D4662" s="175" t="s">
        <v>9760</v>
      </c>
      <c r="E4662" s="82">
        <v>12</v>
      </c>
      <c r="F4662" s="79"/>
      <c r="G4662" s="82"/>
      <c r="H4662" s="82"/>
      <c r="I4662" s="118">
        <f>VLOOKUP(道具表!L4662,虛寶卡代碼清單!D:H,4,FALSE)*K4662</f>
        <v>1800000000</v>
      </c>
      <c r="J4662" s="147"/>
      <c r="K4662" s="71">
        <v>9000000</v>
      </c>
      <c r="L4662" t="s">
        <v>9879</v>
      </c>
    </row>
    <row r="4663" spans="2:12" x14ac:dyDescent="0.25">
      <c r="B4663" s="82" t="s">
        <v>441</v>
      </c>
      <c r="C4663" s="176" t="s">
        <v>9933</v>
      </c>
      <c r="D4663" s="175" t="s">
        <v>9761</v>
      </c>
      <c r="E4663" s="82">
        <v>12</v>
      </c>
      <c r="F4663" s="79"/>
      <c r="G4663" s="82"/>
      <c r="H4663" s="82"/>
      <c r="I4663" s="118">
        <f>VLOOKUP(道具表!L4663,虛寶卡代碼清單!D:H,4,FALSE)*K4663</f>
        <v>2000000000</v>
      </c>
      <c r="J4663" s="147"/>
      <c r="K4663" s="71">
        <v>10000000</v>
      </c>
      <c r="L4663" t="s">
        <v>9879</v>
      </c>
    </row>
    <row r="4664" spans="2:12" x14ac:dyDescent="0.25">
      <c r="B4664" s="82" t="s">
        <v>441</v>
      </c>
      <c r="C4664" s="176" t="s">
        <v>9934</v>
      </c>
      <c r="D4664" s="175" t="s">
        <v>9762</v>
      </c>
      <c r="E4664" s="82">
        <v>12</v>
      </c>
      <c r="F4664" s="79"/>
      <c r="G4664" s="82"/>
      <c r="H4664" s="82"/>
      <c r="I4664" s="118">
        <f>VLOOKUP(道具表!L4664,虛寶卡代碼清單!D:H,4,FALSE)*K4664</f>
        <v>3000000000</v>
      </c>
      <c r="J4664" s="147"/>
      <c r="K4664" s="71">
        <v>15000000</v>
      </c>
      <c r="L4664" t="s">
        <v>9879</v>
      </c>
    </row>
    <row r="4665" spans="2:12" x14ac:dyDescent="0.25">
      <c r="B4665" s="82" t="s">
        <v>441</v>
      </c>
      <c r="C4665" s="176" t="s">
        <v>9935</v>
      </c>
      <c r="D4665" s="175" t="s">
        <v>9763</v>
      </c>
      <c r="E4665" s="82">
        <v>12</v>
      </c>
      <c r="F4665" s="79"/>
      <c r="G4665" s="82"/>
      <c r="H4665" s="82"/>
      <c r="I4665" s="118">
        <f>VLOOKUP(道具表!L4665,虛寶卡代碼清單!D:H,4,FALSE)*K4665</f>
        <v>6000000000</v>
      </c>
      <c r="J4665" s="147"/>
      <c r="K4665" s="71">
        <v>30000000</v>
      </c>
      <c r="L4665" t="s">
        <v>9879</v>
      </c>
    </row>
    <row r="4666" spans="2:12" x14ac:dyDescent="0.25">
      <c r="B4666" s="82" t="s">
        <v>441</v>
      </c>
      <c r="C4666" s="176" t="s">
        <v>9936</v>
      </c>
      <c r="D4666" s="175" t="s">
        <v>9764</v>
      </c>
      <c r="E4666" s="82">
        <v>12</v>
      </c>
      <c r="F4666" s="79"/>
      <c r="G4666" s="82"/>
      <c r="H4666" s="82"/>
      <c r="I4666" s="118">
        <f>VLOOKUP(道具表!L4666,虛寶卡代碼清單!D:H,4,FALSE)*K4666</f>
        <v>10000000000</v>
      </c>
      <c r="J4666" s="147"/>
      <c r="K4666" s="71">
        <v>50000000</v>
      </c>
      <c r="L4666" t="s">
        <v>9879</v>
      </c>
    </row>
    <row r="4667" spans="2:12" x14ac:dyDescent="0.25">
      <c r="B4667" s="82" t="s">
        <v>441</v>
      </c>
      <c r="C4667" s="176" t="s">
        <v>9937</v>
      </c>
      <c r="D4667" s="175" t="s">
        <v>9765</v>
      </c>
      <c r="E4667" s="82">
        <v>12</v>
      </c>
      <c r="F4667" s="79"/>
      <c r="G4667" s="82"/>
      <c r="H4667" s="82"/>
      <c r="I4667" s="118">
        <f>VLOOKUP(道具表!L4667,虛寶卡代碼清單!D:H,4,FALSE)*K4667</f>
        <v>20000000000</v>
      </c>
      <c r="J4667" s="147"/>
      <c r="K4667" s="71">
        <v>100000000</v>
      </c>
      <c r="L4667" t="s">
        <v>9879</v>
      </c>
    </row>
    <row r="4668" spans="2:12" x14ac:dyDescent="0.25">
      <c r="B4668" s="82" t="s">
        <v>441</v>
      </c>
      <c r="C4668" s="176" t="s">
        <v>9938</v>
      </c>
      <c r="D4668" s="175" t="s">
        <v>9766</v>
      </c>
      <c r="E4668" s="82">
        <v>12</v>
      </c>
      <c r="F4668" s="79"/>
      <c r="G4668" s="82"/>
      <c r="H4668" s="82"/>
      <c r="I4668" s="118">
        <f>VLOOKUP(道具表!L4668,虛寶卡代碼清單!D:H,4,FALSE)*K4668</f>
        <v>40000000000</v>
      </c>
      <c r="J4668" s="147"/>
      <c r="K4668" s="71">
        <v>200000000</v>
      </c>
      <c r="L4668" t="s">
        <v>9879</v>
      </c>
    </row>
    <row r="4669" spans="2:12" x14ac:dyDescent="0.25">
      <c r="B4669" s="82" t="s">
        <v>441</v>
      </c>
      <c r="C4669" s="176" t="s">
        <v>9939</v>
      </c>
      <c r="D4669" s="175" t="s">
        <v>9767</v>
      </c>
      <c r="E4669" s="82">
        <v>12</v>
      </c>
      <c r="F4669" s="79"/>
      <c r="G4669" s="82"/>
      <c r="H4669" s="82"/>
      <c r="I4669" s="118">
        <f>VLOOKUP(道具表!L4669,虛寶卡代碼清單!D:H,4,FALSE)*K4669</f>
        <v>60000000000</v>
      </c>
      <c r="J4669" s="147"/>
      <c r="K4669" s="71">
        <v>300000000</v>
      </c>
      <c r="L4669" t="s">
        <v>9879</v>
      </c>
    </row>
    <row r="4670" spans="2:12" x14ac:dyDescent="0.25">
      <c r="B4670" s="82" t="s">
        <v>441</v>
      </c>
      <c r="C4670" s="176" t="s">
        <v>9940</v>
      </c>
      <c r="D4670" s="175" t="s">
        <v>9768</v>
      </c>
      <c r="E4670" s="82">
        <v>12</v>
      </c>
      <c r="F4670" s="79"/>
      <c r="G4670" s="82"/>
      <c r="H4670" s="82"/>
      <c r="I4670" s="118">
        <f>VLOOKUP(道具表!L4670,虛寶卡代碼清單!D:H,4,FALSE)*K4670</f>
        <v>100000000000</v>
      </c>
      <c r="J4670" s="147"/>
      <c r="K4670" s="71">
        <v>500000000</v>
      </c>
      <c r="L4670" t="s">
        <v>9879</v>
      </c>
    </row>
    <row r="4671" spans="2:12" x14ac:dyDescent="0.25">
      <c r="B4671" s="82" t="s">
        <v>441</v>
      </c>
      <c r="C4671" s="176" t="s">
        <v>9941</v>
      </c>
      <c r="D4671" s="175" t="s">
        <v>9769</v>
      </c>
      <c r="E4671" s="82">
        <v>12</v>
      </c>
      <c r="F4671" s="79"/>
      <c r="G4671" s="82"/>
      <c r="H4671" s="82"/>
      <c r="I4671" s="118">
        <f>VLOOKUP(道具表!L4671,虛寶卡代碼清單!D:H,4,FALSE)*K4671</f>
        <v>200000000000</v>
      </c>
      <c r="J4671" s="147"/>
      <c r="K4671" s="71">
        <v>1000000000</v>
      </c>
      <c r="L4671" t="s">
        <v>9879</v>
      </c>
    </row>
    <row r="4672" spans="2:12" x14ac:dyDescent="0.25">
      <c r="B4672" s="82" t="s">
        <v>441</v>
      </c>
      <c r="C4672" s="176" t="s">
        <v>9942</v>
      </c>
      <c r="D4672" s="175" t="s">
        <v>9770</v>
      </c>
      <c r="E4672" s="82">
        <v>12</v>
      </c>
      <c r="F4672" s="79"/>
      <c r="G4672" s="82"/>
      <c r="H4672" s="82"/>
      <c r="I4672" s="118">
        <f>VLOOKUP(道具表!L4672,虛寶卡代碼清單!D:H,4,FALSE)*K4672</f>
        <v>400000000000</v>
      </c>
      <c r="J4672" s="147"/>
      <c r="K4672" s="71">
        <v>2000000000</v>
      </c>
      <c r="L4672" t="s">
        <v>9879</v>
      </c>
    </row>
    <row r="4673" spans="2:12" x14ac:dyDescent="0.25">
      <c r="B4673" s="82" t="s">
        <v>441</v>
      </c>
      <c r="C4673" s="176" t="s">
        <v>9943</v>
      </c>
      <c r="D4673" s="175" t="s">
        <v>9771</v>
      </c>
      <c r="E4673" s="82">
        <v>12</v>
      </c>
      <c r="F4673" s="79"/>
      <c r="G4673" s="82"/>
      <c r="H4673" s="82"/>
      <c r="I4673" s="118">
        <f>VLOOKUP(道具表!L4673,虛寶卡代碼清單!D:H,4,FALSE)*K4673</f>
        <v>1000000000000</v>
      </c>
      <c r="J4673" s="147"/>
      <c r="K4673" s="71">
        <v>5000000000</v>
      </c>
      <c r="L4673" t="s">
        <v>9879</v>
      </c>
    </row>
    <row r="4674" spans="2:12" x14ac:dyDescent="0.25">
      <c r="B4674" s="82" t="s">
        <v>441</v>
      </c>
      <c r="C4674" s="176" t="s">
        <v>9944</v>
      </c>
      <c r="D4674" s="175" t="s">
        <v>9772</v>
      </c>
      <c r="E4674" s="82">
        <v>12</v>
      </c>
      <c r="F4674" s="79"/>
      <c r="G4674" s="82"/>
      <c r="H4674" s="82"/>
      <c r="I4674" s="118">
        <f>VLOOKUP(道具表!L4674,虛寶卡代碼清單!D:H,4,FALSE)*K4674</f>
        <v>2000000000000</v>
      </c>
      <c r="J4674" s="147"/>
      <c r="K4674" s="71">
        <v>10000000000</v>
      </c>
      <c r="L4674" t="s">
        <v>9879</v>
      </c>
    </row>
    <row r="4675" spans="2:12" x14ac:dyDescent="0.25">
      <c r="B4675" s="82" t="s">
        <v>441</v>
      </c>
      <c r="C4675" s="176" t="s">
        <v>9945</v>
      </c>
      <c r="D4675" s="175" t="s">
        <v>9773</v>
      </c>
      <c r="E4675" s="82">
        <v>12</v>
      </c>
      <c r="F4675" s="79"/>
      <c r="G4675" s="82"/>
      <c r="H4675" s="82"/>
      <c r="I4675" s="118">
        <f>VLOOKUP(道具表!L4675,虛寶卡代碼清單!D:H,4,FALSE)*K4675</f>
        <v>600000</v>
      </c>
      <c r="J4675" s="147"/>
      <c r="K4675" s="71">
        <v>3000</v>
      </c>
      <c r="L4675" t="s">
        <v>9879</v>
      </c>
    </row>
    <row r="4676" spans="2:12" x14ac:dyDescent="0.25">
      <c r="B4676" s="82" t="s">
        <v>441</v>
      </c>
      <c r="C4676" s="176" t="s">
        <v>9946</v>
      </c>
      <c r="D4676" s="175" t="s">
        <v>9774</v>
      </c>
      <c r="E4676" s="82">
        <v>12</v>
      </c>
      <c r="F4676" s="79"/>
      <c r="G4676" s="82"/>
      <c r="H4676" s="82"/>
      <c r="I4676" s="118">
        <f>VLOOKUP(道具表!L4676,虛寶卡代碼清單!D:H,4,FALSE)*K4676</f>
        <v>2000000</v>
      </c>
      <c r="J4676" s="147"/>
      <c r="K4676" s="71">
        <v>10000</v>
      </c>
      <c r="L4676" t="s">
        <v>9879</v>
      </c>
    </row>
    <row r="4677" spans="2:12" x14ac:dyDescent="0.25">
      <c r="B4677" s="82" t="s">
        <v>441</v>
      </c>
      <c r="C4677" s="176" t="s">
        <v>9947</v>
      </c>
      <c r="D4677" s="175" t="s">
        <v>9775</v>
      </c>
      <c r="E4677" s="82">
        <v>12</v>
      </c>
      <c r="F4677" s="79"/>
      <c r="G4677" s="82"/>
      <c r="H4677" s="82"/>
      <c r="I4677" s="118">
        <f>VLOOKUP(道具表!L4677,虛寶卡代碼清單!D:H,4,FALSE)*K4677</f>
        <v>6000000</v>
      </c>
      <c r="J4677" s="147"/>
      <c r="K4677" s="71">
        <v>30000</v>
      </c>
      <c r="L4677" t="s">
        <v>9879</v>
      </c>
    </row>
    <row r="4678" spans="2:12" x14ac:dyDescent="0.25">
      <c r="B4678" s="82" t="s">
        <v>441</v>
      </c>
      <c r="C4678" s="176" t="s">
        <v>9948</v>
      </c>
      <c r="D4678" s="175" t="s">
        <v>9776</v>
      </c>
      <c r="E4678" s="82">
        <v>12</v>
      </c>
      <c r="F4678" s="79"/>
      <c r="G4678" s="82"/>
      <c r="H4678" s="82"/>
      <c r="I4678" s="118">
        <f>VLOOKUP(道具表!L4678,虛寶卡代碼清單!D:H,4,FALSE)*K4678</f>
        <v>20000000</v>
      </c>
      <c r="J4678" s="147"/>
      <c r="K4678" s="71">
        <v>100000</v>
      </c>
      <c r="L4678" t="s">
        <v>9879</v>
      </c>
    </row>
    <row r="4679" spans="2:12" x14ac:dyDescent="0.25">
      <c r="B4679" s="82" t="s">
        <v>441</v>
      </c>
      <c r="C4679" s="176" t="s">
        <v>9949</v>
      </c>
      <c r="D4679" s="175" t="s">
        <v>9777</v>
      </c>
      <c r="E4679" s="82">
        <v>12</v>
      </c>
      <c r="F4679" s="79"/>
      <c r="G4679" s="82"/>
      <c r="H4679" s="82"/>
      <c r="I4679" s="118">
        <f>VLOOKUP(道具表!L4679,虛寶卡代碼清單!D:H,4,FALSE)*K4679</f>
        <v>60000000</v>
      </c>
      <c r="J4679" s="147"/>
      <c r="K4679" s="71">
        <v>300000</v>
      </c>
      <c r="L4679" t="s">
        <v>9879</v>
      </c>
    </row>
    <row r="4680" spans="2:12" x14ac:dyDescent="0.25">
      <c r="B4680" s="82" t="s">
        <v>441</v>
      </c>
      <c r="C4680" s="176" t="s">
        <v>9950</v>
      </c>
      <c r="D4680" s="175" t="s">
        <v>9778</v>
      </c>
      <c r="E4680" s="82">
        <v>12</v>
      </c>
      <c r="F4680" s="79"/>
      <c r="G4680" s="82"/>
      <c r="H4680" s="82"/>
      <c r="I4680" s="118">
        <f>VLOOKUP(道具表!L4680,虛寶卡代碼清單!D:H,4,FALSE)*K4680</f>
        <v>200000000</v>
      </c>
      <c r="J4680" s="147"/>
      <c r="K4680" s="71">
        <v>1000000</v>
      </c>
      <c r="L4680" t="s">
        <v>9879</v>
      </c>
    </row>
    <row r="4681" spans="2:12" x14ac:dyDescent="0.25">
      <c r="B4681" s="82" t="s">
        <v>441</v>
      </c>
      <c r="C4681" s="176" t="s">
        <v>9951</v>
      </c>
      <c r="D4681" s="175" t="s">
        <v>9779</v>
      </c>
      <c r="E4681" s="82">
        <v>12</v>
      </c>
      <c r="F4681" s="79"/>
      <c r="G4681" s="82"/>
      <c r="H4681" s="82"/>
      <c r="I4681" s="118">
        <f>VLOOKUP(道具表!L4681,虛寶卡代碼清單!D:H,4,FALSE)*K4681</f>
        <v>600000000</v>
      </c>
      <c r="J4681" s="147"/>
      <c r="K4681" s="71">
        <v>3000000</v>
      </c>
      <c r="L4681" t="s">
        <v>9879</v>
      </c>
    </row>
    <row r="4682" spans="2:12" x14ac:dyDescent="0.25">
      <c r="B4682" s="82" t="s">
        <v>441</v>
      </c>
      <c r="C4682" s="176" t="s">
        <v>9952</v>
      </c>
      <c r="D4682" s="175" t="s">
        <v>9780</v>
      </c>
      <c r="E4682" s="82">
        <v>12</v>
      </c>
      <c r="F4682" s="79"/>
      <c r="G4682" s="82"/>
      <c r="H4682" s="82"/>
      <c r="I4682" s="118">
        <f>VLOOKUP(道具表!L4682,虛寶卡代碼清單!D:H,4,FALSE)*K4682</f>
        <v>1200000000</v>
      </c>
      <c r="J4682" s="147"/>
      <c r="K4682" s="71">
        <v>6000000</v>
      </c>
      <c r="L4682" t="s">
        <v>9879</v>
      </c>
    </row>
    <row r="4683" spans="2:12" x14ac:dyDescent="0.25">
      <c r="B4683" s="82" t="s">
        <v>441</v>
      </c>
      <c r="C4683" s="176" t="s">
        <v>9953</v>
      </c>
      <c r="D4683" s="175" t="s">
        <v>9781</v>
      </c>
      <c r="E4683" s="82">
        <v>12</v>
      </c>
      <c r="F4683" s="79"/>
      <c r="G4683" s="82"/>
      <c r="H4683" s="82"/>
      <c r="I4683" s="118">
        <f>VLOOKUP(道具表!L4683,虛寶卡代碼清單!D:H,4,FALSE)*K4683</f>
        <v>1800000000</v>
      </c>
      <c r="J4683" s="147"/>
      <c r="K4683" s="71">
        <v>9000000</v>
      </c>
      <c r="L4683" t="s">
        <v>9879</v>
      </c>
    </row>
    <row r="4684" spans="2:12" x14ac:dyDescent="0.25">
      <c r="B4684" s="82" t="s">
        <v>441</v>
      </c>
      <c r="C4684" s="176" t="s">
        <v>9954</v>
      </c>
      <c r="D4684" s="175" t="s">
        <v>9782</v>
      </c>
      <c r="E4684" s="82">
        <v>12</v>
      </c>
      <c r="F4684" s="79"/>
      <c r="G4684" s="82"/>
      <c r="H4684" s="82"/>
      <c r="I4684" s="118">
        <f>VLOOKUP(道具表!L4684,虛寶卡代碼清單!D:H,4,FALSE)*K4684</f>
        <v>2000000000</v>
      </c>
      <c r="J4684" s="147"/>
      <c r="K4684" s="71">
        <v>10000000</v>
      </c>
      <c r="L4684" t="s">
        <v>9879</v>
      </c>
    </row>
    <row r="4685" spans="2:12" x14ac:dyDescent="0.25">
      <c r="B4685" s="82" t="s">
        <v>441</v>
      </c>
      <c r="C4685" s="176" t="s">
        <v>9955</v>
      </c>
      <c r="D4685" s="175" t="s">
        <v>9783</v>
      </c>
      <c r="E4685" s="82">
        <v>12</v>
      </c>
      <c r="F4685" s="79"/>
      <c r="G4685" s="82"/>
      <c r="H4685" s="82"/>
      <c r="I4685" s="118">
        <f>VLOOKUP(道具表!L4685,虛寶卡代碼清單!D:H,4,FALSE)*K4685</f>
        <v>3000000000</v>
      </c>
      <c r="J4685" s="147"/>
      <c r="K4685" s="71">
        <v>15000000</v>
      </c>
      <c r="L4685" t="s">
        <v>9879</v>
      </c>
    </row>
    <row r="4686" spans="2:12" x14ac:dyDescent="0.25">
      <c r="B4686" s="82" t="s">
        <v>441</v>
      </c>
      <c r="C4686" s="176" t="s">
        <v>9956</v>
      </c>
      <c r="D4686" s="175" t="s">
        <v>9784</v>
      </c>
      <c r="E4686" s="82">
        <v>12</v>
      </c>
      <c r="F4686" s="79"/>
      <c r="G4686" s="82"/>
      <c r="H4686" s="82"/>
      <c r="I4686" s="118">
        <f>VLOOKUP(道具表!L4686,虛寶卡代碼清單!D:H,4,FALSE)*K4686</f>
        <v>6000000000</v>
      </c>
      <c r="J4686" s="147"/>
      <c r="K4686" s="71">
        <v>30000000</v>
      </c>
      <c r="L4686" t="s">
        <v>9879</v>
      </c>
    </row>
    <row r="4687" spans="2:12" x14ac:dyDescent="0.25">
      <c r="B4687" s="82" t="s">
        <v>441</v>
      </c>
      <c r="C4687" s="176" t="s">
        <v>9957</v>
      </c>
      <c r="D4687" s="175" t="s">
        <v>9785</v>
      </c>
      <c r="E4687" s="82">
        <v>12</v>
      </c>
      <c r="F4687" s="79"/>
      <c r="G4687" s="82"/>
      <c r="H4687" s="82"/>
      <c r="I4687" s="118">
        <f>VLOOKUP(道具表!L4687,虛寶卡代碼清單!D:H,4,FALSE)*K4687</f>
        <v>10000000000</v>
      </c>
      <c r="J4687" s="147"/>
      <c r="K4687" s="71">
        <v>50000000</v>
      </c>
      <c r="L4687" t="s">
        <v>9879</v>
      </c>
    </row>
    <row r="4688" spans="2:12" x14ac:dyDescent="0.25">
      <c r="B4688" s="82" t="s">
        <v>441</v>
      </c>
      <c r="C4688" s="176" t="s">
        <v>9958</v>
      </c>
      <c r="D4688" s="175" t="s">
        <v>9786</v>
      </c>
      <c r="E4688" s="82">
        <v>12</v>
      </c>
      <c r="F4688" s="79"/>
      <c r="G4688" s="82"/>
      <c r="H4688" s="82"/>
      <c r="I4688" s="118">
        <f>VLOOKUP(道具表!L4688,虛寶卡代碼清單!D:H,4,FALSE)*K4688</f>
        <v>20000000000</v>
      </c>
      <c r="J4688" s="147"/>
      <c r="K4688" s="71">
        <v>100000000</v>
      </c>
      <c r="L4688" t="s">
        <v>9879</v>
      </c>
    </row>
    <row r="4689" spans="2:12" x14ac:dyDescent="0.25">
      <c r="B4689" s="82" t="s">
        <v>441</v>
      </c>
      <c r="C4689" s="176" t="s">
        <v>9959</v>
      </c>
      <c r="D4689" s="175" t="s">
        <v>9787</v>
      </c>
      <c r="E4689" s="82">
        <v>12</v>
      </c>
      <c r="F4689" s="79"/>
      <c r="G4689" s="82"/>
      <c r="H4689" s="82"/>
      <c r="I4689" s="118">
        <f>VLOOKUP(道具表!L4689,虛寶卡代碼清單!D:H,4,FALSE)*K4689</f>
        <v>40000000000</v>
      </c>
      <c r="J4689" s="147"/>
      <c r="K4689" s="71">
        <v>200000000</v>
      </c>
      <c r="L4689" t="s">
        <v>9879</v>
      </c>
    </row>
    <row r="4690" spans="2:12" x14ac:dyDescent="0.25">
      <c r="B4690" s="82" t="s">
        <v>441</v>
      </c>
      <c r="C4690" s="176" t="s">
        <v>9960</v>
      </c>
      <c r="D4690" s="175" t="s">
        <v>9788</v>
      </c>
      <c r="E4690" s="82">
        <v>12</v>
      </c>
      <c r="F4690" s="79"/>
      <c r="G4690" s="82"/>
      <c r="H4690" s="82"/>
      <c r="I4690" s="118">
        <f>VLOOKUP(道具表!L4690,虛寶卡代碼清單!D:H,4,FALSE)*K4690</f>
        <v>60000000000</v>
      </c>
      <c r="J4690" s="147"/>
      <c r="K4690" s="71">
        <v>300000000</v>
      </c>
      <c r="L4690" t="s">
        <v>9879</v>
      </c>
    </row>
    <row r="4691" spans="2:12" x14ac:dyDescent="0.25">
      <c r="B4691" s="82" t="s">
        <v>441</v>
      </c>
      <c r="C4691" s="176" t="s">
        <v>9961</v>
      </c>
      <c r="D4691" s="175" t="s">
        <v>9789</v>
      </c>
      <c r="E4691" s="82">
        <v>12</v>
      </c>
      <c r="F4691" s="79"/>
      <c r="G4691" s="82"/>
      <c r="H4691" s="82"/>
      <c r="I4691" s="118">
        <f>VLOOKUP(道具表!L4691,虛寶卡代碼清單!D:H,4,FALSE)*K4691</f>
        <v>100000000000</v>
      </c>
      <c r="J4691" s="147"/>
      <c r="K4691" s="71">
        <v>500000000</v>
      </c>
      <c r="L4691" t="s">
        <v>9879</v>
      </c>
    </row>
    <row r="4692" spans="2:12" x14ac:dyDescent="0.25">
      <c r="B4692" s="82" t="s">
        <v>441</v>
      </c>
      <c r="C4692" s="176" t="s">
        <v>9962</v>
      </c>
      <c r="D4692" s="175" t="s">
        <v>9790</v>
      </c>
      <c r="E4692" s="82">
        <v>12</v>
      </c>
      <c r="F4692" s="79"/>
      <c r="G4692" s="82"/>
      <c r="H4692" s="82"/>
      <c r="I4692" s="118">
        <f>VLOOKUP(道具表!L4692,虛寶卡代碼清單!D:H,4,FALSE)*K4692</f>
        <v>200000000000</v>
      </c>
      <c r="J4692" s="147"/>
      <c r="K4692" s="71">
        <v>1000000000</v>
      </c>
      <c r="L4692" t="s">
        <v>9879</v>
      </c>
    </row>
    <row r="4693" spans="2:12" x14ac:dyDescent="0.25">
      <c r="B4693" s="82" t="s">
        <v>441</v>
      </c>
      <c r="C4693" s="176" t="s">
        <v>9963</v>
      </c>
      <c r="D4693" s="175" t="s">
        <v>9791</v>
      </c>
      <c r="E4693" s="82">
        <v>12</v>
      </c>
      <c r="F4693" s="79"/>
      <c r="G4693" s="82"/>
      <c r="H4693" s="82"/>
      <c r="I4693" s="118">
        <f>VLOOKUP(道具表!L4693,虛寶卡代碼清單!D:H,4,FALSE)*K4693</f>
        <v>400000000000</v>
      </c>
      <c r="J4693" s="147"/>
      <c r="K4693" s="71">
        <v>2000000000</v>
      </c>
      <c r="L4693" t="s">
        <v>9879</v>
      </c>
    </row>
    <row r="4694" spans="2:12" x14ac:dyDescent="0.25">
      <c r="B4694" s="82" t="s">
        <v>441</v>
      </c>
      <c r="C4694" s="176" t="s">
        <v>9964</v>
      </c>
      <c r="D4694" s="175" t="s">
        <v>9792</v>
      </c>
      <c r="E4694" s="82">
        <v>12</v>
      </c>
      <c r="F4694" s="79"/>
      <c r="G4694" s="82"/>
      <c r="H4694" s="82"/>
      <c r="I4694" s="118">
        <f>VLOOKUP(道具表!L4694,虛寶卡代碼清單!D:H,4,FALSE)*K4694</f>
        <v>1000000000000</v>
      </c>
      <c r="J4694" s="147"/>
      <c r="K4694" s="71">
        <v>5000000000</v>
      </c>
      <c r="L4694" t="s">
        <v>9879</v>
      </c>
    </row>
    <row r="4695" spans="2:12" x14ac:dyDescent="0.25">
      <c r="B4695" s="82" t="s">
        <v>441</v>
      </c>
      <c r="C4695" s="176" t="s">
        <v>9965</v>
      </c>
      <c r="D4695" s="175" t="s">
        <v>9793</v>
      </c>
      <c r="E4695" s="82">
        <v>12</v>
      </c>
      <c r="F4695" s="79"/>
      <c r="G4695" s="82"/>
      <c r="H4695" s="82"/>
      <c r="I4695" s="118">
        <f>VLOOKUP(道具表!L4695,虛寶卡代碼清單!D:H,4,FALSE)*K4695</f>
        <v>2000000000000</v>
      </c>
      <c r="J4695" s="147"/>
      <c r="K4695" s="71">
        <v>10000000000</v>
      </c>
      <c r="L4695" t="s">
        <v>9879</v>
      </c>
    </row>
    <row r="4696" spans="2:12" x14ac:dyDescent="0.25">
      <c r="B4696" s="82" t="s">
        <v>441</v>
      </c>
      <c r="C4696" s="176" t="s">
        <v>9966</v>
      </c>
      <c r="D4696" s="175" t="s">
        <v>9794</v>
      </c>
      <c r="E4696" s="82">
        <v>12</v>
      </c>
      <c r="F4696" s="79"/>
      <c r="G4696" s="82"/>
      <c r="H4696" s="82"/>
      <c r="I4696" s="118">
        <f>VLOOKUP(道具表!L4696,虛寶卡代碼清單!D:H,4,FALSE)*K4696</f>
        <v>1500000</v>
      </c>
      <c r="J4696" s="147"/>
      <c r="K4696" s="71">
        <v>3000</v>
      </c>
      <c r="L4696" t="s">
        <v>9880</v>
      </c>
    </row>
    <row r="4697" spans="2:12" x14ac:dyDescent="0.25">
      <c r="B4697" s="82" t="s">
        <v>441</v>
      </c>
      <c r="C4697" s="176" t="s">
        <v>9967</v>
      </c>
      <c r="D4697" s="175" t="s">
        <v>9795</v>
      </c>
      <c r="E4697" s="82">
        <v>12</v>
      </c>
      <c r="F4697" s="79"/>
      <c r="G4697" s="82"/>
      <c r="H4697" s="82"/>
      <c r="I4697" s="118">
        <f>VLOOKUP(道具表!L4697,虛寶卡代碼清單!D:H,4,FALSE)*K4697</f>
        <v>5000000</v>
      </c>
      <c r="J4697" s="147"/>
      <c r="K4697" s="71">
        <v>10000</v>
      </c>
      <c r="L4697" t="s">
        <v>9880</v>
      </c>
    </row>
    <row r="4698" spans="2:12" x14ac:dyDescent="0.25">
      <c r="B4698" s="82" t="s">
        <v>441</v>
      </c>
      <c r="C4698" s="176" t="s">
        <v>9968</v>
      </c>
      <c r="D4698" s="175" t="s">
        <v>9796</v>
      </c>
      <c r="E4698" s="82">
        <v>12</v>
      </c>
      <c r="F4698" s="79"/>
      <c r="G4698" s="82"/>
      <c r="H4698" s="82"/>
      <c r="I4698" s="118">
        <f>VLOOKUP(道具表!L4698,虛寶卡代碼清單!D:H,4,FALSE)*K4698</f>
        <v>15000000</v>
      </c>
      <c r="J4698" s="147"/>
      <c r="K4698" s="71">
        <v>30000</v>
      </c>
      <c r="L4698" t="s">
        <v>9880</v>
      </c>
    </row>
    <row r="4699" spans="2:12" x14ac:dyDescent="0.25">
      <c r="B4699" s="82" t="s">
        <v>441</v>
      </c>
      <c r="C4699" s="176" t="s">
        <v>9969</v>
      </c>
      <c r="D4699" s="175" t="s">
        <v>9797</v>
      </c>
      <c r="E4699" s="82">
        <v>12</v>
      </c>
      <c r="F4699" s="79"/>
      <c r="G4699" s="82"/>
      <c r="H4699" s="82"/>
      <c r="I4699" s="118">
        <f>VLOOKUP(道具表!L4699,虛寶卡代碼清單!D:H,4,FALSE)*K4699</f>
        <v>50000000</v>
      </c>
      <c r="J4699" s="147"/>
      <c r="K4699" s="71">
        <v>100000</v>
      </c>
      <c r="L4699" t="s">
        <v>9880</v>
      </c>
    </row>
    <row r="4700" spans="2:12" x14ac:dyDescent="0.25">
      <c r="B4700" s="82" t="s">
        <v>441</v>
      </c>
      <c r="C4700" s="176" t="s">
        <v>9970</v>
      </c>
      <c r="D4700" s="175" t="s">
        <v>9798</v>
      </c>
      <c r="E4700" s="82">
        <v>12</v>
      </c>
      <c r="F4700" s="79"/>
      <c r="G4700" s="82"/>
      <c r="H4700" s="82"/>
      <c r="I4700" s="118">
        <f>VLOOKUP(道具表!L4700,虛寶卡代碼清單!D:H,4,FALSE)*K4700</f>
        <v>150000000</v>
      </c>
      <c r="J4700" s="147"/>
      <c r="K4700" s="71">
        <v>300000</v>
      </c>
      <c r="L4700" t="s">
        <v>9880</v>
      </c>
    </row>
    <row r="4701" spans="2:12" x14ac:dyDescent="0.25">
      <c r="B4701" s="82" t="s">
        <v>441</v>
      </c>
      <c r="C4701" s="176" t="s">
        <v>9971</v>
      </c>
      <c r="D4701" s="175" t="s">
        <v>9799</v>
      </c>
      <c r="E4701" s="82">
        <v>12</v>
      </c>
      <c r="F4701" s="79"/>
      <c r="G4701" s="82"/>
      <c r="H4701" s="82"/>
      <c r="I4701" s="118">
        <f>VLOOKUP(道具表!L4701,虛寶卡代碼清單!D:H,4,FALSE)*K4701</f>
        <v>500000000</v>
      </c>
      <c r="J4701" s="147"/>
      <c r="K4701" s="71">
        <v>1000000</v>
      </c>
      <c r="L4701" t="s">
        <v>9880</v>
      </c>
    </row>
    <row r="4702" spans="2:12" x14ac:dyDescent="0.25">
      <c r="B4702" s="82" t="s">
        <v>441</v>
      </c>
      <c r="C4702" s="176" t="s">
        <v>9972</v>
      </c>
      <c r="D4702" s="175" t="s">
        <v>9800</v>
      </c>
      <c r="E4702" s="82">
        <v>12</v>
      </c>
      <c r="F4702" s="79"/>
      <c r="G4702" s="82"/>
      <c r="H4702" s="82"/>
      <c r="I4702" s="118">
        <f>VLOOKUP(道具表!L4702,虛寶卡代碼清單!D:H,4,FALSE)*K4702</f>
        <v>1500000000</v>
      </c>
      <c r="J4702" s="147"/>
      <c r="K4702" s="71">
        <v>3000000</v>
      </c>
      <c r="L4702" t="s">
        <v>9880</v>
      </c>
    </row>
    <row r="4703" spans="2:12" x14ac:dyDescent="0.25">
      <c r="B4703" s="82" t="s">
        <v>441</v>
      </c>
      <c r="C4703" s="176" t="s">
        <v>9973</v>
      </c>
      <c r="D4703" s="175" t="s">
        <v>9801</v>
      </c>
      <c r="E4703" s="82">
        <v>12</v>
      </c>
      <c r="F4703" s="79"/>
      <c r="G4703" s="82"/>
      <c r="H4703" s="82"/>
      <c r="I4703" s="118">
        <f>VLOOKUP(道具表!L4703,虛寶卡代碼清單!D:H,4,FALSE)*K4703</f>
        <v>3000000000</v>
      </c>
      <c r="J4703" s="147"/>
      <c r="K4703" s="71">
        <v>6000000</v>
      </c>
      <c r="L4703" t="s">
        <v>9880</v>
      </c>
    </row>
    <row r="4704" spans="2:12" x14ac:dyDescent="0.25">
      <c r="B4704" s="82" t="s">
        <v>441</v>
      </c>
      <c r="C4704" s="176" t="s">
        <v>9974</v>
      </c>
      <c r="D4704" s="175" t="s">
        <v>9802</v>
      </c>
      <c r="E4704" s="82">
        <v>12</v>
      </c>
      <c r="F4704" s="79"/>
      <c r="G4704" s="82"/>
      <c r="H4704" s="82"/>
      <c r="I4704" s="118">
        <f>VLOOKUP(道具表!L4704,虛寶卡代碼清單!D:H,4,FALSE)*K4704</f>
        <v>4500000000</v>
      </c>
      <c r="J4704" s="147"/>
      <c r="K4704" s="71">
        <v>9000000</v>
      </c>
      <c r="L4704" t="s">
        <v>9880</v>
      </c>
    </row>
    <row r="4705" spans="2:12" x14ac:dyDescent="0.25">
      <c r="B4705" s="82" t="s">
        <v>441</v>
      </c>
      <c r="C4705" s="176" t="s">
        <v>9975</v>
      </c>
      <c r="D4705" s="175" t="s">
        <v>9803</v>
      </c>
      <c r="E4705" s="82">
        <v>12</v>
      </c>
      <c r="F4705" s="79"/>
      <c r="G4705" s="82"/>
      <c r="H4705" s="82"/>
      <c r="I4705" s="118">
        <f>VLOOKUP(道具表!L4705,虛寶卡代碼清單!D:H,4,FALSE)*K4705</f>
        <v>5000000000</v>
      </c>
      <c r="J4705" s="147"/>
      <c r="K4705" s="71">
        <v>10000000</v>
      </c>
      <c r="L4705" t="s">
        <v>9880</v>
      </c>
    </row>
    <row r="4706" spans="2:12" x14ac:dyDescent="0.25">
      <c r="B4706" s="82" t="s">
        <v>441</v>
      </c>
      <c r="C4706" s="176" t="s">
        <v>9976</v>
      </c>
      <c r="D4706" s="175" t="s">
        <v>9804</v>
      </c>
      <c r="E4706" s="82">
        <v>12</v>
      </c>
      <c r="F4706" s="79"/>
      <c r="G4706" s="82"/>
      <c r="H4706" s="82"/>
      <c r="I4706" s="118">
        <f>VLOOKUP(道具表!L4706,虛寶卡代碼清單!D:H,4,FALSE)*K4706</f>
        <v>7500000000</v>
      </c>
      <c r="J4706" s="147"/>
      <c r="K4706" s="71">
        <v>15000000</v>
      </c>
      <c r="L4706" t="s">
        <v>9880</v>
      </c>
    </row>
    <row r="4707" spans="2:12" x14ac:dyDescent="0.25">
      <c r="B4707" s="82" t="s">
        <v>441</v>
      </c>
      <c r="C4707" s="176" t="s">
        <v>9977</v>
      </c>
      <c r="D4707" s="175" t="s">
        <v>9805</v>
      </c>
      <c r="E4707" s="82">
        <v>12</v>
      </c>
      <c r="F4707" s="79"/>
      <c r="G4707" s="82"/>
      <c r="H4707" s="82"/>
      <c r="I4707" s="118">
        <f>VLOOKUP(道具表!L4707,虛寶卡代碼清單!D:H,4,FALSE)*K4707</f>
        <v>15000000000</v>
      </c>
      <c r="J4707" s="147"/>
      <c r="K4707" s="71">
        <v>30000000</v>
      </c>
      <c r="L4707" t="s">
        <v>9880</v>
      </c>
    </row>
    <row r="4708" spans="2:12" x14ac:dyDescent="0.25">
      <c r="B4708" s="82" t="s">
        <v>441</v>
      </c>
      <c r="C4708" s="176" t="s">
        <v>9978</v>
      </c>
      <c r="D4708" s="175" t="s">
        <v>9806</v>
      </c>
      <c r="E4708" s="82">
        <v>12</v>
      </c>
      <c r="F4708" s="79"/>
      <c r="G4708" s="82"/>
      <c r="H4708" s="82"/>
      <c r="I4708" s="118">
        <f>VLOOKUP(道具表!L4708,虛寶卡代碼清單!D:H,4,FALSE)*K4708</f>
        <v>25000000000</v>
      </c>
      <c r="J4708" s="147"/>
      <c r="K4708" s="71">
        <v>50000000</v>
      </c>
      <c r="L4708" t="s">
        <v>9880</v>
      </c>
    </row>
    <row r="4709" spans="2:12" x14ac:dyDescent="0.25">
      <c r="B4709" s="82" t="s">
        <v>441</v>
      </c>
      <c r="C4709" s="176" t="s">
        <v>9979</v>
      </c>
      <c r="D4709" s="175" t="s">
        <v>9807</v>
      </c>
      <c r="E4709" s="82">
        <v>12</v>
      </c>
      <c r="F4709" s="79"/>
      <c r="G4709" s="82"/>
      <c r="H4709" s="82"/>
      <c r="I4709" s="118">
        <f>VLOOKUP(道具表!L4709,虛寶卡代碼清單!D:H,4,FALSE)*K4709</f>
        <v>50000000000</v>
      </c>
      <c r="J4709" s="147"/>
      <c r="K4709" s="71">
        <v>100000000</v>
      </c>
      <c r="L4709" t="s">
        <v>9880</v>
      </c>
    </row>
    <row r="4710" spans="2:12" x14ac:dyDescent="0.25">
      <c r="B4710" s="82" t="s">
        <v>441</v>
      </c>
      <c r="C4710" s="176" t="s">
        <v>9980</v>
      </c>
      <c r="D4710" s="175" t="s">
        <v>9808</v>
      </c>
      <c r="E4710" s="82">
        <v>12</v>
      </c>
      <c r="F4710" s="79"/>
      <c r="G4710" s="82"/>
      <c r="H4710" s="82"/>
      <c r="I4710" s="118">
        <f>VLOOKUP(道具表!L4710,虛寶卡代碼清單!D:H,4,FALSE)*K4710</f>
        <v>100000000000</v>
      </c>
      <c r="J4710" s="147"/>
      <c r="K4710" s="71">
        <v>200000000</v>
      </c>
      <c r="L4710" t="s">
        <v>9880</v>
      </c>
    </row>
    <row r="4711" spans="2:12" x14ac:dyDescent="0.25">
      <c r="B4711" s="82" t="s">
        <v>441</v>
      </c>
      <c r="C4711" s="176" t="s">
        <v>9981</v>
      </c>
      <c r="D4711" s="175" t="s">
        <v>9809</v>
      </c>
      <c r="E4711" s="82">
        <v>12</v>
      </c>
      <c r="F4711" s="79"/>
      <c r="G4711" s="82"/>
      <c r="H4711" s="82"/>
      <c r="I4711" s="118">
        <f>VLOOKUP(道具表!L4711,虛寶卡代碼清單!D:H,4,FALSE)*K4711</f>
        <v>150000000000</v>
      </c>
      <c r="J4711" s="147"/>
      <c r="K4711" s="71">
        <v>300000000</v>
      </c>
      <c r="L4711" t="s">
        <v>9880</v>
      </c>
    </row>
    <row r="4712" spans="2:12" x14ac:dyDescent="0.25">
      <c r="B4712" s="82" t="s">
        <v>441</v>
      </c>
      <c r="C4712" s="176" t="s">
        <v>9982</v>
      </c>
      <c r="D4712" s="175" t="s">
        <v>9810</v>
      </c>
      <c r="E4712" s="82">
        <v>12</v>
      </c>
      <c r="F4712" s="79"/>
      <c r="G4712" s="82"/>
      <c r="H4712" s="82"/>
      <c r="I4712" s="118">
        <f>VLOOKUP(道具表!L4712,虛寶卡代碼清單!D:H,4,FALSE)*K4712</f>
        <v>250000000000</v>
      </c>
      <c r="J4712" s="147"/>
      <c r="K4712" s="71">
        <v>500000000</v>
      </c>
      <c r="L4712" t="s">
        <v>9880</v>
      </c>
    </row>
    <row r="4713" spans="2:12" x14ac:dyDescent="0.25">
      <c r="B4713" s="82" t="s">
        <v>441</v>
      </c>
      <c r="C4713" s="176" t="s">
        <v>9983</v>
      </c>
      <c r="D4713" s="175" t="s">
        <v>9811</v>
      </c>
      <c r="E4713" s="82">
        <v>12</v>
      </c>
      <c r="F4713" s="79"/>
      <c r="G4713" s="82"/>
      <c r="H4713" s="82"/>
      <c r="I4713" s="118">
        <f>VLOOKUP(道具表!L4713,虛寶卡代碼清單!D:H,4,FALSE)*K4713</f>
        <v>500000000000</v>
      </c>
      <c r="J4713" s="147"/>
      <c r="K4713" s="71">
        <v>1000000000</v>
      </c>
      <c r="L4713" t="s">
        <v>9880</v>
      </c>
    </row>
    <row r="4714" spans="2:12" x14ac:dyDescent="0.25">
      <c r="B4714" s="82" t="s">
        <v>441</v>
      </c>
      <c r="C4714" s="176" t="s">
        <v>9984</v>
      </c>
      <c r="D4714" s="175" t="s">
        <v>9812</v>
      </c>
      <c r="E4714" s="82">
        <v>12</v>
      </c>
      <c r="F4714" s="79"/>
      <c r="G4714" s="82"/>
      <c r="H4714" s="82"/>
      <c r="I4714" s="118">
        <f>VLOOKUP(道具表!L4714,虛寶卡代碼清單!D:H,4,FALSE)*K4714</f>
        <v>1000000000000</v>
      </c>
      <c r="J4714" s="147"/>
      <c r="K4714" s="71">
        <v>2000000000</v>
      </c>
      <c r="L4714" t="s">
        <v>9880</v>
      </c>
    </row>
    <row r="4715" spans="2:12" x14ac:dyDescent="0.25">
      <c r="B4715" s="82" t="s">
        <v>441</v>
      </c>
      <c r="C4715" s="176" t="s">
        <v>9985</v>
      </c>
      <c r="D4715" s="175" t="s">
        <v>9813</v>
      </c>
      <c r="E4715" s="82">
        <v>12</v>
      </c>
      <c r="F4715" s="79"/>
      <c r="G4715" s="82"/>
      <c r="H4715" s="82"/>
      <c r="I4715" s="118">
        <f>VLOOKUP(道具表!L4715,虛寶卡代碼清單!D:H,4,FALSE)*K4715</f>
        <v>2500000000000</v>
      </c>
      <c r="J4715" s="147"/>
      <c r="K4715" s="71">
        <v>5000000000</v>
      </c>
      <c r="L4715" t="s">
        <v>9880</v>
      </c>
    </row>
    <row r="4716" spans="2:12" x14ac:dyDescent="0.25">
      <c r="B4716" s="82" t="s">
        <v>441</v>
      </c>
      <c r="C4716" s="176" t="s">
        <v>9986</v>
      </c>
      <c r="D4716" s="175" t="s">
        <v>9814</v>
      </c>
      <c r="E4716" s="82">
        <v>12</v>
      </c>
      <c r="F4716" s="79"/>
      <c r="G4716" s="82"/>
      <c r="H4716" s="82"/>
      <c r="I4716" s="118">
        <f>VLOOKUP(道具表!L4716,虛寶卡代碼清單!D:H,4,FALSE)*K4716</f>
        <v>5000000000000</v>
      </c>
      <c r="J4716" s="147"/>
      <c r="K4716" s="71">
        <v>10000000000</v>
      </c>
      <c r="L4716" t="s">
        <v>9880</v>
      </c>
    </row>
    <row r="4717" spans="2:12" x14ac:dyDescent="0.25">
      <c r="B4717" s="82" t="s">
        <v>441</v>
      </c>
      <c r="C4717" s="176" t="s">
        <v>9987</v>
      </c>
      <c r="D4717" s="175" t="s">
        <v>9815</v>
      </c>
      <c r="E4717" s="82">
        <v>12</v>
      </c>
      <c r="F4717" s="79"/>
      <c r="G4717" s="82"/>
      <c r="H4717" s="82"/>
      <c r="I4717" s="118">
        <f>VLOOKUP(道具表!L4717,虛寶卡代碼清單!D:H,4,FALSE)*K4717</f>
        <v>1500000</v>
      </c>
      <c r="J4717" s="147"/>
      <c r="K4717" s="71">
        <v>3000</v>
      </c>
      <c r="L4717" t="s">
        <v>9880</v>
      </c>
    </row>
    <row r="4718" spans="2:12" x14ac:dyDescent="0.25">
      <c r="B4718" s="82" t="s">
        <v>441</v>
      </c>
      <c r="C4718" s="176" t="s">
        <v>9988</v>
      </c>
      <c r="D4718" s="175" t="s">
        <v>9816</v>
      </c>
      <c r="E4718" s="82">
        <v>12</v>
      </c>
      <c r="F4718" s="79"/>
      <c r="G4718" s="82"/>
      <c r="H4718" s="82"/>
      <c r="I4718" s="118">
        <f>VLOOKUP(道具表!L4718,虛寶卡代碼清單!D:H,4,FALSE)*K4718</f>
        <v>5000000</v>
      </c>
      <c r="J4718" s="147"/>
      <c r="K4718" s="71">
        <v>10000</v>
      </c>
      <c r="L4718" t="s">
        <v>9880</v>
      </c>
    </row>
    <row r="4719" spans="2:12" x14ac:dyDescent="0.25">
      <c r="B4719" s="82" t="s">
        <v>441</v>
      </c>
      <c r="C4719" s="176" t="s">
        <v>9989</v>
      </c>
      <c r="D4719" s="175" t="s">
        <v>9817</v>
      </c>
      <c r="E4719" s="82">
        <v>12</v>
      </c>
      <c r="F4719" s="79"/>
      <c r="G4719" s="82"/>
      <c r="H4719" s="82"/>
      <c r="I4719" s="118">
        <f>VLOOKUP(道具表!L4719,虛寶卡代碼清單!D:H,4,FALSE)*K4719</f>
        <v>15000000</v>
      </c>
      <c r="J4719" s="147"/>
      <c r="K4719" s="71">
        <v>30000</v>
      </c>
      <c r="L4719" t="s">
        <v>9880</v>
      </c>
    </row>
    <row r="4720" spans="2:12" x14ac:dyDescent="0.25">
      <c r="B4720" s="82" t="s">
        <v>441</v>
      </c>
      <c r="C4720" s="176" t="s">
        <v>9990</v>
      </c>
      <c r="D4720" s="175" t="s">
        <v>9818</v>
      </c>
      <c r="E4720" s="82">
        <v>12</v>
      </c>
      <c r="F4720" s="79"/>
      <c r="G4720" s="82"/>
      <c r="H4720" s="82"/>
      <c r="I4720" s="118">
        <f>VLOOKUP(道具表!L4720,虛寶卡代碼清單!D:H,4,FALSE)*K4720</f>
        <v>50000000</v>
      </c>
      <c r="J4720" s="147"/>
      <c r="K4720" s="71">
        <v>100000</v>
      </c>
      <c r="L4720" t="s">
        <v>9880</v>
      </c>
    </row>
    <row r="4721" spans="2:12" x14ac:dyDescent="0.25">
      <c r="B4721" s="82" t="s">
        <v>441</v>
      </c>
      <c r="C4721" s="176" t="s">
        <v>9991</v>
      </c>
      <c r="D4721" s="175" t="s">
        <v>9819</v>
      </c>
      <c r="E4721" s="82">
        <v>12</v>
      </c>
      <c r="F4721" s="79"/>
      <c r="G4721" s="82"/>
      <c r="H4721" s="82"/>
      <c r="I4721" s="118">
        <f>VLOOKUP(道具表!L4721,虛寶卡代碼清單!D:H,4,FALSE)*K4721</f>
        <v>150000000</v>
      </c>
      <c r="J4721" s="147"/>
      <c r="K4721" s="71">
        <v>300000</v>
      </c>
      <c r="L4721" t="s">
        <v>9880</v>
      </c>
    </row>
    <row r="4722" spans="2:12" x14ac:dyDescent="0.25">
      <c r="B4722" s="82" t="s">
        <v>441</v>
      </c>
      <c r="C4722" s="176" t="s">
        <v>9992</v>
      </c>
      <c r="D4722" s="175" t="s">
        <v>9820</v>
      </c>
      <c r="E4722" s="82">
        <v>12</v>
      </c>
      <c r="F4722" s="79"/>
      <c r="G4722" s="82"/>
      <c r="H4722" s="82"/>
      <c r="I4722" s="118">
        <f>VLOOKUP(道具表!L4722,虛寶卡代碼清單!D:H,4,FALSE)*K4722</f>
        <v>500000000</v>
      </c>
      <c r="J4722" s="147"/>
      <c r="K4722" s="71">
        <v>1000000</v>
      </c>
      <c r="L4722" t="s">
        <v>9880</v>
      </c>
    </row>
    <row r="4723" spans="2:12" x14ac:dyDescent="0.25">
      <c r="B4723" s="82" t="s">
        <v>441</v>
      </c>
      <c r="C4723" s="176" t="s">
        <v>9993</v>
      </c>
      <c r="D4723" s="175" t="s">
        <v>9821</v>
      </c>
      <c r="E4723" s="82">
        <v>12</v>
      </c>
      <c r="F4723" s="79"/>
      <c r="G4723" s="82"/>
      <c r="H4723" s="82"/>
      <c r="I4723" s="118">
        <f>VLOOKUP(道具表!L4723,虛寶卡代碼清單!D:H,4,FALSE)*K4723</f>
        <v>1500000000</v>
      </c>
      <c r="J4723" s="147"/>
      <c r="K4723" s="71">
        <v>3000000</v>
      </c>
      <c r="L4723" t="s">
        <v>9880</v>
      </c>
    </row>
    <row r="4724" spans="2:12" x14ac:dyDescent="0.25">
      <c r="B4724" s="82" t="s">
        <v>441</v>
      </c>
      <c r="C4724" s="176" t="s">
        <v>9994</v>
      </c>
      <c r="D4724" s="175" t="s">
        <v>9822</v>
      </c>
      <c r="E4724" s="82">
        <v>12</v>
      </c>
      <c r="F4724" s="79"/>
      <c r="G4724" s="82"/>
      <c r="H4724" s="82"/>
      <c r="I4724" s="118">
        <f>VLOOKUP(道具表!L4724,虛寶卡代碼清單!D:H,4,FALSE)*K4724</f>
        <v>3000000000</v>
      </c>
      <c r="J4724" s="147"/>
      <c r="K4724" s="71">
        <v>6000000</v>
      </c>
      <c r="L4724" t="s">
        <v>9880</v>
      </c>
    </row>
    <row r="4725" spans="2:12" x14ac:dyDescent="0.25">
      <c r="B4725" s="82" t="s">
        <v>441</v>
      </c>
      <c r="C4725" s="176" t="s">
        <v>9995</v>
      </c>
      <c r="D4725" s="175" t="s">
        <v>9823</v>
      </c>
      <c r="E4725" s="82">
        <v>12</v>
      </c>
      <c r="F4725" s="79"/>
      <c r="G4725" s="82"/>
      <c r="H4725" s="82"/>
      <c r="I4725" s="118">
        <f>VLOOKUP(道具表!L4725,虛寶卡代碼清單!D:H,4,FALSE)*K4725</f>
        <v>4500000000</v>
      </c>
      <c r="J4725" s="147"/>
      <c r="K4725" s="71">
        <v>9000000</v>
      </c>
      <c r="L4725" t="s">
        <v>9880</v>
      </c>
    </row>
    <row r="4726" spans="2:12" x14ac:dyDescent="0.25">
      <c r="B4726" s="82" t="s">
        <v>441</v>
      </c>
      <c r="C4726" s="176" t="s">
        <v>9996</v>
      </c>
      <c r="D4726" s="175" t="s">
        <v>9824</v>
      </c>
      <c r="E4726" s="82">
        <v>12</v>
      </c>
      <c r="F4726" s="79"/>
      <c r="G4726" s="82"/>
      <c r="H4726" s="82"/>
      <c r="I4726" s="118">
        <f>VLOOKUP(道具表!L4726,虛寶卡代碼清單!D:H,4,FALSE)*K4726</f>
        <v>5000000000</v>
      </c>
      <c r="J4726" s="147"/>
      <c r="K4726" s="71">
        <v>10000000</v>
      </c>
      <c r="L4726" t="s">
        <v>9880</v>
      </c>
    </row>
    <row r="4727" spans="2:12" x14ac:dyDescent="0.25">
      <c r="B4727" s="82" t="s">
        <v>441</v>
      </c>
      <c r="C4727" s="176" t="s">
        <v>9997</v>
      </c>
      <c r="D4727" s="175" t="s">
        <v>9825</v>
      </c>
      <c r="E4727" s="82">
        <v>12</v>
      </c>
      <c r="F4727" s="79"/>
      <c r="G4727" s="82"/>
      <c r="H4727" s="82"/>
      <c r="I4727" s="118">
        <f>VLOOKUP(道具表!L4727,虛寶卡代碼清單!D:H,4,FALSE)*K4727</f>
        <v>7500000000</v>
      </c>
      <c r="J4727" s="147"/>
      <c r="K4727" s="71">
        <v>15000000</v>
      </c>
      <c r="L4727" t="s">
        <v>9880</v>
      </c>
    </row>
    <row r="4728" spans="2:12" x14ac:dyDescent="0.25">
      <c r="B4728" s="82" t="s">
        <v>441</v>
      </c>
      <c r="C4728" s="176" t="s">
        <v>9998</v>
      </c>
      <c r="D4728" s="175" t="s">
        <v>9826</v>
      </c>
      <c r="E4728" s="82">
        <v>12</v>
      </c>
      <c r="F4728" s="79"/>
      <c r="G4728" s="82"/>
      <c r="H4728" s="82"/>
      <c r="I4728" s="118">
        <f>VLOOKUP(道具表!L4728,虛寶卡代碼清單!D:H,4,FALSE)*K4728</f>
        <v>15000000000</v>
      </c>
      <c r="J4728" s="147"/>
      <c r="K4728" s="71">
        <v>30000000</v>
      </c>
      <c r="L4728" t="s">
        <v>9880</v>
      </c>
    </row>
    <row r="4729" spans="2:12" x14ac:dyDescent="0.25">
      <c r="B4729" s="82" t="s">
        <v>441</v>
      </c>
      <c r="C4729" s="176" t="s">
        <v>9999</v>
      </c>
      <c r="D4729" s="175" t="s">
        <v>9827</v>
      </c>
      <c r="E4729" s="82">
        <v>12</v>
      </c>
      <c r="F4729" s="79"/>
      <c r="G4729" s="82"/>
      <c r="H4729" s="82"/>
      <c r="I4729" s="118">
        <f>VLOOKUP(道具表!L4729,虛寶卡代碼清單!D:H,4,FALSE)*K4729</f>
        <v>25000000000</v>
      </c>
      <c r="J4729" s="147"/>
      <c r="K4729" s="71">
        <v>50000000</v>
      </c>
      <c r="L4729" t="s">
        <v>9880</v>
      </c>
    </row>
    <row r="4730" spans="2:12" x14ac:dyDescent="0.25">
      <c r="B4730" s="82" t="s">
        <v>441</v>
      </c>
      <c r="C4730" s="176" t="s">
        <v>10000</v>
      </c>
      <c r="D4730" s="175" t="s">
        <v>9828</v>
      </c>
      <c r="E4730" s="82">
        <v>12</v>
      </c>
      <c r="F4730" s="79"/>
      <c r="G4730" s="82"/>
      <c r="H4730" s="82"/>
      <c r="I4730" s="118">
        <f>VLOOKUP(道具表!L4730,虛寶卡代碼清單!D:H,4,FALSE)*K4730</f>
        <v>50000000000</v>
      </c>
      <c r="J4730" s="147"/>
      <c r="K4730" s="71">
        <v>100000000</v>
      </c>
      <c r="L4730" t="s">
        <v>9880</v>
      </c>
    </row>
    <row r="4731" spans="2:12" x14ac:dyDescent="0.25">
      <c r="B4731" s="82" t="s">
        <v>441</v>
      </c>
      <c r="C4731" s="176" t="s">
        <v>10001</v>
      </c>
      <c r="D4731" s="175" t="s">
        <v>9829</v>
      </c>
      <c r="E4731" s="82">
        <v>12</v>
      </c>
      <c r="F4731" s="79"/>
      <c r="G4731" s="82"/>
      <c r="H4731" s="82"/>
      <c r="I4731" s="118">
        <f>VLOOKUP(道具表!L4731,虛寶卡代碼清單!D:H,4,FALSE)*K4731</f>
        <v>100000000000</v>
      </c>
      <c r="J4731" s="147"/>
      <c r="K4731" s="71">
        <v>200000000</v>
      </c>
      <c r="L4731" t="s">
        <v>9880</v>
      </c>
    </row>
    <row r="4732" spans="2:12" x14ac:dyDescent="0.25">
      <c r="B4732" s="82" t="s">
        <v>441</v>
      </c>
      <c r="C4732" s="176" t="s">
        <v>10002</v>
      </c>
      <c r="D4732" s="175" t="s">
        <v>9830</v>
      </c>
      <c r="E4732" s="82">
        <v>12</v>
      </c>
      <c r="F4732" s="79"/>
      <c r="G4732" s="82"/>
      <c r="H4732" s="82"/>
      <c r="I4732" s="118">
        <f>VLOOKUP(道具表!L4732,虛寶卡代碼清單!D:H,4,FALSE)*K4732</f>
        <v>150000000000</v>
      </c>
      <c r="J4732" s="147"/>
      <c r="K4732" s="71">
        <v>300000000</v>
      </c>
      <c r="L4732" t="s">
        <v>9880</v>
      </c>
    </row>
    <row r="4733" spans="2:12" x14ac:dyDescent="0.25">
      <c r="B4733" s="82" t="s">
        <v>441</v>
      </c>
      <c r="C4733" s="176" t="s">
        <v>10003</v>
      </c>
      <c r="D4733" s="175" t="s">
        <v>9831</v>
      </c>
      <c r="E4733" s="82">
        <v>12</v>
      </c>
      <c r="F4733" s="79"/>
      <c r="G4733" s="82"/>
      <c r="H4733" s="82"/>
      <c r="I4733" s="118">
        <f>VLOOKUP(道具表!L4733,虛寶卡代碼清單!D:H,4,FALSE)*K4733</f>
        <v>250000000000</v>
      </c>
      <c r="J4733" s="147"/>
      <c r="K4733" s="71">
        <v>500000000</v>
      </c>
      <c r="L4733" t="s">
        <v>9880</v>
      </c>
    </row>
    <row r="4734" spans="2:12" x14ac:dyDescent="0.25">
      <c r="B4734" s="82" t="s">
        <v>441</v>
      </c>
      <c r="C4734" s="176" t="s">
        <v>10004</v>
      </c>
      <c r="D4734" s="175" t="s">
        <v>9832</v>
      </c>
      <c r="E4734" s="82">
        <v>12</v>
      </c>
      <c r="F4734" s="79"/>
      <c r="G4734" s="82"/>
      <c r="H4734" s="82"/>
      <c r="I4734" s="118">
        <f>VLOOKUP(道具表!L4734,虛寶卡代碼清單!D:H,4,FALSE)*K4734</f>
        <v>500000000000</v>
      </c>
      <c r="J4734" s="147"/>
      <c r="K4734" s="71">
        <v>1000000000</v>
      </c>
      <c r="L4734" t="s">
        <v>9880</v>
      </c>
    </row>
    <row r="4735" spans="2:12" x14ac:dyDescent="0.25">
      <c r="B4735" s="82" t="s">
        <v>441</v>
      </c>
      <c r="C4735" s="176" t="s">
        <v>10005</v>
      </c>
      <c r="D4735" s="175" t="s">
        <v>9833</v>
      </c>
      <c r="E4735" s="82">
        <v>12</v>
      </c>
      <c r="F4735" s="79"/>
      <c r="G4735" s="82"/>
      <c r="H4735" s="82"/>
      <c r="I4735" s="118">
        <f>VLOOKUP(道具表!L4735,虛寶卡代碼清單!D:H,4,FALSE)*K4735</f>
        <v>1000000000000</v>
      </c>
      <c r="J4735" s="147"/>
      <c r="K4735" s="71">
        <v>2000000000</v>
      </c>
      <c r="L4735" t="s">
        <v>9880</v>
      </c>
    </row>
    <row r="4736" spans="2:12" x14ac:dyDescent="0.25">
      <c r="B4736" s="82" t="s">
        <v>441</v>
      </c>
      <c r="C4736" s="176" t="s">
        <v>10006</v>
      </c>
      <c r="D4736" s="175" t="s">
        <v>9834</v>
      </c>
      <c r="E4736" s="82">
        <v>12</v>
      </c>
      <c r="F4736" s="79"/>
      <c r="G4736" s="82"/>
      <c r="H4736" s="82"/>
      <c r="I4736" s="118">
        <f>VLOOKUP(道具表!L4736,虛寶卡代碼清單!D:H,4,FALSE)*K4736</f>
        <v>2500000000000</v>
      </c>
      <c r="J4736" s="147"/>
      <c r="K4736" s="71">
        <v>5000000000</v>
      </c>
      <c r="L4736" t="s">
        <v>9880</v>
      </c>
    </row>
    <row r="4737" spans="2:12" x14ac:dyDescent="0.25">
      <c r="B4737" s="82" t="s">
        <v>441</v>
      </c>
      <c r="C4737" s="176" t="s">
        <v>10007</v>
      </c>
      <c r="D4737" s="175" t="s">
        <v>9835</v>
      </c>
      <c r="E4737" s="82">
        <v>12</v>
      </c>
      <c r="F4737" s="79"/>
      <c r="G4737" s="82"/>
      <c r="H4737" s="82"/>
      <c r="I4737" s="118">
        <f>VLOOKUP(道具表!L4737,虛寶卡代碼清單!D:H,4,FALSE)*K4737</f>
        <v>5000000000000</v>
      </c>
      <c r="J4737" s="147"/>
      <c r="K4737" s="71">
        <v>10000000000</v>
      </c>
      <c r="L4737" t="s">
        <v>9880</v>
      </c>
    </row>
    <row r="4738" spans="2:12" x14ac:dyDescent="0.25">
      <c r="B4738" s="82" t="s">
        <v>441</v>
      </c>
      <c r="C4738" s="176" t="s">
        <v>10008</v>
      </c>
      <c r="D4738" s="175" t="s">
        <v>9836</v>
      </c>
      <c r="E4738" s="82">
        <v>12</v>
      </c>
      <c r="F4738" s="79"/>
      <c r="G4738" s="82"/>
      <c r="H4738" s="82"/>
      <c r="I4738" s="118">
        <f>VLOOKUP(道具表!L4738,虛寶卡代碼清單!D:H,4,FALSE)*K4738</f>
        <v>3600000</v>
      </c>
      <c r="J4738" s="147"/>
      <c r="K4738" s="71">
        <v>3000</v>
      </c>
      <c r="L4738" t="s">
        <v>9881</v>
      </c>
    </row>
    <row r="4739" spans="2:12" x14ac:dyDescent="0.25">
      <c r="B4739" s="82" t="s">
        <v>441</v>
      </c>
      <c r="C4739" s="176" t="s">
        <v>10009</v>
      </c>
      <c r="D4739" s="175" t="s">
        <v>9837</v>
      </c>
      <c r="E4739" s="82">
        <v>12</v>
      </c>
      <c r="F4739" s="79"/>
      <c r="G4739" s="82"/>
      <c r="H4739" s="82"/>
      <c r="I4739" s="118">
        <f>VLOOKUP(道具表!L4739,虛寶卡代碼清單!D:H,4,FALSE)*K4739</f>
        <v>12000000</v>
      </c>
      <c r="J4739" s="147"/>
      <c r="K4739" s="71">
        <v>10000</v>
      </c>
      <c r="L4739" t="s">
        <v>9881</v>
      </c>
    </row>
    <row r="4740" spans="2:12" x14ac:dyDescent="0.25">
      <c r="B4740" s="82" t="s">
        <v>441</v>
      </c>
      <c r="C4740" s="176" t="s">
        <v>10010</v>
      </c>
      <c r="D4740" s="175" t="s">
        <v>9838</v>
      </c>
      <c r="E4740" s="82">
        <v>12</v>
      </c>
      <c r="F4740" s="79"/>
      <c r="G4740" s="82"/>
      <c r="H4740" s="82"/>
      <c r="I4740" s="118">
        <f>VLOOKUP(道具表!L4740,虛寶卡代碼清單!D:H,4,FALSE)*K4740</f>
        <v>36000000</v>
      </c>
      <c r="J4740" s="147"/>
      <c r="K4740" s="71">
        <v>30000</v>
      </c>
      <c r="L4740" t="s">
        <v>9881</v>
      </c>
    </row>
    <row r="4741" spans="2:12" x14ac:dyDescent="0.25">
      <c r="B4741" s="82" t="s">
        <v>441</v>
      </c>
      <c r="C4741" s="176" t="s">
        <v>10011</v>
      </c>
      <c r="D4741" s="175" t="s">
        <v>9839</v>
      </c>
      <c r="E4741" s="82">
        <v>12</v>
      </c>
      <c r="F4741" s="79"/>
      <c r="G4741" s="82"/>
      <c r="H4741" s="82"/>
      <c r="I4741" s="118">
        <f>VLOOKUP(道具表!L4741,虛寶卡代碼清單!D:H,4,FALSE)*K4741</f>
        <v>120000000</v>
      </c>
      <c r="J4741" s="147"/>
      <c r="K4741" s="71">
        <v>100000</v>
      </c>
      <c r="L4741" t="s">
        <v>9881</v>
      </c>
    </row>
    <row r="4742" spans="2:12" x14ac:dyDescent="0.25">
      <c r="B4742" s="82" t="s">
        <v>441</v>
      </c>
      <c r="C4742" s="176" t="s">
        <v>10012</v>
      </c>
      <c r="D4742" s="175" t="s">
        <v>9840</v>
      </c>
      <c r="E4742" s="82">
        <v>12</v>
      </c>
      <c r="F4742" s="79"/>
      <c r="G4742" s="82"/>
      <c r="H4742" s="82"/>
      <c r="I4742" s="118">
        <f>VLOOKUP(道具表!L4742,虛寶卡代碼清單!D:H,4,FALSE)*K4742</f>
        <v>360000000</v>
      </c>
      <c r="J4742" s="147"/>
      <c r="K4742" s="71">
        <v>300000</v>
      </c>
      <c r="L4742" t="s">
        <v>9881</v>
      </c>
    </row>
    <row r="4743" spans="2:12" x14ac:dyDescent="0.25">
      <c r="B4743" s="82" t="s">
        <v>441</v>
      </c>
      <c r="C4743" s="176" t="s">
        <v>10013</v>
      </c>
      <c r="D4743" s="175" t="s">
        <v>9841</v>
      </c>
      <c r="E4743" s="82">
        <v>12</v>
      </c>
      <c r="F4743" s="79"/>
      <c r="G4743" s="82"/>
      <c r="H4743" s="82"/>
      <c r="I4743" s="118">
        <f>VLOOKUP(道具表!L4743,虛寶卡代碼清單!D:H,4,FALSE)*K4743</f>
        <v>1200000000</v>
      </c>
      <c r="J4743" s="147"/>
      <c r="K4743" s="71">
        <v>1000000</v>
      </c>
      <c r="L4743" t="s">
        <v>9881</v>
      </c>
    </row>
    <row r="4744" spans="2:12" x14ac:dyDescent="0.25">
      <c r="B4744" s="82" t="s">
        <v>441</v>
      </c>
      <c r="C4744" s="176" t="s">
        <v>10014</v>
      </c>
      <c r="D4744" s="175" t="s">
        <v>9842</v>
      </c>
      <c r="E4744" s="82">
        <v>12</v>
      </c>
      <c r="F4744" s="79"/>
      <c r="G4744" s="82"/>
      <c r="H4744" s="82"/>
      <c r="I4744" s="118">
        <f>VLOOKUP(道具表!L4744,虛寶卡代碼清單!D:H,4,FALSE)*K4744</f>
        <v>3600000000</v>
      </c>
      <c r="J4744" s="147"/>
      <c r="K4744" s="71">
        <v>3000000</v>
      </c>
      <c r="L4744" t="s">
        <v>9881</v>
      </c>
    </row>
    <row r="4745" spans="2:12" x14ac:dyDescent="0.25">
      <c r="B4745" s="82" t="s">
        <v>441</v>
      </c>
      <c r="C4745" s="176" t="s">
        <v>10015</v>
      </c>
      <c r="D4745" s="175" t="s">
        <v>9843</v>
      </c>
      <c r="E4745" s="82">
        <v>12</v>
      </c>
      <c r="F4745" s="79"/>
      <c r="G4745" s="82"/>
      <c r="H4745" s="82"/>
      <c r="I4745" s="118">
        <f>VLOOKUP(道具表!L4745,虛寶卡代碼清單!D:H,4,FALSE)*K4745</f>
        <v>7200000000</v>
      </c>
      <c r="J4745" s="147"/>
      <c r="K4745" s="71">
        <v>6000000</v>
      </c>
      <c r="L4745" t="s">
        <v>9881</v>
      </c>
    </row>
    <row r="4746" spans="2:12" x14ac:dyDescent="0.25">
      <c r="B4746" s="82" t="s">
        <v>441</v>
      </c>
      <c r="C4746" s="176" t="s">
        <v>10016</v>
      </c>
      <c r="D4746" s="175" t="s">
        <v>9844</v>
      </c>
      <c r="E4746" s="82">
        <v>12</v>
      </c>
      <c r="F4746" s="79"/>
      <c r="G4746" s="82"/>
      <c r="H4746" s="82"/>
      <c r="I4746" s="118">
        <f>VLOOKUP(道具表!L4746,虛寶卡代碼清單!D:H,4,FALSE)*K4746</f>
        <v>10800000000</v>
      </c>
      <c r="J4746" s="147"/>
      <c r="K4746" s="71">
        <v>9000000</v>
      </c>
      <c r="L4746" t="s">
        <v>9881</v>
      </c>
    </row>
    <row r="4747" spans="2:12" x14ac:dyDescent="0.25">
      <c r="B4747" s="82" t="s">
        <v>441</v>
      </c>
      <c r="C4747" s="176" t="s">
        <v>10017</v>
      </c>
      <c r="D4747" s="175" t="s">
        <v>9845</v>
      </c>
      <c r="E4747" s="82">
        <v>12</v>
      </c>
      <c r="F4747" s="79"/>
      <c r="G4747" s="82"/>
      <c r="H4747" s="82"/>
      <c r="I4747" s="118">
        <f>VLOOKUP(道具表!L4747,虛寶卡代碼清單!D:H,4,FALSE)*K4747</f>
        <v>12000000000</v>
      </c>
      <c r="J4747" s="147"/>
      <c r="K4747" s="71">
        <v>10000000</v>
      </c>
      <c r="L4747" t="s">
        <v>9881</v>
      </c>
    </row>
    <row r="4748" spans="2:12" x14ac:dyDescent="0.25">
      <c r="B4748" s="82" t="s">
        <v>441</v>
      </c>
      <c r="C4748" s="176" t="s">
        <v>10018</v>
      </c>
      <c r="D4748" s="175" t="s">
        <v>9846</v>
      </c>
      <c r="E4748" s="82">
        <v>12</v>
      </c>
      <c r="F4748" s="79"/>
      <c r="G4748" s="82"/>
      <c r="H4748" s="82"/>
      <c r="I4748" s="118">
        <f>VLOOKUP(道具表!L4748,虛寶卡代碼清單!D:H,4,FALSE)*K4748</f>
        <v>18000000000</v>
      </c>
      <c r="J4748" s="147"/>
      <c r="K4748" s="71">
        <v>15000000</v>
      </c>
      <c r="L4748" t="s">
        <v>9881</v>
      </c>
    </row>
    <row r="4749" spans="2:12" x14ac:dyDescent="0.25">
      <c r="B4749" s="82" t="s">
        <v>441</v>
      </c>
      <c r="C4749" s="176" t="s">
        <v>10019</v>
      </c>
      <c r="D4749" s="175" t="s">
        <v>9847</v>
      </c>
      <c r="E4749" s="82">
        <v>12</v>
      </c>
      <c r="F4749" s="79"/>
      <c r="G4749" s="82"/>
      <c r="H4749" s="82"/>
      <c r="I4749" s="118">
        <f>VLOOKUP(道具表!L4749,虛寶卡代碼清單!D:H,4,FALSE)*K4749</f>
        <v>36000000000</v>
      </c>
      <c r="J4749" s="147"/>
      <c r="K4749" s="71">
        <v>30000000</v>
      </c>
      <c r="L4749" t="s">
        <v>9881</v>
      </c>
    </row>
    <row r="4750" spans="2:12" x14ac:dyDescent="0.25">
      <c r="B4750" s="82" t="s">
        <v>441</v>
      </c>
      <c r="C4750" s="176" t="s">
        <v>10020</v>
      </c>
      <c r="D4750" s="175" t="s">
        <v>9848</v>
      </c>
      <c r="E4750" s="82">
        <v>12</v>
      </c>
      <c r="F4750" s="79"/>
      <c r="G4750" s="82"/>
      <c r="H4750" s="82"/>
      <c r="I4750" s="118">
        <f>VLOOKUP(道具表!L4750,虛寶卡代碼清單!D:H,4,FALSE)*K4750</f>
        <v>60000000000</v>
      </c>
      <c r="J4750" s="147"/>
      <c r="K4750" s="71">
        <v>50000000</v>
      </c>
      <c r="L4750" t="s">
        <v>9881</v>
      </c>
    </row>
    <row r="4751" spans="2:12" x14ac:dyDescent="0.25">
      <c r="B4751" s="82" t="s">
        <v>441</v>
      </c>
      <c r="C4751" s="176" t="s">
        <v>10021</v>
      </c>
      <c r="D4751" s="175" t="s">
        <v>9849</v>
      </c>
      <c r="E4751" s="82">
        <v>12</v>
      </c>
      <c r="F4751" s="79"/>
      <c r="G4751" s="82"/>
      <c r="H4751" s="82"/>
      <c r="I4751" s="118">
        <f>VLOOKUP(道具表!L4751,虛寶卡代碼清單!D:H,4,FALSE)*K4751</f>
        <v>120000000000</v>
      </c>
      <c r="J4751" s="147"/>
      <c r="K4751" s="71">
        <v>100000000</v>
      </c>
      <c r="L4751" t="s">
        <v>9881</v>
      </c>
    </row>
    <row r="4752" spans="2:12" x14ac:dyDescent="0.25">
      <c r="B4752" s="82" t="s">
        <v>441</v>
      </c>
      <c r="C4752" s="176" t="s">
        <v>10022</v>
      </c>
      <c r="D4752" s="175" t="s">
        <v>9850</v>
      </c>
      <c r="E4752" s="82">
        <v>12</v>
      </c>
      <c r="F4752" s="79"/>
      <c r="G4752" s="82"/>
      <c r="H4752" s="82"/>
      <c r="I4752" s="118">
        <f>VLOOKUP(道具表!L4752,虛寶卡代碼清單!D:H,4,FALSE)*K4752</f>
        <v>240000000000</v>
      </c>
      <c r="J4752" s="147"/>
      <c r="K4752" s="71">
        <v>200000000</v>
      </c>
      <c r="L4752" t="s">
        <v>9881</v>
      </c>
    </row>
    <row r="4753" spans="2:12" x14ac:dyDescent="0.25">
      <c r="B4753" s="82" t="s">
        <v>441</v>
      </c>
      <c r="C4753" s="176" t="s">
        <v>10023</v>
      </c>
      <c r="D4753" s="175" t="s">
        <v>9851</v>
      </c>
      <c r="E4753" s="82">
        <v>12</v>
      </c>
      <c r="F4753" s="79"/>
      <c r="G4753" s="82"/>
      <c r="H4753" s="82"/>
      <c r="I4753" s="118">
        <f>VLOOKUP(道具表!L4753,虛寶卡代碼清單!D:H,4,FALSE)*K4753</f>
        <v>360000000000</v>
      </c>
      <c r="J4753" s="147"/>
      <c r="K4753" s="71">
        <v>300000000</v>
      </c>
      <c r="L4753" t="s">
        <v>9881</v>
      </c>
    </row>
    <row r="4754" spans="2:12" x14ac:dyDescent="0.25">
      <c r="B4754" s="82" t="s">
        <v>441</v>
      </c>
      <c r="C4754" s="176" t="s">
        <v>10024</v>
      </c>
      <c r="D4754" s="175" t="s">
        <v>9852</v>
      </c>
      <c r="E4754" s="82">
        <v>12</v>
      </c>
      <c r="F4754" s="79"/>
      <c r="G4754" s="82"/>
      <c r="H4754" s="82"/>
      <c r="I4754" s="118">
        <f>VLOOKUP(道具表!L4754,虛寶卡代碼清單!D:H,4,FALSE)*K4754</f>
        <v>600000000000</v>
      </c>
      <c r="J4754" s="147"/>
      <c r="K4754" s="71">
        <v>500000000</v>
      </c>
      <c r="L4754" t="s">
        <v>9881</v>
      </c>
    </row>
    <row r="4755" spans="2:12" x14ac:dyDescent="0.25">
      <c r="B4755" s="82" t="s">
        <v>441</v>
      </c>
      <c r="C4755" s="176" t="s">
        <v>10025</v>
      </c>
      <c r="D4755" s="175" t="s">
        <v>9853</v>
      </c>
      <c r="E4755" s="82">
        <v>12</v>
      </c>
      <c r="F4755" s="79"/>
      <c r="G4755" s="82"/>
      <c r="H4755" s="82"/>
      <c r="I4755" s="118">
        <f>VLOOKUP(道具表!L4755,虛寶卡代碼清單!D:H,4,FALSE)*K4755</f>
        <v>1200000000000</v>
      </c>
      <c r="J4755" s="147"/>
      <c r="K4755" s="71">
        <v>1000000000</v>
      </c>
      <c r="L4755" t="s">
        <v>9881</v>
      </c>
    </row>
    <row r="4756" spans="2:12" x14ac:dyDescent="0.25">
      <c r="B4756" s="82" t="s">
        <v>441</v>
      </c>
      <c r="C4756" s="176" t="s">
        <v>10026</v>
      </c>
      <c r="D4756" s="175" t="s">
        <v>9854</v>
      </c>
      <c r="E4756" s="82">
        <v>12</v>
      </c>
      <c r="F4756" s="79"/>
      <c r="G4756" s="82"/>
      <c r="H4756" s="82"/>
      <c r="I4756" s="118">
        <f>VLOOKUP(道具表!L4756,虛寶卡代碼清單!D:H,4,FALSE)*K4756</f>
        <v>2400000000000</v>
      </c>
      <c r="J4756" s="147"/>
      <c r="K4756" s="71">
        <v>2000000000</v>
      </c>
      <c r="L4756" t="s">
        <v>9881</v>
      </c>
    </row>
    <row r="4757" spans="2:12" x14ac:dyDescent="0.25">
      <c r="B4757" s="82" t="s">
        <v>441</v>
      </c>
      <c r="C4757" s="176" t="s">
        <v>10027</v>
      </c>
      <c r="D4757" s="175" t="s">
        <v>9855</v>
      </c>
      <c r="E4757" s="82">
        <v>12</v>
      </c>
      <c r="F4757" s="79"/>
      <c r="G4757" s="82"/>
      <c r="H4757" s="82"/>
      <c r="I4757" s="118">
        <f>VLOOKUP(道具表!L4757,虛寶卡代碼清單!D:H,4,FALSE)*K4757</f>
        <v>6000000000000</v>
      </c>
      <c r="J4757" s="147"/>
      <c r="K4757" s="71">
        <v>5000000000</v>
      </c>
      <c r="L4757" t="s">
        <v>9881</v>
      </c>
    </row>
    <row r="4758" spans="2:12" x14ac:dyDescent="0.25">
      <c r="B4758" s="82" t="s">
        <v>441</v>
      </c>
      <c r="C4758" s="176" t="s">
        <v>10028</v>
      </c>
      <c r="D4758" s="175" t="s">
        <v>9856</v>
      </c>
      <c r="E4758" s="82">
        <v>12</v>
      </c>
      <c r="F4758" s="79"/>
      <c r="G4758" s="82"/>
      <c r="H4758" s="82"/>
      <c r="I4758" s="118">
        <f>VLOOKUP(道具表!L4758,虛寶卡代碼清單!D:H,4,FALSE)*K4758</f>
        <v>12000000000000</v>
      </c>
      <c r="J4758" s="147"/>
      <c r="K4758" s="71">
        <v>10000000000</v>
      </c>
      <c r="L4758" t="s">
        <v>9881</v>
      </c>
    </row>
    <row r="4759" spans="2:12" x14ac:dyDescent="0.25">
      <c r="B4759" s="82" t="s">
        <v>441</v>
      </c>
      <c r="C4759" s="176" t="s">
        <v>10029</v>
      </c>
      <c r="D4759" s="175" t="s">
        <v>9857</v>
      </c>
      <c r="E4759" s="82">
        <v>12</v>
      </c>
      <c r="F4759" s="79"/>
      <c r="G4759" s="82"/>
      <c r="H4759" s="82"/>
      <c r="I4759" s="118">
        <f>VLOOKUP(道具表!L4759,虛寶卡代碼清單!D:H,4,FALSE)*K4759</f>
        <v>3600000</v>
      </c>
      <c r="J4759" s="147"/>
      <c r="K4759" s="71">
        <v>3000</v>
      </c>
      <c r="L4759" t="s">
        <v>9881</v>
      </c>
    </row>
    <row r="4760" spans="2:12" x14ac:dyDescent="0.25">
      <c r="B4760" s="82" t="s">
        <v>441</v>
      </c>
      <c r="C4760" s="176" t="s">
        <v>10030</v>
      </c>
      <c r="D4760" s="175" t="s">
        <v>9858</v>
      </c>
      <c r="E4760" s="82">
        <v>12</v>
      </c>
      <c r="F4760" s="79"/>
      <c r="G4760" s="82"/>
      <c r="H4760" s="82"/>
      <c r="I4760" s="118">
        <f>VLOOKUP(道具表!L4760,虛寶卡代碼清單!D:H,4,FALSE)*K4760</f>
        <v>12000000</v>
      </c>
      <c r="J4760" s="147"/>
      <c r="K4760" s="71">
        <v>10000</v>
      </c>
      <c r="L4760" t="s">
        <v>9881</v>
      </c>
    </row>
    <row r="4761" spans="2:12" x14ac:dyDescent="0.25">
      <c r="B4761" s="82" t="s">
        <v>441</v>
      </c>
      <c r="C4761" s="176" t="s">
        <v>10031</v>
      </c>
      <c r="D4761" s="175" t="s">
        <v>9859</v>
      </c>
      <c r="E4761" s="82">
        <v>12</v>
      </c>
      <c r="F4761" s="79"/>
      <c r="G4761" s="82"/>
      <c r="H4761" s="82"/>
      <c r="I4761" s="118">
        <f>VLOOKUP(道具表!L4761,虛寶卡代碼清單!D:H,4,FALSE)*K4761</f>
        <v>36000000</v>
      </c>
      <c r="J4761" s="147"/>
      <c r="K4761" s="71">
        <v>30000</v>
      </c>
      <c r="L4761" t="s">
        <v>9881</v>
      </c>
    </row>
    <row r="4762" spans="2:12" x14ac:dyDescent="0.25">
      <c r="B4762" s="82" t="s">
        <v>441</v>
      </c>
      <c r="C4762" s="176" t="s">
        <v>10032</v>
      </c>
      <c r="D4762" s="175" t="s">
        <v>9860</v>
      </c>
      <c r="E4762" s="82">
        <v>12</v>
      </c>
      <c r="F4762" s="79"/>
      <c r="G4762" s="82"/>
      <c r="H4762" s="82"/>
      <c r="I4762" s="118">
        <f>VLOOKUP(道具表!L4762,虛寶卡代碼清單!D:H,4,FALSE)*K4762</f>
        <v>120000000</v>
      </c>
      <c r="J4762" s="147"/>
      <c r="K4762" s="71">
        <v>100000</v>
      </c>
      <c r="L4762" t="s">
        <v>9881</v>
      </c>
    </row>
    <row r="4763" spans="2:12" x14ac:dyDescent="0.25">
      <c r="B4763" s="82" t="s">
        <v>441</v>
      </c>
      <c r="C4763" s="176" t="s">
        <v>10033</v>
      </c>
      <c r="D4763" s="175" t="s">
        <v>9861</v>
      </c>
      <c r="E4763" s="82">
        <v>12</v>
      </c>
      <c r="F4763" s="79"/>
      <c r="G4763" s="82"/>
      <c r="H4763" s="82"/>
      <c r="I4763" s="118">
        <f>VLOOKUP(道具表!L4763,虛寶卡代碼清單!D:H,4,FALSE)*K4763</f>
        <v>360000000</v>
      </c>
      <c r="J4763" s="147"/>
      <c r="K4763" s="71">
        <v>300000</v>
      </c>
      <c r="L4763" t="s">
        <v>9881</v>
      </c>
    </row>
    <row r="4764" spans="2:12" x14ac:dyDescent="0.25">
      <c r="B4764" s="82" t="s">
        <v>441</v>
      </c>
      <c r="C4764" s="176" t="s">
        <v>10034</v>
      </c>
      <c r="D4764" s="175" t="s">
        <v>9862</v>
      </c>
      <c r="E4764" s="82">
        <v>12</v>
      </c>
      <c r="F4764" s="79"/>
      <c r="G4764" s="82"/>
      <c r="H4764" s="82"/>
      <c r="I4764" s="118">
        <f>VLOOKUP(道具表!L4764,虛寶卡代碼清單!D:H,4,FALSE)*K4764</f>
        <v>1200000000</v>
      </c>
      <c r="J4764" s="147"/>
      <c r="K4764" s="71">
        <v>1000000</v>
      </c>
      <c r="L4764" t="s">
        <v>9881</v>
      </c>
    </row>
    <row r="4765" spans="2:12" x14ac:dyDescent="0.25">
      <c r="B4765" s="82" t="s">
        <v>441</v>
      </c>
      <c r="C4765" s="176" t="s">
        <v>10035</v>
      </c>
      <c r="D4765" s="175" t="s">
        <v>9863</v>
      </c>
      <c r="E4765" s="82">
        <v>12</v>
      </c>
      <c r="F4765" s="79"/>
      <c r="G4765" s="82"/>
      <c r="H4765" s="82"/>
      <c r="I4765" s="118">
        <f>VLOOKUP(道具表!L4765,虛寶卡代碼清單!D:H,4,FALSE)*K4765</f>
        <v>3600000000</v>
      </c>
      <c r="J4765" s="147"/>
      <c r="K4765" s="71">
        <v>3000000</v>
      </c>
      <c r="L4765" t="s">
        <v>9881</v>
      </c>
    </row>
    <row r="4766" spans="2:12" x14ac:dyDescent="0.25">
      <c r="B4766" s="82" t="s">
        <v>441</v>
      </c>
      <c r="C4766" s="176" t="s">
        <v>10036</v>
      </c>
      <c r="D4766" s="175" t="s">
        <v>9864</v>
      </c>
      <c r="E4766" s="82">
        <v>12</v>
      </c>
      <c r="F4766" s="79"/>
      <c r="G4766" s="82"/>
      <c r="H4766" s="82"/>
      <c r="I4766" s="118">
        <f>VLOOKUP(道具表!L4766,虛寶卡代碼清單!D:H,4,FALSE)*K4766</f>
        <v>7200000000</v>
      </c>
      <c r="J4766" s="147"/>
      <c r="K4766" s="71">
        <v>6000000</v>
      </c>
      <c r="L4766" t="s">
        <v>9881</v>
      </c>
    </row>
    <row r="4767" spans="2:12" x14ac:dyDescent="0.25">
      <c r="B4767" s="82" t="s">
        <v>441</v>
      </c>
      <c r="C4767" s="176" t="s">
        <v>10037</v>
      </c>
      <c r="D4767" s="175" t="s">
        <v>9865</v>
      </c>
      <c r="E4767" s="82">
        <v>12</v>
      </c>
      <c r="F4767" s="79"/>
      <c r="G4767" s="82"/>
      <c r="H4767" s="82"/>
      <c r="I4767" s="118">
        <f>VLOOKUP(道具表!L4767,虛寶卡代碼清單!D:H,4,FALSE)*K4767</f>
        <v>10800000000</v>
      </c>
      <c r="J4767" s="147"/>
      <c r="K4767" s="71">
        <v>9000000</v>
      </c>
      <c r="L4767" t="s">
        <v>9881</v>
      </c>
    </row>
    <row r="4768" spans="2:12" x14ac:dyDescent="0.25">
      <c r="B4768" s="82" t="s">
        <v>441</v>
      </c>
      <c r="C4768" s="176" t="s">
        <v>10038</v>
      </c>
      <c r="D4768" s="175" t="s">
        <v>9866</v>
      </c>
      <c r="E4768" s="82">
        <v>12</v>
      </c>
      <c r="F4768" s="79"/>
      <c r="G4768" s="82"/>
      <c r="H4768" s="82"/>
      <c r="I4768" s="118">
        <f>VLOOKUP(道具表!L4768,虛寶卡代碼清單!D:H,4,FALSE)*K4768</f>
        <v>12000000000</v>
      </c>
      <c r="J4768" s="147"/>
      <c r="K4768" s="71">
        <v>10000000</v>
      </c>
      <c r="L4768" t="s">
        <v>9881</v>
      </c>
    </row>
    <row r="4769" spans="2:12" x14ac:dyDescent="0.25">
      <c r="B4769" s="82" t="s">
        <v>441</v>
      </c>
      <c r="C4769" s="176" t="s">
        <v>10039</v>
      </c>
      <c r="D4769" s="175" t="s">
        <v>9867</v>
      </c>
      <c r="E4769" s="82">
        <v>12</v>
      </c>
      <c r="F4769" s="79"/>
      <c r="G4769" s="82"/>
      <c r="H4769" s="82"/>
      <c r="I4769" s="118">
        <f>VLOOKUP(道具表!L4769,虛寶卡代碼清單!D:H,4,FALSE)*K4769</f>
        <v>18000000000</v>
      </c>
      <c r="J4769" s="147"/>
      <c r="K4769" s="71">
        <v>15000000</v>
      </c>
      <c r="L4769" t="s">
        <v>9881</v>
      </c>
    </row>
    <row r="4770" spans="2:12" x14ac:dyDescent="0.25">
      <c r="B4770" s="82" t="s">
        <v>441</v>
      </c>
      <c r="C4770" s="176" t="s">
        <v>10040</v>
      </c>
      <c r="D4770" s="175" t="s">
        <v>9868</v>
      </c>
      <c r="E4770" s="82">
        <v>12</v>
      </c>
      <c r="F4770" s="79"/>
      <c r="G4770" s="82"/>
      <c r="H4770" s="82"/>
      <c r="I4770" s="118">
        <f>VLOOKUP(道具表!L4770,虛寶卡代碼清單!D:H,4,FALSE)*K4770</f>
        <v>36000000000</v>
      </c>
      <c r="J4770" s="147"/>
      <c r="K4770" s="71">
        <v>30000000</v>
      </c>
      <c r="L4770" t="s">
        <v>9881</v>
      </c>
    </row>
    <row r="4771" spans="2:12" x14ac:dyDescent="0.25">
      <c r="B4771" s="82" t="s">
        <v>441</v>
      </c>
      <c r="C4771" s="176" t="s">
        <v>10041</v>
      </c>
      <c r="D4771" s="175" t="s">
        <v>9869</v>
      </c>
      <c r="E4771" s="82">
        <v>12</v>
      </c>
      <c r="F4771" s="79"/>
      <c r="G4771" s="82"/>
      <c r="H4771" s="82"/>
      <c r="I4771" s="118">
        <f>VLOOKUP(道具表!L4771,虛寶卡代碼清單!D:H,4,FALSE)*K4771</f>
        <v>60000000000</v>
      </c>
      <c r="J4771" s="147"/>
      <c r="K4771" s="71">
        <v>50000000</v>
      </c>
      <c r="L4771" t="s">
        <v>9881</v>
      </c>
    </row>
    <row r="4772" spans="2:12" x14ac:dyDescent="0.25">
      <c r="B4772" s="82" t="s">
        <v>441</v>
      </c>
      <c r="C4772" s="176" t="s">
        <v>10042</v>
      </c>
      <c r="D4772" s="175" t="s">
        <v>9870</v>
      </c>
      <c r="E4772" s="82">
        <v>12</v>
      </c>
      <c r="F4772" s="79"/>
      <c r="G4772" s="82"/>
      <c r="H4772" s="82"/>
      <c r="I4772" s="118">
        <f>VLOOKUP(道具表!L4772,虛寶卡代碼清單!D:H,4,FALSE)*K4772</f>
        <v>120000000000</v>
      </c>
      <c r="J4772" s="147"/>
      <c r="K4772" s="71">
        <v>100000000</v>
      </c>
      <c r="L4772" t="s">
        <v>9881</v>
      </c>
    </row>
    <row r="4773" spans="2:12" x14ac:dyDescent="0.25">
      <c r="B4773" s="82" t="s">
        <v>441</v>
      </c>
      <c r="C4773" s="176" t="s">
        <v>10043</v>
      </c>
      <c r="D4773" s="175" t="s">
        <v>9871</v>
      </c>
      <c r="E4773" s="82">
        <v>12</v>
      </c>
      <c r="F4773" s="79"/>
      <c r="G4773" s="82"/>
      <c r="H4773" s="82"/>
      <c r="I4773" s="118">
        <f>VLOOKUP(道具表!L4773,虛寶卡代碼清單!D:H,4,FALSE)*K4773</f>
        <v>240000000000</v>
      </c>
      <c r="J4773" s="147"/>
      <c r="K4773" s="71">
        <v>200000000</v>
      </c>
      <c r="L4773" t="s">
        <v>9881</v>
      </c>
    </row>
    <row r="4774" spans="2:12" x14ac:dyDescent="0.25">
      <c r="B4774" s="82" t="s">
        <v>441</v>
      </c>
      <c r="C4774" s="176" t="s">
        <v>10044</v>
      </c>
      <c r="D4774" s="175" t="s">
        <v>9872</v>
      </c>
      <c r="E4774" s="82">
        <v>12</v>
      </c>
      <c r="F4774" s="79"/>
      <c r="G4774" s="82"/>
      <c r="H4774" s="82"/>
      <c r="I4774" s="118">
        <f>VLOOKUP(道具表!L4774,虛寶卡代碼清單!D:H,4,FALSE)*K4774</f>
        <v>360000000000</v>
      </c>
      <c r="J4774" s="147"/>
      <c r="K4774" s="71">
        <v>300000000</v>
      </c>
      <c r="L4774" t="s">
        <v>9881</v>
      </c>
    </row>
    <row r="4775" spans="2:12" x14ac:dyDescent="0.25">
      <c r="B4775" s="82" t="s">
        <v>441</v>
      </c>
      <c r="C4775" s="176" t="s">
        <v>10045</v>
      </c>
      <c r="D4775" s="175" t="s">
        <v>9873</v>
      </c>
      <c r="E4775" s="82">
        <v>12</v>
      </c>
      <c r="F4775" s="79"/>
      <c r="G4775" s="82"/>
      <c r="H4775" s="82"/>
      <c r="I4775" s="118">
        <f>VLOOKUP(道具表!L4775,虛寶卡代碼清單!D:H,4,FALSE)*K4775</f>
        <v>600000000000</v>
      </c>
      <c r="J4775" s="147"/>
      <c r="K4775" s="71">
        <v>500000000</v>
      </c>
      <c r="L4775" t="s">
        <v>9881</v>
      </c>
    </row>
    <row r="4776" spans="2:12" x14ac:dyDescent="0.25">
      <c r="B4776" s="82" t="s">
        <v>441</v>
      </c>
      <c r="C4776" s="176" t="s">
        <v>10046</v>
      </c>
      <c r="D4776" s="175" t="s">
        <v>9874</v>
      </c>
      <c r="E4776" s="82">
        <v>12</v>
      </c>
      <c r="F4776" s="79"/>
      <c r="G4776" s="82"/>
      <c r="H4776" s="82"/>
      <c r="I4776" s="118">
        <f>VLOOKUP(道具表!L4776,虛寶卡代碼清單!D:H,4,FALSE)*K4776</f>
        <v>1200000000000</v>
      </c>
      <c r="J4776" s="147"/>
      <c r="K4776" s="71">
        <v>1000000000</v>
      </c>
      <c r="L4776" t="s">
        <v>9881</v>
      </c>
    </row>
    <row r="4777" spans="2:12" x14ac:dyDescent="0.25">
      <c r="B4777" s="82" t="s">
        <v>441</v>
      </c>
      <c r="C4777" s="176" t="s">
        <v>10047</v>
      </c>
      <c r="D4777" s="175" t="s">
        <v>9875</v>
      </c>
      <c r="E4777" s="82">
        <v>12</v>
      </c>
      <c r="F4777" s="79"/>
      <c r="G4777" s="82"/>
      <c r="H4777" s="82"/>
      <c r="I4777" s="118">
        <f>VLOOKUP(道具表!L4777,虛寶卡代碼清單!D:H,4,FALSE)*K4777</f>
        <v>2400000000000</v>
      </c>
      <c r="J4777" s="147"/>
      <c r="K4777" s="71">
        <v>2000000000</v>
      </c>
      <c r="L4777" t="s">
        <v>9881</v>
      </c>
    </row>
    <row r="4778" spans="2:12" x14ac:dyDescent="0.25">
      <c r="B4778" s="82" t="s">
        <v>441</v>
      </c>
      <c r="C4778" s="176" t="s">
        <v>10048</v>
      </c>
      <c r="D4778" s="175" t="s">
        <v>9876</v>
      </c>
      <c r="E4778" s="82">
        <v>12</v>
      </c>
      <c r="F4778" s="79"/>
      <c r="G4778" s="82"/>
      <c r="H4778" s="82"/>
      <c r="I4778" s="118">
        <f>VLOOKUP(道具表!L4778,虛寶卡代碼清單!D:H,4,FALSE)*K4778</f>
        <v>6000000000000</v>
      </c>
      <c r="J4778" s="147"/>
      <c r="K4778" s="71">
        <v>5000000000</v>
      </c>
      <c r="L4778" t="s">
        <v>9881</v>
      </c>
    </row>
    <row r="4779" spans="2:12" x14ac:dyDescent="0.25">
      <c r="B4779" s="82" t="s">
        <v>441</v>
      </c>
      <c r="C4779" s="176" t="s">
        <v>10049</v>
      </c>
      <c r="D4779" s="175" t="s">
        <v>9877</v>
      </c>
      <c r="E4779" s="82">
        <v>12</v>
      </c>
      <c r="F4779" s="79"/>
      <c r="G4779" s="82"/>
      <c r="H4779" s="82"/>
      <c r="I4779" s="118">
        <f>VLOOKUP(道具表!L4779,虛寶卡代碼清單!D:H,4,FALSE)*K4779</f>
        <v>12000000000000</v>
      </c>
      <c r="J4779" s="147"/>
      <c r="K4779" s="71">
        <v>10000000000</v>
      </c>
      <c r="L4779" t="s">
        <v>9881</v>
      </c>
    </row>
    <row r="4780" spans="2:12" x14ac:dyDescent="0.25">
      <c r="B4780" s="82" t="s">
        <v>441</v>
      </c>
      <c r="C4780" s="176" t="s">
        <v>10248</v>
      </c>
      <c r="D4780" s="175" t="s">
        <v>10080</v>
      </c>
      <c r="E4780" s="82">
        <v>12</v>
      </c>
      <c r="F4780" s="79"/>
      <c r="G4780" s="82"/>
      <c r="H4780" s="82"/>
      <c r="I4780" s="118">
        <f>VLOOKUP(道具表!L4780,虛寶卡代碼清單!D:H,4,FALSE)*K4780</f>
        <v>180000</v>
      </c>
      <c r="J4780" s="147"/>
      <c r="K4780" s="71">
        <v>3000</v>
      </c>
      <c r="L4780" t="s">
        <v>10074</v>
      </c>
    </row>
    <row r="4781" spans="2:12" x14ac:dyDescent="0.25">
      <c r="B4781" s="82" t="s">
        <v>441</v>
      </c>
      <c r="C4781" s="176" t="s">
        <v>10249</v>
      </c>
      <c r="D4781" s="175" t="s">
        <v>10081</v>
      </c>
      <c r="E4781" s="82">
        <v>12</v>
      </c>
      <c r="F4781" s="79"/>
      <c r="G4781" s="82"/>
      <c r="H4781" s="82"/>
      <c r="I4781" s="118">
        <f>VLOOKUP(道具表!L4781,虛寶卡代碼清單!D:H,4,FALSE)*K4781</f>
        <v>600000</v>
      </c>
      <c r="J4781" s="147"/>
      <c r="K4781" s="71">
        <v>10000</v>
      </c>
      <c r="L4781" t="s">
        <v>10074</v>
      </c>
    </row>
    <row r="4782" spans="2:12" x14ac:dyDescent="0.25">
      <c r="B4782" s="82" t="s">
        <v>441</v>
      </c>
      <c r="C4782" s="176" t="s">
        <v>10250</v>
      </c>
      <c r="D4782" s="175" t="s">
        <v>10082</v>
      </c>
      <c r="E4782" s="82">
        <v>12</v>
      </c>
      <c r="F4782" s="79"/>
      <c r="G4782" s="82"/>
      <c r="H4782" s="82"/>
      <c r="I4782" s="118">
        <f>VLOOKUP(道具表!L4782,虛寶卡代碼清單!D:H,4,FALSE)*K4782</f>
        <v>1800000</v>
      </c>
      <c r="J4782" s="147"/>
      <c r="K4782" s="71">
        <v>30000</v>
      </c>
      <c r="L4782" t="s">
        <v>10074</v>
      </c>
    </row>
    <row r="4783" spans="2:12" x14ac:dyDescent="0.25">
      <c r="B4783" s="82" t="s">
        <v>441</v>
      </c>
      <c r="C4783" s="176" t="s">
        <v>10251</v>
      </c>
      <c r="D4783" s="175" t="s">
        <v>10083</v>
      </c>
      <c r="E4783" s="82">
        <v>12</v>
      </c>
      <c r="F4783" s="79"/>
      <c r="G4783" s="82"/>
      <c r="H4783" s="82"/>
      <c r="I4783" s="118">
        <f>VLOOKUP(道具表!L4783,虛寶卡代碼清單!D:H,4,FALSE)*K4783</f>
        <v>6000000</v>
      </c>
      <c r="J4783" s="147"/>
      <c r="K4783" s="71">
        <v>100000</v>
      </c>
      <c r="L4783" t="s">
        <v>10074</v>
      </c>
    </row>
    <row r="4784" spans="2:12" x14ac:dyDescent="0.25">
      <c r="B4784" s="82" t="s">
        <v>441</v>
      </c>
      <c r="C4784" s="176" t="s">
        <v>10252</v>
      </c>
      <c r="D4784" s="175" t="s">
        <v>10084</v>
      </c>
      <c r="E4784" s="82">
        <v>12</v>
      </c>
      <c r="F4784" s="79"/>
      <c r="G4784" s="82"/>
      <c r="H4784" s="82"/>
      <c r="I4784" s="118">
        <f>VLOOKUP(道具表!L4784,虛寶卡代碼清單!D:H,4,FALSE)*K4784</f>
        <v>18000000</v>
      </c>
      <c r="J4784" s="147"/>
      <c r="K4784" s="71">
        <v>300000</v>
      </c>
      <c r="L4784" t="s">
        <v>10074</v>
      </c>
    </row>
    <row r="4785" spans="2:12" x14ac:dyDescent="0.25">
      <c r="B4785" s="82" t="s">
        <v>441</v>
      </c>
      <c r="C4785" s="176" t="s">
        <v>10253</v>
      </c>
      <c r="D4785" s="175" t="s">
        <v>10085</v>
      </c>
      <c r="E4785" s="82">
        <v>12</v>
      </c>
      <c r="F4785" s="79"/>
      <c r="G4785" s="82"/>
      <c r="H4785" s="82"/>
      <c r="I4785" s="118">
        <f>VLOOKUP(道具表!L4785,虛寶卡代碼清單!D:H,4,FALSE)*K4785</f>
        <v>60000000</v>
      </c>
      <c r="J4785" s="147"/>
      <c r="K4785" s="71">
        <v>1000000</v>
      </c>
      <c r="L4785" t="s">
        <v>10074</v>
      </c>
    </row>
    <row r="4786" spans="2:12" x14ac:dyDescent="0.25">
      <c r="B4786" s="82" t="s">
        <v>441</v>
      </c>
      <c r="C4786" s="176" t="s">
        <v>10254</v>
      </c>
      <c r="D4786" s="175" t="s">
        <v>10086</v>
      </c>
      <c r="E4786" s="82">
        <v>12</v>
      </c>
      <c r="F4786" s="79"/>
      <c r="G4786" s="82"/>
      <c r="H4786" s="82"/>
      <c r="I4786" s="118">
        <f>VLOOKUP(道具表!L4786,虛寶卡代碼清單!D:H,4,FALSE)*K4786</f>
        <v>180000000</v>
      </c>
      <c r="J4786" s="147"/>
      <c r="K4786" s="71">
        <v>3000000</v>
      </c>
      <c r="L4786" t="s">
        <v>10074</v>
      </c>
    </row>
    <row r="4787" spans="2:12" x14ac:dyDescent="0.25">
      <c r="B4787" s="82" t="s">
        <v>441</v>
      </c>
      <c r="C4787" s="176" t="s">
        <v>10255</v>
      </c>
      <c r="D4787" s="175" t="s">
        <v>10087</v>
      </c>
      <c r="E4787" s="82">
        <v>12</v>
      </c>
      <c r="F4787" s="79"/>
      <c r="G4787" s="82"/>
      <c r="H4787" s="82"/>
      <c r="I4787" s="118">
        <f>VLOOKUP(道具表!L4787,虛寶卡代碼清單!D:H,4,FALSE)*K4787</f>
        <v>360000000</v>
      </c>
      <c r="J4787" s="147"/>
      <c r="K4787" s="71">
        <v>6000000</v>
      </c>
      <c r="L4787" t="s">
        <v>10074</v>
      </c>
    </row>
    <row r="4788" spans="2:12" x14ac:dyDescent="0.25">
      <c r="B4788" s="82" t="s">
        <v>441</v>
      </c>
      <c r="C4788" s="176" t="s">
        <v>10256</v>
      </c>
      <c r="D4788" s="175" t="s">
        <v>10088</v>
      </c>
      <c r="E4788" s="82">
        <v>12</v>
      </c>
      <c r="F4788" s="79"/>
      <c r="G4788" s="82"/>
      <c r="H4788" s="82"/>
      <c r="I4788" s="118">
        <f>VLOOKUP(道具表!L4788,虛寶卡代碼清單!D:H,4,FALSE)*K4788</f>
        <v>540000000</v>
      </c>
      <c r="J4788" s="147"/>
      <c r="K4788" s="71">
        <v>9000000</v>
      </c>
      <c r="L4788" t="s">
        <v>10074</v>
      </c>
    </row>
    <row r="4789" spans="2:12" x14ac:dyDescent="0.25">
      <c r="B4789" s="82" t="s">
        <v>441</v>
      </c>
      <c r="C4789" s="176" t="s">
        <v>10257</v>
      </c>
      <c r="D4789" s="175" t="s">
        <v>10089</v>
      </c>
      <c r="E4789" s="82">
        <v>12</v>
      </c>
      <c r="F4789" s="79"/>
      <c r="G4789" s="82"/>
      <c r="H4789" s="82"/>
      <c r="I4789" s="118">
        <f>VLOOKUP(道具表!L4789,虛寶卡代碼清單!D:H,4,FALSE)*K4789</f>
        <v>600000000</v>
      </c>
      <c r="J4789" s="147"/>
      <c r="K4789" s="71">
        <v>10000000</v>
      </c>
      <c r="L4789" t="s">
        <v>10074</v>
      </c>
    </row>
    <row r="4790" spans="2:12" x14ac:dyDescent="0.25">
      <c r="B4790" s="82" t="s">
        <v>441</v>
      </c>
      <c r="C4790" s="176" t="s">
        <v>10258</v>
      </c>
      <c r="D4790" s="175" t="s">
        <v>10090</v>
      </c>
      <c r="E4790" s="82">
        <v>12</v>
      </c>
      <c r="F4790" s="79"/>
      <c r="G4790" s="82"/>
      <c r="H4790" s="82"/>
      <c r="I4790" s="118">
        <f>VLOOKUP(道具表!L4790,虛寶卡代碼清單!D:H,4,FALSE)*K4790</f>
        <v>900000000</v>
      </c>
      <c r="J4790" s="147"/>
      <c r="K4790" s="71">
        <v>15000000</v>
      </c>
      <c r="L4790" t="s">
        <v>10074</v>
      </c>
    </row>
    <row r="4791" spans="2:12" x14ac:dyDescent="0.25">
      <c r="B4791" s="82" t="s">
        <v>441</v>
      </c>
      <c r="C4791" s="176" t="s">
        <v>10259</v>
      </c>
      <c r="D4791" s="175" t="s">
        <v>10091</v>
      </c>
      <c r="E4791" s="82">
        <v>12</v>
      </c>
      <c r="F4791" s="79"/>
      <c r="G4791" s="82"/>
      <c r="H4791" s="82"/>
      <c r="I4791" s="118">
        <f>VLOOKUP(道具表!L4791,虛寶卡代碼清單!D:H,4,FALSE)*K4791</f>
        <v>1800000000</v>
      </c>
      <c r="J4791" s="147"/>
      <c r="K4791" s="71">
        <v>30000000</v>
      </c>
      <c r="L4791" t="s">
        <v>10074</v>
      </c>
    </row>
    <row r="4792" spans="2:12" x14ac:dyDescent="0.25">
      <c r="B4792" s="82" t="s">
        <v>441</v>
      </c>
      <c r="C4792" s="176" t="s">
        <v>10260</v>
      </c>
      <c r="D4792" s="175" t="s">
        <v>10092</v>
      </c>
      <c r="E4792" s="82">
        <v>12</v>
      </c>
      <c r="F4792" s="79"/>
      <c r="G4792" s="82"/>
      <c r="H4792" s="82"/>
      <c r="I4792" s="118">
        <f>VLOOKUP(道具表!L4792,虛寶卡代碼清單!D:H,4,FALSE)*K4792</f>
        <v>3000000000</v>
      </c>
      <c r="J4792" s="147"/>
      <c r="K4792" s="71">
        <v>50000000</v>
      </c>
      <c r="L4792" t="s">
        <v>10074</v>
      </c>
    </row>
    <row r="4793" spans="2:12" x14ac:dyDescent="0.25">
      <c r="B4793" s="82" t="s">
        <v>441</v>
      </c>
      <c r="C4793" s="176" t="s">
        <v>10261</v>
      </c>
      <c r="D4793" s="175" t="s">
        <v>10093</v>
      </c>
      <c r="E4793" s="82">
        <v>12</v>
      </c>
      <c r="F4793" s="79"/>
      <c r="G4793" s="82"/>
      <c r="H4793" s="82"/>
      <c r="I4793" s="118">
        <f>VLOOKUP(道具表!L4793,虛寶卡代碼清單!D:H,4,FALSE)*K4793</f>
        <v>6000000000</v>
      </c>
      <c r="J4793" s="147"/>
      <c r="K4793" s="71">
        <v>100000000</v>
      </c>
      <c r="L4793" t="s">
        <v>10074</v>
      </c>
    </row>
    <row r="4794" spans="2:12" x14ac:dyDescent="0.25">
      <c r="B4794" s="82" t="s">
        <v>441</v>
      </c>
      <c r="C4794" s="176" t="s">
        <v>10262</v>
      </c>
      <c r="D4794" s="175" t="s">
        <v>10094</v>
      </c>
      <c r="E4794" s="82">
        <v>12</v>
      </c>
      <c r="F4794" s="79"/>
      <c r="G4794" s="82"/>
      <c r="H4794" s="82"/>
      <c r="I4794" s="118">
        <f>VLOOKUP(道具表!L4794,虛寶卡代碼清單!D:H,4,FALSE)*K4794</f>
        <v>12000000000</v>
      </c>
      <c r="J4794" s="147"/>
      <c r="K4794" s="71">
        <v>200000000</v>
      </c>
      <c r="L4794" t="s">
        <v>10074</v>
      </c>
    </row>
    <row r="4795" spans="2:12" x14ac:dyDescent="0.25">
      <c r="B4795" s="82" t="s">
        <v>441</v>
      </c>
      <c r="C4795" s="176" t="s">
        <v>10263</v>
      </c>
      <c r="D4795" s="175" t="s">
        <v>10095</v>
      </c>
      <c r="E4795" s="82">
        <v>12</v>
      </c>
      <c r="F4795" s="79"/>
      <c r="G4795" s="82"/>
      <c r="H4795" s="82"/>
      <c r="I4795" s="118">
        <f>VLOOKUP(道具表!L4795,虛寶卡代碼清單!D:H,4,FALSE)*K4795</f>
        <v>18000000000</v>
      </c>
      <c r="J4795" s="147"/>
      <c r="K4795" s="71">
        <v>300000000</v>
      </c>
      <c r="L4795" t="s">
        <v>10074</v>
      </c>
    </row>
    <row r="4796" spans="2:12" x14ac:dyDescent="0.25">
      <c r="B4796" s="82" t="s">
        <v>441</v>
      </c>
      <c r="C4796" s="176" t="s">
        <v>10264</v>
      </c>
      <c r="D4796" s="175" t="s">
        <v>10096</v>
      </c>
      <c r="E4796" s="82">
        <v>12</v>
      </c>
      <c r="F4796" s="79"/>
      <c r="G4796" s="82"/>
      <c r="H4796" s="82"/>
      <c r="I4796" s="118">
        <f>VLOOKUP(道具表!L4796,虛寶卡代碼清單!D:H,4,FALSE)*K4796</f>
        <v>30000000000</v>
      </c>
      <c r="J4796" s="147"/>
      <c r="K4796" s="71">
        <v>500000000</v>
      </c>
      <c r="L4796" t="s">
        <v>10074</v>
      </c>
    </row>
    <row r="4797" spans="2:12" x14ac:dyDescent="0.25">
      <c r="B4797" s="82" t="s">
        <v>441</v>
      </c>
      <c r="C4797" s="176" t="s">
        <v>10265</v>
      </c>
      <c r="D4797" s="175" t="s">
        <v>10097</v>
      </c>
      <c r="E4797" s="82">
        <v>12</v>
      </c>
      <c r="F4797" s="79"/>
      <c r="G4797" s="82"/>
      <c r="H4797" s="82"/>
      <c r="I4797" s="118">
        <f>VLOOKUP(道具表!L4797,虛寶卡代碼清單!D:H,4,FALSE)*K4797</f>
        <v>60000000000</v>
      </c>
      <c r="J4797" s="147"/>
      <c r="K4797" s="71">
        <v>1000000000</v>
      </c>
      <c r="L4797" t="s">
        <v>10074</v>
      </c>
    </row>
    <row r="4798" spans="2:12" x14ac:dyDescent="0.25">
      <c r="B4798" s="82" t="s">
        <v>441</v>
      </c>
      <c r="C4798" s="176" t="s">
        <v>10266</v>
      </c>
      <c r="D4798" s="175" t="s">
        <v>10098</v>
      </c>
      <c r="E4798" s="82">
        <v>12</v>
      </c>
      <c r="F4798" s="79"/>
      <c r="G4798" s="82"/>
      <c r="H4798" s="82"/>
      <c r="I4798" s="118">
        <f>VLOOKUP(道具表!L4798,虛寶卡代碼清單!D:H,4,FALSE)*K4798</f>
        <v>120000000000</v>
      </c>
      <c r="J4798" s="147"/>
      <c r="K4798" s="71">
        <v>2000000000</v>
      </c>
      <c r="L4798" t="s">
        <v>10074</v>
      </c>
    </row>
    <row r="4799" spans="2:12" x14ac:dyDescent="0.25">
      <c r="B4799" s="82" t="s">
        <v>441</v>
      </c>
      <c r="C4799" s="176" t="s">
        <v>10267</v>
      </c>
      <c r="D4799" s="175" t="s">
        <v>10099</v>
      </c>
      <c r="E4799" s="82">
        <v>12</v>
      </c>
      <c r="F4799" s="79"/>
      <c r="G4799" s="82"/>
      <c r="H4799" s="82"/>
      <c r="I4799" s="118">
        <f>VLOOKUP(道具表!L4799,虛寶卡代碼清單!D:H,4,FALSE)*K4799</f>
        <v>300000000000</v>
      </c>
      <c r="J4799" s="147"/>
      <c r="K4799" s="71">
        <v>5000000000</v>
      </c>
      <c r="L4799" t="s">
        <v>10074</v>
      </c>
    </row>
    <row r="4800" spans="2:12" x14ac:dyDescent="0.25">
      <c r="B4800" s="82" t="s">
        <v>441</v>
      </c>
      <c r="C4800" s="176" t="s">
        <v>10268</v>
      </c>
      <c r="D4800" s="175" t="s">
        <v>10100</v>
      </c>
      <c r="E4800" s="82">
        <v>12</v>
      </c>
      <c r="F4800" s="79"/>
      <c r="G4800" s="82"/>
      <c r="H4800" s="82"/>
      <c r="I4800" s="118">
        <f>VLOOKUP(道具表!L4800,虛寶卡代碼清單!D:H,4,FALSE)*K4800</f>
        <v>600000000000</v>
      </c>
      <c r="J4800" s="147"/>
      <c r="K4800" s="71">
        <v>10000000000</v>
      </c>
      <c r="L4800" t="s">
        <v>10074</v>
      </c>
    </row>
    <row r="4801" spans="2:12" x14ac:dyDescent="0.25">
      <c r="B4801" s="82" t="s">
        <v>441</v>
      </c>
      <c r="C4801" s="176" t="s">
        <v>10269</v>
      </c>
      <c r="D4801" s="175" t="s">
        <v>10101</v>
      </c>
      <c r="E4801" s="82">
        <v>12</v>
      </c>
      <c r="F4801" s="79"/>
      <c r="G4801" s="82"/>
      <c r="H4801" s="82"/>
      <c r="I4801" s="118">
        <f>VLOOKUP(道具表!L4801,虛寶卡代碼清單!D:H,4,FALSE)*K4801</f>
        <v>180000</v>
      </c>
      <c r="J4801" s="147"/>
      <c r="K4801" s="71">
        <v>3000</v>
      </c>
      <c r="L4801" t="s">
        <v>10074</v>
      </c>
    </row>
    <row r="4802" spans="2:12" x14ac:dyDescent="0.25">
      <c r="B4802" s="82" t="s">
        <v>441</v>
      </c>
      <c r="C4802" s="176" t="s">
        <v>10270</v>
      </c>
      <c r="D4802" s="175" t="s">
        <v>10102</v>
      </c>
      <c r="E4802" s="82">
        <v>12</v>
      </c>
      <c r="F4802" s="79"/>
      <c r="G4802" s="82"/>
      <c r="H4802" s="82"/>
      <c r="I4802" s="118">
        <f>VLOOKUP(道具表!L4802,虛寶卡代碼清單!D:H,4,FALSE)*K4802</f>
        <v>600000</v>
      </c>
      <c r="J4802" s="147"/>
      <c r="K4802" s="71">
        <v>10000</v>
      </c>
      <c r="L4802" t="s">
        <v>10074</v>
      </c>
    </row>
    <row r="4803" spans="2:12" x14ac:dyDescent="0.25">
      <c r="B4803" s="82" t="s">
        <v>441</v>
      </c>
      <c r="C4803" s="176" t="s">
        <v>10271</v>
      </c>
      <c r="D4803" s="175" t="s">
        <v>10103</v>
      </c>
      <c r="E4803" s="82">
        <v>12</v>
      </c>
      <c r="F4803" s="79"/>
      <c r="G4803" s="82"/>
      <c r="H4803" s="82"/>
      <c r="I4803" s="118">
        <f>VLOOKUP(道具表!L4803,虛寶卡代碼清單!D:H,4,FALSE)*K4803</f>
        <v>1800000</v>
      </c>
      <c r="J4803" s="147"/>
      <c r="K4803" s="71">
        <v>30000</v>
      </c>
      <c r="L4803" t="s">
        <v>10074</v>
      </c>
    </row>
    <row r="4804" spans="2:12" x14ac:dyDescent="0.25">
      <c r="B4804" s="82" t="s">
        <v>441</v>
      </c>
      <c r="C4804" s="176" t="s">
        <v>10272</v>
      </c>
      <c r="D4804" s="175" t="s">
        <v>10104</v>
      </c>
      <c r="E4804" s="82">
        <v>12</v>
      </c>
      <c r="F4804" s="79"/>
      <c r="G4804" s="82"/>
      <c r="H4804" s="82"/>
      <c r="I4804" s="118">
        <f>VLOOKUP(道具表!L4804,虛寶卡代碼清單!D:H,4,FALSE)*K4804</f>
        <v>6000000</v>
      </c>
      <c r="J4804" s="147"/>
      <c r="K4804" s="71">
        <v>100000</v>
      </c>
      <c r="L4804" t="s">
        <v>10074</v>
      </c>
    </row>
    <row r="4805" spans="2:12" x14ac:dyDescent="0.25">
      <c r="B4805" s="82" t="s">
        <v>441</v>
      </c>
      <c r="C4805" s="176" t="s">
        <v>10273</v>
      </c>
      <c r="D4805" s="175" t="s">
        <v>10105</v>
      </c>
      <c r="E4805" s="82">
        <v>12</v>
      </c>
      <c r="F4805" s="79"/>
      <c r="G4805" s="82"/>
      <c r="H4805" s="82"/>
      <c r="I4805" s="118">
        <f>VLOOKUP(道具表!L4805,虛寶卡代碼清單!D:H,4,FALSE)*K4805</f>
        <v>18000000</v>
      </c>
      <c r="J4805" s="147"/>
      <c r="K4805" s="71">
        <v>300000</v>
      </c>
      <c r="L4805" t="s">
        <v>10074</v>
      </c>
    </row>
    <row r="4806" spans="2:12" x14ac:dyDescent="0.25">
      <c r="B4806" s="82" t="s">
        <v>441</v>
      </c>
      <c r="C4806" s="176" t="s">
        <v>10274</v>
      </c>
      <c r="D4806" s="175" t="s">
        <v>10106</v>
      </c>
      <c r="E4806" s="82">
        <v>12</v>
      </c>
      <c r="F4806" s="79"/>
      <c r="G4806" s="82"/>
      <c r="H4806" s="82"/>
      <c r="I4806" s="118">
        <f>VLOOKUP(道具表!L4806,虛寶卡代碼清單!D:H,4,FALSE)*K4806</f>
        <v>60000000</v>
      </c>
      <c r="J4806" s="147"/>
      <c r="K4806" s="71">
        <v>1000000</v>
      </c>
      <c r="L4806" t="s">
        <v>10074</v>
      </c>
    </row>
    <row r="4807" spans="2:12" x14ac:dyDescent="0.25">
      <c r="B4807" s="82" t="s">
        <v>441</v>
      </c>
      <c r="C4807" s="176" t="s">
        <v>10275</v>
      </c>
      <c r="D4807" s="175" t="s">
        <v>10107</v>
      </c>
      <c r="E4807" s="82">
        <v>12</v>
      </c>
      <c r="F4807" s="79"/>
      <c r="G4807" s="82"/>
      <c r="H4807" s="82"/>
      <c r="I4807" s="118">
        <f>VLOOKUP(道具表!L4807,虛寶卡代碼清單!D:H,4,FALSE)*K4807</f>
        <v>180000000</v>
      </c>
      <c r="J4807" s="147"/>
      <c r="K4807" s="71">
        <v>3000000</v>
      </c>
      <c r="L4807" t="s">
        <v>10074</v>
      </c>
    </row>
    <row r="4808" spans="2:12" x14ac:dyDescent="0.25">
      <c r="B4808" s="82" t="s">
        <v>441</v>
      </c>
      <c r="C4808" s="176" t="s">
        <v>10276</v>
      </c>
      <c r="D4808" s="175" t="s">
        <v>10108</v>
      </c>
      <c r="E4808" s="82">
        <v>12</v>
      </c>
      <c r="F4808" s="79"/>
      <c r="G4808" s="82"/>
      <c r="H4808" s="82"/>
      <c r="I4808" s="118">
        <f>VLOOKUP(道具表!L4808,虛寶卡代碼清單!D:H,4,FALSE)*K4808</f>
        <v>360000000</v>
      </c>
      <c r="J4808" s="147"/>
      <c r="K4808" s="71">
        <v>6000000</v>
      </c>
      <c r="L4808" t="s">
        <v>10074</v>
      </c>
    </row>
    <row r="4809" spans="2:12" x14ac:dyDescent="0.25">
      <c r="B4809" s="82" t="s">
        <v>441</v>
      </c>
      <c r="C4809" s="176" t="s">
        <v>10277</v>
      </c>
      <c r="D4809" s="175" t="s">
        <v>10109</v>
      </c>
      <c r="E4809" s="82">
        <v>12</v>
      </c>
      <c r="F4809" s="79"/>
      <c r="G4809" s="82"/>
      <c r="H4809" s="82"/>
      <c r="I4809" s="118">
        <f>VLOOKUP(道具表!L4809,虛寶卡代碼清單!D:H,4,FALSE)*K4809</f>
        <v>540000000</v>
      </c>
      <c r="J4809" s="147"/>
      <c r="K4809" s="71">
        <v>9000000</v>
      </c>
      <c r="L4809" t="s">
        <v>10074</v>
      </c>
    </row>
    <row r="4810" spans="2:12" x14ac:dyDescent="0.25">
      <c r="B4810" s="82" t="s">
        <v>441</v>
      </c>
      <c r="C4810" s="176" t="s">
        <v>10278</v>
      </c>
      <c r="D4810" s="175" t="s">
        <v>10110</v>
      </c>
      <c r="E4810" s="82">
        <v>12</v>
      </c>
      <c r="F4810" s="79"/>
      <c r="G4810" s="82"/>
      <c r="H4810" s="82"/>
      <c r="I4810" s="118">
        <f>VLOOKUP(道具表!L4810,虛寶卡代碼清單!D:H,4,FALSE)*K4810</f>
        <v>600000000</v>
      </c>
      <c r="J4810" s="147"/>
      <c r="K4810" s="71">
        <v>10000000</v>
      </c>
      <c r="L4810" t="s">
        <v>10074</v>
      </c>
    </row>
    <row r="4811" spans="2:12" x14ac:dyDescent="0.25">
      <c r="B4811" s="82" t="s">
        <v>441</v>
      </c>
      <c r="C4811" s="176" t="s">
        <v>10279</v>
      </c>
      <c r="D4811" s="175" t="s">
        <v>10111</v>
      </c>
      <c r="E4811" s="82">
        <v>12</v>
      </c>
      <c r="F4811" s="79"/>
      <c r="G4811" s="82"/>
      <c r="H4811" s="82"/>
      <c r="I4811" s="118">
        <f>VLOOKUP(道具表!L4811,虛寶卡代碼清單!D:H,4,FALSE)*K4811</f>
        <v>900000000</v>
      </c>
      <c r="J4811" s="147"/>
      <c r="K4811" s="71">
        <v>15000000</v>
      </c>
      <c r="L4811" t="s">
        <v>10074</v>
      </c>
    </row>
    <row r="4812" spans="2:12" x14ac:dyDescent="0.25">
      <c r="B4812" s="82" t="s">
        <v>441</v>
      </c>
      <c r="C4812" s="176" t="s">
        <v>10280</v>
      </c>
      <c r="D4812" s="175" t="s">
        <v>10112</v>
      </c>
      <c r="E4812" s="82">
        <v>12</v>
      </c>
      <c r="F4812" s="79"/>
      <c r="G4812" s="82"/>
      <c r="H4812" s="82"/>
      <c r="I4812" s="118">
        <f>VLOOKUP(道具表!L4812,虛寶卡代碼清單!D:H,4,FALSE)*K4812</f>
        <v>1800000000</v>
      </c>
      <c r="J4812" s="147"/>
      <c r="K4812" s="71">
        <v>30000000</v>
      </c>
      <c r="L4812" t="s">
        <v>10074</v>
      </c>
    </row>
    <row r="4813" spans="2:12" x14ac:dyDescent="0.25">
      <c r="B4813" s="82" t="s">
        <v>441</v>
      </c>
      <c r="C4813" s="176" t="s">
        <v>10281</v>
      </c>
      <c r="D4813" s="175" t="s">
        <v>10113</v>
      </c>
      <c r="E4813" s="82">
        <v>12</v>
      </c>
      <c r="F4813" s="79"/>
      <c r="G4813" s="82"/>
      <c r="H4813" s="82"/>
      <c r="I4813" s="118">
        <f>VLOOKUP(道具表!L4813,虛寶卡代碼清單!D:H,4,FALSE)*K4813</f>
        <v>3000000000</v>
      </c>
      <c r="J4813" s="147"/>
      <c r="K4813" s="71">
        <v>50000000</v>
      </c>
      <c r="L4813" t="s">
        <v>10074</v>
      </c>
    </row>
    <row r="4814" spans="2:12" x14ac:dyDescent="0.25">
      <c r="B4814" s="82" t="s">
        <v>441</v>
      </c>
      <c r="C4814" s="176" t="s">
        <v>10282</v>
      </c>
      <c r="D4814" s="175" t="s">
        <v>10114</v>
      </c>
      <c r="E4814" s="82">
        <v>12</v>
      </c>
      <c r="F4814" s="79"/>
      <c r="G4814" s="82"/>
      <c r="H4814" s="82"/>
      <c r="I4814" s="118">
        <f>VLOOKUP(道具表!L4814,虛寶卡代碼清單!D:H,4,FALSE)*K4814</f>
        <v>6000000000</v>
      </c>
      <c r="J4814" s="147"/>
      <c r="K4814" s="71">
        <v>100000000</v>
      </c>
      <c r="L4814" t="s">
        <v>10074</v>
      </c>
    </row>
    <row r="4815" spans="2:12" x14ac:dyDescent="0.25">
      <c r="B4815" s="82" t="s">
        <v>441</v>
      </c>
      <c r="C4815" s="176" t="s">
        <v>10283</v>
      </c>
      <c r="D4815" s="175" t="s">
        <v>10115</v>
      </c>
      <c r="E4815" s="82">
        <v>12</v>
      </c>
      <c r="F4815" s="79"/>
      <c r="G4815" s="82"/>
      <c r="H4815" s="82"/>
      <c r="I4815" s="118">
        <f>VLOOKUP(道具表!L4815,虛寶卡代碼清單!D:H,4,FALSE)*K4815</f>
        <v>12000000000</v>
      </c>
      <c r="J4815" s="147"/>
      <c r="K4815" s="71">
        <v>200000000</v>
      </c>
      <c r="L4815" t="s">
        <v>10074</v>
      </c>
    </row>
    <row r="4816" spans="2:12" x14ac:dyDescent="0.25">
      <c r="B4816" s="82" t="s">
        <v>441</v>
      </c>
      <c r="C4816" s="176" t="s">
        <v>10284</v>
      </c>
      <c r="D4816" s="175" t="s">
        <v>10116</v>
      </c>
      <c r="E4816" s="82">
        <v>12</v>
      </c>
      <c r="F4816" s="79"/>
      <c r="G4816" s="82"/>
      <c r="H4816" s="82"/>
      <c r="I4816" s="118">
        <f>VLOOKUP(道具表!L4816,虛寶卡代碼清單!D:H,4,FALSE)*K4816</f>
        <v>18000000000</v>
      </c>
      <c r="J4816" s="147"/>
      <c r="K4816" s="71">
        <v>300000000</v>
      </c>
      <c r="L4816" t="s">
        <v>10074</v>
      </c>
    </row>
    <row r="4817" spans="2:12" x14ac:dyDescent="0.25">
      <c r="B4817" s="82" t="s">
        <v>441</v>
      </c>
      <c r="C4817" s="176" t="s">
        <v>10285</v>
      </c>
      <c r="D4817" s="175" t="s">
        <v>10117</v>
      </c>
      <c r="E4817" s="82">
        <v>12</v>
      </c>
      <c r="F4817" s="79"/>
      <c r="G4817" s="82"/>
      <c r="H4817" s="82"/>
      <c r="I4817" s="118">
        <f>VLOOKUP(道具表!L4817,虛寶卡代碼清單!D:H,4,FALSE)*K4817</f>
        <v>30000000000</v>
      </c>
      <c r="J4817" s="147"/>
      <c r="K4817" s="71">
        <v>500000000</v>
      </c>
      <c r="L4817" t="s">
        <v>10074</v>
      </c>
    </row>
    <row r="4818" spans="2:12" x14ac:dyDescent="0.25">
      <c r="B4818" s="82" t="s">
        <v>441</v>
      </c>
      <c r="C4818" s="176" t="s">
        <v>10286</v>
      </c>
      <c r="D4818" s="175" t="s">
        <v>10118</v>
      </c>
      <c r="E4818" s="82">
        <v>12</v>
      </c>
      <c r="F4818" s="79"/>
      <c r="G4818" s="82"/>
      <c r="H4818" s="82"/>
      <c r="I4818" s="118">
        <f>VLOOKUP(道具表!L4818,虛寶卡代碼清單!D:H,4,FALSE)*K4818</f>
        <v>60000000000</v>
      </c>
      <c r="J4818" s="147"/>
      <c r="K4818" s="71">
        <v>1000000000</v>
      </c>
      <c r="L4818" t="s">
        <v>10074</v>
      </c>
    </row>
    <row r="4819" spans="2:12" x14ac:dyDescent="0.25">
      <c r="B4819" s="82" t="s">
        <v>441</v>
      </c>
      <c r="C4819" s="176" t="s">
        <v>10287</v>
      </c>
      <c r="D4819" s="175" t="s">
        <v>10119</v>
      </c>
      <c r="E4819" s="82">
        <v>12</v>
      </c>
      <c r="F4819" s="79"/>
      <c r="G4819" s="82"/>
      <c r="H4819" s="82"/>
      <c r="I4819" s="118">
        <f>VLOOKUP(道具表!L4819,虛寶卡代碼清單!D:H,4,FALSE)*K4819</f>
        <v>120000000000</v>
      </c>
      <c r="J4819" s="147"/>
      <c r="K4819" s="71">
        <v>2000000000</v>
      </c>
      <c r="L4819" t="s">
        <v>10074</v>
      </c>
    </row>
    <row r="4820" spans="2:12" x14ac:dyDescent="0.25">
      <c r="B4820" s="82" t="s">
        <v>441</v>
      </c>
      <c r="C4820" s="176" t="s">
        <v>10288</v>
      </c>
      <c r="D4820" s="175" t="s">
        <v>10120</v>
      </c>
      <c r="E4820" s="82">
        <v>12</v>
      </c>
      <c r="F4820" s="79"/>
      <c r="G4820" s="82"/>
      <c r="H4820" s="82"/>
      <c r="I4820" s="118">
        <f>VLOOKUP(道具表!L4820,虛寶卡代碼清單!D:H,4,FALSE)*K4820</f>
        <v>300000000000</v>
      </c>
      <c r="J4820" s="147"/>
      <c r="K4820" s="71">
        <v>5000000000</v>
      </c>
      <c r="L4820" t="s">
        <v>10074</v>
      </c>
    </row>
    <row r="4821" spans="2:12" x14ac:dyDescent="0.25">
      <c r="B4821" s="82" t="s">
        <v>441</v>
      </c>
      <c r="C4821" s="176" t="s">
        <v>10289</v>
      </c>
      <c r="D4821" s="175" t="s">
        <v>10121</v>
      </c>
      <c r="E4821" s="82">
        <v>12</v>
      </c>
      <c r="F4821" s="79"/>
      <c r="G4821" s="82"/>
      <c r="H4821" s="82"/>
      <c r="I4821" s="118">
        <f>VLOOKUP(道具表!L4821,虛寶卡代碼清單!D:H,4,FALSE)*K4821</f>
        <v>600000000000</v>
      </c>
      <c r="J4821" s="147"/>
      <c r="K4821" s="71">
        <v>10000000000</v>
      </c>
      <c r="L4821" t="s">
        <v>10074</v>
      </c>
    </row>
    <row r="4822" spans="2:12" x14ac:dyDescent="0.25">
      <c r="B4822" s="82" t="s">
        <v>441</v>
      </c>
      <c r="C4822" s="176" t="s">
        <v>10290</v>
      </c>
      <c r="D4822" s="175" t="s">
        <v>10122</v>
      </c>
      <c r="E4822" s="82">
        <v>12</v>
      </c>
      <c r="F4822" s="79"/>
      <c r="G4822" s="82"/>
      <c r="H4822" s="82"/>
      <c r="I4822" s="118">
        <f>VLOOKUP(道具表!L4822,虛寶卡代碼清單!D:H,4,FALSE)*K4822</f>
        <v>600000</v>
      </c>
      <c r="J4822" s="147"/>
      <c r="K4822" s="71">
        <v>3000</v>
      </c>
      <c r="L4822" t="s">
        <v>10075</v>
      </c>
    </row>
    <row r="4823" spans="2:12" x14ac:dyDescent="0.25">
      <c r="B4823" s="82" t="s">
        <v>441</v>
      </c>
      <c r="C4823" s="176" t="s">
        <v>10291</v>
      </c>
      <c r="D4823" s="175" t="s">
        <v>10123</v>
      </c>
      <c r="E4823" s="82">
        <v>12</v>
      </c>
      <c r="F4823" s="79"/>
      <c r="G4823" s="82"/>
      <c r="H4823" s="82"/>
      <c r="I4823" s="118">
        <f>VLOOKUP(道具表!L4823,虛寶卡代碼清單!D:H,4,FALSE)*K4823</f>
        <v>2000000</v>
      </c>
      <c r="J4823" s="147"/>
      <c r="K4823" s="71">
        <v>10000</v>
      </c>
      <c r="L4823" t="s">
        <v>10075</v>
      </c>
    </row>
    <row r="4824" spans="2:12" x14ac:dyDescent="0.25">
      <c r="B4824" s="82" t="s">
        <v>441</v>
      </c>
      <c r="C4824" s="176" t="s">
        <v>10292</v>
      </c>
      <c r="D4824" s="175" t="s">
        <v>10124</v>
      </c>
      <c r="E4824" s="82">
        <v>12</v>
      </c>
      <c r="F4824" s="79"/>
      <c r="G4824" s="82"/>
      <c r="H4824" s="82"/>
      <c r="I4824" s="118">
        <f>VLOOKUP(道具表!L4824,虛寶卡代碼清單!D:H,4,FALSE)*K4824</f>
        <v>6000000</v>
      </c>
      <c r="J4824" s="147"/>
      <c r="K4824" s="71">
        <v>30000</v>
      </c>
      <c r="L4824" t="s">
        <v>10075</v>
      </c>
    </row>
    <row r="4825" spans="2:12" x14ac:dyDescent="0.25">
      <c r="B4825" s="82" t="s">
        <v>441</v>
      </c>
      <c r="C4825" s="176" t="s">
        <v>10293</v>
      </c>
      <c r="D4825" s="175" t="s">
        <v>10125</v>
      </c>
      <c r="E4825" s="82">
        <v>12</v>
      </c>
      <c r="F4825" s="79"/>
      <c r="G4825" s="82"/>
      <c r="H4825" s="82"/>
      <c r="I4825" s="118">
        <f>VLOOKUP(道具表!L4825,虛寶卡代碼清單!D:H,4,FALSE)*K4825</f>
        <v>20000000</v>
      </c>
      <c r="J4825" s="147"/>
      <c r="K4825" s="71">
        <v>100000</v>
      </c>
      <c r="L4825" t="s">
        <v>10075</v>
      </c>
    </row>
    <row r="4826" spans="2:12" x14ac:dyDescent="0.25">
      <c r="B4826" s="82" t="s">
        <v>441</v>
      </c>
      <c r="C4826" s="176" t="s">
        <v>10294</v>
      </c>
      <c r="D4826" s="175" t="s">
        <v>10126</v>
      </c>
      <c r="E4826" s="82">
        <v>12</v>
      </c>
      <c r="F4826" s="79"/>
      <c r="G4826" s="82"/>
      <c r="H4826" s="82"/>
      <c r="I4826" s="118">
        <f>VLOOKUP(道具表!L4826,虛寶卡代碼清單!D:H,4,FALSE)*K4826</f>
        <v>60000000</v>
      </c>
      <c r="J4826" s="147"/>
      <c r="K4826" s="71">
        <v>300000</v>
      </c>
      <c r="L4826" t="s">
        <v>10075</v>
      </c>
    </row>
    <row r="4827" spans="2:12" x14ac:dyDescent="0.25">
      <c r="B4827" s="82" t="s">
        <v>441</v>
      </c>
      <c r="C4827" s="176" t="s">
        <v>10295</v>
      </c>
      <c r="D4827" s="175" t="s">
        <v>10127</v>
      </c>
      <c r="E4827" s="82">
        <v>12</v>
      </c>
      <c r="F4827" s="79"/>
      <c r="G4827" s="82"/>
      <c r="H4827" s="82"/>
      <c r="I4827" s="118">
        <f>VLOOKUP(道具表!L4827,虛寶卡代碼清單!D:H,4,FALSE)*K4827</f>
        <v>200000000</v>
      </c>
      <c r="J4827" s="147"/>
      <c r="K4827" s="71">
        <v>1000000</v>
      </c>
      <c r="L4827" t="s">
        <v>10075</v>
      </c>
    </row>
    <row r="4828" spans="2:12" x14ac:dyDescent="0.25">
      <c r="B4828" s="82" t="s">
        <v>441</v>
      </c>
      <c r="C4828" s="176" t="s">
        <v>10296</v>
      </c>
      <c r="D4828" s="175" t="s">
        <v>10128</v>
      </c>
      <c r="E4828" s="82">
        <v>12</v>
      </c>
      <c r="F4828" s="79"/>
      <c r="G4828" s="82"/>
      <c r="H4828" s="82"/>
      <c r="I4828" s="118">
        <f>VLOOKUP(道具表!L4828,虛寶卡代碼清單!D:H,4,FALSE)*K4828</f>
        <v>600000000</v>
      </c>
      <c r="J4828" s="147"/>
      <c r="K4828" s="71">
        <v>3000000</v>
      </c>
      <c r="L4828" t="s">
        <v>10075</v>
      </c>
    </row>
    <row r="4829" spans="2:12" x14ac:dyDescent="0.25">
      <c r="B4829" s="82" t="s">
        <v>441</v>
      </c>
      <c r="C4829" s="176" t="s">
        <v>10297</v>
      </c>
      <c r="D4829" s="175" t="s">
        <v>10129</v>
      </c>
      <c r="E4829" s="82">
        <v>12</v>
      </c>
      <c r="F4829" s="79"/>
      <c r="G4829" s="82"/>
      <c r="H4829" s="82"/>
      <c r="I4829" s="118">
        <f>VLOOKUP(道具表!L4829,虛寶卡代碼清單!D:H,4,FALSE)*K4829</f>
        <v>1200000000</v>
      </c>
      <c r="J4829" s="147"/>
      <c r="K4829" s="71">
        <v>6000000</v>
      </c>
      <c r="L4829" t="s">
        <v>10075</v>
      </c>
    </row>
    <row r="4830" spans="2:12" x14ac:dyDescent="0.25">
      <c r="B4830" s="82" t="s">
        <v>441</v>
      </c>
      <c r="C4830" s="176" t="s">
        <v>10298</v>
      </c>
      <c r="D4830" s="175" t="s">
        <v>10130</v>
      </c>
      <c r="E4830" s="82">
        <v>12</v>
      </c>
      <c r="F4830" s="79"/>
      <c r="G4830" s="82"/>
      <c r="H4830" s="82"/>
      <c r="I4830" s="118">
        <f>VLOOKUP(道具表!L4830,虛寶卡代碼清單!D:H,4,FALSE)*K4830</f>
        <v>1800000000</v>
      </c>
      <c r="J4830" s="147"/>
      <c r="K4830" s="71">
        <v>9000000</v>
      </c>
      <c r="L4830" t="s">
        <v>10075</v>
      </c>
    </row>
    <row r="4831" spans="2:12" x14ac:dyDescent="0.25">
      <c r="B4831" s="82" t="s">
        <v>441</v>
      </c>
      <c r="C4831" s="176" t="s">
        <v>10299</v>
      </c>
      <c r="D4831" s="175" t="s">
        <v>10131</v>
      </c>
      <c r="E4831" s="82">
        <v>12</v>
      </c>
      <c r="F4831" s="79"/>
      <c r="G4831" s="82"/>
      <c r="H4831" s="82"/>
      <c r="I4831" s="118">
        <f>VLOOKUP(道具表!L4831,虛寶卡代碼清單!D:H,4,FALSE)*K4831</f>
        <v>2000000000</v>
      </c>
      <c r="J4831" s="147"/>
      <c r="K4831" s="71">
        <v>10000000</v>
      </c>
      <c r="L4831" t="s">
        <v>10075</v>
      </c>
    </row>
    <row r="4832" spans="2:12" x14ac:dyDescent="0.25">
      <c r="B4832" s="82" t="s">
        <v>441</v>
      </c>
      <c r="C4832" s="176" t="s">
        <v>10300</v>
      </c>
      <c r="D4832" s="175" t="s">
        <v>10132</v>
      </c>
      <c r="E4832" s="82">
        <v>12</v>
      </c>
      <c r="F4832" s="79"/>
      <c r="G4832" s="82"/>
      <c r="H4832" s="82"/>
      <c r="I4832" s="118">
        <f>VLOOKUP(道具表!L4832,虛寶卡代碼清單!D:H,4,FALSE)*K4832</f>
        <v>3000000000</v>
      </c>
      <c r="J4832" s="147"/>
      <c r="K4832" s="71">
        <v>15000000</v>
      </c>
      <c r="L4832" t="s">
        <v>10075</v>
      </c>
    </row>
    <row r="4833" spans="2:12" x14ac:dyDescent="0.25">
      <c r="B4833" s="82" t="s">
        <v>441</v>
      </c>
      <c r="C4833" s="176" t="s">
        <v>10301</v>
      </c>
      <c r="D4833" s="175" t="s">
        <v>10133</v>
      </c>
      <c r="E4833" s="82">
        <v>12</v>
      </c>
      <c r="F4833" s="79"/>
      <c r="G4833" s="82"/>
      <c r="H4833" s="82"/>
      <c r="I4833" s="118">
        <f>VLOOKUP(道具表!L4833,虛寶卡代碼清單!D:H,4,FALSE)*K4833</f>
        <v>6000000000</v>
      </c>
      <c r="J4833" s="147"/>
      <c r="K4833" s="71">
        <v>30000000</v>
      </c>
      <c r="L4833" t="s">
        <v>10075</v>
      </c>
    </row>
    <row r="4834" spans="2:12" x14ac:dyDescent="0.25">
      <c r="B4834" s="82" t="s">
        <v>441</v>
      </c>
      <c r="C4834" s="176" t="s">
        <v>10302</v>
      </c>
      <c r="D4834" s="175" t="s">
        <v>10134</v>
      </c>
      <c r="E4834" s="82">
        <v>12</v>
      </c>
      <c r="F4834" s="79"/>
      <c r="G4834" s="82"/>
      <c r="H4834" s="82"/>
      <c r="I4834" s="118">
        <f>VLOOKUP(道具表!L4834,虛寶卡代碼清單!D:H,4,FALSE)*K4834</f>
        <v>10000000000</v>
      </c>
      <c r="J4834" s="147"/>
      <c r="K4834" s="71">
        <v>50000000</v>
      </c>
      <c r="L4834" t="s">
        <v>10075</v>
      </c>
    </row>
    <row r="4835" spans="2:12" x14ac:dyDescent="0.25">
      <c r="B4835" s="82" t="s">
        <v>441</v>
      </c>
      <c r="C4835" s="176" t="s">
        <v>10303</v>
      </c>
      <c r="D4835" s="175" t="s">
        <v>10135</v>
      </c>
      <c r="E4835" s="82">
        <v>12</v>
      </c>
      <c r="F4835" s="79"/>
      <c r="G4835" s="82"/>
      <c r="H4835" s="82"/>
      <c r="I4835" s="118">
        <f>VLOOKUP(道具表!L4835,虛寶卡代碼清單!D:H,4,FALSE)*K4835</f>
        <v>20000000000</v>
      </c>
      <c r="J4835" s="147"/>
      <c r="K4835" s="71">
        <v>100000000</v>
      </c>
      <c r="L4835" t="s">
        <v>10075</v>
      </c>
    </row>
    <row r="4836" spans="2:12" x14ac:dyDescent="0.25">
      <c r="B4836" s="82" t="s">
        <v>441</v>
      </c>
      <c r="C4836" s="176" t="s">
        <v>10304</v>
      </c>
      <c r="D4836" s="175" t="s">
        <v>10136</v>
      </c>
      <c r="E4836" s="82">
        <v>12</v>
      </c>
      <c r="F4836" s="79"/>
      <c r="G4836" s="82"/>
      <c r="H4836" s="82"/>
      <c r="I4836" s="118">
        <f>VLOOKUP(道具表!L4836,虛寶卡代碼清單!D:H,4,FALSE)*K4836</f>
        <v>40000000000</v>
      </c>
      <c r="J4836" s="147"/>
      <c r="K4836" s="71">
        <v>200000000</v>
      </c>
      <c r="L4836" t="s">
        <v>10075</v>
      </c>
    </row>
    <row r="4837" spans="2:12" x14ac:dyDescent="0.25">
      <c r="B4837" s="82" t="s">
        <v>441</v>
      </c>
      <c r="C4837" s="176" t="s">
        <v>10305</v>
      </c>
      <c r="D4837" s="175" t="s">
        <v>10137</v>
      </c>
      <c r="E4837" s="82">
        <v>12</v>
      </c>
      <c r="F4837" s="79"/>
      <c r="G4837" s="82"/>
      <c r="H4837" s="82"/>
      <c r="I4837" s="118">
        <f>VLOOKUP(道具表!L4837,虛寶卡代碼清單!D:H,4,FALSE)*K4837</f>
        <v>60000000000</v>
      </c>
      <c r="J4837" s="147"/>
      <c r="K4837" s="71">
        <v>300000000</v>
      </c>
      <c r="L4837" t="s">
        <v>10075</v>
      </c>
    </row>
    <row r="4838" spans="2:12" x14ac:dyDescent="0.25">
      <c r="B4838" s="82" t="s">
        <v>441</v>
      </c>
      <c r="C4838" s="176" t="s">
        <v>10306</v>
      </c>
      <c r="D4838" s="175" t="s">
        <v>10138</v>
      </c>
      <c r="E4838" s="82">
        <v>12</v>
      </c>
      <c r="F4838" s="79"/>
      <c r="G4838" s="82"/>
      <c r="H4838" s="82"/>
      <c r="I4838" s="118">
        <f>VLOOKUP(道具表!L4838,虛寶卡代碼清單!D:H,4,FALSE)*K4838</f>
        <v>100000000000</v>
      </c>
      <c r="J4838" s="147"/>
      <c r="K4838" s="71">
        <v>500000000</v>
      </c>
      <c r="L4838" t="s">
        <v>10075</v>
      </c>
    </row>
    <row r="4839" spans="2:12" x14ac:dyDescent="0.25">
      <c r="B4839" s="82" t="s">
        <v>441</v>
      </c>
      <c r="C4839" s="176" t="s">
        <v>10307</v>
      </c>
      <c r="D4839" s="175" t="s">
        <v>10139</v>
      </c>
      <c r="E4839" s="82">
        <v>12</v>
      </c>
      <c r="F4839" s="79"/>
      <c r="G4839" s="82"/>
      <c r="H4839" s="82"/>
      <c r="I4839" s="118">
        <f>VLOOKUP(道具表!L4839,虛寶卡代碼清單!D:H,4,FALSE)*K4839</f>
        <v>200000000000</v>
      </c>
      <c r="J4839" s="147"/>
      <c r="K4839" s="71">
        <v>1000000000</v>
      </c>
      <c r="L4839" t="s">
        <v>10075</v>
      </c>
    </row>
    <row r="4840" spans="2:12" x14ac:dyDescent="0.25">
      <c r="B4840" s="82" t="s">
        <v>441</v>
      </c>
      <c r="C4840" s="176" t="s">
        <v>10308</v>
      </c>
      <c r="D4840" s="175" t="s">
        <v>10140</v>
      </c>
      <c r="E4840" s="82">
        <v>12</v>
      </c>
      <c r="F4840" s="79"/>
      <c r="G4840" s="82"/>
      <c r="H4840" s="82"/>
      <c r="I4840" s="118">
        <f>VLOOKUP(道具表!L4840,虛寶卡代碼清單!D:H,4,FALSE)*K4840</f>
        <v>400000000000</v>
      </c>
      <c r="J4840" s="147"/>
      <c r="K4840" s="71">
        <v>2000000000</v>
      </c>
      <c r="L4840" t="s">
        <v>10075</v>
      </c>
    </row>
    <row r="4841" spans="2:12" x14ac:dyDescent="0.25">
      <c r="B4841" s="82" t="s">
        <v>441</v>
      </c>
      <c r="C4841" s="176" t="s">
        <v>10309</v>
      </c>
      <c r="D4841" s="175" t="s">
        <v>10141</v>
      </c>
      <c r="E4841" s="82">
        <v>12</v>
      </c>
      <c r="F4841" s="79"/>
      <c r="G4841" s="82"/>
      <c r="H4841" s="82"/>
      <c r="I4841" s="118">
        <f>VLOOKUP(道具表!L4841,虛寶卡代碼清單!D:H,4,FALSE)*K4841</f>
        <v>1000000000000</v>
      </c>
      <c r="J4841" s="147"/>
      <c r="K4841" s="71">
        <v>5000000000</v>
      </c>
      <c r="L4841" t="s">
        <v>10075</v>
      </c>
    </row>
    <row r="4842" spans="2:12" x14ac:dyDescent="0.25">
      <c r="B4842" s="82" t="s">
        <v>441</v>
      </c>
      <c r="C4842" s="176" t="s">
        <v>10310</v>
      </c>
      <c r="D4842" s="175" t="s">
        <v>10142</v>
      </c>
      <c r="E4842" s="82">
        <v>12</v>
      </c>
      <c r="F4842" s="79"/>
      <c r="G4842" s="82"/>
      <c r="H4842" s="82"/>
      <c r="I4842" s="118">
        <f>VLOOKUP(道具表!L4842,虛寶卡代碼清單!D:H,4,FALSE)*K4842</f>
        <v>2000000000000</v>
      </c>
      <c r="J4842" s="147"/>
      <c r="K4842" s="71">
        <v>10000000000</v>
      </c>
      <c r="L4842" t="s">
        <v>10075</v>
      </c>
    </row>
    <row r="4843" spans="2:12" x14ac:dyDescent="0.25">
      <c r="B4843" s="82" t="s">
        <v>441</v>
      </c>
      <c r="C4843" s="176" t="s">
        <v>10311</v>
      </c>
      <c r="D4843" s="175" t="s">
        <v>10143</v>
      </c>
      <c r="E4843" s="82">
        <v>12</v>
      </c>
      <c r="F4843" s="79"/>
      <c r="G4843" s="82"/>
      <c r="H4843" s="82"/>
      <c r="I4843" s="118">
        <f>VLOOKUP(道具表!L4843,虛寶卡代碼清單!D:H,4,FALSE)*K4843</f>
        <v>600000</v>
      </c>
      <c r="J4843" s="147"/>
      <c r="K4843" s="71">
        <v>3000</v>
      </c>
      <c r="L4843" t="s">
        <v>10075</v>
      </c>
    </row>
    <row r="4844" spans="2:12" x14ac:dyDescent="0.25">
      <c r="B4844" s="82" t="s">
        <v>441</v>
      </c>
      <c r="C4844" s="176" t="s">
        <v>10312</v>
      </c>
      <c r="D4844" s="175" t="s">
        <v>10144</v>
      </c>
      <c r="E4844" s="82">
        <v>12</v>
      </c>
      <c r="F4844" s="79"/>
      <c r="G4844" s="82"/>
      <c r="H4844" s="82"/>
      <c r="I4844" s="118">
        <f>VLOOKUP(道具表!L4844,虛寶卡代碼清單!D:H,4,FALSE)*K4844</f>
        <v>2000000</v>
      </c>
      <c r="J4844" s="147"/>
      <c r="K4844" s="71">
        <v>10000</v>
      </c>
      <c r="L4844" t="s">
        <v>10075</v>
      </c>
    </row>
    <row r="4845" spans="2:12" x14ac:dyDescent="0.25">
      <c r="B4845" s="82" t="s">
        <v>441</v>
      </c>
      <c r="C4845" s="176" t="s">
        <v>10313</v>
      </c>
      <c r="D4845" s="175" t="s">
        <v>10145</v>
      </c>
      <c r="E4845" s="82">
        <v>12</v>
      </c>
      <c r="F4845" s="79"/>
      <c r="G4845" s="82"/>
      <c r="H4845" s="82"/>
      <c r="I4845" s="118">
        <f>VLOOKUP(道具表!L4845,虛寶卡代碼清單!D:H,4,FALSE)*K4845</f>
        <v>6000000</v>
      </c>
      <c r="J4845" s="147"/>
      <c r="K4845" s="71">
        <v>30000</v>
      </c>
      <c r="L4845" t="s">
        <v>10075</v>
      </c>
    </row>
    <row r="4846" spans="2:12" x14ac:dyDescent="0.25">
      <c r="B4846" s="82" t="s">
        <v>441</v>
      </c>
      <c r="C4846" s="176" t="s">
        <v>10314</v>
      </c>
      <c r="D4846" s="175" t="s">
        <v>10146</v>
      </c>
      <c r="E4846" s="82">
        <v>12</v>
      </c>
      <c r="F4846" s="79"/>
      <c r="G4846" s="82"/>
      <c r="H4846" s="82"/>
      <c r="I4846" s="118">
        <f>VLOOKUP(道具表!L4846,虛寶卡代碼清單!D:H,4,FALSE)*K4846</f>
        <v>20000000</v>
      </c>
      <c r="J4846" s="147"/>
      <c r="K4846" s="71">
        <v>100000</v>
      </c>
      <c r="L4846" t="s">
        <v>10075</v>
      </c>
    </row>
    <row r="4847" spans="2:12" x14ac:dyDescent="0.25">
      <c r="B4847" s="82" t="s">
        <v>441</v>
      </c>
      <c r="C4847" s="176" t="s">
        <v>10315</v>
      </c>
      <c r="D4847" s="175" t="s">
        <v>10147</v>
      </c>
      <c r="E4847" s="82">
        <v>12</v>
      </c>
      <c r="F4847" s="79"/>
      <c r="G4847" s="82"/>
      <c r="H4847" s="82"/>
      <c r="I4847" s="118">
        <f>VLOOKUP(道具表!L4847,虛寶卡代碼清單!D:H,4,FALSE)*K4847</f>
        <v>60000000</v>
      </c>
      <c r="J4847" s="147"/>
      <c r="K4847" s="71">
        <v>300000</v>
      </c>
      <c r="L4847" t="s">
        <v>10075</v>
      </c>
    </row>
    <row r="4848" spans="2:12" x14ac:dyDescent="0.25">
      <c r="B4848" s="82" t="s">
        <v>441</v>
      </c>
      <c r="C4848" s="176" t="s">
        <v>10316</v>
      </c>
      <c r="D4848" s="175" t="s">
        <v>10148</v>
      </c>
      <c r="E4848" s="82">
        <v>12</v>
      </c>
      <c r="F4848" s="79"/>
      <c r="G4848" s="82"/>
      <c r="H4848" s="82"/>
      <c r="I4848" s="118">
        <f>VLOOKUP(道具表!L4848,虛寶卡代碼清單!D:H,4,FALSE)*K4848</f>
        <v>200000000</v>
      </c>
      <c r="J4848" s="147"/>
      <c r="K4848" s="71">
        <v>1000000</v>
      </c>
      <c r="L4848" t="s">
        <v>10075</v>
      </c>
    </row>
    <row r="4849" spans="2:12" x14ac:dyDescent="0.25">
      <c r="B4849" s="82" t="s">
        <v>441</v>
      </c>
      <c r="C4849" s="176" t="s">
        <v>10317</v>
      </c>
      <c r="D4849" s="175" t="s">
        <v>10149</v>
      </c>
      <c r="E4849" s="82">
        <v>12</v>
      </c>
      <c r="F4849" s="79"/>
      <c r="G4849" s="82"/>
      <c r="H4849" s="82"/>
      <c r="I4849" s="118">
        <f>VLOOKUP(道具表!L4849,虛寶卡代碼清單!D:H,4,FALSE)*K4849</f>
        <v>600000000</v>
      </c>
      <c r="J4849" s="147"/>
      <c r="K4849" s="71">
        <v>3000000</v>
      </c>
      <c r="L4849" t="s">
        <v>10075</v>
      </c>
    </row>
    <row r="4850" spans="2:12" x14ac:dyDescent="0.25">
      <c r="B4850" s="82" t="s">
        <v>441</v>
      </c>
      <c r="C4850" s="176" t="s">
        <v>10318</v>
      </c>
      <c r="D4850" s="175" t="s">
        <v>10150</v>
      </c>
      <c r="E4850" s="82">
        <v>12</v>
      </c>
      <c r="F4850" s="79"/>
      <c r="G4850" s="82"/>
      <c r="H4850" s="82"/>
      <c r="I4850" s="118">
        <f>VLOOKUP(道具表!L4850,虛寶卡代碼清單!D:H,4,FALSE)*K4850</f>
        <v>1200000000</v>
      </c>
      <c r="J4850" s="147"/>
      <c r="K4850" s="71">
        <v>6000000</v>
      </c>
      <c r="L4850" t="s">
        <v>10075</v>
      </c>
    </row>
    <row r="4851" spans="2:12" x14ac:dyDescent="0.25">
      <c r="B4851" s="82" t="s">
        <v>441</v>
      </c>
      <c r="C4851" s="176" t="s">
        <v>10319</v>
      </c>
      <c r="D4851" s="175" t="s">
        <v>10151</v>
      </c>
      <c r="E4851" s="82">
        <v>12</v>
      </c>
      <c r="F4851" s="79"/>
      <c r="G4851" s="82"/>
      <c r="H4851" s="82"/>
      <c r="I4851" s="118">
        <f>VLOOKUP(道具表!L4851,虛寶卡代碼清單!D:H,4,FALSE)*K4851</f>
        <v>1800000000</v>
      </c>
      <c r="J4851" s="147"/>
      <c r="K4851" s="71">
        <v>9000000</v>
      </c>
      <c r="L4851" t="s">
        <v>10075</v>
      </c>
    </row>
    <row r="4852" spans="2:12" x14ac:dyDescent="0.25">
      <c r="B4852" s="82" t="s">
        <v>441</v>
      </c>
      <c r="C4852" s="176" t="s">
        <v>10320</v>
      </c>
      <c r="D4852" s="175" t="s">
        <v>10152</v>
      </c>
      <c r="E4852" s="82">
        <v>12</v>
      </c>
      <c r="F4852" s="79"/>
      <c r="G4852" s="82"/>
      <c r="H4852" s="82"/>
      <c r="I4852" s="118">
        <f>VLOOKUP(道具表!L4852,虛寶卡代碼清單!D:H,4,FALSE)*K4852</f>
        <v>2000000000</v>
      </c>
      <c r="J4852" s="147"/>
      <c r="K4852" s="71">
        <v>10000000</v>
      </c>
      <c r="L4852" t="s">
        <v>10075</v>
      </c>
    </row>
    <row r="4853" spans="2:12" x14ac:dyDescent="0.25">
      <c r="B4853" s="82" t="s">
        <v>441</v>
      </c>
      <c r="C4853" s="176" t="s">
        <v>10321</v>
      </c>
      <c r="D4853" s="175" t="s">
        <v>10153</v>
      </c>
      <c r="E4853" s="82">
        <v>12</v>
      </c>
      <c r="F4853" s="79"/>
      <c r="G4853" s="82"/>
      <c r="H4853" s="82"/>
      <c r="I4853" s="118">
        <f>VLOOKUP(道具表!L4853,虛寶卡代碼清單!D:H,4,FALSE)*K4853</f>
        <v>3000000000</v>
      </c>
      <c r="J4853" s="147"/>
      <c r="K4853" s="71">
        <v>15000000</v>
      </c>
      <c r="L4853" t="s">
        <v>10075</v>
      </c>
    </row>
    <row r="4854" spans="2:12" x14ac:dyDescent="0.25">
      <c r="B4854" s="82" t="s">
        <v>441</v>
      </c>
      <c r="C4854" s="176" t="s">
        <v>10322</v>
      </c>
      <c r="D4854" s="175" t="s">
        <v>10154</v>
      </c>
      <c r="E4854" s="82">
        <v>12</v>
      </c>
      <c r="F4854" s="79"/>
      <c r="G4854" s="82"/>
      <c r="H4854" s="82"/>
      <c r="I4854" s="118">
        <f>VLOOKUP(道具表!L4854,虛寶卡代碼清單!D:H,4,FALSE)*K4854</f>
        <v>6000000000</v>
      </c>
      <c r="J4854" s="147"/>
      <c r="K4854" s="71">
        <v>30000000</v>
      </c>
      <c r="L4854" t="s">
        <v>10075</v>
      </c>
    </row>
    <row r="4855" spans="2:12" x14ac:dyDescent="0.25">
      <c r="B4855" s="82" t="s">
        <v>441</v>
      </c>
      <c r="C4855" s="176" t="s">
        <v>10323</v>
      </c>
      <c r="D4855" s="175" t="s">
        <v>10155</v>
      </c>
      <c r="E4855" s="82">
        <v>12</v>
      </c>
      <c r="F4855" s="79"/>
      <c r="G4855" s="82"/>
      <c r="H4855" s="82"/>
      <c r="I4855" s="118">
        <f>VLOOKUP(道具表!L4855,虛寶卡代碼清單!D:H,4,FALSE)*K4855</f>
        <v>10000000000</v>
      </c>
      <c r="J4855" s="147"/>
      <c r="K4855" s="71">
        <v>50000000</v>
      </c>
      <c r="L4855" t="s">
        <v>10075</v>
      </c>
    </row>
    <row r="4856" spans="2:12" x14ac:dyDescent="0.25">
      <c r="B4856" s="82" t="s">
        <v>441</v>
      </c>
      <c r="C4856" s="176" t="s">
        <v>10324</v>
      </c>
      <c r="D4856" s="175" t="s">
        <v>10156</v>
      </c>
      <c r="E4856" s="82">
        <v>12</v>
      </c>
      <c r="F4856" s="79"/>
      <c r="G4856" s="82"/>
      <c r="H4856" s="82"/>
      <c r="I4856" s="118">
        <f>VLOOKUP(道具表!L4856,虛寶卡代碼清單!D:H,4,FALSE)*K4856</f>
        <v>20000000000</v>
      </c>
      <c r="J4856" s="147"/>
      <c r="K4856" s="71">
        <v>100000000</v>
      </c>
      <c r="L4856" t="s">
        <v>10075</v>
      </c>
    </row>
    <row r="4857" spans="2:12" x14ac:dyDescent="0.25">
      <c r="B4857" s="82" t="s">
        <v>441</v>
      </c>
      <c r="C4857" s="176" t="s">
        <v>10325</v>
      </c>
      <c r="D4857" s="175" t="s">
        <v>10157</v>
      </c>
      <c r="E4857" s="82">
        <v>12</v>
      </c>
      <c r="F4857" s="79"/>
      <c r="G4857" s="82"/>
      <c r="H4857" s="82"/>
      <c r="I4857" s="118">
        <f>VLOOKUP(道具表!L4857,虛寶卡代碼清單!D:H,4,FALSE)*K4857</f>
        <v>40000000000</v>
      </c>
      <c r="J4857" s="147"/>
      <c r="K4857" s="71">
        <v>200000000</v>
      </c>
      <c r="L4857" t="s">
        <v>10075</v>
      </c>
    </row>
    <row r="4858" spans="2:12" x14ac:dyDescent="0.25">
      <c r="B4858" s="82" t="s">
        <v>441</v>
      </c>
      <c r="C4858" s="176" t="s">
        <v>10326</v>
      </c>
      <c r="D4858" s="175" t="s">
        <v>10158</v>
      </c>
      <c r="E4858" s="82">
        <v>12</v>
      </c>
      <c r="F4858" s="79"/>
      <c r="G4858" s="82"/>
      <c r="H4858" s="82"/>
      <c r="I4858" s="118">
        <f>VLOOKUP(道具表!L4858,虛寶卡代碼清單!D:H,4,FALSE)*K4858</f>
        <v>60000000000</v>
      </c>
      <c r="J4858" s="147"/>
      <c r="K4858" s="71">
        <v>300000000</v>
      </c>
      <c r="L4858" t="s">
        <v>10075</v>
      </c>
    </row>
    <row r="4859" spans="2:12" x14ac:dyDescent="0.25">
      <c r="B4859" s="82" t="s">
        <v>441</v>
      </c>
      <c r="C4859" s="176" t="s">
        <v>10327</v>
      </c>
      <c r="D4859" s="175" t="s">
        <v>10159</v>
      </c>
      <c r="E4859" s="82">
        <v>12</v>
      </c>
      <c r="F4859" s="79"/>
      <c r="G4859" s="82"/>
      <c r="H4859" s="82"/>
      <c r="I4859" s="118">
        <f>VLOOKUP(道具表!L4859,虛寶卡代碼清單!D:H,4,FALSE)*K4859</f>
        <v>100000000000</v>
      </c>
      <c r="J4859" s="147"/>
      <c r="K4859" s="71">
        <v>500000000</v>
      </c>
      <c r="L4859" t="s">
        <v>10075</v>
      </c>
    </row>
    <row r="4860" spans="2:12" x14ac:dyDescent="0.25">
      <c r="B4860" s="82" t="s">
        <v>441</v>
      </c>
      <c r="C4860" s="176" t="s">
        <v>10328</v>
      </c>
      <c r="D4860" s="175" t="s">
        <v>10160</v>
      </c>
      <c r="E4860" s="82">
        <v>12</v>
      </c>
      <c r="F4860" s="79"/>
      <c r="G4860" s="82"/>
      <c r="H4860" s="82"/>
      <c r="I4860" s="118">
        <f>VLOOKUP(道具表!L4860,虛寶卡代碼清單!D:H,4,FALSE)*K4860</f>
        <v>200000000000</v>
      </c>
      <c r="J4860" s="147"/>
      <c r="K4860" s="71">
        <v>1000000000</v>
      </c>
      <c r="L4860" t="s">
        <v>10075</v>
      </c>
    </row>
    <row r="4861" spans="2:12" x14ac:dyDescent="0.25">
      <c r="B4861" s="82" t="s">
        <v>441</v>
      </c>
      <c r="C4861" s="176" t="s">
        <v>10329</v>
      </c>
      <c r="D4861" s="175" t="s">
        <v>10161</v>
      </c>
      <c r="E4861" s="82">
        <v>12</v>
      </c>
      <c r="F4861" s="79"/>
      <c r="G4861" s="82"/>
      <c r="H4861" s="82"/>
      <c r="I4861" s="118">
        <f>VLOOKUP(道具表!L4861,虛寶卡代碼清單!D:H,4,FALSE)*K4861</f>
        <v>400000000000</v>
      </c>
      <c r="J4861" s="147"/>
      <c r="K4861" s="71">
        <v>2000000000</v>
      </c>
      <c r="L4861" t="s">
        <v>10075</v>
      </c>
    </row>
    <row r="4862" spans="2:12" x14ac:dyDescent="0.25">
      <c r="B4862" s="82" t="s">
        <v>441</v>
      </c>
      <c r="C4862" s="176" t="s">
        <v>10330</v>
      </c>
      <c r="D4862" s="175" t="s">
        <v>10162</v>
      </c>
      <c r="E4862" s="82">
        <v>12</v>
      </c>
      <c r="F4862" s="79"/>
      <c r="G4862" s="82"/>
      <c r="H4862" s="82"/>
      <c r="I4862" s="118">
        <f>VLOOKUP(道具表!L4862,虛寶卡代碼清單!D:H,4,FALSE)*K4862</f>
        <v>1000000000000</v>
      </c>
      <c r="J4862" s="147"/>
      <c r="K4862" s="71">
        <v>5000000000</v>
      </c>
      <c r="L4862" t="s">
        <v>10075</v>
      </c>
    </row>
    <row r="4863" spans="2:12" x14ac:dyDescent="0.25">
      <c r="B4863" s="82" t="s">
        <v>441</v>
      </c>
      <c r="C4863" s="176" t="s">
        <v>10331</v>
      </c>
      <c r="D4863" s="175" t="s">
        <v>10163</v>
      </c>
      <c r="E4863" s="82">
        <v>12</v>
      </c>
      <c r="F4863" s="79"/>
      <c r="G4863" s="82"/>
      <c r="H4863" s="82"/>
      <c r="I4863" s="118">
        <f>VLOOKUP(道具表!L4863,虛寶卡代碼清單!D:H,4,FALSE)*K4863</f>
        <v>2000000000000</v>
      </c>
      <c r="J4863" s="147"/>
      <c r="K4863" s="71">
        <v>10000000000</v>
      </c>
      <c r="L4863" t="s">
        <v>10075</v>
      </c>
    </row>
    <row r="4864" spans="2:12" x14ac:dyDescent="0.25">
      <c r="B4864" s="82" t="s">
        <v>441</v>
      </c>
      <c r="C4864" s="176" t="s">
        <v>10332</v>
      </c>
      <c r="D4864" s="175" t="s">
        <v>10164</v>
      </c>
      <c r="E4864" s="82">
        <v>12</v>
      </c>
      <c r="F4864" s="79"/>
      <c r="G4864" s="82"/>
      <c r="H4864" s="82"/>
      <c r="I4864" s="118">
        <f>VLOOKUP(道具表!L4864,虛寶卡代碼清單!D:H,4,FALSE)*K4864</f>
        <v>1560000</v>
      </c>
      <c r="J4864" s="147"/>
      <c r="K4864" s="71">
        <v>3000</v>
      </c>
      <c r="L4864" t="s">
        <v>10076</v>
      </c>
    </row>
    <row r="4865" spans="2:12" x14ac:dyDescent="0.25">
      <c r="B4865" s="82" t="s">
        <v>441</v>
      </c>
      <c r="C4865" s="176" t="s">
        <v>10333</v>
      </c>
      <c r="D4865" s="175" t="s">
        <v>10165</v>
      </c>
      <c r="E4865" s="82">
        <v>12</v>
      </c>
      <c r="F4865" s="79"/>
      <c r="G4865" s="82"/>
      <c r="H4865" s="82"/>
      <c r="I4865" s="118">
        <f>VLOOKUP(道具表!L4865,虛寶卡代碼清單!D:H,4,FALSE)*K4865</f>
        <v>5200000</v>
      </c>
      <c r="J4865" s="147"/>
      <c r="K4865" s="71">
        <v>10000</v>
      </c>
      <c r="L4865" t="s">
        <v>10076</v>
      </c>
    </row>
    <row r="4866" spans="2:12" x14ac:dyDescent="0.25">
      <c r="B4866" s="82" t="s">
        <v>441</v>
      </c>
      <c r="C4866" s="176" t="s">
        <v>10334</v>
      </c>
      <c r="D4866" s="175" t="s">
        <v>10166</v>
      </c>
      <c r="E4866" s="82">
        <v>12</v>
      </c>
      <c r="F4866" s="79"/>
      <c r="G4866" s="82"/>
      <c r="H4866" s="82"/>
      <c r="I4866" s="118">
        <f>VLOOKUP(道具表!L4866,虛寶卡代碼清單!D:H,4,FALSE)*K4866</f>
        <v>15600000</v>
      </c>
      <c r="J4866" s="147"/>
      <c r="K4866" s="71">
        <v>30000</v>
      </c>
      <c r="L4866" t="s">
        <v>10076</v>
      </c>
    </row>
    <row r="4867" spans="2:12" x14ac:dyDescent="0.25">
      <c r="B4867" s="82" t="s">
        <v>441</v>
      </c>
      <c r="C4867" s="176" t="s">
        <v>10335</v>
      </c>
      <c r="D4867" s="175" t="s">
        <v>10167</v>
      </c>
      <c r="E4867" s="82">
        <v>12</v>
      </c>
      <c r="F4867" s="79"/>
      <c r="G4867" s="82"/>
      <c r="H4867" s="82"/>
      <c r="I4867" s="118">
        <f>VLOOKUP(道具表!L4867,虛寶卡代碼清單!D:H,4,FALSE)*K4867</f>
        <v>52000000</v>
      </c>
      <c r="J4867" s="147"/>
      <c r="K4867" s="71">
        <v>100000</v>
      </c>
      <c r="L4867" t="s">
        <v>10076</v>
      </c>
    </row>
    <row r="4868" spans="2:12" x14ac:dyDescent="0.25">
      <c r="B4868" s="82" t="s">
        <v>441</v>
      </c>
      <c r="C4868" s="176" t="s">
        <v>10336</v>
      </c>
      <c r="D4868" s="175" t="s">
        <v>10168</v>
      </c>
      <c r="E4868" s="82">
        <v>12</v>
      </c>
      <c r="F4868" s="79"/>
      <c r="G4868" s="82"/>
      <c r="H4868" s="82"/>
      <c r="I4868" s="118">
        <f>VLOOKUP(道具表!L4868,虛寶卡代碼清單!D:H,4,FALSE)*K4868</f>
        <v>156000000</v>
      </c>
      <c r="J4868" s="147"/>
      <c r="K4868" s="71">
        <v>300000</v>
      </c>
      <c r="L4868" t="s">
        <v>10076</v>
      </c>
    </row>
    <row r="4869" spans="2:12" x14ac:dyDescent="0.25">
      <c r="B4869" s="82" t="s">
        <v>441</v>
      </c>
      <c r="C4869" s="176" t="s">
        <v>10337</v>
      </c>
      <c r="D4869" s="175" t="s">
        <v>10169</v>
      </c>
      <c r="E4869" s="82">
        <v>12</v>
      </c>
      <c r="F4869" s="79"/>
      <c r="G4869" s="82"/>
      <c r="H4869" s="82"/>
      <c r="I4869" s="118">
        <f>VLOOKUP(道具表!L4869,虛寶卡代碼清單!D:H,4,FALSE)*K4869</f>
        <v>520000000</v>
      </c>
      <c r="J4869" s="147"/>
      <c r="K4869" s="71">
        <v>1000000</v>
      </c>
      <c r="L4869" t="s">
        <v>10076</v>
      </c>
    </row>
    <row r="4870" spans="2:12" x14ac:dyDescent="0.25">
      <c r="B4870" s="82" t="s">
        <v>441</v>
      </c>
      <c r="C4870" s="176" t="s">
        <v>10338</v>
      </c>
      <c r="D4870" s="175" t="s">
        <v>10170</v>
      </c>
      <c r="E4870" s="82">
        <v>12</v>
      </c>
      <c r="F4870" s="79"/>
      <c r="G4870" s="82"/>
      <c r="H4870" s="82"/>
      <c r="I4870" s="118">
        <f>VLOOKUP(道具表!L4870,虛寶卡代碼清單!D:H,4,FALSE)*K4870</f>
        <v>1560000000</v>
      </c>
      <c r="J4870" s="147"/>
      <c r="K4870" s="71">
        <v>3000000</v>
      </c>
      <c r="L4870" t="s">
        <v>10076</v>
      </c>
    </row>
    <row r="4871" spans="2:12" x14ac:dyDescent="0.25">
      <c r="B4871" s="82" t="s">
        <v>441</v>
      </c>
      <c r="C4871" s="176" t="s">
        <v>10339</v>
      </c>
      <c r="D4871" s="175" t="s">
        <v>10171</v>
      </c>
      <c r="E4871" s="82">
        <v>12</v>
      </c>
      <c r="F4871" s="79"/>
      <c r="G4871" s="82"/>
      <c r="H4871" s="82"/>
      <c r="I4871" s="118">
        <f>VLOOKUP(道具表!L4871,虛寶卡代碼清單!D:H,4,FALSE)*K4871</f>
        <v>3120000000</v>
      </c>
      <c r="J4871" s="147"/>
      <c r="K4871" s="71">
        <v>6000000</v>
      </c>
      <c r="L4871" t="s">
        <v>10076</v>
      </c>
    </row>
    <row r="4872" spans="2:12" x14ac:dyDescent="0.25">
      <c r="B4872" s="82" t="s">
        <v>441</v>
      </c>
      <c r="C4872" s="176" t="s">
        <v>10340</v>
      </c>
      <c r="D4872" s="175" t="s">
        <v>10172</v>
      </c>
      <c r="E4872" s="82">
        <v>12</v>
      </c>
      <c r="F4872" s="79"/>
      <c r="G4872" s="82"/>
      <c r="H4872" s="82"/>
      <c r="I4872" s="118">
        <f>VLOOKUP(道具表!L4872,虛寶卡代碼清單!D:H,4,FALSE)*K4872</f>
        <v>4680000000</v>
      </c>
      <c r="J4872" s="147"/>
      <c r="K4872" s="71">
        <v>9000000</v>
      </c>
      <c r="L4872" t="s">
        <v>10076</v>
      </c>
    </row>
    <row r="4873" spans="2:12" x14ac:dyDescent="0.25">
      <c r="B4873" s="82" t="s">
        <v>441</v>
      </c>
      <c r="C4873" s="176" t="s">
        <v>10341</v>
      </c>
      <c r="D4873" s="175" t="s">
        <v>10173</v>
      </c>
      <c r="E4873" s="82">
        <v>12</v>
      </c>
      <c r="F4873" s="79"/>
      <c r="G4873" s="82"/>
      <c r="H4873" s="82"/>
      <c r="I4873" s="118">
        <f>VLOOKUP(道具表!L4873,虛寶卡代碼清單!D:H,4,FALSE)*K4873</f>
        <v>5200000000</v>
      </c>
      <c r="J4873" s="147"/>
      <c r="K4873" s="71">
        <v>10000000</v>
      </c>
      <c r="L4873" t="s">
        <v>10076</v>
      </c>
    </row>
    <row r="4874" spans="2:12" x14ac:dyDescent="0.25">
      <c r="B4874" s="82" t="s">
        <v>441</v>
      </c>
      <c r="C4874" s="176" t="s">
        <v>10342</v>
      </c>
      <c r="D4874" s="175" t="s">
        <v>10174</v>
      </c>
      <c r="E4874" s="82">
        <v>12</v>
      </c>
      <c r="F4874" s="79"/>
      <c r="G4874" s="82"/>
      <c r="H4874" s="82"/>
      <c r="I4874" s="118">
        <f>VLOOKUP(道具表!L4874,虛寶卡代碼清單!D:H,4,FALSE)*K4874</f>
        <v>7800000000</v>
      </c>
      <c r="J4874" s="147"/>
      <c r="K4874" s="71">
        <v>15000000</v>
      </c>
      <c r="L4874" t="s">
        <v>10076</v>
      </c>
    </row>
    <row r="4875" spans="2:12" x14ac:dyDescent="0.25">
      <c r="B4875" s="82" t="s">
        <v>441</v>
      </c>
      <c r="C4875" s="176" t="s">
        <v>10343</v>
      </c>
      <c r="D4875" s="175" t="s">
        <v>10175</v>
      </c>
      <c r="E4875" s="82">
        <v>12</v>
      </c>
      <c r="F4875" s="79"/>
      <c r="G4875" s="82"/>
      <c r="H4875" s="82"/>
      <c r="I4875" s="118">
        <f>VLOOKUP(道具表!L4875,虛寶卡代碼清單!D:H,4,FALSE)*K4875</f>
        <v>15600000000</v>
      </c>
      <c r="J4875" s="147"/>
      <c r="K4875" s="71">
        <v>30000000</v>
      </c>
      <c r="L4875" t="s">
        <v>10076</v>
      </c>
    </row>
    <row r="4876" spans="2:12" x14ac:dyDescent="0.25">
      <c r="B4876" s="82" t="s">
        <v>441</v>
      </c>
      <c r="C4876" s="176" t="s">
        <v>10344</v>
      </c>
      <c r="D4876" s="175" t="s">
        <v>10176</v>
      </c>
      <c r="E4876" s="82">
        <v>12</v>
      </c>
      <c r="F4876" s="79"/>
      <c r="G4876" s="82"/>
      <c r="H4876" s="82"/>
      <c r="I4876" s="118">
        <f>VLOOKUP(道具表!L4876,虛寶卡代碼清單!D:H,4,FALSE)*K4876</f>
        <v>26000000000</v>
      </c>
      <c r="J4876" s="147"/>
      <c r="K4876" s="71">
        <v>50000000</v>
      </c>
      <c r="L4876" t="s">
        <v>10076</v>
      </c>
    </row>
    <row r="4877" spans="2:12" x14ac:dyDescent="0.25">
      <c r="B4877" s="82" t="s">
        <v>441</v>
      </c>
      <c r="C4877" s="176" t="s">
        <v>10345</v>
      </c>
      <c r="D4877" s="175" t="s">
        <v>10177</v>
      </c>
      <c r="E4877" s="82">
        <v>12</v>
      </c>
      <c r="F4877" s="79"/>
      <c r="G4877" s="82"/>
      <c r="H4877" s="82"/>
      <c r="I4877" s="118">
        <f>VLOOKUP(道具表!L4877,虛寶卡代碼清單!D:H,4,FALSE)*K4877</f>
        <v>52000000000</v>
      </c>
      <c r="J4877" s="147"/>
      <c r="K4877" s="71">
        <v>100000000</v>
      </c>
      <c r="L4877" t="s">
        <v>10076</v>
      </c>
    </row>
    <row r="4878" spans="2:12" x14ac:dyDescent="0.25">
      <c r="B4878" s="82" t="s">
        <v>441</v>
      </c>
      <c r="C4878" s="176" t="s">
        <v>10346</v>
      </c>
      <c r="D4878" s="175" t="s">
        <v>10178</v>
      </c>
      <c r="E4878" s="82">
        <v>12</v>
      </c>
      <c r="F4878" s="79"/>
      <c r="G4878" s="82"/>
      <c r="H4878" s="82"/>
      <c r="I4878" s="118">
        <f>VLOOKUP(道具表!L4878,虛寶卡代碼清單!D:H,4,FALSE)*K4878</f>
        <v>104000000000</v>
      </c>
      <c r="J4878" s="147"/>
      <c r="K4878" s="71">
        <v>200000000</v>
      </c>
      <c r="L4878" t="s">
        <v>10076</v>
      </c>
    </row>
    <row r="4879" spans="2:12" x14ac:dyDescent="0.25">
      <c r="B4879" s="82" t="s">
        <v>441</v>
      </c>
      <c r="C4879" s="176" t="s">
        <v>10347</v>
      </c>
      <c r="D4879" s="175" t="s">
        <v>10179</v>
      </c>
      <c r="E4879" s="82">
        <v>12</v>
      </c>
      <c r="F4879" s="79"/>
      <c r="G4879" s="82"/>
      <c r="H4879" s="82"/>
      <c r="I4879" s="118">
        <f>VLOOKUP(道具表!L4879,虛寶卡代碼清單!D:H,4,FALSE)*K4879</f>
        <v>156000000000</v>
      </c>
      <c r="J4879" s="147"/>
      <c r="K4879" s="71">
        <v>300000000</v>
      </c>
      <c r="L4879" t="s">
        <v>10076</v>
      </c>
    </row>
    <row r="4880" spans="2:12" x14ac:dyDescent="0.25">
      <c r="B4880" s="82" t="s">
        <v>441</v>
      </c>
      <c r="C4880" s="176" t="s">
        <v>10348</v>
      </c>
      <c r="D4880" s="175" t="s">
        <v>10180</v>
      </c>
      <c r="E4880" s="82">
        <v>12</v>
      </c>
      <c r="F4880" s="79"/>
      <c r="G4880" s="82"/>
      <c r="H4880" s="82"/>
      <c r="I4880" s="118">
        <f>VLOOKUP(道具表!L4880,虛寶卡代碼清單!D:H,4,FALSE)*K4880</f>
        <v>260000000000</v>
      </c>
      <c r="J4880" s="147"/>
      <c r="K4880" s="71">
        <v>500000000</v>
      </c>
      <c r="L4880" t="s">
        <v>10076</v>
      </c>
    </row>
    <row r="4881" spans="2:12" x14ac:dyDescent="0.25">
      <c r="B4881" s="82" t="s">
        <v>441</v>
      </c>
      <c r="C4881" s="176" t="s">
        <v>10349</v>
      </c>
      <c r="D4881" s="175" t="s">
        <v>10181</v>
      </c>
      <c r="E4881" s="82">
        <v>12</v>
      </c>
      <c r="F4881" s="79"/>
      <c r="G4881" s="82"/>
      <c r="H4881" s="82"/>
      <c r="I4881" s="118">
        <f>VLOOKUP(道具表!L4881,虛寶卡代碼清單!D:H,4,FALSE)*K4881</f>
        <v>520000000000</v>
      </c>
      <c r="J4881" s="147"/>
      <c r="K4881" s="71">
        <v>1000000000</v>
      </c>
      <c r="L4881" t="s">
        <v>10076</v>
      </c>
    </row>
    <row r="4882" spans="2:12" x14ac:dyDescent="0.25">
      <c r="B4882" s="82" t="s">
        <v>441</v>
      </c>
      <c r="C4882" s="176" t="s">
        <v>10350</v>
      </c>
      <c r="D4882" s="175" t="s">
        <v>10182</v>
      </c>
      <c r="E4882" s="82">
        <v>12</v>
      </c>
      <c r="F4882" s="79"/>
      <c r="G4882" s="82"/>
      <c r="H4882" s="82"/>
      <c r="I4882" s="118">
        <f>VLOOKUP(道具表!L4882,虛寶卡代碼清單!D:H,4,FALSE)*K4882</f>
        <v>1040000000000</v>
      </c>
      <c r="J4882" s="147"/>
      <c r="K4882" s="71">
        <v>2000000000</v>
      </c>
      <c r="L4882" t="s">
        <v>10076</v>
      </c>
    </row>
    <row r="4883" spans="2:12" x14ac:dyDescent="0.25">
      <c r="B4883" s="82" t="s">
        <v>441</v>
      </c>
      <c r="C4883" s="176" t="s">
        <v>10351</v>
      </c>
      <c r="D4883" s="175" t="s">
        <v>10183</v>
      </c>
      <c r="E4883" s="82">
        <v>12</v>
      </c>
      <c r="F4883" s="79"/>
      <c r="G4883" s="82"/>
      <c r="H4883" s="82"/>
      <c r="I4883" s="118">
        <f>VLOOKUP(道具表!L4883,虛寶卡代碼清單!D:H,4,FALSE)*K4883</f>
        <v>2600000000000</v>
      </c>
      <c r="J4883" s="147"/>
      <c r="K4883" s="71">
        <v>5000000000</v>
      </c>
      <c r="L4883" t="s">
        <v>10076</v>
      </c>
    </row>
    <row r="4884" spans="2:12" x14ac:dyDescent="0.25">
      <c r="B4884" s="82" t="s">
        <v>441</v>
      </c>
      <c r="C4884" s="176" t="s">
        <v>10352</v>
      </c>
      <c r="D4884" s="175" t="s">
        <v>10184</v>
      </c>
      <c r="E4884" s="82">
        <v>12</v>
      </c>
      <c r="F4884" s="79"/>
      <c r="G4884" s="82"/>
      <c r="H4884" s="82"/>
      <c r="I4884" s="118">
        <f>VLOOKUP(道具表!L4884,虛寶卡代碼清單!D:H,4,FALSE)*K4884</f>
        <v>5200000000000</v>
      </c>
      <c r="J4884" s="147"/>
      <c r="K4884" s="71">
        <v>10000000000</v>
      </c>
      <c r="L4884" t="s">
        <v>10076</v>
      </c>
    </row>
    <row r="4885" spans="2:12" x14ac:dyDescent="0.25">
      <c r="B4885" s="82" t="s">
        <v>441</v>
      </c>
      <c r="C4885" s="176" t="s">
        <v>10353</v>
      </c>
      <c r="D4885" s="175" t="s">
        <v>10185</v>
      </c>
      <c r="E4885" s="82">
        <v>12</v>
      </c>
      <c r="F4885" s="79"/>
      <c r="G4885" s="82"/>
      <c r="H4885" s="82"/>
      <c r="I4885" s="118">
        <f>VLOOKUP(道具表!L4885,虛寶卡代碼清單!D:H,4,FALSE)*K4885</f>
        <v>1560000</v>
      </c>
      <c r="J4885" s="147"/>
      <c r="K4885" s="71">
        <v>3000</v>
      </c>
      <c r="L4885" t="s">
        <v>10076</v>
      </c>
    </row>
    <row r="4886" spans="2:12" x14ac:dyDescent="0.25">
      <c r="B4886" s="82" t="s">
        <v>441</v>
      </c>
      <c r="C4886" s="176" t="s">
        <v>10354</v>
      </c>
      <c r="D4886" s="175" t="s">
        <v>10186</v>
      </c>
      <c r="E4886" s="82">
        <v>12</v>
      </c>
      <c r="F4886" s="79"/>
      <c r="G4886" s="82"/>
      <c r="H4886" s="82"/>
      <c r="I4886" s="118">
        <f>VLOOKUP(道具表!L4886,虛寶卡代碼清單!D:H,4,FALSE)*K4886</f>
        <v>5200000</v>
      </c>
      <c r="J4886" s="147"/>
      <c r="K4886" s="71">
        <v>10000</v>
      </c>
      <c r="L4886" t="s">
        <v>10076</v>
      </c>
    </row>
    <row r="4887" spans="2:12" x14ac:dyDescent="0.25">
      <c r="B4887" s="82" t="s">
        <v>441</v>
      </c>
      <c r="C4887" s="176" t="s">
        <v>10355</v>
      </c>
      <c r="D4887" s="175" t="s">
        <v>10187</v>
      </c>
      <c r="E4887" s="82">
        <v>12</v>
      </c>
      <c r="F4887" s="79"/>
      <c r="G4887" s="82"/>
      <c r="H4887" s="82"/>
      <c r="I4887" s="118">
        <f>VLOOKUP(道具表!L4887,虛寶卡代碼清單!D:H,4,FALSE)*K4887</f>
        <v>15600000</v>
      </c>
      <c r="J4887" s="147"/>
      <c r="K4887" s="71">
        <v>30000</v>
      </c>
      <c r="L4887" t="s">
        <v>10076</v>
      </c>
    </row>
    <row r="4888" spans="2:12" x14ac:dyDescent="0.25">
      <c r="B4888" s="82" t="s">
        <v>441</v>
      </c>
      <c r="C4888" s="176" t="s">
        <v>10356</v>
      </c>
      <c r="D4888" s="175" t="s">
        <v>10188</v>
      </c>
      <c r="E4888" s="82">
        <v>12</v>
      </c>
      <c r="F4888" s="79"/>
      <c r="G4888" s="82"/>
      <c r="H4888" s="82"/>
      <c r="I4888" s="118">
        <f>VLOOKUP(道具表!L4888,虛寶卡代碼清單!D:H,4,FALSE)*K4888</f>
        <v>52000000</v>
      </c>
      <c r="J4888" s="147"/>
      <c r="K4888" s="71">
        <v>100000</v>
      </c>
      <c r="L4888" t="s">
        <v>10076</v>
      </c>
    </row>
    <row r="4889" spans="2:12" x14ac:dyDescent="0.25">
      <c r="B4889" s="82" t="s">
        <v>441</v>
      </c>
      <c r="C4889" s="176" t="s">
        <v>10357</v>
      </c>
      <c r="D4889" s="175" t="s">
        <v>10189</v>
      </c>
      <c r="E4889" s="82">
        <v>12</v>
      </c>
      <c r="F4889" s="79"/>
      <c r="G4889" s="82"/>
      <c r="H4889" s="82"/>
      <c r="I4889" s="118">
        <f>VLOOKUP(道具表!L4889,虛寶卡代碼清單!D:H,4,FALSE)*K4889</f>
        <v>156000000</v>
      </c>
      <c r="J4889" s="147"/>
      <c r="K4889" s="71">
        <v>300000</v>
      </c>
      <c r="L4889" t="s">
        <v>10076</v>
      </c>
    </row>
    <row r="4890" spans="2:12" x14ac:dyDescent="0.25">
      <c r="B4890" s="82" t="s">
        <v>441</v>
      </c>
      <c r="C4890" s="176" t="s">
        <v>10358</v>
      </c>
      <c r="D4890" s="175" t="s">
        <v>10190</v>
      </c>
      <c r="E4890" s="82">
        <v>12</v>
      </c>
      <c r="F4890" s="79"/>
      <c r="G4890" s="82"/>
      <c r="H4890" s="82"/>
      <c r="I4890" s="118">
        <f>VLOOKUP(道具表!L4890,虛寶卡代碼清單!D:H,4,FALSE)*K4890</f>
        <v>520000000</v>
      </c>
      <c r="J4890" s="147"/>
      <c r="K4890" s="71">
        <v>1000000</v>
      </c>
      <c r="L4890" t="s">
        <v>10076</v>
      </c>
    </row>
    <row r="4891" spans="2:12" x14ac:dyDescent="0.25">
      <c r="B4891" s="82" t="s">
        <v>441</v>
      </c>
      <c r="C4891" s="176" t="s">
        <v>10359</v>
      </c>
      <c r="D4891" s="175" t="s">
        <v>10191</v>
      </c>
      <c r="E4891" s="82">
        <v>12</v>
      </c>
      <c r="F4891" s="79"/>
      <c r="G4891" s="82"/>
      <c r="H4891" s="82"/>
      <c r="I4891" s="118">
        <f>VLOOKUP(道具表!L4891,虛寶卡代碼清單!D:H,4,FALSE)*K4891</f>
        <v>1560000000</v>
      </c>
      <c r="J4891" s="147"/>
      <c r="K4891" s="71">
        <v>3000000</v>
      </c>
      <c r="L4891" t="s">
        <v>10076</v>
      </c>
    </row>
    <row r="4892" spans="2:12" x14ac:dyDescent="0.25">
      <c r="B4892" s="82" t="s">
        <v>441</v>
      </c>
      <c r="C4892" s="176" t="s">
        <v>10360</v>
      </c>
      <c r="D4892" s="175" t="s">
        <v>10192</v>
      </c>
      <c r="E4892" s="82">
        <v>12</v>
      </c>
      <c r="F4892" s="79"/>
      <c r="G4892" s="82"/>
      <c r="H4892" s="82"/>
      <c r="I4892" s="118">
        <f>VLOOKUP(道具表!L4892,虛寶卡代碼清單!D:H,4,FALSE)*K4892</f>
        <v>3120000000</v>
      </c>
      <c r="J4892" s="147"/>
      <c r="K4892" s="71">
        <v>6000000</v>
      </c>
      <c r="L4892" t="s">
        <v>10076</v>
      </c>
    </row>
    <row r="4893" spans="2:12" x14ac:dyDescent="0.25">
      <c r="B4893" s="82" t="s">
        <v>441</v>
      </c>
      <c r="C4893" s="176" t="s">
        <v>10361</v>
      </c>
      <c r="D4893" s="175" t="s">
        <v>10193</v>
      </c>
      <c r="E4893" s="82">
        <v>12</v>
      </c>
      <c r="F4893" s="79"/>
      <c r="G4893" s="82"/>
      <c r="H4893" s="82"/>
      <c r="I4893" s="118">
        <f>VLOOKUP(道具表!L4893,虛寶卡代碼清單!D:H,4,FALSE)*K4893</f>
        <v>4680000000</v>
      </c>
      <c r="J4893" s="147"/>
      <c r="K4893" s="71">
        <v>9000000</v>
      </c>
      <c r="L4893" t="s">
        <v>10076</v>
      </c>
    </row>
    <row r="4894" spans="2:12" x14ac:dyDescent="0.25">
      <c r="B4894" s="82" t="s">
        <v>441</v>
      </c>
      <c r="C4894" s="176" t="s">
        <v>10362</v>
      </c>
      <c r="D4894" s="175" t="s">
        <v>10194</v>
      </c>
      <c r="E4894" s="82">
        <v>12</v>
      </c>
      <c r="F4894" s="79"/>
      <c r="G4894" s="82"/>
      <c r="H4894" s="82"/>
      <c r="I4894" s="118">
        <f>VLOOKUP(道具表!L4894,虛寶卡代碼清單!D:H,4,FALSE)*K4894</f>
        <v>5200000000</v>
      </c>
      <c r="J4894" s="147"/>
      <c r="K4894" s="71">
        <v>10000000</v>
      </c>
      <c r="L4894" t="s">
        <v>10076</v>
      </c>
    </row>
    <row r="4895" spans="2:12" x14ac:dyDescent="0.25">
      <c r="B4895" s="82" t="s">
        <v>441</v>
      </c>
      <c r="C4895" s="176" t="s">
        <v>10363</v>
      </c>
      <c r="D4895" s="175" t="s">
        <v>10195</v>
      </c>
      <c r="E4895" s="82">
        <v>12</v>
      </c>
      <c r="F4895" s="79"/>
      <c r="G4895" s="82"/>
      <c r="H4895" s="82"/>
      <c r="I4895" s="118">
        <f>VLOOKUP(道具表!L4895,虛寶卡代碼清單!D:H,4,FALSE)*K4895</f>
        <v>7800000000</v>
      </c>
      <c r="J4895" s="147"/>
      <c r="K4895" s="71">
        <v>15000000</v>
      </c>
      <c r="L4895" t="s">
        <v>10076</v>
      </c>
    </row>
    <row r="4896" spans="2:12" x14ac:dyDescent="0.25">
      <c r="B4896" s="82" t="s">
        <v>441</v>
      </c>
      <c r="C4896" s="176" t="s">
        <v>10364</v>
      </c>
      <c r="D4896" s="175" t="s">
        <v>10196</v>
      </c>
      <c r="E4896" s="82">
        <v>12</v>
      </c>
      <c r="F4896" s="79"/>
      <c r="G4896" s="82"/>
      <c r="H4896" s="82"/>
      <c r="I4896" s="118">
        <f>VLOOKUP(道具表!L4896,虛寶卡代碼清單!D:H,4,FALSE)*K4896</f>
        <v>15600000000</v>
      </c>
      <c r="J4896" s="147"/>
      <c r="K4896" s="71">
        <v>30000000</v>
      </c>
      <c r="L4896" t="s">
        <v>10076</v>
      </c>
    </row>
    <row r="4897" spans="2:12" x14ac:dyDescent="0.25">
      <c r="B4897" s="82" t="s">
        <v>441</v>
      </c>
      <c r="C4897" s="176" t="s">
        <v>10365</v>
      </c>
      <c r="D4897" s="175" t="s">
        <v>10197</v>
      </c>
      <c r="E4897" s="82">
        <v>12</v>
      </c>
      <c r="F4897" s="79"/>
      <c r="G4897" s="82"/>
      <c r="H4897" s="82"/>
      <c r="I4897" s="118">
        <f>VLOOKUP(道具表!L4897,虛寶卡代碼清單!D:H,4,FALSE)*K4897</f>
        <v>26000000000</v>
      </c>
      <c r="J4897" s="147"/>
      <c r="K4897" s="71">
        <v>50000000</v>
      </c>
      <c r="L4897" t="s">
        <v>10076</v>
      </c>
    </row>
    <row r="4898" spans="2:12" x14ac:dyDescent="0.25">
      <c r="B4898" s="82" t="s">
        <v>441</v>
      </c>
      <c r="C4898" s="176" t="s">
        <v>10366</v>
      </c>
      <c r="D4898" s="175" t="s">
        <v>10198</v>
      </c>
      <c r="E4898" s="82">
        <v>12</v>
      </c>
      <c r="F4898" s="79"/>
      <c r="G4898" s="82"/>
      <c r="H4898" s="82"/>
      <c r="I4898" s="118">
        <f>VLOOKUP(道具表!L4898,虛寶卡代碼清單!D:H,4,FALSE)*K4898</f>
        <v>52000000000</v>
      </c>
      <c r="J4898" s="147"/>
      <c r="K4898" s="71">
        <v>100000000</v>
      </c>
      <c r="L4898" t="s">
        <v>10076</v>
      </c>
    </row>
    <row r="4899" spans="2:12" x14ac:dyDescent="0.25">
      <c r="B4899" s="82" t="s">
        <v>441</v>
      </c>
      <c r="C4899" s="176" t="s">
        <v>10367</v>
      </c>
      <c r="D4899" s="175" t="s">
        <v>10199</v>
      </c>
      <c r="E4899" s="82">
        <v>12</v>
      </c>
      <c r="F4899" s="79"/>
      <c r="G4899" s="82"/>
      <c r="H4899" s="82"/>
      <c r="I4899" s="118">
        <f>VLOOKUP(道具表!L4899,虛寶卡代碼清單!D:H,4,FALSE)*K4899</f>
        <v>104000000000</v>
      </c>
      <c r="J4899" s="147"/>
      <c r="K4899" s="71">
        <v>200000000</v>
      </c>
      <c r="L4899" t="s">
        <v>10076</v>
      </c>
    </row>
    <row r="4900" spans="2:12" x14ac:dyDescent="0.25">
      <c r="B4900" s="82" t="s">
        <v>441</v>
      </c>
      <c r="C4900" s="176" t="s">
        <v>10368</v>
      </c>
      <c r="D4900" s="175" t="s">
        <v>10200</v>
      </c>
      <c r="E4900" s="82">
        <v>12</v>
      </c>
      <c r="F4900" s="79"/>
      <c r="G4900" s="82"/>
      <c r="H4900" s="82"/>
      <c r="I4900" s="118">
        <f>VLOOKUP(道具表!L4900,虛寶卡代碼清單!D:H,4,FALSE)*K4900</f>
        <v>156000000000</v>
      </c>
      <c r="J4900" s="147"/>
      <c r="K4900" s="71">
        <v>300000000</v>
      </c>
      <c r="L4900" t="s">
        <v>10076</v>
      </c>
    </row>
    <row r="4901" spans="2:12" x14ac:dyDescent="0.25">
      <c r="B4901" s="82" t="s">
        <v>441</v>
      </c>
      <c r="C4901" s="176" t="s">
        <v>10369</v>
      </c>
      <c r="D4901" s="175" t="s">
        <v>10201</v>
      </c>
      <c r="E4901" s="82">
        <v>12</v>
      </c>
      <c r="F4901" s="79"/>
      <c r="G4901" s="82"/>
      <c r="H4901" s="82"/>
      <c r="I4901" s="118">
        <f>VLOOKUP(道具表!L4901,虛寶卡代碼清單!D:H,4,FALSE)*K4901</f>
        <v>260000000000</v>
      </c>
      <c r="J4901" s="147"/>
      <c r="K4901" s="71">
        <v>500000000</v>
      </c>
      <c r="L4901" t="s">
        <v>10076</v>
      </c>
    </row>
    <row r="4902" spans="2:12" x14ac:dyDescent="0.25">
      <c r="B4902" s="82" t="s">
        <v>441</v>
      </c>
      <c r="C4902" s="176" t="s">
        <v>10370</v>
      </c>
      <c r="D4902" s="175" t="s">
        <v>10202</v>
      </c>
      <c r="E4902" s="82">
        <v>12</v>
      </c>
      <c r="F4902" s="79"/>
      <c r="G4902" s="82"/>
      <c r="H4902" s="82"/>
      <c r="I4902" s="118">
        <f>VLOOKUP(道具表!L4902,虛寶卡代碼清單!D:H,4,FALSE)*K4902</f>
        <v>520000000000</v>
      </c>
      <c r="J4902" s="147"/>
      <c r="K4902" s="71">
        <v>1000000000</v>
      </c>
      <c r="L4902" t="s">
        <v>10076</v>
      </c>
    </row>
    <row r="4903" spans="2:12" x14ac:dyDescent="0.25">
      <c r="B4903" s="82" t="s">
        <v>441</v>
      </c>
      <c r="C4903" s="176" t="s">
        <v>10371</v>
      </c>
      <c r="D4903" s="175" t="s">
        <v>10203</v>
      </c>
      <c r="E4903" s="82">
        <v>12</v>
      </c>
      <c r="F4903" s="79"/>
      <c r="G4903" s="82"/>
      <c r="H4903" s="82"/>
      <c r="I4903" s="118">
        <f>VLOOKUP(道具表!L4903,虛寶卡代碼清單!D:H,4,FALSE)*K4903</f>
        <v>1040000000000</v>
      </c>
      <c r="J4903" s="147"/>
      <c r="K4903" s="71">
        <v>2000000000</v>
      </c>
      <c r="L4903" t="s">
        <v>10076</v>
      </c>
    </row>
    <row r="4904" spans="2:12" x14ac:dyDescent="0.25">
      <c r="B4904" s="82" t="s">
        <v>441</v>
      </c>
      <c r="C4904" s="176" t="s">
        <v>10372</v>
      </c>
      <c r="D4904" s="175" t="s">
        <v>10204</v>
      </c>
      <c r="E4904" s="82">
        <v>12</v>
      </c>
      <c r="F4904" s="79"/>
      <c r="G4904" s="82"/>
      <c r="H4904" s="82"/>
      <c r="I4904" s="118">
        <f>VLOOKUP(道具表!L4904,虛寶卡代碼清單!D:H,4,FALSE)*K4904</f>
        <v>2600000000000</v>
      </c>
      <c r="J4904" s="147"/>
      <c r="K4904" s="71">
        <v>5000000000</v>
      </c>
      <c r="L4904" t="s">
        <v>10076</v>
      </c>
    </row>
    <row r="4905" spans="2:12" x14ac:dyDescent="0.25">
      <c r="B4905" s="82" t="s">
        <v>441</v>
      </c>
      <c r="C4905" s="176" t="s">
        <v>10373</v>
      </c>
      <c r="D4905" s="175" t="s">
        <v>10205</v>
      </c>
      <c r="E4905" s="82">
        <v>12</v>
      </c>
      <c r="F4905" s="79"/>
      <c r="G4905" s="82"/>
      <c r="H4905" s="82"/>
      <c r="I4905" s="118">
        <f>VLOOKUP(道具表!L4905,虛寶卡代碼清單!D:H,4,FALSE)*K4905</f>
        <v>5200000000000</v>
      </c>
      <c r="J4905" s="147"/>
      <c r="K4905" s="71">
        <v>10000000000</v>
      </c>
      <c r="L4905" t="s">
        <v>10076</v>
      </c>
    </row>
    <row r="4906" spans="2:12" x14ac:dyDescent="0.25">
      <c r="B4906" s="82" t="s">
        <v>441</v>
      </c>
      <c r="C4906" s="176" t="s">
        <v>10374</v>
      </c>
      <c r="D4906" s="175" t="s">
        <v>10206</v>
      </c>
      <c r="E4906" s="82">
        <v>12</v>
      </c>
      <c r="F4906" s="79"/>
      <c r="G4906" s="82"/>
      <c r="H4906" s="82"/>
      <c r="I4906" s="118">
        <f>VLOOKUP(道具表!L4906,虛寶卡代碼清單!D:H,4,FALSE)*K4906</f>
        <v>3600000</v>
      </c>
      <c r="J4906" s="147"/>
      <c r="K4906" s="71">
        <v>3000</v>
      </c>
      <c r="L4906" t="s">
        <v>10077</v>
      </c>
    </row>
    <row r="4907" spans="2:12" x14ac:dyDescent="0.25">
      <c r="B4907" s="82" t="s">
        <v>441</v>
      </c>
      <c r="C4907" s="176" t="s">
        <v>10375</v>
      </c>
      <c r="D4907" s="175" t="s">
        <v>10207</v>
      </c>
      <c r="E4907" s="82">
        <v>12</v>
      </c>
      <c r="F4907" s="79"/>
      <c r="G4907" s="82"/>
      <c r="H4907" s="82"/>
      <c r="I4907" s="118">
        <f>VLOOKUP(道具表!L4907,虛寶卡代碼清單!D:H,4,FALSE)*K4907</f>
        <v>12000000</v>
      </c>
      <c r="J4907" s="147"/>
      <c r="K4907" s="71">
        <v>10000</v>
      </c>
      <c r="L4907" t="s">
        <v>10077</v>
      </c>
    </row>
    <row r="4908" spans="2:12" x14ac:dyDescent="0.25">
      <c r="B4908" s="82" t="s">
        <v>441</v>
      </c>
      <c r="C4908" s="176" t="s">
        <v>10376</v>
      </c>
      <c r="D4908" s="175" t="s">
        <v>10208</v>
      </c>
      <c r="E4908" s="82">
        <v>12</v>
      </c>
      <c r="F4908" s="79"/>
      <c r="G4908" s="82"/>
      <c r="H4908" s="82"/>
      <c r="I4908" s="118">
        <f>VLOOKUP(道具表!L4908,虛寶卡代碼清單!D:H,4,FALSE)*K4908</f>
        <v>36000000</v>
      </c>
      <c r="J4908" s="147"/>
      <c r="K4908" s="71">
        <v>30000</v>
      </c>
      <c r="L4908" t="s">
        <v>10077</v>
      </c>
    </row>
    <row r="4909" spans="2:12" x14ac:dyDescent="0.25">
      <c r="B4909" s="82" t="s">
        <v>441</v>
      </c>
      <c r="C4909" s="176" t="s">
        <v>10377</v>
      </c>
      <c r="D4909" s="175" t="s">
        <v>10209</v>
      </c>
      <c r="E4909" s="82">
        <v>12</v>
      </c>
      <c r="F4909" s="79"/>
      <c r="G4909" s="82"/>
      <c r="H4909" s="82"/>
      <c r="I4909" s="118">
        <f>VLOOKUP(道具表!L4909,虛寶卡代碼清單!D:H,4,FALSE)*K4909</f>
        <v>120000000</v>
      </c>
      <c r="J4909" s="147"/>
      <c r="K4909" s="71">
        <v>100000</v>
      </c>
      <c r="L4909" t="s">
        <v>10077</v>
      </c>
    </row>
    <row r="4910" spans="2:12" x14ac:dyDescent="0.25">
      <c r="B4910" s="82" t="s">
        <v>441</v>
      </c>
      <c r="C4910" s="176" t="s">
        <v>10378</v>
      </c>
      <c r="D4910" s="175" t="s">
        <v>10210</v>
      </c>
      <c r="E4910" s="82">
        <v>12</v>
      </c>
      <c r="F4910" s="79"/>
      <c r="G4910" s="82"/>
      <c r="H4910" s="82"/>
      <c r="I4910" s="118">
        <f>VLOOKUP(道具表!L4910,虛寶卡代碼清單!D:H,4,FALSE)*K4910</f>
        <v>360000000</v>
      </c>
      <c r="J4910" s="147"/>
      <c r="K4910" s="71">
        <v>300000</v>
      </c>
      <c r="L4910" t="s">
        <v>10077</v>
      </c>
    </row>
    <row r="4911" spans="2:12" x14ac:dyDescent="0.25">
      <c r="B4911" s="82" t="s">
        <v>441</v>
      </c>
      <c r="C4911" s="176" t="s">
        <v>10379</v>
      </c>
      <c r="D4911" s="175" t="s">
        <v>10211</v>
      </c>
      <c r="E4911" s="82">
        <v>12</v>
      </c>
      <c r="F4911" s="79"/>
      <c r="G4911" s="82"/>
      <c r="H4911" s="82"/>
      <c r="I4911" s="118">
        <f>VLOOKUP(道具表!L4911,虛寶卡代碼清單!D:H,4,FALSE)*K4911</f>
        <v>1200000000</v>
      </c>
      <c r="J4911" s="147"/>
      <c r="K4911" s="71">
        <v>1000000</v>
      </c>
      <c r="L4911" t="s">
        <v>10077</v>
      </c>
    </row>
    <row r="4912" spans="2:12" x14ac:dyDescent="0.25">
      <c r="B4912" s="82" t="s">
        <v>441</v>
      </c>
      <c r="C4912" s="176" t="s">
        <v>10380</v>
      </c>
      <c r="D4912" s="175" t="s">
        <v>10212</v>
      </c>
      <c r="E4912" s="82">
        <v>12</v>
      </c>
      <c r="F4912" s="79"/>
      <c r="G4912" s="82"/>
      <c r="H4912" s="82"/>
      <c r="I4912" s="118">
        <f>VLOOKUP(道具表!L4912,虛寶卡代碼清單!D:H,4,FALSE)*K4912</f>
        <v>3600000000</v>
      </c>
      <c r="J4912" s="147"/>
      <c r="K4912" s="71">
        <v>3000000</v>
      </c>
      <c r="L4912" t="s">
        <v>10077</v>
      </c>
    </row>
    <row r="4913" spans="2:12" x14ac:dyDescent="0.25">
      <c r="B4913" s="82" t="s">
        <v>441</v>
      </c>
      <c r="C4913" s="176" t="s">
        <v>10381</v>
      </c>
      <c r="D4913" s="175" t="s">
        <v>10213</v>
      </c>
      <c r="E4913" s="82">
        <v>12</v>
      </c>
      <c r="F4913" s="79"/>
      <c r="G4913" s="82"/>
      <c r="H4913" s="82"/>
      <c r="I4913" s="118">
        <f>VLOOKUP(道具表!L4913,虛寶卡代碼清單!D:H,4,FALSE)*K4913</f>
        <v>7200000000</v>
      </c>
      <c r="J4913" s="147"/>
      <c r="K4913" s="71">
        <v>6000000</v>
      </c>
      <c r="L4913" t="s">
        <v>10077</v>
      </c>
    </row>
    <row r="4914" spans="2:12" x14ac:dyDescent="0.25">
      <c r="B4914" s="82" t="s">
        <v>441</v>
      </c>
      <c r="C4914" s="176" t="s">
        <v>10382</v>
      </c>
      <c r="D4914" s="175" t="s">
        <v>10214</v>
      </c>
      <c r="E4914" s="82">
        <v>12</v>
      </c>
      <c r="F4914" s="79"/>
      <c r="G4914" s="82"/>
      <c r="H4914" s="82"/>
      <c r="I4914" s="118">
        <f>VLOOKUP(道具表!L4914,虛寶卡代碼清單!D:H,4,FALSE)*K4914</f>
        <v>10800000000</v>
      </c>
      <c r="J4914" s="147"/>
      <c r="K4914" s="71">
        <v>9000000</v>
      </c>
      <c r="L4914" t="s">
        <v>10077</v>
      </c>
    </row>
    <row r="4915" spans="2:12" x14ac:dyDescent="0.25">
      <c r="B4915" s="82" t="s">
        <v>441</v>
      </c>
      <c r="C4915" s="176" t="s">
        <v>10383</v>
      </c>
      <c r="D4915" s="175" t="s">
        <v>10215</v>
      </c>
      <c r="E4915" s="82">
        <v>12</v>
      </c>
      <c r="F4915" s="79"/>
      <c r="G4915" s="82"/>
      <c r="H4915" s="82"/>
      <c r="I4915" s="118">
        <f>VLOOKUP(道具表!L4915,虛寶卡代碼清單!D:H,4,FALSE)*K4915</f>
        <v>12000000000</v>
      </c>
      <c r="J4915" s="147"/>
      <c r="K4915" s="71">
        <v>10000000</v>
      </c>
      <c r="L4915" t="s">
        <v>10077</v>
      </c>
    </row>
    <row r="4916" spans="2:12" x14ac:dyDescent="0.25">
      <c r="B4916" s="82" t="s">
        <v>441</v>
      </c>
      <c r="C4916" s="176" t="s">
        <v>10384</v>
      </c>
      <c r="D4916" s="175" t="s">
        <v>10216</v>
      </c>
      <c r="E4916" s="82">
        <v>12</v>
      </c>
      <c r="F4916" s="79"/>
      <c r="G4916" s="82"/>
      <c r="H4916" s="82"/>
      <c r="I4916" s="118">
        <f>VLOOKUP(道具表!L4916,虛寶卡代碼清單!D:H,4,FALSE)*K4916</f>
        <v>18000000000</v>
      </c>
      <c r="J4916" s="147"/>
      <c r="K4916" s="71">
        <v>15000000</v>
      </c>
      <c r="L4916" t="s">
        <v>10077</v>
      </c>
    </row>
    <row r="4917" spans="2:12" x14ac:dyDescent="0.25">
      <c r="B4917" s="82" t="s">
        <v>441</v>
      </c>
      <c r="C4917" s="176" t="s">
        <v>10385</v>
      </c>
      <c r="D4917" s="175" t="s">
        <v>10217</v>
      </c>
      <c r="E4917" s="82">
        <v>12</v>
      </c>
      <c r="F4917" s="79"/>
      <c r="G4917" s="82"/>
      <c r="H4917" s="82"/>
      <c r="I4917" s="118">
        <f>VLOOKUP(道具表!L4917,虛寶卡代碼清單!D:H,4,FALSE)*K4917</f>
        <v>36000000000</v>
      </c>
      <c r="J4917" s="147"/>
      <c r="K4917" s="71">
        <v>30000000</v>
      </c>
      <c r="L4917" t="s">
        <v>10077</v>
      </c>
    </row>
    <row r="4918" spans="2:12" x14ac:dyDescent="0.25">
      <c r="B4918" s="82" t="s">
        <v>441</v>
      </c>
      <c r="C4918" s="176" t="s">
        <v>10386</v>
      </c>
      <c r="D4918" s="175" t="s">
        <v>10218</v>
      </c>
      <c r="E4918" s="82">
        <v>12</v>
      </c>
      <c r="F4918" s="79"/>
      <c r="G4918" s="82"/>
      <c r="H4918" s="82"/>
      <c r="I4918" s="118">
        <f>VLOOKUP(道具表!L4918,虛寶卡代碼清單!D:H,4,FALSE)*K4918</f>
        <v>60000000000</v>
      </c>
      <c r="J4918" s="147"/>
      <c r="K4918" s="71">
        <v>50000000</v>
      </c>
      <c r="L4918" t="s">
        <v>10077</v>
      </c>
    </row>
    <row r="4919" spans="2:12" x14ac:dyDescent="0.25">
      <c r="B4919" s="82" t="s">
        <v>441</v>
      </c>
      <c r="C4919" s="176" t="s">
        <v>10387</v>
      </c>
      <c r="D4919" s="175" t="s">
        <v>10219</v>
      </c>
      <c r="E4919" s="82">
        <v>12</v>
      </c>
      <c r="F4919" s="79"/>
      <c r="G4919" s="82"/>
      <c r="H4919" s="82"/>
      <c r="I4919" s="118">
        <f>VLOOKUP(道具表!L4919,虛寶卡代碼清單!D:H,4,FALSE)*K4919</f>
        <v>120000000000</v>
      </c>
      <c r="J4919" s="147"/>
      <c r="K4919" s="71">
        <v>100000000</v>
      </c>
      <c r="L4919" t="s">
        <v>10077</v>
      </c>
    </row>
    <row r="4920" spans="2:12" x14ac:dyDescent="0.25">
      <c r="B4920" s="82" t="s">
        <v>441</v>
      </c>
      <c r="C4920" s="176" t="s">
        <v>10388</v>
      </c>
      <c r="D4920" s="175" t="s">
        <v>10220</v>
      </c>
      <c r="E4920" s="82">
        <v>12</v>
      </c>
      <c r="F4920" s="79"/>
      <c r="G4920" s="82"/>
      <c r="H4920" s="82"/>
      <c r="I4920" s="118">
        <f>VLOOKUP(道具表!L4920,虛寶卡代碼清單!D:H,4,FALSE)*K4920</f>
        <v>240000000000</v>
      </c>
      <c r="J4920" s="147"/>
      <c r="K4920" s="71">
        <v>200000000</v>
      </c>
      <c r="L4920" t="s">
        <v>10077</v>
      </c>
    </row>
    <row r="4921" spans="2:12" x14ac:dyDescent="0.25">
      <c r="B4921" s="82" t="s">
        <v>441</v>
      </c>
      <c r="C4921" s="176" t="s">
        <v>10389</v>
      </c>
      <c r="D4921" s="175" t="s">
        <v>10221</v>
      </c>
      <c r="E4921" s="82">
        <v>12</v>
      </c>
      <c r="F4921" s="79"/>
      <c r="G4921" s="82"/>
      <c r="H4921" s="82"/>
      <c r="I4921" s="118">
        <f>VLOOKUP(道具表!L4921,虛寶卡代碼清單!D:H,4,FALSE)*K4921</f>
        <v>360000000000</v>
      </c>
      <c r="J4921" s="147"/>
      <c r="K4921" s="71">
        <v>300000000</v>
      </c>
      <c r="L4921" t="s">
        <v>10077</v>
      </c>
    </row>
    <row r="4922" spans="2:12" x14ac:dyDescent="0.25">
      <c r="B4922" s="82" t="s">
        <v>441</v>
      </c>
      <c r="C4922" s="176" t="s">
        <v>10390</v>
      </c>
      <c r="D4922" s="175" t="s">
        <v>10222</v>
      </c>
      <c r="E4922" s="82">
        <v>12</v>
      </c>
      <c r="F4922" s="79"/>
      <c r="G4922" s="82"/>
      <c r="H4922" s="82"/>
      <c r="I4922" s="118">
        <f>VLOOKUP(道具表!L4922,虛寶卡代碼清單!D:H,4,FALSE)*K4922</f>
        <v>600000000000</v>
      </c>
      <c r="J4922" s="147"/>
      <c r="K4922" s="71">
        <v>500000000</v>
      </c>
      <c r="L4922" t="s">
        <v>10077</v>
      </c>
    </row>
    <row r="4923" spans="2:12" x14ac:dyDescent="0.25">
      <c r="B4923" s="82" t="s">
        <v>441</v>
      </c>
      <c r="C4923" s="176" t="s">
        <v>10391</v>
      </c>
      <c r="D4923" s="175" t="s">
        <v>10223</v>
      </c>
      <c r="E4923" s="82">
        <v>12</v>
      </c>
      <c r="F4923" s="79"/>
      <c r="G4923" s="82"/>
      <c r="H4923" s="82"/>
      <c r="I4923" s="118">
        <f>VLOOKUP(道具表!L4923,虛寶卡代碼清單!D:H,4,FALSE)*K4923</f>
        <v>1200000000000</v>
      </c>
      <c r="J4923" s="147"/>
      <c r="K4923" s="71">
        <v>1000000000</v>
      </c>
      <c r="L4923" t="s">
        <v>10077</v>
      </c>
    </row>
    <row r="4924" spans="2:12" x14ac:dyDescent="0.25">
      <c r="B4924" s="82" t="s">
        <v>441</v>
      </c>
      <c r="C4924" s="176" t="s">
        <v>10392</v>
      </c>
      <c r="D4924" s="175" t="s">
        <v>10224</v>
      </c>
      <c r="E4924" s="82">
        <v>12</v>
      </c>
      <c r="F4924" s="79"/>
      <c r="G4924" s="82"/>
      <c r="H4924" s="82"/>
      <c r="I4924" s="118">
        <f>VLOOKUP(道具表!L4924,虛寶卡代碼清單!D:H,4,FALSE)*K4924</f>
        <v>2400000000000</v>
      </c>
      <c r="J4924" s="147"/>
      <c r="K4924" s="71">
        <v>2000000000</v>
      </c>
      <c r="L4924" t="s">
        <v>10077</v>
      </c>
    </row>
    <row r="4925" spans="2:12" x14ac:dyDescent="0.25">
      <c r="B4925" s="82" t="s">
        <v>441</v>
      </c>
      <c r="C4925" s="176" t="s">
        <v>10393</v>
      </c>
      <c r="D4925" s="175" t="s">
        <v>10225</v>
      </c>
      <c r="E4925" s="82">
        <v>12</v>
      </c>
      <c r="F4925" s="79"/>
      <c r="G4925" s="82"/>
      <c r="H4925" s="82"/>
      <c r="I4925" s="118">
        <f>VLOOKUP(道具表!L4925,虛寶卡代碼清單!D:H,4,FALSE)*K4925</f>
        <v>6000000000000</v>
      </c>
      <c r="J4925" s="147"/>
      <c r="K4925" s="71">
        <v>5000000000</v>
      </c>
      <c r="L4925" t="s">
        <v>10077</v>
      </c>
    </row>
    <row r="4926" spans="2:12" x14ac:dyDescent="0.25">
      <c r="B4926" s="82" t="s">
        <v>441</v>
      </c>
      <c r="C4926" s="176" t="s">
        <v>10394</v>
      </c>
      <c r="D4926" s="175" t="s">
        <v>10226</v>
      </c>
      <c r="E4926" s="82">
        <v>12</v>
      </c>
      <c r="F4926" s="79"/>
      <c r="G4926" s="82"/>
      <c r="H4926" s="82"/>
      <c r="I4926" s="118">
        <f>VLOOKUP(道具表!L4926,虛寶卡代碼清單!D:H,4,FALSE)*K4926</f>
        <v>12000000000000</v>
      </c>
      <c r="J4926" s="147"/>
      <c r="K4926" s="71">
        <v>10000000000</v>
      </c>
      <c r="L4926" t="s">
        <v>10077</v>
      </c>
    </row>
    <row r="4927" spans="2:12" x14ac:dyDescent="0.25">
      <c r="B4927" s="82" t="s">
        <v>441</v>
      </c>
      <c r="C4927" s="176" t="s">
        <v>10395</v>
      </c>
      <c r="D4927" s="175" t="s">
        <v>10227</v>
      </c>
      <c r="E4927" s="82">
        <v>12</v>
      </c>
      <c r="F4927" s="79"/>
      <c r="G4927" s="82"/>
      <c r="H4927" s="82"/>
      <c r="I4927" s="118">
        <f>VLOOKUP(道具表!L4927,虛寶卡代碼清單!D:H,4,FALSE)*K4927</f>
        <v>3600000</v>
      </c>
      <c r="J4927" s="147"/>
      <c r="K4927" s="71">
        <v>3000</v>
      </c>
      <c r="L4927" t="s">
        <v>10077</v>
      </c>
    </row>
    <row r="4928" spans="2:12" x14ac:dyDescent="0.25">
      <c r="B4928" s="82" t="s">
        <v>441</v>
      </c>
      <c r="C4928" s="176" t="s">
        <v>10396</v>
      </c>
      <c r="D4928" s="175" t="s">
        <v>10228</v>
      </c>
      <c r="E4928" s="82">
        <v>12</v>
      </c>
      <c r="F4928" s="79"/>
      <c r="G4928" s="82"/>
      <c r="H4928" s="82"/>
      <c r="I4928" s="118">
        <f>VLOOKUP(道具表!L4928,虛寶卡代碼清單!D:H,4,FALSE)*K4928</f>
        <v>12000000</v>
      </c>
      <c r="J4928" s="147"/>
      <c r="K4928" s="71">
        <v>10000</v>
      </c>
      <c r="L4928" t="s">
        <v>10077</v>
      </c>
    </row>
    <row r="4929" spans="2:12" x14ac:dyDescent="0.25">
      <c r="B4929" s="82" t="s">
        <v>441</v>
      </c>
      <c r="C4929" s="176" t="s">
        <v>10397</v>
      </c>
      <c r="D4929" s="175" t="s">
        <v>10229</v>
      </c>
      <c r="E4929" s="82">
        <v>12</v>
      </c>
      <c r="F4929" s="79"/>
      <c r="G4929" s="82"/>
      <c r="H4929" s="82"/>
      <c r="I4929" s="118">
        <f>VLOOKUP(道具表!L4929,虛寶卡代碼清單!D:H,4,FALSE)*K4929</f>
        <v>36000000</v>
      </c>
      <c r="J4929" s="147"/>
      <c r="K4929" s="71">
        <v>30000</v>
      </c>
      <c r="L4929" t="s">
        <v>10077</v>
      </c>
    </row>
    <row r="4930" spans="2:12" x14ac:dyDescent="0.25">
      <c r="B4930" s="82" t="s">
        <v>441</v>
      </c>
      <c r="C4930" s="176" t="s">
        <v>10398</v>
      </c>
      <c r="D4930" s="175" t="s">
        <v>10230</v>
      </c>
      <c r="E4930" s="82">
        <v>12</v>
      </c>
      <c r="F4930" s="79"/>
      <c r="G4930" s="82"/>
      <c r="H4930" s="82"/>
      <c r="I4930" s="118">
        <f>VLOOKUP(道具表!L4930,虛寶卡代碼清單!D:H,4,FALSE)*K4930</f>
        <v>120000000</v>
      </c>
      <c r="J4930" s="147"/>
      <c r="K4930" s="71">
        <v>100000</v>
      </c>
      <c r="L4930" t="s">
        <v>10077</v>
      </c>
    </row>
    <row r="4931" spans="2:12" x14ac:dyDescent="0.25">
      <c r="B4931" s="82" t="s">
        <v>441</v>
      </c>
      <c r="C4931" s="176" t="s">
        <v>10399</v>
      </c>
      <c r="D4931" s="175" t="s">
        <v>10231</v>
      </c>
      <c r="E4931" s="82">
        <v>12</v>
      </c>
      <c r="F4931" s="79"/>
      <c r="G4931" s="82"/>
      <c r="H4931" s="82"/>
      <c r="I4931" s="118">
        <f>VLOOKUP(道具表!L4931,虛寶卡代碼清單!D:H,4,FALSE)*K4931</f>
        <v>360000000</v>
      </c>
      <c r="J4931" s="147"/>
      <c r="K4931" s="71">
        <v>300000</v>
      </c>
      <c r="L4931" t="s">
        <v>10077</v>
      </c>
    </row>
    <row r="4932" spans="2:12" x14ac:dyDescent="0.25">
      <c r="B4932" s="82" t="s">
        <v>441</v>
      </c>
      <c r="C4932" s="176" t="s">
        <v>10400</v>
      </c>
      <c r="D4932" s="175" t="s">
        <v>10232</v>
      </c>
      <c r="E4932" s="82">
        <v>12</v>
      </c>
      <c r="F4932" s="79"/>
      <c r="G4932" s="82"/>
      <c r="H4932" s="82"/>
      <c r="I4932" s="118">
        <f>VLOOKUP(道具表!L4932,虛寶卡代碼清單!D:H,4,FALSE)*K4932</f>
        <v>1200000000</v>
      </c>
      <c r="J4932" s="147"/>
      <c r="K4932" s="71">
        <v>1000000</v>
      </c>
      <c r="L4932" t="s">
        <v>10077</v>
      </c>
    </row>
    <row r="4933" spans="2:12" x14ac:dyDescent="0.25">
      <c r="B4933" s="82" t="s">
        <v>441</v>
      </c>
      <c r="C4933" s="176" t="s">
        <v>10401</v>
      </c>
      <c r="D4933" s="175" t="s">
        <v>10233</v>
      </c>
      <c r="E4933" s="82">
        <v>12</v>
      </c>
      <c r="F4933" s="79"/>
      <c r="G4933" s="82"/>
      <c r="H4933" s="82"/>
      <c r="I4933" s="118">
        <f>VLOOKUP(道具表!L4933,虛寶卡代碼清單!D:H,4,FALSE)*K4933</f>
        <v>3600000000</v>
      </c>
      <c r="J4933" s="147"/>
      <c r="K4933" s="71">
        <v>3000000</v>
      </c>
      <c r="L4933" t="s">
        <v>10077</v>
      </c>
    </row>
    <row r="4934" spans="2:12" x14ac:dyDescent="0.25">
      <c r="B4934" s="82" t="s">
        <v>441</v>
      </c>
      <c r="C4934" s="176" t="s">
        <v>10402</v>
      </c>
      <c r="D4934" s="175" t="s">
        <v>10234</v>
      </c>
      <c r="E4934" s="82">
        <v>12</v>
      </c>
      <c r="F4934" s="79"/>
      <c r="G4934" s="82"/>
      <c r="H4934" s="82"/>
      <c r="I4934" s="118">
        <f>VLOOKUP(道具表!L4934,虛寶卡代碼清單!D:H,4,FALSE)*K4934</f>
        <v>7200000000</v>
      </c>
      <c r="J4934" s="147"/>
      <c r="K4934" s="71">
        <v>6000000</v>
      </c>
      <c r="L4934" t="s">
        <v>10077</v>
      </c>
    </row>
    <row r="4935" spans="2:12" x14ac:dyDescent="0.25">
      <c r="B4935" s="82" t="s">
        <v>441</v>
      </c>
      <c r="C4935" s="176" t="s">
        <v>10403</v>
      </c>
      <c r="D4935" s="175" t="s">
        <v>10235</v>
      </c>
      <c r="E4935" s="82">
        <v>12</v>
      </c>
      <c r="F4935" s="79"/>
      <c r="G4935" s="82"/>
      <c r="H4935" s="82"/>
      <c r="I4935" s="118">
        <f>VLOOKUP(道具表!L4935,虛寶卡代碼清單!D:H,4,FALSE)*K4935</f>
        <v>10800000000</v>
      </c>
      <c r="J4935" s="147"/>
      <c r="K4935" s="71">
        <v>9000000</v>
      </c>
      <c r="L4935" t="s">
        <v>10077</v>
      </c>
    </row>
    <row r="4936" spans="2:12" x14ac:dyDescent="0.25">
      <c r="B4936" s="82" t="s">
        <v>441</v>
      </c>
      <c r="C4936" s="176" t="s">
        <v>10404</v>
      </c>
      <c r="D4936" s="175" t="s">
        <v>10236</v>
      </c>
      <c r="E4936" s="82">
        <v>12</v>
      </c>
      <c r="F4936" s="79"/>
      <c r="G4936" s="82"/>
      <c r="H4936" s="82"/>
      <c r="I4936" s="118">
        <f>VLOOKUP(道具表!L4936,虛寶卡代碼清單!D:H,4,FALSE)*K4936</f>
        <v>12000000000</v>
      </c>
      <c r="J4936" s="147"/>
      <c r="K4936" s="71">
        <v>10000000</v>
      </c>
      <c r="L4936" t="s">
        <v>10077</v>
      </c>
    </row>
    <row r="4937" spans="2:12" x14ac:dyDescent="0.25">
      <c r="B4937" s="82" t="s">
        <v>441</v>
      </c>
      <c r="C4937" s="176" t="s">
        <v>10405</v>
      </c>
      <c r="D4937" s="175" t="s">
        <v>10237</v>
      </c>
      <c r="E4937" s="82">
        <v>12</v>
      </c>
      <c r="F4937" s="79"/>
      <c r="G4937" s="82"/>
      <c r="H4937" s="82"/>
      <c r="I4937" s="118">
        <f>VLOOKUP(道具表!L4937,虛寶卡代碼清單!D:H,4,FALSE)*K4937</f>
        <v>18000000000</v>
      </c>
      <c r="J4937" s="147"/>
      <c r="K4937" s="71">
        <v>15000000</v>
      </c>
      <c r="L4937" t="s">
        <v>10077</v>
      </c>
    </row>
    <row r="4938" spans="2:12" x14ac:dyDescent="0.25">
      <c r="B4938" s="82" t="s">
        <v>441</v>
      </c>
      <c r="C4938" s="176" t="s">
        <v>10406</v>
      </c>
      <c r="D4938" s="175" t="s">
        <v>10238</v>
      </c>
      <c r="E4938" s="82">
        <v>12</v>
      </c>
      <c r="F4938" s="79"/>
      <c r="G4938" s="82"/>
      <c r="H4938" s="82"/>
      <c r="I4938" s="118">
        <f>VLOOKUP(道具表!L4938,虛寶卡代碼清單!D:H,4,FALSE)*K4938</f>
        <v>36000000000</v>
      </c>
      <c r="J4938" s="147"/>
      <c r="K4938" s="71">
        <v>30000000</v>
      </c>
      <c r="L4938" t="s">
        <v>10077</v>
      </c>
    </row>
    <row r="4939" spans="2:12" x14ac:dyDescent="0.25">
      <c r="B4939" s="82" t="s">
        <v>441</v>
      </c>
      <c r="C4939" s="176" t="s">
        <v>10407</v>
      </c>
      <c r="D4939" s="175" t="s">
        <v>10239</v>
      </c>
      <c r="E4939" s="82">
        <v>12</v>
      </c>
      <c r="F4939" s="79"/>
      <c r="G4939" s="82"/>
      <c r="H4939" s="82"/>
      <c r="I4939" s="118">
        <f>VLOOKUP(道具表!L4939,虛寶卡代碼清單!D:H,4,FALSE)*K4939</f>
        <v>60000000000</v>
      </c>
      <c r="J4939" s="147"/>
      <c r="K4939" s="71">
        <v>50000000</v>
      </c>
      <c r="L4939" t="s">
        <v>10077</v>
      </c>
    </row>
    <row r="4940" spans="2:12" x14ac:dyDescent="0.25">
      <c r="B4940" s="82" t="s">
        <v>441</v>
      </c>
      <c r="C4940" s="176" t="s">
        <v>10408</v>
      </c>
      <c r="D4940" s="175" t="s">
        <v>10240</v>
      </c>
      <c r="E4940" s="82">
        <v>12</v>
      </c>
      <c r="F4940" s="79"/>
      <c r="G4940" s="82"/>
      <c r="H4940" s="82"/>
      <c r="I4940" s="118">
        <f>VLOOKUP(道具表!L4940,虛寶卡代碼清單!D:H,4,FALSE)*K4940</f>
        <v>120000000000</v>
      </c>
      <c r="J4940" s="147"/>
      <c r="K4940" s="71">
        <v>100000000</v>
      </c>
      <c r="L4940" t="s">
        <v>10077</v>
      </c>
    </row>
    <row r="4941" spans="2:12" x14ac:dyDescent="0.25">
      <c r="B4941" s="82" t="s">
        <v>441</v>
      </c>
      <c r="C4941" s="176" t="s">
        <v>10409</v>
      </c>
      <c r="D4941" s="175" t="s">
        <v>10241</v>
      </c>
      <c r="E4941" s="82">
        <v>12</v>
      </c>
      <c r="F4941" s="79"/>
      <c r="G4941" s="82"/>
      <c r="H4941" s="82"/>
      <c r="I4941" s="118">
        <f>VLOOKUP(道具表!L4941,虛寶卡代碼清單!D:H,4,FALSE)*K4941</f>
        <v>240000000000</v>
      </c>
      <c r="J4941" s="147"/>
      <c r="K4941" s="71">
        <v>200000000</v>
      </c>
      <c r="L4941" t="s">
        <v>10077</v>
      </c>
    </row>
    <row r="4942" spans="2:12" x14ac:dyDescent="0.25">
      <c r="B4942" s="82" t="s">
        <v>441</v>
      </c>
      <c r="C4942" s="176" t="s">
        <v>10410</v>
      </c>
      <c r="D4942" s="175" t="s">
        <v>10242</v>
      </c>
      <c r="E4942" s="82">
        <v>12</v>
      </c>
      <c r="F4942" s="79"/>
      <c r="G4942" s="82"/>
      <c r="H4942" s="82"/>
      <c r="I4942" s="118">
        <f>VLOOKUP(道具表!L4942,虛寶卡代碼清單!D:H,4,FALSE)*K4942</f>
        <v>360000000000</v>
      </c>
      <c r="J4942" s="147"/>
      <c r="K4942" s="71">
        <v>300000000</v>
      </c>
      <c r="L4942" t="s">
        <v>10077</v>
      </c>
    </row>
    <row r="4943" spans="2:12" x14ac:dyDescent="0.25">
      <c r="B4943" s="82" t="s">
        <v>441</v>
      </c>
      <c r="C4943" s="176" t="s">
        <v>10411</v>
      </c>
      <c r="D4943" s="175" t="s">
        <v>10243</v>
      </c>
      <c r="E4943" s="82">
        <v>12</v>
      </c>
      <c r="F4943" s="79"/>
      <c r="G4943" s="82"/>
      <c r="H4943" s="82"/>
      <c r="I4943" s="118">
        <f>VLOOKUP(道具表!L4943,虛寶卡代碼清單!D:H,4,FALSE)*K4943</f>
        <v>600000000000</v>
      </c>
      <c r="J4943" s="147"/>
      <c r="K4943" s="71">
        <v>500000000</v>
      </c>
      <c r="L4943" t="s">
        <v>10077</v>
      </c>
    </row>
    <row r="4944" spans="2:12" x14ac:dyDescent="0.25">
      <c r="B4944" s="82" t="s">
        <v>441</v>
      </c>
      <c r="C4944" s="176" t="s">
        <v>10412</v>
      </c>
      <c r="D4944" s="175" t="s">
        <v>10244</v>
      </c>
      <c r="E4944" s="82">
        <v>12</v>
      </c>
      <c r="F4944" s="79"/>
      <c r="G4944" s="82"/>
      <c r="H4944" s="82"/>
      <c r="I4944" s="118">
        <f>VLOOKUP(道具表!L4944,虛寶卡代碼清單!D:H,4,FALSE)*K4944</f>
        <v>1200000000000</v>
      </c>
      <c r="J4944" s="147"/>
      <c r="K4944" s="71">
        <v>1000000000</v>
      </c>
      <c r="L4944" t="s">
        <v>10077</v>
      </c>
    </row>
    <row r="4945" spans="2:12" x14ac:dyDescent="0.25">
      <c r="B4945" s="82" t="s">
        <v>441</v>
      </c>
      <c r="C4945" s="176" t="s">
        <v>10413</v>
      </c>
      <c r="D4945" s="175" t="s">
        <v>10245</v>
      </c>
      <c r="E4945" s="82">
        <v>12</v>
      </c>
      <c r="F4945" s="79"/>
      <c r="G4945" s="82"/>
      <c r="H4945" s="82"/>
      <c r="I4945" s="118">
        <f>VLOOKUP(道具表!L4945,虛寶卡代碼清單!D:H,4,FALSE)*K4945</f>
        <v>2400000000000</v>
      </c>
      <c r="J4945" s="147"/>
      <c r="K4945" s="71">
        <v>2000000000</v>
      </c>
      <c r="L4945" t="s">
        <v>10077</v>
      </c>
    </row>
    <row r="4946" spans="2:12" x14ac:dyDescent="0.25">
      <c r="B4946" s="82" t="s">
        <v>441</v>
      </c>
      <c r="C4946" s="176" t="s">
        <v>10414</v>
      </c>
      <c r="D4946" s="175" t="s">
        <v>10246</v>
      </c>
      <c r="E4946" s="82">
        <v>12</v>
      </c>
      <c r="F4946" s="79"/>
      <c r="G4946" s="82"/>
      <c r="H4946" s="82"/>
      <c r="I4946" s="118">
        <f>VLOOKUP(道具表!L4946,虛寶卡代碼清單!D:H,4,FALSE)*K4946</f>
        <v>6000000000000</v>
      </c>
      <c r="J4946" s="147"/>
      <c r="K4946" s="71">
        <v>5000000000</v>
      </c>
      <c r="L4946" t="s">
        <v>10077</v>
      </c>
    </row>
    <row r="4947" spans="2:12" x14ac:dyDescent="0.25">
      <c r="B4947" s="82" t="s">
        <v>441</v>
      </c>
      <c r="C4947" s="176" t="s">
        <v>10415</v>
      </c>
      <c r="D4947" s="175" t="s">
        <v>10247</v>
      </c>
      <c r="E4947" s="82">
        <v>12</v>
      </c>
      <c r="F4947" s="79"/>
      <c r="G4947" s="82"/>
      <c r="H4947" s="82"/>
      <c r="I4947" s="118">
        <f>VLOOKUP(道具表!L4947,虛寶卡代碼清單!D:H,4,FALSE)*K4947</f>
        <v>12000000000000</v>
      </c>
      <c r="J4947" s="147"/>
      <c r="K4947" s="71">
        <v>10000000000</v>
      </c>
      <c r="L4947" t="s">
        <v>10077</v>
      </c>
    </row>
    <row r="4948" spans="2:12" x14ac:dyDescent="0.25">
      <c r="B4948" s="82" t="s">
        <v>441</v>
      </c>
      <c r="C4948" s="156" t="s">
        <v>11101</v>
      </c>
      <c r="D4948" s="153" t="s">
        <v>10933</v>
      </c>
      <c r="E4948" s="82">
        <v>12</v>
      </c>
      <c r="F4948" s="79"/>
      <c r="G4948" s="82"/>
      <c r="H4948" s="82"/>
      <c r="I4948" s="118">
        <f>VLOOKUP(道具表!L4948,虛寶卡代碼清單!D:H,4,FALSE)*K4948</f>
        <v>150000</v>
      </c>
      <c r="J4948" s="147"/>
      <c r="K4948" s="71">
        <v>3000</v>
      </c>
      <c r="L4948" t="s">
        <v>10923</v>
      </c>
    </row>
    <row r="4949" spans="2:12" x14ac:dyDescent="0.25">
      <c r="B4949" s="82" t="s">
        <v>441</v>
      </c>
      <c r="C4949" s="156" t="s">
        <v>11102</v>
      </c>
      <c r="D4949" s="153" t="s">
        <v>10934</v>
      </c>
      <c r="E4949" s="82">
        <v>12</v>
      </c>
      <c r="F4949" s="79"/>
      <c r="G4949" s="82"/>
      <c r="H4949" s="82"/>
      <c r="I4949" s="118">
        <f>VLOOKUP(道具表!L4949,虛寶卡代碼清單!D:H,4,FALSE)*K4949</f>
        <v>498000</v>
      </c>
      <c r="J4949" s="147"/>
      <c r="K4949" s="71">
        <v>9960</v>
      </c>
      <c r="L4949" t="s">
        <v>10923</v>
      </c>
    </row>
    <row r="4950" spans="2:12" x14ac:dyDescent="0.25">
      <c r="B4950" s="82" t="s">
        <v>441</v>
      </c>
      <c r="C4950" s="156" t="s">
        <v>11103</v>
      </c>
      <c r="D4950" s="153" t="s">
        <v>10935</v>
      </c>
      <c r="E4950" s="82">
        <v>12</v>
      </c>
      <c r="F4950" s="79"/>
      <c r="G4950" s="82"/>
      <c r="H4950" s="82"/>
      <c r="I4950" s="118">
        <f>VLOOKUP(道具表!L4950,虛寶卡代碼清單!D:H,4,FALSE)*K4950</f>
        <v>1500000</v>
      </c>
      <c r="J4950" s="147"/>
      <c r="K4950" s="71">
        <v>30000</v>
      </c>
      <c r="L4950" t="s">
        <v>10923</v>
      </c>
    </row>
    <row r="4951" spans="2:12" x14ac:dyDescent="0.25">
      <c r="B4951" s="82" t="s">
        <v>441</v>
      </c>
      <c r="C4951" s="156" t="s">
        <v>11104</v>
      </c>
      <c r="D4951" s="153" t="s">
        <v>10936</v>
      </c>
      <c r="E4951" s="82">
        <v>12</v>
      </c>
      <c r="F4951" s="79"/>
      <c r="G4951" s="82"/>
      <c r="H4951" s="82"/>
      <c r="I4951" s="118">
        <f>VLOOKUP(道具表!L4951,虛寶卡代碼清單!D:H,4,FALSE)*K4951</f>
        <v>4800000</v>
      </c>
      <c r="J4951" s="147"/>
      <c r="K4951" s="71">
        <v>96000</v>
      </c>
      <c r="L4951" t="s">
        <v>10923</v>
      </c>
    </row>
    <row r="4952" spans="2:12" x14ac:dyDescent="0.25">
      <c r="B4952" s="82" t="s">
        <v>441</v>
      </c>
      <c r="C4952" s="156" t="s">
        <v>11105</v>
      </c>
      <c r="D4952" s="153" t="s">
        <v>10937</v>
      </c>
      <c r="E4952" s="82">
        <v>12</v>
      </c>
      <c r="F4952" s="79"/>
      <c r="G4952" s="82"/>
      <c r="H4952" s="82"/>
      <c r="I4952" s="118">
        <f>VLOOKUP(道具表!L4952,虛寶卡代碼清單!D:H,4,FALSE)*K4952</f>
        <v>15000000</v>
      </c>
      <c r="J4952" s="147"/>
      <c r="K4952" s="71">
        <v>300000</v>
      </c>
      <c r="L4952" t="s">
        <v>10923</v>
      </c>
    </row>
    <row r="4953" spans="2:12" x14ac:dyDescent="0.25">
      <c r="B4953" s="82" t="s">
        <v>441</v>
      </c>
      <c r="C4953" s="156" t="s">
        <v>11106</v>
      </c>
      <c r="D4953" s="153" t="s">
        <v>10938</v>
      </c>
      <c r="E4953" s="82">
        <v>12</v>
      </c>
      <c r="F4953" s="79"/>
      <c r="G4953" s="82"/>
      <c r="H4953" s="82"/>
      <c r="I4953" s="118">
        <f>VLOOKUP(道具表!L4953,虛寶卡代碼清單!D:H,4,FALSE)*K4953</f>
        <v>49800000</v>
      </c>
      <c r="J4953" s="147"/>
      <c r="K4953" s="71">
        <v>996000</v>
      </c>
      <c r="L4953" t="s">
        <v>10923</v>
      </c>
    </row>
    <row r="4954" spans="2:12" x14ac:dyDescent="0.25">
      <c r="B4954" s="82" t="s">
        <v>441</v>
      </c>
      <c r="C4954" s="156" t="s">
        <v>11107</v>
      </c>
      <c r="D4954" s="153" t="s">
        <v>10939</v>
      </c>
      <c r="E4954" s="82">
        <v>12</v>
      </c>
      <c r="F4954" s="79"/>
      <c r="G4954" s="82"/>
      <c r="H4954" s="82"/>
      <c r="I4954" s="118">
        <f>VLOOKUP(道具表!L4954,虛寶卡代碼清單!D:H,4,FALSE)*K4954</f>
        <v>150000000</v>
      </c>
      <c r="J4954" s="147"/>
      <c r="K4954" s="71">
        <v>3000000</v>
      </c>
      <c r="L4954" t="s">
        <v>10923</v>
      </c>
    </row>
    <row r="4955" spans="2:12" x14ac:dyDescent="0.25">
      <c r="B4955" s="82" t="s">
        <v>441</v>
      </c>
      <c r="C4955" s="156" t="s">
        <v>11108</v>
      </c>
      <c r="D4955" s="153" t="s">
        <v>10940</v>
      </c>
      <c r="E4955" s="82">
        <v>12</v>
      </c>
      <c r="F4955" s="79"/>
      <c r="G4955" s="82"/>
      <c r="H4955" s="82"/>
      <c r="I4955" s="118">
        <f>VLOOKUP(道具表!L4955,虛寶卡代碼清單!D:H,4,FALSE)*K4955</f>
        <v>300000000</v>
      </c>
      <c r="J4955" s="147"/>
      <c r="K4955" s="71">
        <v>6000000</v>
      </c>
      <c r="L4955" t="s">
        <v>10923</v>
      </c>
    </row>
    <row r="4956" spans="2:12" x14ac:dyDescent="0.25">
      <c r="B4956" s="82" t="s">
        <v>441</v>
      </c>
      <c r="C4956" s="156" t="s">
        <v>11109</v>
      </c>
      <c r="D4956" s="153" t="s">
        <v>10941</v>
      </c>
      <c r="E4956" s="82">
        <v>12</v>
      </c>
      <c r="F4956" s="79"/>
      <c r="G4956" s="82"/>
      <c r="H4956" s="82"/>
      <c r="I4956" s="118">
        <f>VLOOKUP(道具表!L4956,虛寶卡代碼清單!D:H,4,FALSE)*K4956</f>
        <v>450000000</v>
      </c>
      <c r="J4956" s="147"/>
      <c r="K4956" s="71">
        <v>9000000</v>
      </c>
      <c r="L4956" t="s">
        <v>10923</v>
      </c>
    </row>
    <row r="4957" spans="2:12" x14ac:dyDescent="0.25">
      <c r="B4957" s="82" t="s">
        <v>441</v>
      </c>
      <c r="C4957" s="156" t="s">
        <v>11110</v>
      </c>
      <c r="D4957" s="153" t="s">
        <v>10942</v>
      </c>
      <c r="E4957" s="82">
        <v>12</v>
      </c>
      <c r="F4957" s="79"/>
      <c r="G4957" s="82"/>
      <c r="H4957" s="82"/>
      <c r="I4957" s="118">
        <f>VLOOKUP(道具表!L4957,虛寶卡代碼清單!D:H,4,FALSE)*K4957</f>
        <v>498000000</v>
      </c>
      <c r="J4957" s="147"/>
      <c r="K4957" s="71">
        <v>9960000</v>
      </c>
      <c r="L4957" t="s">
        <v>10923</v>
      </c>
    </row>
    <row r="4958" spans="2:12" x14ac:dyDescent="0.25">
      <c r="B4958" s="82" t="s">
        <v>441</v>
      </c>
      <c r="C4958" s="156" t="s">
        <v>11111</v>
      </c>
      <c r="D4958" s="153" t="s">
        <v>10943</v>
      </c>
      <c r="E4958" s="82">
        <v>12</v>
      </c>
      <c r="F4958" s="79"/>
      <c r="G4958" s="82"/>
      <c r="H4958" s="82"/>
      <c r="I4958" s="118">
        <f>VLOOKUP(道具表!L4958,虛寶卡代碼清單!D:H,4,FALSE)*K4958</f>
        <v>750000000</v>
      </c>
      <c r="J4958" s="147"/>
      <c r="K4958" s="71">
        <v>15000000</v>
      </c>
      <c r="L4958" t="s">
        <v>10923</v>
      </c>
    </row>
    <row r="4959" spans="2:12" x14ac:dyDescent="0.25">
      <c r="B4959" s="82" t="s">
        <v>441</v>
      </c>
      <c r="C4959" s="156" t="s">
        <v>11112</v>
      </c>
      <c r="D4959" s="153" t="s">
        <v>10944</v>
      </c>
      <c r="E4959" s="82">
        <v>12</v>
      </c>
      <c r="F4959" s="79"/>
      <c r="G4959" s="82"/>
      <c r="H4959" s="82"/>
      <c r="I4959" s="118">
        <f>VLOOKUP(道具表!L4959,虛寶卡代碼清單!D:H,4,FALSE)*K4959</f>
        <v>1500000000</v>
      </c>
      <c r="J4959" s="147"/>
      <c r="K4959" s="71">
        <v>30000000</v>
      </c>
      <c r="L4959" t="s">
        <v>10923</v>
      </c>
    </row>
    <row r="4960" spans="2:12" x14ac:dyDescent="0.25">
      <c r="B4960" s="82" t="s">
        <v>441</v>
      </c>
      <c r="C4960" s="156" t="s">
        <v>11113</v>
      </c>
      <c r="D4960" s="153" t="s">
        <v>10945</v>
      </c>
      <c r="E4960" s="82">
        <v>12</v>
      </c>
      <c r="F4960" s="79"/>
      <c r="G4960" s="82"/>
      <c r="H4960" s="82"/>
      <c r="I4960" s="118">
        <f>VLOOKUP(道具表!L4960,虛寶卡代碼清單!D:H,4,FALSE)*K4960</f>
        <v>2493000000</v>
      </c>
      <c r="J4960" s="147"/>
      <c r="K4960" s="71">
        <v>49860000</v>
      </c>
      <c r="L4960" t="s">
        <v>10923</v>
      </c>
    </row>
    <row r="4961" spans="2:12" x14ac:dyDescent="0.25">
      <c r="B4961" s="82" t="s">
        <v>441</v>
      </c>
      <c r="C4961" s="156" t="s">
        <v>11114</v>
      </c>
      <c r="D4961" s="153" t="s">
        <v>10946</v>
      </c>
      <c r="E4961" s="82">
        <v>12</v>
      </c>
      <c r="F4961" s="79"/>
      <c r="G4961" s="82"/>
      <c r="H4961" s="82"/>
      <c r="I4961" s="118">
        <f>VLOOKUP(道具表!L4961,虛寶卡代碼清單!D:H,4,FALSE)*K4961</f>
        <v>4980000000</v>
      </c>
      <c r="J4961" s="147"/>
      <c r="K4961" s="71">
        <v>99600000</v>
      </c>
      <c r="L4961" t="s">
        <v>10923</v>
      </c>
    </row>
    <row r="4962" spans="2:12" x14ac:dyDescent="0.25">
      <c r="B4962" s="82" t="s">
        <v>441</v>
      </c>
      <c r="C4962" s="156" t="s">
        <v>11115</v>
      </c>
      <c r="D4962" s="153" t="s">
        <v>10947</v>
      </c>
      <c r="E4962" s="82">
        <v>12</v>
      </c>
      <c r="F4962" s="79"/>
      <c r="G4962" s="82"/>
      <c r="H4962" s="82"/>
      <c r="I4962" s="118">
        <f>VLOOKUP(道具表!L4962,虛寶卡代碼清單!D:H,4,FALSE)*K4962</f>
        <v>9900000000</v>
      </c>
      <c r="J4962" s="147"/>
      <c r="K4962" s="71">
        <v>198000000</v>
      </c>
      <c r="L4962" t="s">
        <v>10923</v>
      </c>
    </row>
    <row r="4963" spans="2:12" x14ac:dyDescent="0.25">
      <c r="B4963" s="82" t="s">
        <v>441</v>
      </c>
      <c r="C4963" s="156" t="s">
        <v>11116</v>
      </c>
      <c r="D4963" s="153" t="s">
        <v>10948</v>
      </c>
      <c r="E4963" s="82">
        <v>12</v>
      </c>
      <c r="F4963" s="79"/>
      <c r="G4963" s="82"/>
      <c r="H4963" s="82"/>
      <c r="I4963" s="118">
        <f>VLOOKUP(道具表!L4963,虛寶卡代碼清單!D:H,4,FALSE)*K4963</f>
        <v>15000000000</v>
      </c>
      <c r="J4963" s="147"/>
      <c r="K4963" s="71">
        <v>300000000</v>
      </c>
      <c r="L4963" t="s">
        <v>10923</v>
      </c>
    </row>
    <row r="4964" spans="2:12" x14ac:dyDescent="0.25">
      <c r="B4964" s="82" t="s">
        <v>441</v>
      </c>
      <c r="C4964" s="156" t="s">
        <v>11117</v>
      </c>
      <c r="D4964" s="153" t="s">
        <v>10949</v>
      </c>
      <c r="E4964" s="82">
        <v>12</v>
      </c>
      <c r="F4964" s="79"/>
      <c r="G4964" s="82"/>
      <c r="H4964" s="82"/>
      <c r="I4964" s="118">
        <f>VLOOKUP(道具表!L4964,虛寶卡代碼清單!D:H,4,FALSE)*K4964</f>
        <v>24900000000</v>
      </c>
      <c r="J4964" s="147"/>
      <c r="K4964" s="71">
        <v>498000000</v>
      </c>
      <c r="L4964" t="s">
        <v>10923</v>
      </c>
    </row>
    <row r="4965" spans="2:12" x14ac:dyDescent="0.25">
      <c r="B4965" s="82" t="s">
        <v>441</v>
      </c>
      <c r="C4965" s="156" t="s">
        <v>11118</v>
      </c>
      <c r="D4965" s="153" t="s">
        <v>10950</v>
      </c>
      <c r="E4965" s="82">
        <v>12</v>
      </c>
      <c r="F4965" s="79"/>
      <c r="G4965" s="82"/>
      <c r="H4965" s="82"/>
      <c r="I4965" s="118">
        <f>VLOOKUP(道具表!L4965,虛寶卡代碼清單!D:H,4,FALSE)*K4965</f>
        <v>49800000000</v>
      </c>
      <c r="J4965" s="147"/>
      <c r="K4965" s="71">
        <v>996000000</v>
      </c>
      <c r="L4965" t="s">
        <v>10923</v>
      </c>
    </row>
    <row r="4966" spans="2:12" x14ac:dyDescent="0.25">
      <c r="B4966" s="82" t="s">
        <v>441</v>
      </c>
      <c r="C4966" s="156" t="s">
        <v>11119</v>
      </c>
      <c r="D4966" s="153" t="s">
        <v>10951</v>
      </c>
      <c r="E4966" s="82">
        <v>12</v>
      </c>
      <c r="F4966" s="79"/>
      <c r="G4966" s="82"/>
      <c r="H4966" s="82"/>
      <c r="I4966" s="118">
        <f>VLOOKUP(道具表!L4966,虛寶卡代碼清單!D:H,4,FALSE)*K4966</f>
        <v>99000000000</v>
      </c>
      <c r="J4966" s="147"/>
      <c r="K4966" s="71">
        <v>1980000000</v>
      </c>
      <c r="L4966" t="s">
        <v>10923</v>
      </c>
    </row>
    <row r="4967" spans="2:12" x14ac:dyDescent="0.25">
      <c r="B4967" s="82" t="s">
        <v>441</v>
      </c>
      <c r="C4967" s="156" t="s">
        <v>11120</v>
      </c>
      <c r="D4967" s="153" t="s">
        <v>10952</v>
      </c>
      <c r="E4967" s="82">
        <v>12</v>
      </c>
      <c r="F4967" s="79"/>
      <c r="G4967" s="82"/>
      <c r="H4967" s="82"/>
      <c r="I4967" s="118">
        <f>VLOOKUP(道具表!L4967,虛寶卡代碼清單!D:H,4,FALSE)*K4967</f>
        <v>249000000000</v>
      </c>
      <c r="J4967" s="147"/>
      <c r="K4967" s="71">
        <v>4980000000</v>
      </c>
      <c r="L4967" t="s">
        <v>10923</v>
      </c>
    </row>
    <row r="4968" spans="2:12" x14ac:dyDescent="0.25">
      <c r="B4968" s="82" t="s">
        <v>441</v>
      </c>
      <c r="C4968" s="156" t="s">
        <v>11121</v>
      </c>
      <c r="D4968" s="153" t="s">
        <v>10953</v>
      </c>
      <c r="E4968" s="82">
        <v>12</v>
      </c>
      <c r="F4968" s="79"/>
      <c r="G4968" s="82"/>
      <c r="H4968" s="82"/>
      <c r="I4968" s="118">
        <f>VLOOKUP(道具表!L4968,虛寶卡代碼清單!D:H,4,FALSE)*K4968</f>
        <v>498000000000</v>
      </c>
      <c r="J4968" s="147"/>
      <c r="K4968" s="71">
        <v>9960000000</v>
      </c>
      <c r="L4968" t="s">
        <v>10923</v>
      </c>
    </row>
    <row r="4969" spans="2:12" x14ac:dyDescent="0.25">
      <c r="B4969" s="82" t="s">
        <v>441</v>
      </c>
      <c r="C4969" s="156" t="s">
        <v>11122</v>
      </c>
      <c r="D4969" s="153" t="s">
        <v>10954</v>
      </c>
      <c r="E4969" s="82">
        <v>12</v>
      </c>
      <c r="F4969" s="79"/>
      <c r="G4969" s="82"/>
      <c r="H4969" s="82"/>
      <c r="I4969" s="118">
        <f>VLOOKUP(道具表!L4969,虛寶卡代碼清單!D:H,4,FALSE)*K4969</f>
        <v>150000</v>
      </c>
      <c r="J4969" s="147"/>
      <c r="K4969" s="71">
        <v>3000</v>
      </c>
      <c r="L4969" t="s">
        <v>10923</v>
      </c>
    </row>
    <row r="4970" spans="2:12" x14ac:dyDescent="0.25">
      <c r="B4970" s="82" t="s">
        <v>441</v>
      </c>
      <c r="C4970" s="156" t="s">
        <v>11123</v>
      </c>
      <c r="D4970" s="153" t="s">
        <v>10955</v>
      </c>
      <c r="E4970" s="82">
        <v>12</v>
      </c>
      <c r="F4970" s="79"/>
      <c r="G4970" s="82"/>
      <c r="H4970" s="82"/>
      <c r="I4970" s="118">
        <f>VLOOKUP(道具表!L4970,虛寶卡代碼清單!D:H,4,FALSE)*K4970</f>
        <v>498000</v>
      </c>
      <c r="J4970" s="147"/>
      <c r="K4970" s="71">
        <v>9960</v>
      </c>
      <c r="L4970" t="s">
        <v>10923</v>
      </c>
    </row>
    <row r="4971" spans="2:12" x14ac:dyDescent="0.25">
      <c r="B4971" s="82" t="s">
        <v>441</v>
      </c>
      <c r="C4971" s="156" t="s">
        <v>11124</v>
      </c>
      <c r="D4971" s="153" t="s">
        <v>10956</v>
      </c>
      <c r="E4971" s="82">
        <v>12</v>
      </c>
      <c r="F4971" s="79"/>
      <c r="G4971" s="82"/>
      <c r="H4971" s="82"/>
      <c r="I4971" s="118">
        <f>VLOOKUP(道具表!L4971,虛寶卡代碼清單!D:H,4,FALSE)*K4971</f>
        <v>1500000</v>
      </c>
      <c r="J4971" s="147"/>
      <c r="K4971" s="71">
        <v>30000</v>
      </c>
      <c r="L4971" t="s">
        <v>10923</v>
      </c>
    </row>
    <row r="4972" spans="2:12" x14ac:dyDescent="0.25">
      <c r="B4972" s="82" t="s">
        <v>441</v>
      </c>
      <c r="C4972" s="156" t="s">
        <v>11125</v>
      </c>
      <c r="D4972" s="153" t="s">
        <v>10957</v>
      </c>
      <c r="E4972" s="82">
        <v>12</v>
      </c>
      <c r="F4972" s="79"/>
      <c r="G4972" s="82"/>
      <c r="H4972" s="82"/>
      <c r="I4972" s="118">
        <f>VLOOKUP(道具表!L4972,虛寶卡代碼清單!D:H,4,FALSE)*K4972</f>
        <v>4800000</v>
      </c>
      <c r="J4972" s="147"/>
      <c r="K4972" s="71">
        <v>96000</v>
      </c>
      <c r="L4972" t="s">
        <v>10923</v>
      </c>
    </row>
    <row r="4973" spans="2:12" x14ac:dyDescent="0.25">
      <c r="B4973" s="82" t="s">
        <v>441</v>
      </c>
      <c r="C4973" s="156" t="s">
        <v>11126</v>
      </c>
      <c r="D4973" s="153" t="s">
        <v>10958</v>
      </c>
      <c r="E4973" s="82">
        <v>12</v>
      </c>
      <c r="F4973" s="79"/>
      <c r="G4973" s="82"/>
      <c r="H4973" s="82"/>
      <c r="I4973" s="118">
        <f>VLOOKUP(道具表!L4973,虛寶卡代碼清單!D:H,4,FALSE)*K4973</f>
        <v>15000000</v>
      </c>
      <c r="J4973" s="147"/>
      <c r="K4973" s="71">
        <v>300000</v>
      </c>
      <c r="L4973" t="s">
        <v>10923</v>
      </c>
    </row>
    <row r="4974" spans="2:12" x14ac:dyDescent="0.25">
      <c r="B4974" s="82" t="s">
        <v>441</v>
      </c>
      <c r="C4974" s="156" t="s">
        <v>11127</v>
      </c>
      <c r="D4974" s="153" t="s">
        <v>10959</v>
      </c>
      <c r="E4974" s="82">
        <v>12</v>
      </c>
      <c r="F4974" s="79"/>
      <c r="G4974" s="82"/>
      <c r="H4974" s="82"/>
      <c r="I4974" s="118">
        <f>VLOOKUP(道具表!L4974,虛寶卡代碼清單!D:H,4,FALSE)*K4974</f>
        <v>49800000</v>
      </c>
      <c r="J4974" s="147"/>
      <c r="K4974" s="71">
        <v>996000</v>
      </c>
      <c r="L4974" t="s">
        <v>10923</v>
      </c>
    </row>
    <row r="4975" spans="2:12" x14ac:dyDescent="0.25">
      <c r="B4975" s="82" t="s">
        <v>441</v>
      </c>
      <c r="C4975" s="156" t="s">
        <v>11128</v>
      </c>
      <c r="D4975" s="153" t="s">
        <v>10960</v>
      </c>
      <c r="E4975" s="82">
        <v>12</v>
      </c>
      <c r="F4975" s="79"/>
      <c r="G4975" s="82"/>
      <c r="H4975" s="82"/>
      <c r="I4975" s="118">
        <f>VLOOKUP(道具表!L4975,虛寶卡代碼清單!D:H,4,FALSE)*K4975</f>
        <v>150000000</v>
      </c>
      <c r="J4975" s="147"/>
      <c r="K4975" s="71">
        <v>3000000</v>
      </c>
      <c r="L4975" t="s">
        <v>10923</v>
      </c>
    </row>
    <row r="4976" spans="2:12" x14ac:dyDescent="0.25">
      <c r="B4976" s="82" t="s">
        <v>441</v>
      </c>
      <c r="C4976" s="156" t="s">
        <v>11129</v>
      </c>
      <c r="D4976" s="153" t="s">
        <v>10961</v>
      </c>
      <c r="E4976" s="82">
        <v>12</v>
      </c>
      <c r="F4976" s="79"/>
      <c r="G4976" s="82"/>
      <c r="H4976" s="82"/>
      <c r="I4976" s="118">
        <f>VLOOKUP(道具表!L4976,虛寶卡代碼清單!D:H,4,FALSE)*K4976</f>
        <v>300000000</v>
      </c>
      <c r="J4976" s="147"/>
      <c r="K4976" s="71">
        <v>6000000</v>
      </c>
      <c r="L4976" t="s">
        <v>10923</v>
      </c>
    </row>
    <row r="4977" spans="2:12" x14ac:dyDescent="0.25">
      <c r="B4977" s="82" t="s">
        <v>441</v>
      </c>
      <c r="C4977" s="156" t="s">
        <v>11130</v>
      </c>
      <c r="D4977" s="153" t="s">
        <v>10962</v>
      </c>
      <c r="E4977" s="82">
        <v>12</v>
      </c>
      <c r="F4977" s="79"/>
      <c r="G4977" s="82"/>
      <c r="H4977" s="82"/>
      <c r="I4977" s="118">
        <f>VLOOKUP(道具表!L4977,虛寶卡代碼清單!D:H,4,FALSE)*K4977</f>
        <v>450000000</v>
      </c>
      <c r="J4977" s="147"/>
      <c r="K4977" s="71">
        <v>9000000</v>
      </c>
      <c r="L4977" t="s">
        <v>10923</v>
      </c>
    </row>
    <row r="4978" spans="2:12" x14ac:dyDescent="0.25">
      <c r="B4978" s="82" t="s">
        <v>441</v>
      </c>
      <c r="C4978" s="156" t="s">
        <v>11131</v>
      </c>
      <c r="D4978" s="153" t="s">
        <v>10963</v>
      </c>
      <c r="E4978" s="82">
        <v>12</v>
      </c>
      <c r="F4978" s="79"/>
      <c r="G4978" s="82"/>
      <c r="H4978" s="82"/>
      <c r="I4978" s="118">
        <f>VLOOKUP(道具表!L4978,虛寶卡代碼清單!D:H,4,FALSE)*K4978</f>
        <v>498000000</v>
      </c>
      <c r="J4978" s="147"/>
      <c r="K4978" s="71">
        <v>9960000</v>
      </c>
      <c r="L4978" t="s">
        <v>10923</v>
      </c>
    </row>
    <row r="4979" spans="2:12" x14ac:dyDescent="0.25">
      <c r="B4979" s="82" t="s">
        <v>441</v>
      </c>
      <c r="C4979" s="156" t="s">
        <v>11132</v>
      </c>
      <c r="D4979" s="153" t="s">
        <v>10964</v>
      </c>
      <c r="E4979" s="82">
        <v>12</v>
      </c>
      <c r="F4979" s="79"/>
      <c r="G4979" s="82"/>
      <c r="H4979" s="82"/>
      <c r="I4979" s="118">
        <f>VLOOKUP(道具表!L4979,虛寶卡代碼清單!D:H,4,FALSE)*K4979</f>
        <v>750000000</v>
      </c>
      <c r="J4979" s="147"/>
      <c r="K4979" s="71">
        <v>15000000</v>
      </c>
      <c r="L4979" t="s">
        <v>10923</v>
      </c>
    </row>
    <row r="4980" spans="2:12" x14ac:dyDescent="0.25">
      <c r="B4980" s="82" t="s">
        <v>441</v>
      </c>
      <c r="C4980" s="156" t="s">
        <v>11133</v>
      </c>
      <c r="D4980" s="153" t="s">
        <v>10965</v>
      </c>
      <c r="E4980" s="82">
        <v>12</v>
      </c>
      <c r="F4980" s="79"/>
      <c r="G4980" s="82"/>
      <c r="H4980" s="82"/>
      <c r="I4980" s="118">
        <f>VLOOKUP(道具表!L4980,虛寶卡代碼清單!D:H,4,FALSE)*K4980</f>
        <v>1500000000</v>
      </c>
      <c r="J4980" s="147"/>
      <c r="K4980" s="71">
        <v>30000000</v>
      </c>
      <c r="L4980" t="s">
        <v>10923</v>
      </c>
    </row>
    <row r="4981" spans="2:12" x14ac:dyDescent="0.25">
      <c r="B4981" s="82" t="s">
        <v>441</v>
      </c>
      <c r="C4981" s="156" t="s">
        <v>11134</v>
      </c>
      <c r="D4981" s="153" t="s">
        <v>10966</v>
      </c>
      <c r="E4981" s="82">
        <v>12</v>
      </c>
      <c r="F4981" s="79"/>
      <c r="G4981" s="82"/>
      <c r="H4981" s="82"/>
      <c r="I4981" s="118">
        <f>VLOOKUP(道具表!L4981,虛寶卡代碼清單!D:H,4,FALSE)*K4981</f>
        <v>2493000000</v>
      </c>
      <c r="J4981" s="147"/>
      <c r="K4981" s="71">
        <v>49860000</v>
      </c>
      <c r="L4981" t="s">
        <v>10923</v>
      </c>
    </row>
    <row r="4982" spans="2:12" x14ac:dyDescent="0.25">
      <c r="B4982" s="82" t="s">
        <v>441</v>
      </c>
      <c r="C4982" s="156" t="s">
        <v>11135</v>
      </c>
      <c r="D4982" s="153" t="s">
        <v>10967</v>
      </c>
      <c r="E4982" s="82">
        <v>12</v>
      </c>
      <c r="F4982" s="79"/>
      <c r="G4982" s="82"/>
      <c r="H4982" s="82"/>
      <c r="I4982" s="118">
        <f>VLOOKUP(道具表!L4982,虛寶卡代碼清單!D:H,4,FALSE)*K4982</f>
        <v>4980000000</v>
      </c>
      <c r="J4982" s="147"/>
      <c r="K4982" s="71">
        <v>99600000</v>
      </c>
      <c r="L4982" t="s">
        <v>10923</v>
      </c>
    </row>
    <row r="4983" spans="2:12" x14ac:dyDescent="0.25">
      <c r="B4983" s="82" t="s">
        <v>441</v>
      </c>
      <c r="C4983" s="156" t="s">
        <v>11136</v>
      </c>
      <c r="D4983" s="153" t="s">
        <v>10968</v>
      </c>
      <c r="E4983" s="82">
        <v>12</v>
      </c>
      <c r="F4983" s="79"/>
      <c r="G4983" s="82"/>
      <c r="H4983" s="82"/>
      <c r="I4983" s="118">
        <f>VLOOKUP(道具表!L4983,虛寶卡代碼清單!D:H,4,FALSE)*K4983</f>
        <v>9900000000</v>
      </c>
      <c r="J4983" s="147"/>
      <c r="K4983" s="71">
        <v>198000000</v>
      </c>
      <c r="L4983" t="s">
        <v>10923</v>
      </c>
    </row>
    <row r="4984" spans="2:12" x14ac:dyDescent="0.25">
      <c r="B4984" s="82" t="s">
        <v>441</v>
      </c>
      <c r="C4984" s="156" t="s">
        <v>11137</v>
      </c>
      <c r="D4984" s="153" t="s">
        <v>10969</v>
      </c>
      <c r="E4984" s="82">
        <v>12</v>
      </c>
      <c r="F4984" s="79"/>
      <c r="G4984" s="82"/>
      <c r="H4984" s="82"/>
      <c r="I4984" s="118">
        <f>VLOOKUP(道具表!L4984,虛寶卡代碼清單!D:H,4,FALSE)*K4984</f>
        <v>15000000000</v>
      </c>
      <c r="J4984" s="147"/>
      <c r="K4984" s="71">
        <v>300000000</v>
      </c>
      <c r="L4984" t="s">
        <v>10923</v>
      </c>
    </row>
    <row r="4985" spans="2:12" x14ac:dyDescent="0.25">
      <c r="B4985" s="82" t="s">
        <v>441</v>
      </c>
      <c r="C4985" s="156" t="s">
        <v>11138</v>
      </c>
      <c r="D4985" s="153" t="s">
        <v>10970</v>
      </c>
      <c r="E4985" s="82">
        <v>12</v>
      </c>
      <c r="F4985" s="79"/>
      <c r="G4985" s="82"/>
      <c r="H4985" s="82"/>
      <c r="I4985" s="118">
        <f>VLOOKUP(道具表!L4985,虛寶卡代碼清單!D:H,4,FALSE)*K4985</f>
        <v>24900000000</v>
      </c>
      <c r="J4985" s="147"/>
      <c r="K4985" s="71">
        <v>498000000</v>
      </c>
      <c r="L4985" t="s">
        <v>10923</v>
      </c>
    </row>
    <row r="4986" spans="2:12" x14ac:dyDescent="0.25">
      <c r="B4986" s="82" t="s">
        <v>441</v>
      </c>
      <c r="C4986" s="156" t="s">
        <v>11139</v>
      </c>
      <c r="D4986" s="153" t="s">
        <v>10971</v>
      </c>
      <c r="E4986" s="82">
        <v>12</v>
      </c>
      <c r="F4986" s="79"/>
      <c r="G4986" s="82"/>
      <c r="H4986" s="82"/>
      <c r="I4986" s="118">
        <f>VLOOKUP(道具表!L4986,虛寶卡代碼清單!D:H,4,FALSE)*K4986</f>
        <v>49800000000</v>
      </c>
      <c r="J4986" s="147"/>
      <c r="K4986" s="71">
        <v>996000000</v>
      </c>
      <c r="L4986" t="s">
        <v>10923</v>
      </c>
    </row>
    <row r="4987" spans="2:12" x14ac:dyDescent="0.25">
      <c r="B4987" s="82" t="s">
        <v>441</v>
      </c>
      <c r="C4987" s="156" t="s">
        <v>11140</v>
      </c>
      <c r="D4987" s="153" t="s">
        <v>10972</v>
      </c>
      <c r="E4987" s="82">
        <v>12</v>
      </c>
      <c r="F4987" s="79"/>
      <c r="G4987" s="82"/>
      <c r="H4987" s="82"/>
      <c r="I4987" s="118">
        <f>VLOOKUP(道具表!L4987,虛寶卡代碼清單!D:H,4,FALSE)*K4987</f>
        <v>99000000000</v>
      </c>
      <c r="J4987" s="147"/>
      <c r="K4987" s="71">
        <v>1980000000</v>
      </c>
      <c r="L4987" t="s">
        <v>10923</v>
      </c>
    </row>
    <row r="4988" spans="2:12" x14ac:dyDescent="0.25">
      <c r="B4988" s="82" t="s">
        <v>441</v>
      </c>
      <c r="C4988" s="156" t="s">
        <v>11141</v>
      </c>
      <c r="D4988" s="153" t="s">
        <v>10973</v>
      </c>
      <c r="E4988" s="82">
        <v>12</v>
      </c>
      <c r="F4988" s="79"/>
      <c r="G4988" s="82"/>
      <c r="H4988" s="82"/>
      <c r="I4988" s="118">
        <f>VLOOKUP(道具表!L4988,虛寶卡代碼清單!D:H,4,FALSE)*K4988</f>
        <v>249000000000</v>
      </c>
      <c r="J4988" s="147"/>
      <c r="K4988" s="71">
        <v>4980000000</v>
      </c>
      <c r="L4988" t="s">
        <v>10923</v>
      </c>
    </row>
    <row r="4989" spans="2:12" x14ac:dyDescent="0.25">
      <c r="B4989" s="82" t="s">
        <v>441</v>
      </c>
      <c r="C4989" s="156" t="s">
        <v>11142</v>
      </c>
      <c r="D4989" s="153" t="s">
        <v>10974</v>
      </c>
      <c r="E4989" s="82">
        <v>12</v>
      </c>
      <c r="F4989" s="79"/>
      <c r="G4989" s="82"/>
      <c r="H4989" s="82"/>
      <c r="I4989" s="118">
        <f>VLOOKUP(道具表!L4989,虛寶卡代碼清單!D:H,4,FALSE)*K4989</f>
        <v>498000000000</v>
      </c>
      <c r="J4989" s="147"/>
      <c r="K4989" s="71">
        <v>9960000000</v>
      </c>
      <c r="L4989" t="s">
        <v>10923</v>
      </c>
    </row>
    <row r="4990" spans="2:12" x14ac:dyDescent="0.25">
      <c r="B4990" s="82" t="s">
        <v>441</v>
      </c>
      <c r="C4990" s="156" t="s">
        <v>11143</v>
      </c>
      <c r="D4990" s="153" t="s">
        <v>10975</v>
      </c>
      <c r="E4990" s="82">
        <v>12</v>
      </c>
      <c r="F4990" s="79"/>
      <c r="G4990" s="82"/>
      <c r="H4990" s="82"/>
      <c r="I4990" s="118">
        <f>VLOOKUP(道具表!L4990,虛寶卡代碼清單!D:H,4,FALSE)*K4990</f>
        <v>600000</v>
      </c>
      <c r="J4990" s="147"/>
      <c r="K4990" s="71">
        <v>3000</v>
      </c>
      <c r="L4990" t="s">
        <v>10924</v>
      </c>
    </row>
    <row r="4991" spans="2:12" x14ac:dyDescent="0.25">
      <c r="B4991" s="82" t="s">
        <v>441</v>
      </c>
      <c r="C4991" s="156" t="s">
        <v>11144</v>
      </c>
      <c r="D4991" s="153" t="s">
        <v>10976</v>
      </c>
      <c r="E4991" s="82">
        <v>12</v>
      </c>
      <c r="F4991" s="79"/>
      <c r="G4991" s="82"/>
      <c r="H4991" s="82"/>
      <c r="I4991" s="118">
        <f>VLOOKUP(道具表!L4991,虛寶卡代碼清單!D:H,4,FALSE)*K4991</f>
        <v>1992000</v>
      </c>
      <c r="J4991" s="147"/>
      <c r="K4991" s="71">
        <v>9960</v>
      </c>
      <c r="L4991" t="s">
        <v>10924</v>
      </c>
    </row>
    <row r="4992" spans="2:12" x14ac:dyDescent="0.25">
      <c r="B4992" s="82" t="s">
        <v>441</v>
      </c>
      <c r="C4992" s="156" t="s">
        <v>11145</v>
      </c>
      <c r="D4992" s="153" t="s">
        <v>10977</v>
      </c>
      <c r="E4992" s="82">
        <v>12</v>
      </c>
      <c r="F4992" s="79"/>
      <c r="G4992" s="82"/>
      <c r="H4992" s="82"/>
      <c r="I4992" s="118">
        <f>VLOOKUP(道具表!L4992,虛寶卡代碼清單!D:H,4,FALSE)*K4992</f>
        <v>6000000</v>
      </c>
      <c r="J4992" s="147"/>
      <c r="K4992" s="71">
        <v>30000</v>
      </c>
      <c r="L4992" t="s">
        <v>10924</v>
      </c>
    </row>
    <row r="4993" spans="2:12" x14ac:dyDescent="0.25">
      <c r="B4993" s="82" t="s">
        <v>441</v>
      </c>
      <c r="C4993" s="156" t="s">
        <v>11146</v>
      </c>
      <c r="D4993" s="153" t="s">
        <v>10978</v>
      </c>
      <c r="E4993" s="82">
        <v>12</v>
      </c>
      <c r="F4993" s="79"/>
      <c r="G4993" s="82"/>
      <c r="H4993" s="82"/>
      <c r="I4993" s="118">
        <f>VLOOKUP(道具表!L4993,虛寶卡代碼清單!D:H,4,FALSE)*K4993</f>
        <v>19200000</v>
      </c>
      <c r="J4993" s="147"/>
      <c r="K4993" s="71">
        <v>96000</v>
      </c>
      <c r="L4993" t="s">
        <v>10924</v>
      </c>
    </row>
    <row r="4994" spans="2:12" x14ac:dyDescent="0.25">
      <c r="B4994" s="82" t="s">
        <v>441</v>
      </c>
      <c r="C4994" s="156" t="s">
        <v>11147</v>
      </c>
      <c r="D4994" s="153" t="s">
        <v>10979</v>
      </c>
      <c r="E4994" s="82">
        <v>12</v>
      </c>
      <c r="F4994" s="79"/>
      <c r="G4994" s="82"/>
      <c r="H4994" s="82"/>
      <c r="I4994" s="118">
        <f>VLOOKUP(道具表!L4994,虛寶卡代碼清單!D:H,4,FALSE)*K4994</f>
        <v>60000000</v>
      </c>
      <c r="J4994" s="147"/>
      <c r="K4994" s="71">
        <v>300000</v>
      </c>
      <c r="L4994" t="s">
        <v>10924</v>
      </c>
    </row>
    <row r="4995" spans="2:12" x14ac:dyDescent="0.25">
      <c r="B4995" s="82" t="s">
        <v>441</v>
      </c>
      <c r="C4995" s="156" t="s">
        <v>11148</v>
      </c>
      <c r="D4995" s="153" t="s">
        <v>10980</v>
      </c>
      <c r="E4995" s="82">
        <v>12</v>
      </c>
      <c r="F4995" s="79"/>
      <c r="G4995" s="82"/>
      <c r="H4995" s="82"/>
      <c r="I4995" s="118">
        <f>VLOOKUP(道具表!L4995,虛寶卡代碼清單!D:H,4,FALSE)*K4995</f>
        <v>199200000</v>
      </c>
      <c r="J4995" s="147"/>
      <c r="K4995" s="71">
        <v>996000</v>
      </c>
      <c r="L4995" t="s">
        <v>10924</v>
      </c>
    </row>
    <row r="4996" spans="2:12" x14ac:dyDescent="0.25">
      <c r="B4996" s="82" t="s">
        <v>441</v>
      </c>
      <c r="C4996" s="156" t="s">
        <v>11149</v>
      </c>
      <c r="D4996" s="153" t="s">
        <v>10981</v>
      </c>
      <c r="E4996" s="82">
        <v>12</v>
      </c>
      <c r="F4996" s="79"/>
      <c r="G4996" s="82"/>
      <c r="H4996" s="82"/>
      <c r="I4996" s="118">
        <f>VLOOKUP(道具表!L4996,虛寶卡代碼清單!D:H,4,FALSE)*K4996</f>
        <v>600000000</v>
      </c>
      <c r="J4996" s="147"/>
      <c r="K4996" s="71">
        <v>3000000</v>
      </c>
      <c r="L4996" t="s">
        <v>10924</v>
      </c>
    </row>
    <row r="4997" spans="2:12" x14ac:dyDescent="0.25">
      <c r="B4997" s="82" t="s">
        <v>441</v>
      </c>
      <c r="C4997" s="156" t="s">
        <v>11150</v>
      </c>
      <c r="D4997" s="153" t="s">
        <v>10982</v>
      </c>
      <c r="E4997" s="82">
        <v>12</v>
      </c>
      <c r="F4997" s="79"/>
      <c r="G4997" s="82"/>
      <c r="H4997" s="82"/>
      <c r="I4997" s="118">
        <f>VLOOKUP(道具表!L4997,虛寶卡代碼清單!D:H,4,FALSE)*K4997</f>
        <v>1200000000</v>
      </c>
      <c r="J4997" s="147"/>
      <c r="K4997" s="71">
        <v>6000000</v>
      </c>
      <c r="L4997" t="s">
        <v>10924</v>
      </c>
    </row>
    <row r="4998" spans="2:12" x14ac:dyDescent="0.25">
      <c r="B4998" s="82" t="s">
        <v>441</v>
      </c>
      <c r="C4998" s="156" t="s">
        <v>11151</v>
      </c>
      <c r="D4998" s="153" t="s">
        <v>10983</v>
      </c>
      <c r="E4998" s="82">
        <v>12</v>
      </c>
      <c r="F4998" s="79"/>
      <c r="G4998" s="82"/>
      <c r="H4998" s="82"/>
      <c r="I4998" s="118">
        <f>VLOOKUP(道具表!L4998,虛寶卡代碼清單!D:H,4,FALSE)*K4998</f>
        <v>1800000000</v>
      </c>
      <c r="J4998" s="147"/>
      <c r="K4998" s="71">
        <v>9000000</v>
      </c>
      <c r="L4998" t="s">
        <v>10924</v>
      </c>
    </row>
    <row r="4999" spans="2:12" x14ac:dyDescent="0.25">
      <c r="B4999" s="82" t="s">
        <v>441</v>
      </c>
      <c r="C4999" s="156" t="s">
        <v>11152</v>
      </c>
      <c r="D4999" s="153" t="s">
        <v>10984</v>
      </c>
      <c r="E4999" s="82">
        <v>12</v>
      </c>
      <c r="F4999" s="79"/>
      <c r="G4999" s="82"/>
      <c r="H4999" s="82"/>
      <c r="I4999" s="118">
        <f>VLOOKUP(道具表!L4999,虛寶卡代碼清單!D:H,4,FALSE)*K4999</f>
        <v>1992000000</v>
      </c>
      <c r="J4999" s="147"/>
      <c r="K4999" s="71">
        <v>9960000</v>
      </c>
      <c r="L4999" t="s">
        <v>10924</v>
      </c>
    </row>
    <row r="5000" spans="2:12" x14ac:dyDescent="0.25">
      <c r="B5000" s="82" t="s">
        <v>441</v>
      </c>
      <c r="C5000" s="156" t="s">
        <v>11153</v>
      </c>
      <c r="D5000" s="153" t="s">
        <v>10985</v>
      </c>
      <c r="E5000" s="82">
        <v>12</v>
      </c>
      <c r="F5000" s="79"/>
      <c r="G5000" s="82"/>
      <c r="H5000" s="82"/>
      <c r="I5000" s="118">
        <f>VLOOKUP(道具表!L5000,虛寶卡代碼清單!D:H,4,FALSE)*K5000</f>
        <v>3000000000</v>
      </c>
      <c r="J5000" s="147"/>
      <c r="K5000" s="71">
        <v>15000000</v>
      </c>
      <c r="L5000" t="s">
        <v>10924</v>
      </c>
    </row>
    <row r="5001" spans="2:12" x14ac:dyDescent="0.25">
      <c r="B5001" s="82" t="s">
        <v>441</v>
      </c>
      <c r="C5001" s="156" t="s">
        <v>11154</v>
      </c>
      <c r="D5001" s="153" t="s">
        <v>10986</v>
      </c>
      <c r="E5001" s="82">
        <v>12</v>
      </c>
      <c r="F5001" s="79"/>
      <c r="G5001" s="82"/>
      <c r="H5001" s="82"/>
      <c r="I5001" s="118">
        <f>VLOOKUP(道具表!L5001,虛寶卡代碼清單!D:H,4,FALSE)*K5001</f>
        <v>6000000000</v>
      </c>
      <c r="J5001" s="147"/>
      <c r="K5001" s="71">
        <v>30000000</v>
      </c>
      <c r="L5001" t="s">
        <v>10924</v>
      </c>
    </row>
    <row r="5002" spans="2:12" x14ac:dyDescent="0.25">
      <c r="B5002" s="82" t="s">
        <v>441</v>
      </c>
      <c r="C5002" s="156" t="s">
        <v>11155</v>
      </c>
      <c r="D5002" s="153" t="s">
        <v>10987</v>
      </c>
      <c r="E5002" s="82">
        <v>12</v>
      </c>
      <c r="F5002" s="79"/>
      <c r="G5002" s="82"/>
      <c r="H5002" s="82"/>
      <c r="I5002" s="118">
        <f>VLOOKUP(道具表!L5002,虛寶卡代碼清單!D:H,4,FALSE)*K5002</f>
        <v>9972000000</v>
      </c>
      <c r="J5002" s="147"/>
      <c r="K5002" s="71">
        <v>49860000</v>
      </c>
      <c r="L5002" t="s">
        <v>10924</v>
      </c>
    </row>
    <row r="5003" spans="2:12" x14ac:dyDescent="0.25">
      <c r="B5003" s="82" t="s">
        <v>441</v>
      </c>
      <c r="C5003" s="156" t="s">
        <v>11156</v>
      </c>
      <c r="D5003" s="153" t="s">
        <v>10988</v>
      </c>
      <c r="E5003" s="82">
        <v>12</v>
      </c>
      <c r="F5003" s="79"/>
      <c r="G5003" s="82"/>
      <c r="H5003" s="82"/>
      <c r="I5003" s="118">
        <f>VLOOKUP(道具表!L5003,虛寶卡代碼清單!D:H,4,FALSE)*K5003</f>
        <v>19920000000</v>
      </c>
      <c r="J5003" s="147"/>
      <c r="K5003" s="71">
        <v>99600000</v>
      </c>
      <c r="L5003" t="s">
        <v>10924</v>
      </c>
    </row>
    <row r="5004" spans="2:12" x14ac:dyDescent="0.25">
      <c r="B5004" s="82" t="s">
        <v>441</v>
      </c>
      <c r="C5004" s="156" t="s">
        <v>11157</v>
      </c>
      <c r="D5004" s="153" t="s">
        <v>10989</v>
      </c>
      <c r="E5004" s="82">
        <v>12</v>
      </c>
      <c r="F5004" s="79"/>
      <c r="G5004" s="82"/>
      <c r="H5004" s="82"/>
      <c r="I5004" s="118">
        <f>VLOOKUP(道具表!L5004,虛寶卡代碼清單!D:H,4,FALSE)*K5004</f>
        <v>39600000000</v>
      </c>
      <c r="J5004" s="147"/>
      <c r="K5004" s="71">
        <v>198000000</v>
      </c>
      <c r="L5004" t="s">
        <v>10924</v>
      </c>
    </row>
    <row r="5005" spans="2:12" x14ac:dyDescent="0.25">
      <c r="B5005" s="82" t="s">
        <v>441</v>
      </c>
      <c r="C5005" s="156" t="s">
        <v>11158</v>
      </c>
      <c r="D5005" s="153" t="s">
        <v>10990</v>
      </c>
      <c r="E5005" s="82">
        <v>12</v>
      </c>
      <c r="F5005" s="79"/>
      <c r="G5005" s="82"/>
      <c r="H5005" s="82"/>
      <c r="I5005" s="118">
        <f>VLOOKUP(道具表!L5005,虛寶卡代碼清單!D:H,4,FALSE)*K5005</f>
        <v>60000000000</v>
      </c>
      <c r="J5005" s="147"/>
      <c r="K5005" s="71">
        <v>300000000</v>
      </c>
      <c r="L5005" t="s">
        <v>10924</v>
      </c>
    </row>
    <row r="5006" spans="2:12" x14ac:dyDescent="0.25">
      <c r="B5006" s="82" t="s">
        <v>441</v>
      </c>
      <c r="C5006" s="156" t="s">
        <v>11159</v>
      </c>
      <c r="D5006" s="153" t="s">
        <v>10991</v>
      </c>
      <c r="E5006" s="82">
        <v>12</v>
      </c>
      <c r="F5006" s="79"/>
      <c r="G5006" s="82"/>
      <c r="H5006" s="82"/>
      <c r="I5006" s="118">
        <f>VLOOKUP(道具表!L5006,虛寶卡代碼清單!D:H,4,FALSE)*K5006</f>
        <v>99600000000</v>
      </c>
      <c r="J5006" s="147"/>
      <c r="K5006" s="71">
        <v>498000000</v>
      </c>
      <c r="L5006" t="s">
        <v>10924</v>
      </c>
    </row>
    <row r="5007" spans="2:12" x14ac:dyDescent="0.25">
      <c r="B5007" s="82" t="s">
        <v>441</v>
      </c>
      <c r="C5007" s="156" t="s">
        <v>11160</v>
      </c>
      <c r="D5007" s="153" t="s">
        <v>10992</v>
      </c>
      <c r="E5007" s="82">
        <v>12</v>
      </c>
      <c r="F5007" s="79"/>
      <c r="G5007" s="82"/>
      <c r="H5007" s="82"/>
      <c r="I5007" s="118">
        <f>VLOOKUP(道具表!L5007,虛寶卡代碼清單!D:H,4,FALSE)*K5007</f>
        <v>199200000000</v>
      </c>
      <c r="J5007" s="147"/>
      <c r="K5007" s="71">
        <v>996000000</v>
      </c>
      <c r="L5007" t="s">
        <v>10924</v>
      </c>
    </row>
    <row r="5008" spans="2:12" x14ac:dyDescent="0.25">
      <c r="B5008" s="82" t="s">
        <v>441</v>
      </c>
      <c r="C5008" s="156" t="s">
        <v>11161</v>
      </c>
      <c r="D5008" s="153" t="s">
        <v>10993</v>
      </c>
      <c r="E5008" s="82">
        <v>12</v>
      </c>
      <c r="F5008" s="79"/>
      <c r="G5008" s="82"/>
      <c r="H5008" s="82"/>
      <c r="I5008" s="118">
        <f>VLOOKUP(道具表!L5008,虛寶卡代碼清單!D:H,4,FALSE)*K5008</f>
        <v>396000000000</v>
      </c>
      <c r="J5008" s="147"/>
      <c r="K5008" s="71">
        <v>1980000000</v>
      </c>
      <c r="L5008" t="s">
        <v>10924</v>
      </c>
    </row>
    <row r="5009" spans="2:12" x14ac:dyDescent="0.25">
      <c r="B5009" s="82" t="s">
        <v>441</v>
      </c>
      <c r="C5009" s="156" t="s">
        <v>11162</v>
      </c>
      <c r="D5009" s="153" t="s">
        <v>10994</v>
      </c>
      <c r="E5009" s="82">
        <v>12</v>
      </c>
      <c r="F5009" s="79"/>
      <c r="G5009" s="82"/>
      <c r="H5009" s="82"/>
      <c r="I5009" s="118">
        <f>VLOOKUP(道具表!L5009,虛寶卡代碼清單!D:H,4,FALSE)*K5009</f>
        <v>996000000000</v>
      </c>
      <c r="J5009" s="147"/>
      <c r="K5009" s="71">
        <v>4980000000</v>
      </c>
      <c r="L5009" t="s">
        <v>10924</v>
      </c>
    </row>
    <row r="5010" spans="2:12" x14ac:dyDescent="0.25">
      <c r="B5010" s="82" t="s">
        <v>441</v>
      </c>
      <c r="C5010" s="156" t="s">
        <v>11163</v>
      </c>
      <c r="D5010" s="153" t="s">
        <v>10995</v>
      </c>
      <c r="E5010" s="82">
        <v>12</v>
      </c>
      <c r="F5010" s="79"/>
      <c r="G5010" s="82"/>
      <c r="H5010" s="82"/>
      <c r="I5010" s="118">
        <f>VLOOKUP(道具表!L5010,虛寶卡代碼清單!D:H,4,FALSE)*K5010</f>
        <v>1992000000000</v>
      </c>
      <c r="J5010" s="147"/>
      <c r="K5010" s="71">
        <v>9960000000</v>
      </c>
      <c r="L5010" t="s">
        <v>10924</v>
      </c>
    </row>
    <row r="5011" spans="2:12" x14ac:dyDescent="0.25">
      <c r="B5011" s="82" t="s">
        <v>441</v>
      </c>
      <c r="C5011" s="156" t="s">
        <v>11227</v>
      </c>
      <c r="D5011" s="153" t="s">
        <v>10996</v>
      </c>
      <c r="E5011" s="82">
        <v>12</v>
      </c>
      <c r="F5011" s="79"/>
      <c r="G5011" s="82"/>
      <c r="H5011" s="82"/>
      <c r="I5011" s="118">
        <f>VLOOKUP(道具表!L5011,虛寶卡代碼清單!D:H,4,FALSE)*K5011</f>
        <v>600000</v>
      </c>
      <c r="J5011" s="147"/>
      <c r="K5011" s="71">
        <v>3000</v>
      </c>
      <c r="L5011" t="s">
        <v>10924</v>
      </c>
    </row>
    <row r="5012" spans="2:12" x14ac:dyDescent="0.25">
      <c r="B5012" s="82" t="s">
        <v>441</v>
      </c>
      <c r="C5012" s="156" t="s">
        <v>11228</v>
      </c>
      <c r="D5012" s="153" t="s">
        <v>10997</v>
      </c>
      <c r="E5012" s="82">
        <v>12</v>
      </c>
      <c r="F5012" s="79"/>
      <c r="G5012" s="82"/>
      <c r="H5012" s="82"/>
      <c r="I5012" s="118">
        <f>VLOOKUP(道具表!L5012,虛寶卡代碼清單!D:H,4,FALSE)*K5012</f>
        <v>1992000</v>
      </c>
      <c r="J5012" s="147"/>
      <c r="K5012" s="71">
        <v>9960</v>
      </c>
      <c r="L5012" t="s">
        <v>10924</v>
      </c>
    </row>
    <row r="5013" spans="2:12" x14ac:dyDescent="0.25">
      <c r="B5013" s="82" t="s">
        <v>441</v>
      </c>
      <c r="C5013" s="156" t="s">
        <v>11229</v>
      </c>
      <c r="D5013" s="153" t="s">
        <v>10998</v>
      </c>
      <c r="E5013" s="82">
        <v>12</v>
      </c>
      <c r="F5013" s="79"/>
      <c r="G5013" s="82"/>
      <c r="H5013" s="82"/>
      <c r="I5013" s="118">
        <f>VLOOKUP(道具表!L5013,虛寶卡代碼清單!D:H,4,FALSE)*K5013</f>
        <v>6000000</v>
      </c>
      <c r="J5013" s="147"/>
      <c r="K5013" s="71">
        <v>30000</v>
      </c>
      <c r="L5013" t="s">
        <v>10924</v>
      </c>
    </row>
    <row r="5014" spans="2:12" x14ac:dyDescent="0.25">
      <c r="B5014" s="82" t="s">
        <v>441</v>
      </c>
      <c r="C5014" s="156" t="s">
        <v>11230</v>
      </c>
      <c r="D5014" s="153" t="s">
        <v>10999</v>
      </c>
      <c r="E5014" s="82">
        <v>12</v>
      </c>
      <c r="F5014" s="79"/>
      <c r="G5014" s="82"/>
      <c r="H5014" s="82"/>
      <c r="I5014" s="118">
        <f>VLOOKUP(道具表!L5014,虛寶卡代碼清單!D:H,4,FALSE)*K5014</f>
        <v>19200000</v>
      </c>
      <c r="J5014" s="147"/>
      <c r="K5014" s="71">
        <v>96000</v>
      </c>
      <c r="L5014" t="s">
        <v>10924</v>
      </c>
    </row>
    <row r="5015" spans="2:12" x14ac:dyDescent="0.25">
      <c r="B5015" s="82" t="s">
        <v>441</v>
      </c>
      <c r="C5015" s="156" t="s">
        <v>11231</v>
      </c>
      <c r="D5015" s="153" t="s">
        <v>11000</v>
      </c>
      <c r="E5015" s="82">
        <v>12</v>
      </c>
      <c r="F5015" s="79"/>
      <c r="G5015" s="82"/>
      <c r="H5015" s="82"/>
      <c r="I5015" s="118">
        <f>VLOOKUP(道具表!L5015,虛寶卡代碼清單!D:H,4,FALSE)*K5015</f>
        <v>60000000</v>
      </c>
      <c r="J5015" s="147"/>
      <c r="K5015" s="71">
        <v>300000</v>
      </c>
      <c r="L5015" t="s">
        <v>10924</v>
      </c>
    </row>
    <row r="5016" spans="2:12" x14ac:dyDescent="0.25">
      <c r="B5016" s="82" t="s">
        <v>441</v>
      </c>
      <c r="C5016" s="156" t="s">
        <v>11232</v>
      </c>
      <c r="D5016" s="153" t="s">
        <v>11001</v>
      </c>
      <c r="E5016" s="82">
        <v>12</v>
      </c>
      <c r="F5016" s="79"/>
      <c r="G5016" s="82"/>
      <c r="H5016" s="82"/>
      <c r="I5016" s="118">
        <f>VLOOKUP(道具表!L5016,虛寶卡代碼清單!D:H,4,FALSE)*K5016</f>
        <v>199200000</v>
      </c>
      <c r="J5016" s="147"/>
      <c r="K5016" s="71">
        <v>996000</v>
      </c>
      <c r="L5016" t="s">
        <v>10924</v>
      </c>
    </row>
    <row r="5017" spans="2:12" x14ac:dyDescent="0.25">
      <c r="B5017" s="82" t="s">
        <v>441</v>
      </c>
      <c r="C5017" s="156" t="s">
        <v>11233</v>
      </c>
      <c r="D5017" s="153" t="s">
        <v>11002</v>
      </c>
      <c r="E5017" s="82">
        <v>12</v>
      </c>
      <c r="F5017" s="79"/>
      <c r="G5017" s="82"/>
      <c r="H5017" s="82"/>
      <c r="I5017" s="118">
        <f>VLOOKUP(道具表!L5017,虛寶卡代碼清單!D:H,4,FALSE)*K5017</f>
        <v>600000000</v>
      </c>
      <c r="J5017" s="147"/>
      <c r="K5017" s="71">
        <v>3000000</v>
      </c>
      <c r="L5017" t="s">
        <v>10924</v>
      </c>
    </row>
    <row r="5018" spans="2:12" x14ac:dyDescent="0.25">
      <c r="B5018" s="82" t="s">
        <v>441</v>
      </c>
      <c r="C5018" s="156" t="s">
        <v>11234</v>
      </c>
      <c r="D5018" s="153" t="s">
        <v>11003</v>
      </c>
      <c r="E5018" s="82">
        <v>12</v>
      </c>
      <c r="F5018" s="79"/>
      <c r="G5018" s="82"/>
      <c r="H5018" s="82"/>
      <c r="I5018" s="118">
        <f>VLOOKUP(道具表!L5018,虛寶卡代碼清單!D:H,4,FALSE)*K5018</f>
        <v>1200000000</v>
      </c>
      <c r="J5018" s="147"/>
      <c r="K5018" s="71">
        <v>6000000</v>
      </c>
      <c r="L5018" t="s">
        <v>10924</v>
      </c>
    </row>
    <row r="5019" spans="2:12" x14ac:dyDescent="0.25">
      <c r="B5019" s="82" t="s">
        <v>441</v>
      </c>
      <c r="C5019" s="156" t="s">
        <v>11235</v>
      </c>
      <c r="D5019" s="153" t="s">
        <v>11004</v>
      </c>
      <c r="E5019" s="82">
        <v>12</v>
      </c>
      <c r="F5019" s="79"/>
      <c r="G5019" s="82"/>
      <c r="H5019" s="82"/>
      <c r="I5019" s="118">
        <f>VLOOKUP(道具表!L5019,虛寶卡代碼清單!D:H,4,FALSE)*K5019</f>
        <v>1800000000</v>
      </c>
      <c r="J5019" s="147"/>
      <c r="K5019" s="71">
        <v>9000000</v>
      </c>
      <c r="L5019" t="s">
        <v>10924</v>
      </c>
    </row>
    <row r="5020" spans="2:12" x14ac:dyDescent="0.25">
      <c r="B5020" s="82" t="s">
        <v>441</v>
      </c>
      <c r="C5020" s="156" t="s">
        <v>11236</v>
      </c>
      <c r="D5020" s="153" t="s">
        <v>11005</v>
      </c>
      <c r="E5020" s="82">
        <v>12</v>
      </c>
      <c r="F5020" s="79"/>
      <c r="G5020" s="82"/>
      <c r="H5020" s="82"/>
      <c r="I5020" s="118">
        <f>VLOOKUP(道具表!L5020,虛寶卡代碼清單!D:H,4,FALSE)*K5020</f>
        <v>1992000000</v>
      </c>
      <c r="J5020" s="147"/>
      <c r="K5020" s="71">
        <v>9960000</v>
      </c>
      <c r="L5020" t="s">
        <v>10924</v>
      </c>
    </row>
    <row r="5021" spans="2:12" x14ac:dyDescent="0.25">
      <c r="B5021" s="82" t="s">
        <v>441</v>
      </c>
      <c r="C5021" s="156" t="s">
        <v>11237</v>
      </c>
      <c r="D5021" s="153" t="s">
        <v>11006</v>
      </c>
      <c r="E5021" s="82">
        <v>12</v>
      </c>
      <c r="F5021" s="79"/>
      <c r="G5021" s="82"/>
      <c r="H5021" s="82"/>
      <c r="I5021" s="118">
        <f>VLOOKUP(道具表!L5021,虛寶卡代碼清單!D:H,4,FALSE)*K5021</f>
        <v>3000000000</v>
      </c>
      <c r="J5021" s="147"/>
      <c r="K5021" s="71">
        <v>15000000</v>
      </c>
      <c r="L5021" t="s">
        <v>10924</v>
      </c>
    </row>
    <row r="5022" spans="2:12" x14ac:dyDescent="0.25">
      <c r="B5022" s="82" t="s">
        <v>441</v>
      </c>
      <c r="C5022" s="156" t="s">
        <v>11238</v>
      </c>
      <c r="D5022" s="153" t="s">
        <v>11007</v>
      </c>
      <c r="E5022" s="82">
        <v>12</v>
      </c>
      <c r="F5022" s="79"/>
      <c r="G5022" s="82"/>
      <c r="H5022" s="82"/>
      <c r="I5022" s="118">
        <f>VLOOKUP(道具表!L5022,虛寶卡代碼清單!D:H,4,FALSE)*K5022</f>
        <v>6000000000</v>
      </c>
      <c r="J5022" s="147"/>
      <c r="K5022" s="71">
        <v>30000000</v>
      </c>
      <c r="L5022" t="s">
        <v>10924</v>
      </c>
    </row>
    <row r="5023" spans="2:12" x14ac:dyDescent="0.25">
      <c r="B5023" s="82" t="s">
        <v>441</v>
      </c>
      <c r="C5023" s="156" t="s">
        <v>11239</v>
      </c>
      <c r="D5023" s="153" t="s">
        <v>11008</v>
      </c>
      <c r="E5023" s="82">
        <v>12</v>
      </c>
      <c r="F5023" s="79"/>
      <c r="G5023" s="82"/>
      <c r="H5023" s="82"/>
      <c r="I5023" s="118">
        <f>VLOOKUP(道具表!L5023,虛寶卡代碼清單!D:H,4,FALSE)*K5023</f>
        <v>9972000000</v>
      </c>
      <c r="J5023" s="147"/>
      <c r="K5023" s="71">
        <v>49860000</v>
      </c>
      <c r="L5023" t="s">
        <v>10924</v>
      </c>
    </row>
    <row r="5024" spans="2:12" x14ac:dyDescent="0.25">
      <c r="B5024" s="82" t="s">
        <v>441</v>
      </c>
      <c r="C5024" s="156" t="s">
        <v>11240</v>
      </c>
      <c r="D5024" s="153" t="s">
        <v>11009</v>
      </c>
      <c r="E5024" s="82">
        <v>12</v>
      </c>
      <c r="F5024" s="79"/>
      <c r="G5024" s="82"/>
      <c r="H5024" s="82"/>
      <c r="I5024" s="118">
        <f>VLOOKUP(道具表!L5024,虛寶卡代碼清單!D:H,4,FALSE)*K5024</f>
        <v>19920000000</v>
      </c>
      <c r="J5024" s="147"/>
      <c r="K5024" s="71">
        <v>99600000</v>
      </c>
      <c r="L5024" t="s">
        <v>10924</v>
      </c>
    </row>
    <row r="5025" spans="2:12" x14ac:dyDescent="0.25">
      <c r="B5025" s="82" t="s">
        <v>441</v>
      </c>
      <c r="C5025" s="156" t="s">
        <v>11241</v>
      </c>
      <c r="D5025" s="153" t="s">
        <v>11010</v>
      </c>
      <c r="E5025" s="82">
        <v>12</v>
      </c>
      <c r="F5025" s="79"/>
      <c r="G5025" s="82"/>
      <c r="H5025" s="82"/>
      <c r="I5025" s="118">
        <f>VLOOKUP(道具表!L5025,虛寶卡代碼清單!D:H,4,FALSE)*K5025</f>
        <v>39600000000</v>
      </c>
      <c r="J5025" s="147"/>
      <c r="K5025" s="71">
        <v>198000000</v>
      </c>
      <c r="L5025" t="s">
        <v>10924</v>
      </c>
    </row>
    <row r="5026" spans="2:12" x14ac:dyDescent="0.25">
      <c r="B5026" s="82" t="s">
        <v>441</v>
      </c>
      <c r="C5026" s="156" t="s">
        <v>11242</v>
      </c>
      <c r="D5026" s="153" t="s">
        <v>11011</v>
      </c>
      <c r="E5026" s="82">
        <v>12</v>
      </c>
      <c r="F5026" s="79"/>
      <c r="G5026" s="82"/>
      <c r="H5026" s="82"/>
      <c r="I5026" s="118">
        <f>VLOOKUP(道具表!L5026,虛寶卡代碼清單!D:H,4,FALSE)*K5026</f>
        <v>60000000000</v>
      </c>
      <c r="J5026" s="147"/>
      <c r="K5026" s="71">
        <v>300000000</v>
      </c>
      <c r="L5026" t="s">
        <v>10924</v>
      </c>
    </row>
    <row r="5027" spans="2:12" x14ac:dyDescent="0.25">
      <c r="B5027" s="82" t="s">
        <v>441</v>
      </c>
      <c r="C5027" s="156" t="s">
        <v>11243</v>
      </c>
      <c r="D5027" s="153" t="s">
        <v>11012</v>
      </c>
      <c r="E5027" s="82">
        <v>12</v>
      </c>
      <c r="F5027" s="79"/>
      <c r="G5027" s="82"/>
      <c r="H5027" s="82"/>
      <c r="I5027" s="118">
        <f>VLOOKUP(道具表!L5027,虛寶卡代碼清單!D:H,4,FALSE)*K5027</f>
        <v>99600000000</v>
      </c>
      <c r="J5027" s="147"/>
      <c r="K5027" s="71">
        <v>498000000</v>
      </c>
      <c r="L5027" t="s">
        <v>10924</v>
      </c>
    </row>
    <row r="5028" spans="2:12" x14ac:dyDescent="0.25">
      <c r="B5028" s="82" t="s">
        <v>441</v>
      </c>
      <c r="C5028" s="156" t="s">
        <v>11244</v>
      </c>
      <c r="D5028" s="153" t="s">
        <v>11013</v>
      </c>
      <c r="E5028" s="82">
        <v>12</v>
      </c>
      <c r="F5028" s="79"/>
      <c r="G5028" s="82"/>
      <c r="H5028" s="82"/>
      <c r="I5028" s="118">
        <f>VLOOKUP(道具表!L5028,虛寶卡代碼清單!D:H,4,FALSE)*K5028</f>
        <v>199200000000</v>
      </c>
      <c r="J5028" s="147"/>
      <c r="K5028" s="71">
        <v>996000000</v>
      </c>
      <c r="L5028" t="s">
        <v>10924</v>
      </c>
    </row>
    <row r="5029" spans="2:12" x14ac:dyDescent="0.25">
      <c r="B5029" s="82" t="s">
        <v>441</v>
      </c>
      <c r="C5029" s="156" t="s">
        <v>11245</v>
      </c>
      <c r="D5029" s="153" t="s">
        <v>11014</v>
      </c>
      <c r="E5029" s="82">
        <v>12</v>
      </c>
      <c r="F5029" s="79"/>
      <c r="G5029" s="82"/>
      <c r="H5029" s="82"/>
      <c r="I5029" s="118">
        <f>VLOOKUP(道具表!L5029,虛寶卡代碼清單!D:H,4,FALSE)*K5029</f>
        <v>396000000000</v>
      </c>
      <c r="J5029" s="147"/>
      <c r="K5029" s="71">
        <v>1980000000</v>
      </c>
      <c r="L5029" t="s">
        <v>10924</v>
      </c>
    </row>
    <row r="5030" spans="2:12" x14ac:dyDescent="0.25">
      <c r="B5030" s="82" t="s">
        <v>441</v>
      </c>
      <c r="C5030" s="156" t="s">
        <v>11246</v>
      </c>
      <c r="D5030" s="153" t="s">
        <v>11015</v>
      </c>
      <c r="E5030" s="82">
        <v>12</v>
      </c>
      <c r="F5030" s="79"/>
      <c r="G5030" s="82"/>
      <c r="H5030" s="82"/>
      <c r="I5030" s="118">
        <f>VLOOKUP(道具表!L5030,虛寶卡代碼清單!D:H,4,FALSE)*K5030</f>
        <v>996000000000</v>
      </c>
      <c r="J5030" s="147"/>
      <c r="K5030" s="71">
        <v>4980000000</v>
      </c>
      <c r="L5030" t="s">
        <v>10924</v>
      </c>
    </row>
    <row r="5031" spans="2:12" x14ac:dyDescent="0.25">
      <c r="B5031" s="82" t="s">
        <v>441</v>
      </c>
      <c r="C5031" s="156" t="s">
        <v>11247</v>
      </c>
      <c r="D5031" s="153" t="s">
        <v>11016</v>
      </c>
      <c r="E5031" s="82">
        <v>12</v>
      </c>
      <c r="F5031" s="79"/>
      <c r="G5031" s="82"/>
      <c r="H5031" s="82"/>
      <c r="I5031" s="118">
        <f>VLOOKUP(道具表!L5031,虛寶卡代碼清單!D:H,4,FALSE)*K5031</f>
        <v>1992000000000</v>
      </c>
      <c r="J5031" s="147"/>
      <c r="K5031" s="71">
        <v>9960000000</v>
      </c>
      <c r="L5031" t="s">
        <v>10924</v>
      </c>
    </row>
    <row r="5032" spans="2:12" x14ac:dyDescent="0.25">
      <c r="B5032" s="82" t="s">
        <v>441</v>
      </c>
      <c r="C5032" s="156" t="s">
        <v>11248</v>
      </c>
      <c r="D5032" s="153" t="s">
        <v>11017</v>
      </c>
      <c r="E5032" s="82">
        <v>12</v>
      </c>
      <c r="F5032" s="79"/>
      <c r="G5032" s="82"/>
      <c r="H5032" s="82"/>
      <c r="I5032" s="118">
        <f>VLOOKUP(道具表!L5032,虛寶卡代碼清單!D:H,4,FALSE)*K5032</f>
        <v>1500000</v>
      </c>
      <c r="J5032" s="147"/>
      <c r="K5032" s="71">
        <v>3000</v>
      </c>
      <c r="L5032" t="s">
        <v>10925</v>
      </c>
    </row>
    <row r="5033" spans="2:12" x14ac:dyDescent="0.25">
      <c r="B5033" s="82" t="s">
        <v>441</v>
      </c>
      <c r="C5033" s="156" t="s">
        <v>11249</v>
      </c>
      <c r="D5033" s="153" t="s">
        <v>11018</v>
      </c>
      <c r="E5033" s="82">
        <v>12</v>
      </c>
      <c r="F5033" s="79"/>
      <c r="G5033" s="82"/>
      <c r="H5033" s="82"/>
      <c r="I5033" s="118">
        <f>VLOOKUP(道具表!L5033,虛寶卡代碼清單!D:H,4,FALSE)*K5033</f>
        <v>4980000</v>
      </c>
      <c r="J5033" s="147"/>
      <c r="K5033" s="71">
        <v>9960</v>
      </c>
      <c r="L5033" t="s">
        <v>10925</v>
      </c>
    </row>
    <row r="5034" spans="2:12" x14ac:dyDescent="0.25">
      <c r="B5034" s="82" t="s">
        <v>441</v>
      </c>
      <c r="C5034" s="156" t="s">
        <v>11250</v>
      </c>
      <c r="D5034" s="153" t="s">
        <v>11019</v>
      </c>
      <c r="E5034" s="82">
        <v>12</v>
      </c>
      <c r="F5034" s="79"/>
      <c r="G5034" s="82"/>
      <c r="H5034" s="82"/>
      <c r="I5034" s="118">
        <f>VLOOKUP(道具表!L5034,虛寶卡代碼清單!D:H,4,FALSE)*K5034</f>
        <v>15000000</v>
      </c>
      <c r="J5034" s="147"/>
      <c r="K5034" s="71">
        <v>30000</v>
      </c>
      <c r="L5034" t="s">
        <v>10925</v>
      </c>
    </row>
    <row r="5035" spans="2:12" x14ac:dyDescent="0.25">
      <c r="B5035" s="82" t="s">
        <v>441</v>
      </c>
      <c r="C5035" s="156" t="s">
        <v>11251</v>
      </c>
      <c r="D5035" s="153" t="s">
        <v>11020</v>
      </c>
      <c r="E5035" s="82">
        <v>12</v>
      </c>
      <c r="F5035" s="79"/>
      <c r="G5035" s="82"/>
      <c r="H5035" s="82"/>
      <c r="I5035" s="118">
        <f>VLOOKUP(道具表!L5035,虛寶卡代碼清單!D:H,4,FALSE)*K5035</f>
        <v>48000000</v>
      </c>
      <c r="J5035" s="147"/>
      <c r="K5035" s="71">
        <v>96000</v>
      </c>
      <c r="L5035" t="s">
        <v>10925</v>
      </c>
    </row>
    <row r="5036" spans="2:12" x14ac:dyDescent="0.25">
      <c r="B5036" s="82" t="s">
        <v>441</v>
      </c>
      <c r="C5036" s="156" t="s">
        <v>11252</v>
      </c>
      <c r="D5036" s="153" t="s">
        <v>11021</v>
      </c>
      <c r="E5036" s="82">
        <v>12</v>
      </c>
      <c r="F5036" s="79"/>
      <c r="G5036" s="82"/>
      <c r="H5036" s="82"/>
      <c r="I5036" s="118">
        <f>VLOOKUP(道具表!L5036,虛寶卡代碼清單!D:H,4,FALSE)*K5036</f>
        <v>150000000</v>
      </c>
      <c r="J5036" s="147"/>
      <c r="K5036" s="71">
        <v>300000</v>
      </c>
      <c r="L5036" t="s">
        <v>10925</v>
      </c>
    </row>
    <row r="5037" spans="2:12" x14ac:dyDescent="0.25">
      <c r="B5037" s="82" t="s">
        <v>441</v>
      </c>
      <c r="C5037" s="156" t="s">
        <v>11253</v>
      </c>
      <c r="D5037" s="153" t="s">
        <v>11022</v>
      </c>
      <c r="E5037" s="82">
        <v>12</v>
      </c>
      <c r="F5037" s="79"/>
      <c r="G5037" s="82"/>
      <c r="H5037" s="82"/>
      <c r="I5037" s="118">
        <f>VLOOKUP(道具表!L5037,虛寶卡代碼清單!D:H,4,FALSE)*K5037</f>
        <v>498000000</v>
      </c>
      <c r="J5037" s="147"/>
      <c r="K5037" s="71">
        <v>996000</v>
      </c>
      <c r="L5037" t="s">
        <v>10925</v>
      </c>
    </row>
    <row r="5038" spans="2:12" x14ac:dyDescent="0.25">
      <c r="B5038" s="82" t="s">
        <v>441</v>
      </c>
      <c r="C5038" s="156" t="s">
        <v>11254</v>
      </c>
      <c r="D5038" s="153" t="s">
        <v>11023</v>
      </c>
      <c r="E5038" s="82">
        <v>12</v>
      </c>
      <c r="F5038" s="79"/>
      <c r="G5038" s="82"/>
      <c r="H5038" s="82"/>
      <c r="I5038" s="118">
        <f>VLOOKUP(道具表!L5038,虛寶卡代碼清單!D:H,4,FALSE)*K5038</f>
        <v>1500000000</v>
      </c>
      <c r="J5038" s="147"/>
      <c r="K5038" s="71">
        <v>3000000</v>
      </c>
      <c r="L5038" t="s">
        <v>10925</v>
      </c>
    </row>
    <row r="5039" spans="2:12" x14ac:dyDescent="0.25">
      <c r="B5039" s="82" t="s">
        <v>441</v>
      </c>
      <c r="C5039" s="156" t="s">
        <v>11255</v>
      </c>
      <c r="D5039" s="153" t="s">
        <v>11024</v>
      </c>
      <c r="E5039" s="82">
        <v>12</v>
      </c>
      <c r="F5039" s="79"/>
      <c r="G5039" s="82"/>
      <c r="H5039" s="82"/>
      <c r="I5039" s="118">
        <f>VLOOKUP(道具表!L5039,虛寶卡代碼清單!D:H,4,FALSE)*K5039</f>
        <v>3000000000</v>
      </c>
      <c r="J5039" s="147"/>
      <c r="K5039" s="71">
        <v>6000000</v>
      </c>
      <c r="L5039" t="s">
        <v>10925</v>
      </c>
    </row>
    <row r="5040" spans="2:12" x14ac:dyDescent="0.25">
      <c r="B5040" s="82" t="s">
        <v>441</v>
      </c>
      <c r="C5040" s="156" t="s">
        <v>11256</v>
      </c>
      <c r="D5040" s="153" t="s">
        <v>11025</v>
      </c>
      <c r="E5040" s="82">
        <v>12</v>
      </c>
      <c r="F5040" s="79"/>
      <c r="G5040" s="82"/>
      <c r="H5040" s="82"/>
      <c r="I5040" s="118">
        <f>VLOOKUP(道具表!L5040,虛寶卡代碼清單!D:H,4,FALSE)*K5040</f>
        <v>4500000000</v>
      </c>
      <c r="J5040" s="147"/>
      <c r="K5040" s="71">
        <v>9000000</v>
      </c>
      <c r="L5040" t="s">
        <v>10925</v>
      </c>
    </row>
    <row r="5041" spans="2:12" x14ac:dyDescent="0.25">
      <c r="B5041" s="82" t="s">
        <v>441</v>
      </c>
      <c r="C5041" s="156" t="s">
        <v>11257</v>
      </c>
      <c r="D5041" s="153" t="s">
        <v>11026</v>
      </c>
      <c r="E5041" s="82">
        <v>12</v>
      </c>
      <c r="F5041" s="79"/>
      <c r="G5041" s="82"/>
      <c r="H5041" s="82"/>
      <c r="I5041" s="118">
        <f>VLOOKUP(道具表!L5041,虛寶卡代碼清單!D:H,4,FALSE)*K5041</f>
        <v>4980000000</v>
      </c>
      <c r="J5041" s="147"/>
      <c r="K5041" s="71">
        <v>9960000</v>
      </c>
      <c r="L5041" t="s">
        <v>10925</v>
      </c>
    </row>
    <row r="5042" spans="2:12" x14ac:dyDescent="0.25">
      <c r="B5042" s="82" t="s">
        <v>441</v>
      </c>
      <c r="C5042" s="156" t="s">
        <v>11258</v>
      </c>
      <c r="D5042" s="153" t="s">
        <v>11027</v>
      </c>
      <c r="E5042" s="82">
        <v>12</v>
      </c>
      <c r="F5042" s="79"/>
      <c r="G5042" s="82"/>
      <c r="H5042" s="82"/>
      <c r="I5042" s="118">
        <f>VLOOKUP(道具表!L5042,虛寶卡代碼清單!D:H,4,FALSE)*K5042</f>
        <v>7500000000</v>
      </c>
      <c r="J5042" s="147"/>
      <c r="K5042" s="71">
        <v>15000000</v>
      </c>
      <c r="L5042" t="s">
        <v>10925</v>
      </c>
    </row>
    <row r="5043" spans="2:12" x14ac:dyDescent="0.25">
      <c r="B5043" s="82" t="s">
        <v>441</v>
      </c>
      <c r="C5043" s="156" t="s">
        <v>11259</v>
      </c>
      <c r="D5043" s="153" t="s">
        <v>11028</v>
      </c>
      <c r="E5043" s="82">
        <v>12</v>
      </c>
      <c r="F5043" s="79"/>
      <c r="G5043" s="82"/>
      <c r="H5043" s="82"/>
      <c r="I5043" s="118">
        <f>VLOOKUP(道具表!L5043,虛寶卡代碼清單!D:H,4,FALSE)*K5043</f>
        <v>15000000000</v>
      </c>
      <c r="J5043" s="147"/>
      <c r="K5043" s="71">
        <v>30000000</v>
      </c>
      <c r="L5043" t="s">
        <v>10925</v>
      </c>
    </row>
    <row r="5044" spans="2:12" x14ac:dyDescent="0.25">
      <c r="B5044" s="82" t="s">
        <v>441</v>
      </c>
      <c r="C5044" s="156" t="s">
        <v>11260</v>
      </c>
      <c r="D5044" s="153" t="s">
        <v>11029</v>
      </c>
      <c r="E5044" s="82">
        <v>12</v>
      </c>
      <c r="F5044" s="79"/>
      <c r="G5044" s="82"/>
      <c r="H5044" s="82"/>
      <c r="I5044" s="118">
        <f>VLOOKUP(道具表!L5044,虛寶卡代碼清單!D:H,4,FALSE)*K5044</f>
        <v>24930000000</v>
      </c>
      <c r="J5044" s="147"/>
      <c r="K5044" s="71">
        <v>49860000</v>
      </c>
      <c r="L5044" t="s">
        <v>10925</v>
      </c>
    </row>
    <row r="5045" spans="2:12" x14ac:dyDescent="0.25">
      <c r="B5045" s="82" t="s">
        <v>441</v>
      </c>
      <c r="C5045" s="156" t="s">
        <v>11261</v>
      </c>
      <c r="D5045" s="153" t="s">
        <v>11030</v>
      </c>
      <c r="E5045" s="82">
        <v>12</v>
      </c>
      <c r="F5045" s="79"/>
      <c r="G5045" s="82"/>
      <c r="H5045" s="82"/>
      <c r="I5045" s="118">
        <f>VLOOKUP(道具表!L5045,虛寶卡代碼清單!D:H,4,FALSE)*K5045</f>
        <v>49800000000</v>
      </c>
      <c r="J5045" s="147"/>
      <c r="K5045" s="71">
        <v>99600000</v>
      </c>
      <c r="L5045" t="s">
        <v>10925</v>
      </c>
    </row>
    <row r="5046" spans="2:12" x14ac:dyDescent="0.25">
      <c r="B5046" s="82" t="s">
        <v>441</v>
      </c>
      <c r="C5046" s="156" t="s">
        <v>11262</v>
      </c>
      <c r="D5046" s="153" t="s">
        <v>11031</v>
      </c>
      <c r="E5046" s="82">
        <v>12</v>
      </c>
      <c r="F5046" s="79"/>
      <c r="G5046" s="82"/>
      <c r="H5046" s="82"/>
      <c r="I5046" s="118">
        <f>VLOOKUP(道具表!L5046,虛寶卡代碼清單!D:H,4,FALSE)*K5046</f>
        <v>99000000000</v>
      </c>
      <c r="J5046" s="147"/>
      <c r="K5046" s="71">
        <v>198000000</v>
      </c>
      <c r="L5046" t="s">
        <v>10925</v>
      </c>
    </row>
    <row r="5047" spans="2:12" x14ac:dyDescent="0.25">
      <c r="B5047" s="82" t="s">
        <v>441</v>
      </c>
      <c r="C5047" s="156" t="s">
        <v>11263</v>
      </c>
      <c r="D5047" s="153" t="s">
        <v>11032</v>
      </c>
      <c r="E5047" s="82">
        <v>12</v>
      </c>
      <c r="F5047" s="79"/>
      <c r="G5047" s="82"/>
      <c r="H5047" s="82"/>
      <c r="I5047" s="118">
        <f>VLOOKUP(道具表!L5047,虛寶卡代碼清單!D:H,4,FALSE)*K5047</f>
        <v>150000000000</v>
      </c>
      <c r="J5047" s="147"/>
      <c r="K5047" s="71">
        <v>300000000</v>
      </c>
      <c r="L5047" t="s">
        <v>10925</v>
      </c>
    </row>
    <row r="5048" spans="2:12" x14ac:dyDescent="0.25">
      <c r="B5048" s="82" t="s">
        <v>441</v>
      </c>
      <c r="C5048" s="156" t="s">
        <v>11264</v>
      </c>
      <c r="D5048" s="153" t="s">
        <v>11033</v>
      </c>
      <c r="E5048" s="82">
        <v>12</v>
      </c>
      <c r="F5048" s="79"/>
      <c r="G5048" s="82"/>
      <c r="H5048" s="82"/>
      <c r="I5048" s="118">
        <f>VLOOKUP(道具表!L5048,虛寶卡代碼清單!D:H,4,FALSE)*K5048</f>
        <v>249000000000</v>
      </c>
      <c r="J5048" s="147"/>
      <c r="K5048" s="71">
        <v>498000000</v>
      </c>
      <c r="L5048" t="s">
        <v>10925</v>
      </c>
    </row>
    <row r="5049" spans="2:12" x14ac:dyDescent="0.25">
      <c r="B5049" s="82" t="s">
        <v>441</v>
      </c>
      <c r="C5049" s="156" t="s">
        <v>11265</v>
      </c>
      <c r="D5049" s="153" t="s">
        <v>11269</v>
      </c>
      <c r="E5049" s="82">
        <v>12</v>
      </c>
      <c r="F5049" s="79"/>
      <c r="G5049" s="82"/>
      <c r="H5049" s="82"/>
      <c r="I5049" s="118">
        <f>VLOOKUP(道具表!L5049,虛寶卡代碼清單!D:H,4,FALSE)*K5049</f>
        <v>498000000000</v>
      </c>
      <c r="J5049" s="147"/>
      <c r="K5049" s="71">
        <v>996000000</v>
      </c>
      <c r="L5049" t="s">
        <v>10925</v>
      </c>
    </row>
    <row r="5050" spans="2:12" x14ac:dyDescent="0.25">
      <c r="B5050" s="82" t="s">
        <v>441</v>
      </c>
      <c r="C5050" s="156" t="s">
        <v>11266</v>
      </c>
      <c r="D5050" s="153" t="s">
        <v>11034</v>
      </c>
      <c r="E5050" s="82">
        <v>12</v>
      </c>
      <c r="F5050" s="79"/>
      <c r="G5050" s="82"/>
      <c r="H5050" s="82"/>
      <c r="I5050" s="118">
        <f>VLOOKUP(道具表!L5050,虛寶卡代碼清單!D:H,4,FALSE)*K5050</f>
        <v>990000000000</v>
      </c>
      <c r="J5050" s="147"/>
      <c r="K5050" s="71">
        <v>1980000000</v>
      </c>
      <c r="L5050" t="s">
        <v>10925</v>
      </c>
    </row>
    <row r="5051" spans="2:12" x14ac:dyDescent="0.25">
      <c r="B5051" s="82" t="s">
        <v>441</v>
      </c>
      <c r="C5051" s="156" t="s">
        <v>11267</v>
      </c>
      <c r="D5051" s="153" t="s">
        <v>11035</v>
      </c>
      <c r="E5051" s="82">
        <v>12</v>
      </c>
      <c r="F5051" s="79"/>
      <c r="G5051" s="82"/>
      <c r="H5051" s="82"/>
      <c r="I5051" s="118">
        <f>VLOOKUP(道具表!L5051,虛寶卡代碼清單!D:H,4,FALSE)*K5051</f>
        <v>2490000000000</v>
      </c>
      <c r="J5051" s="147"/>
      <c r="K5051" s="71">
        <v>4980000000</v>
      </c>
      <c r="L5051" t="s">
        <v>10925</v>
      </c>
    </row>
    <row r="5052" spans="2:12" x14ac:dyDescent="0.25">
      <c r="B5052" s="82" t="s">
        <v>441</v>
      </c>
      <c r="C5052" s="156" t="s">
        <v>11268</v>
      </c>
      <c r="D5052" s="153" t="s">
        <v>11036</v>
      </c>
      <c r="E5052" s="82">
        <v>12</v>
      </c>
      <c r="F5052" s="79"/>
      <c r="G5052" s="82"/>
      <c r="H5052" s="82"/>
      <c r="I5052" s="118">
        <f>VLOOKUP(道具表!L5052,虛寶卡代碼清單!D:H,4,FALSE)*K5052</f>
        <v>4980000000000</v>
      </c>
      <c r="J5052" s="147"/>
      <c r="K5052" s="71">
        <v>9960000000</v>
      </c>
      <c r="L5052" t="s">
        <v>10925</v>
      </c>
    </row>
    <row r="5053" spans="2:12" x14ac:dyDescent="0.25">
      <c r="B5053" s="82" t="s">
        <v>441</v>
      </c>
      <c r="C5053" s="156" t="s">
        <v>11164</v>
      </c>
      <c r="D5053" s="153" t="s">
        <v>11037</v>
      </c>
      <c r="E5053" s="82">
        <v>12</v>
      </c>
      <c r="F5053" s="79"/>
      <c r="G5053" s="82"/>
      <c r="H5053" s="82"/>
      <c r="I5053" s="118">
        <f>VLOOKUP(道具表!L5053,虛寶卡代碼清單!D:H,4,FALSE)*K5053</f>
        <v>1500000</v>
      </c>
      <c r="J5053" s="147"/>
      <c r="K5053" s="71">
        <v>3000</v>
      </c>
      <c r="L5053" t="s">
        <v>10925</v>
      </c>
    </row>
    <row r="5054" spans="2:12" x14ac:dyDescent="0.25">
      <c r="B5054" s="82" t="s">
        <v>441</v>
      </c>
      <c r="C5054" s="156" t="s">
        <v>11165</v>
      </c>
      <c r="D5054" s="153" t="s">
        <v>11038</v>
      </c>
      <c r="E5054" s="82">
        <v>12</v>
      </c>
      <c r="F5054" s="79"/>
      <c r="G5054" s="82"/>
      <c r="H5054" s="82"/>
      <c r="I5054" s="118">
        <f>VLOOKUP(道具表!L5054,虛寶卡代碼清單!D:H,4,FALSE)*K5054</f>
        <v>4980000</v>
      </c>
      <c r="J5054" s="147"/>
      <c r="K5054" s="71">
        <v>9960</v>
      </c>
      <c r="L5054" t="s">
        <v>10925</v>
      </c>
    </row>
    <row r="5055" spans="2:12" x14ac:dyDescent="0.25">
      <c r="B5055" s="82" t="s">
        <v>441</v>
      </c>
      <c r="C5055" s="156" t="s">
        <v>11166</v>
      </c>
      <c r="D5055" s="153" t="s">
        <v>11039</v>
      </c>
      <c r="E5055" s="82">
        <v>12</v>
      </c>
      <c r="F5055" s="79"/>
      <c r="G5055" s="82"/>
      <c r="H5055" s="82"/>
      <c r="I5055" s="118">
        <f>VLOOKUP(道具表!L5055,虛寶卡代碼清單!D:H,4,FALSE)*K5055</f>
        <v>15000000</v>
      </c>
      <c r="J5055" s="147"/>
      <c r="K5055" s="71">
        <v>30000</v>
      </c>
      <c r="L5055" t="s">
        <v>10925</v>
      </c>
    </row>
    <row r="5056" spans="2:12" x14ac:dyDescent="0.25">
      <c r="B5056" s="82" t="s">
        <v>441</v>
      </c>
      <c r="C5056" s="156" t="s">
        <v>11167</v>
      </c>
      <c r="D5056" s="153" t="s">
        <v>11040</v>
      </c>
      <c r="E5056" s="82">
        <v>12</v>
      </c>
      <c r="F5056" s="79"/>
      <c r="G5056" s="82"/>
      <c r="H5056" s="82"/>
      <c r="I5056" s="118">
        <f>VLOOKUP(道具表!L5056,虛寶卡代碼清單!D:H,4,FALSE)*K5056</f>
        <v>48000000</v>
      </c>
      <c r="J5056" s="147"/>
      <c r="K5056" s="71">
        <v>96000</v>
      </c>
      <c r="L5056" t="s">
        <v>10925</v>
      </c>
    </row>
    <row r="5057" spans="2:12" x14ac:dyDescent="0.25">
      <c r="B5057" s="82" t="s">
        <v>441</v>
      </c>
      <c r="C5057" s="156" t="s">
        <v>11168</v>
      </c>
      <c r="D5057" s="153" t="s">
        <v>11041</v>
      </c>
      <c r="E5057" s="82">
        <v>12</v>
      </c>
      <c r="F5057" s="79"/>
      <c r="G5057" s="82"/>
      <c r="H5057" s="82"/>
      <c r="I5057" s="118">
        <f>VLOOKUP(道具表!L5057,虛寶卡代碼清單!D:H,4,FALSE)*K5057</f>
        <v>150000000</v>
      </c>
      <c r="J5057" s="147"/>
      <c r="K5057" s="71">
        <v>300000</v>
      </c>
      <c r="L5057" t="s">
        <v>10925</v>
      </c>
    </row>
    <row r="5058" spans="2:12" x14ac:dyDescent="0.25">
      <c r="B5058" s="82" t="s">
        <v>441</v>
      </c>
      <c r="C5058" s="156" t="s">
        <v>11169</v>
      </c>
      <c r="D5058" s="153" t="s">
        <v>11042</v>
      </c>
      <c r="E5058" s="82">
        <v>12</v>
      </c>
      <c r="F5058" s="79"/>
      <c r="G5058" s="82"/>
      <c r="H5058" s="82"/>
      <c r="I5058" s="118">
        <f>VLOOKUP(道具表!L5058,虛寶卡代碼清單!D:H,4,FALSE)*K5058</f>
        <v>498000000</v>
      </c>
      <c r="J5058" s="147"/>
      <c r="K5058" s="71">
        <v>996000</v>
      </c>
      <c r="L5058" t="s">
        <v>10925</v>
      </c>
    </row>
    <row r="5059" spans="2:12" x14ac:dyDescent="0.25">
      <c r="B5059" s="82" t="s">
        <v>441</v>
      </c>
      <c r="C5059" s="156" t="s">
        <v>11170</v>
      </c>
      <c r="D5059" s="153" t="s">
        <v>11043</v>
      </c>
      <c r="E5059" s="82">
        <v>12</v>
      </c>
      <c r="F5059" s="79"/>
      <c r="G5059" s="82"/>
      <c r="H5059" s="82"/>
      <c r="I5059" s="118">
        <f>VLOOKUP(道具表!L5059,虛寶卡代碼清單!D:H,4,FALSE)*K5059</f>
        <v>1500000000</v>
      </c>
      <c r="J5059" s="147"/>
      <c r="K5059" s="71">
        <v>3000000</v>
      </c>
      <c r="L5059" t="s">
        <v>10925</v>
      </c>
    </row>
    <row r="5060" spans="2:12" x14ac:dyDescent="0.25">
      <c r="B5060" s="82" t="s">
        <v>441</v>
      </c>
      <c r="C5060" s="156" t="s">
        <v>11171</v>
      </c>
      <c r="D5060" s="153" t="s">
        <v>11044</v>
      </c>
      <c r="E5060" s="82">
        <v>12</v>
      </c>
      <c r="F5060" s="79"/>
      <c r="G5060" s="82"/>
      <c r="H5060" s="82"/>
      <c r="I5060" s="118">
        <f>VLOOKUP(道具表!L5060,虛寶卡代碼清單!D:H,4,FALSE)*K5060</f>
        <v>3000000000</v>
      </c>
      <c r="J5060" s="147"/>
      <c r="K5060" s="71">
        <v>6000000</v>
      </c>
      <c r="L5060" t="s">
        <v>10925</v>
      </c>
    </row>
    <row r="5061" spans="2:12" x14ac:dyDescent="0.25">
      <c r="B5061" s="82" t="s">
        <v>441</v>
      </c>
      <c r="C5061" s="156" t="s">
        <v>11172</v>
      </c>
      <c r="D5061" s="153" t="s">
        <v>11045</v>
      </c>
      <c r="E5061" s="82">
        <v>12</v>
      </c>
      <c r="F5061" s="79"/>
      <c r="G5061" s="82"/>
      <c r="H5061" s="82"/>
      <c r="I5061" s="118">
        <f>VLOOKUP(道具表!L5061,虛寶卡代碼清單!D:H,4,FALSE)*K5061</f>
        <v>4500000000</v>
      </c>
      <c r="J5061" s="147"/>
      <c r="K5061" s="71">
        <v>9000000</v>
      </c>
      <c r="L5061" t="s">
        <v>10925</v>
      </c>
    </row>
    <row r="5062" spans="2:12" x14ac:dyDescent="0.25">
      <c r="B5062" s="82" t="s">
        <v>441</v>
      </c>
      <c r="C5062" s="156" t="s">
        <v>11173</v>
      </c>
      <c r="D5062" s="153" t="s">
        <v>11046</v>
      </c>
      <c r="E5062" s="82">
        <v>12</v>
      </c>
      <c r="F5062" s="79"/>
      <c r="G5062" s="82"/>
      <c r="H5062" s="82"/>
      <c r="I5062" s="118">
        <f>VLOOKUP(道具表!L5062,虛寶卡代碼清單!D:H,4,FALSE)*K5062</f>
        <v>4980000000</v>
      </c>
      <c r="J5062" s="147"/>
      <c r="K5062" s="71">
        <v>9960000</v>
      </c>
      <c r="L5062" t="s">
        <v>10925</v>
      </c>
    </row>
    <row r="5063" spans="2:12" x14ac:dyDescent="0.25">
      <c r="B5063" s="82" t="s">
        <v>441</v>
      </c>
      <c r="C5063" s="156" t="s">
        <v>11174</v>
      </c>
      <c r="D5063" s="153" t="s">
        <v>11047</v>
      </c>
      <c r="E5063" s="82">
        <v>12</v>
      </c>
      <c r="F5063" s="79"/>
      <c r="G5063" s="82"/>
      <c r="H5063" s="82"/>
      <c r="I5063" s="118">
        <f>VLOOKUP(道具表!L5063,虛寶卡代碼清單!D:H,4,FALSE)*K5063</f>
        <v>7500000000</v>
      </c>
      <c r="J5063" s="147"/>
      <c r="K5063" s="71">
        <v>15000000</v>
      </c>
      <c r="L5063" t="s">
        <v>10925</v>
      </c>
    </row>
    <row r="5064" spans="2:12" x14ac:dyDescent="0.25">
      <c r="B5064" s="82" t="s">
        <v>441</v>
      </c>
      <c r="C5064" s="156" t="s">
        <v>11175</v>
      </c>
      <c r="D5064" s="153" t="s">
        <v>11048</v>
      </c>
      <c r="E5064" s="82">
        <v>12</v>
      </c>
      <c r="F5064" s="79"/>
      <c r="G5064" s="82"/>
      <c r="H5064" s="82"/>
      <c r="I5064" s="118">
        <f>VLOOKUP(道具表!L5064,虛寶卡代碼清單!D:H,4,FALSE)*K5064</f>
        <v>15000000000</v>
      </c>
      <c r="J5064" s="147"/>
      <c r="K5064" s="71">
        <v>30000000</v>
      </c>
      <c r="L5064" t="s">
        <v>10925</v>
      </c>
    </row>
    <row r="5065" spans="2:12" x14ac:dyDescent="0.25">
      <c r="B5065" s="82" t="s">
        <v>441</v>
      </c>
      <c r="C5065" s="156" t="s">
        <v>11176</v>
      </c>
      <c r="D5065" s="153" t="s">
        <v>11049</v>
      </c>
      <c r="E5065" s="82">
        <v>12</v>
      </c>
      <c r="F5065" s="79"/>
      <c r="G5065" s="82"/>
      <c r="H5065" s="82"/>
      <c r="I5065" s="118">
        <f>VLOOKUP(道具表!L5065,虛寶卡代碼清單!D:H,4,FALSE)*K5065</f>
        <v>24930000000</v>
      </c>
      <c r="J5065" s="147"/>
      <c r="K5065" s="71">
        <v>49860000</v>
      </c>
      <c r="L5065" t="s">
        <v>10925</v>
      </c>
    </row>
    <row r="5066" spans="2:12" x14ac:dyDescent="0.25">
      <c r="B5066" s="82" t="s">
        <v>441</v>
      </c>
      <c r="C5066" s="156" t="s">
        <v>11177</v>
      </c>
      <c r="D5066" s="153" t="s">
        <v>11050</v>
      </c>
      <c r="E5066" s="82">
        <v>12</v>
      </c>
      <c r="F5066" s="79"/>
      <c r="G5066" s="82"/>
      <c r="H5066" s="82"/>
      <c r="I5066" s="118">
        <f>VLOOKUP(道具表!L5066,虛寶卡代碼清單!D:H,4,FALSE)*K5066</f>
        <v>49800000000</v>
      </c>
      <c r="J5066" s="147"/>
      <c r="K5066" s="71">
        <v>99600000</v>
      </c>
      <c r="L5066" t="s">
        <v>10925</v>
      </c>
    </row>
    <row r="5067" spans="2:12" x14ac:dyDescent="0.25">
      <c r="B5067" s="82" t="s">
        <v>441</v>
      </c>
      <c r="C5067" s="156" t="s">
        <v>11178</v>
      </c>
      <c r="D5067" s="153" t="s">
        <v>11051</v>
      </c>
      <c r="E5067" s="82">
        <v>12</v>
      </c>
      <c r="F5067" s="79"/>
      <c r="G5067" s="82"/>
      <c r="H5067" s="82"/>
      <c r="I5067" s="118">
        <f>VLOOKUP(道具表!L5067,虛寶卡代碼清單!D:H,4,FALSE)*K5067</f>
        <v>99000000000</v>
      </c>
      <c r="J5067" s="147"/>
      <c r="K5067" s="71">
        <v>198000000</v>
      </c>
      <c r="L5067" t="s">
        <v>10925</v>
      </c>
    </row>
    <row r="5068" spans="2:12" x14ac:dyDescent="0.25">
      <c r="B5068" s="82" t="s">
        <v>441</v>
      </c>
      <c r="C5068" s="156" t="s">
        <v>11179</v>
      </c>
      <c r="D5068" s="153" t="s">
        <v>11052</v>
      </c>
      <c r="E5068" s="82">
        <v>12</v>
      </c>
      <c r="F5068" s="79"/>
      <c r="G5068" s="82"/>
      <c r="H5068" s="82"/>
      <c r="I5068" s="118">
        <f>VLOOKUP(道具表!L5068,虛寶卡代碼清單!D:H,4,FALSE)*K5068</f>
        <v>150000000000</v>
      </c>
      <c r="J5068" s="147"/>
      <c r="K5068" s="71">
        <v>300000000</v>
      </c>
      <c r="L5068" t="s">
        <v>10925</v>
      </c>
    </row>
    <row r="5069" spans="2:12" x14ac:dyDescent="0.25">
      <c r="B5069" s="82" t="s">
        <v>441</v>
      </c>
      <c r="C5069" s="156" t="s">
        <v>11180</v>
      </c>
      <c r="D5069" s="153" t="s">
        <v>11053</v>
      </c>
      <c r="E5069" s="82">
        <v>12</v>
      </c>
      <c r="F5069" s="79"/>
      <c r="G5069" s="82"/>
      <c r="H5069" s="82"/>
      <c r="I5069" s="118">
        <f>VLOOKUP(道具表!L5069,虛寶卡代碼清單!D:H,4,FALSE)*K5069</f>
        <v>249000000000</v>
      </c>
      <c r="J5069" s="147"/>
      <c r="K5069" s="71">
        <v>498000000</v>
      </c>
      <c r="L5069" t="s">
        <v>10925</v>
      </c>
    </row>
    <row r="5070" spans="2:12" x14ac:dyDescent="0.25">
      <c r="B5070" s="82" t="s">
        <v>441</v>
      </c>
      <c r="C5070" s="156" t="s">
        <v>11181</v>
      </c>
      <c r="D5070" s="153" t="s">
        <v>11054</v>
      </c>
      <c r="E5070" s="82">
        <v>12</v>
      </c>
      <c r="F5070" s="79"/>
      <c r="G5070" s="82"/>
      <c r="H5070" s="82"/>
      <c r="I5070" s="118">
        <f>VLOOKUP(道具表!L5070,虛寶卡代碼清單!D:H,4,FALSE)*K5070</f>
        <v>498000000000</v>
      </c>
      <c r="J5070" s="147"/>
      <c r="K5070" s="71">
        <v>996000000</v>
      </c>
      <c r="L5070" t="s">
        <v>10925</v>
      </c>
    </row>
    <row r="5071" spans="2:12" x14ac:dyDescent="0.25">
      <c r="B5071" s="82" t="s">
        <v>441</v>
      </c>
      <c r="C5071" s="156" t="s">
        <v>11182</v>
      </c>
      <c r="D5071" s="153" t="s">
        <v>11055</v>
      </c>
      <c r="E5071" s="82">
        <v>12</v>
      </c>
      <c r="F5071" s="79"/>
      <c r="G5071" s="82"/>
      <c r="H5071" s="82"/>
      <c r="I5071" s="118">
        <f>VLOOKUP(道具表!L5071,虛寶卡代碼清單!D:H,4,FALSE)*K5071</f>
        <v>990000000000</v>
      </c>
      <c r="J5071" s="147"/>
      <c r="K5071" s="71">
        <v>1980000000</v>
      </c>
      <c r="L5071" t="s">
        <v>10925</v>
      </c>
    </row>
    <row r="5072" spans="2:12" x14ac:dyDescent="0.25">
      <c r="B5072" s="82" t="s">
        <v>441</v>
      </c>
      <c r="C5072" s="156" t="s">
        <v>11183</v>
      </c>
      <c r="D5072" s="153" t="s">
        <v>11056</v>
      </c>
      <c r="E5072" s="82">
        <v>12</v>
      </c>
      <c r="F5072" s="79"/>
      <c r="G5072" s="82"/>
      <c r="H5072" s="82"/>
      <c r="I5072" s="118">
        <f>VLOOKUP(道具表!L5072,虛寶卡代碼清單!D:H,4,FALSE)*K5072</f>
        <v>2490000000000</v>
      </c>
      <c r="J5072" s="147"/>
      <c r="K5072" s="71">
        <v>4980000000</v>
      </c>
      <c r="L5072" t="s">
        <v>10925</v>
      </c>
    </row>
    <row r="5073" spans="2:12" x14ac:dyDescent="0.25">
      <c r="B5073" s="82" t="s">
        <v>441</v>
      </c>
      <c r="C5073" s="156" t="s">
        <v>11184</v>
      </c>
      <c r="D5073" s="153" t="s">
        <v>11057</v>
      </c>
      <c r="E5073" s="82">
        <v>12</v>
      </c>
      <c r="F5073" s="79"/>
      <c r="G5073" s="82"/>
      <c r="H5073" s="82"/>
      <c r="I5073" s="118">
        <f>VLOOKUP(道具表!L5073,虛寶卡代碼清單!D:H,4,FALSE)*K5073</f>
        <v>4980000000000</v>
      </c>
      <c r="J5073" s="147"/>
      <c r="K5073" s="71">
        <v>9960000000</v>
      </c>
      <c r="L5073" t="s">
        <v>10925</v>
      </c>
    </row>
    <row r="5074" spans="2:12" x14ac:dyDescent="0.25">
      <c r="B5074" s="82" t="s">
        <v>441</v>
      </c>
      <c r="C5074" s="156" t="s">
        <v>11185</v>
      </c>
      <c r="D5074" s="153" t="s">
        <v>11058</v>
      </c>
      <c r="E5074" s="82">
        <v>12</v>
      </c>
      <c r="F5074" s="79"/>
      <c r="G5074" s="82"/>
      <c r="H5074" s="82"/>
      <c r="I5074" s="118">
        <f>VLOOKUP(道具表!L5074,虛寶卡代碼清單!D:H,4,FALSE)*K5074</f>
        <v>5400000</v>
      </c>
      <c r="J5074" s="147"/>
      <c r="K5074" s="71">
        <v>3000</v>
      </c>
      <c r="L5074" t="s">
        <v>11100</v>
      </c>
    </row>
    <row r="5075" spans="2:12" x14ac:dyDescent="0.25">
      <c r="B5075" s="82" t="s">
        <v>441</v>
      </c>
      <c r="C5075" s="156" t="s">
        <v>11186</v>
      </c>
      <c r="D5075" s="153" t="s">
        <v>11059</v>
      </c>
      <c r="E5075" s="82">
        <v>12</v>
      </c>
      <c r="F5075" s="79"/>
      <c r="G5075" s="82"/>
      <c r="H5075" s="82"/>
      <c r="I5075" s="118">
        <f>VLOOKUP(道具表!L5075,虛寶卡代碼清單!D:H,4,FALSE)*K5075</f>
        <v>17928000</v>
      </c>
      <c r="J5075" s="147"/>
      <c r="K5075" s="71">
        <v>9960</v>
      </c>
      <c r="L5075" t="s">
        <v>11100</v>
      </c>
    </row>
    <row r="5076" spans="2:12" x14ac:dyDescent="0.25">
      <c r="B5076" s="82" t="s">
        <v>441</v>
      </c>
      <c r="C5076" s="156" t="s">
        <v>11187</v>
      </c>
      <c r="D5076" s="153" t="s">
        <v>11060</v>
      </c>
      <c r="E5076" s="82">
        <v>12</v>
      </c>
      <c r="F5076" s="79"/>
      <c r="G5076" s="82"/>
      <c r="H5076" s="82"/>
      <c r="I5076" s="118">
        <f>VLOOKUP(道具表!L5076,虛寶卡代碼清單!D:H,4,FALSE)*K5076</f>
        <v>54000000</v>
      </c>
      <c r="J5076" s="147"/>
      <c r="K5076" s="71">
        <v>30000</v>
      </c>
      <c r="L5076" t="s">
        <v>11100</v>
      </c>
    </row>
    <row r="5077" spans="2:12" x14ac:dyDescent="0.25">
      <c r="B5077" s="82" t="s">
        <v>441</v>
      </c>
      <c r="C5077" s="156" t="s">
        <v>11188</v>
      </c>
      <c r="D5077" s="153" t="s">
        <v>11061</v>
      </c>
      <c r="E5077" s="82">
        <v>12</v>
      </c>
      <c r="F5077" s="79"/>
      <c r="G5077" s="82"/>
      <c r="H5077" s="82"/>
      <c r="I5077" s="118">
        <f>VLOOKUP(道具表!L5077,虛寶卡代碼清單!D:H,4,FALSE)*K5077</f>
        <v>172800000</v>
      </c>
      <c r="J5077" s="147"/>
      <c r="K5077" s="71">
        <v>96000</v>
      </c>
      <c r="L5077" t="s">
        <v>11100</v>
      </c>
    </row>
    <row r="5078" spans="2:12" x14ac:dyDescent="0.25">
      <c r="B5078" s="82" t="s">
        <v>441</v>
      </c>
      <c r="C5078" s="156" t="s">
        <v>11189</v>
      </c>
      <c r="D5078" s="153" t="s">
        <v>11062</v>
      </c>
      <c r="E5078" s="82">
        <v>12</v>
      </c>
      <c r="F5078" s="79"/>
      <c r="G5078" s="82"/>
      <c r="H5078" s="82"/>
      <c r="I5078" s="118">
        <f>VLOOKUP(道具表!L5078,虛寶卡代碼清單!D:H,4,FALSE)*K5078</f>
        <v>540000000</v>
      </c>
      <c r="J5078" s="147"/>
      <c r="K5078" s="71">
        <v>300000</v>
      </c>
      <c r="L5078" t="s">
        <v>11100</v>
      </c>
    </row>
    <row r="5079" spans="2:12" x14ac:dyDescent="0.25">
      <c r="B5079" s="82" t="s">
        <v>441</v>
      </c>
      <c r="C5079" s="156" t="s">
        <v>11190</v>
      </c>
      <c r="D5079" s="153" t="s">
        <v>11063</v>
      </c>
      <c r="E5079" s="82">
        <v>12</v>
      </c>
      <c r="F5079" s="79"/>
      <c r="G5079" s="82"/>
      <c r="H5079" s="82"/>
      <c r="I5079" s="118">
        <f>VLOOKUP(道具表!L5079,虛寶卡代碼清單!D:H,4,FALSE)*K5079</f>
        <v>1792800000</v>
      </c>
      <c r="J5079" s="147"/>
      <c r="K5079" s="71">
        <v>996000</v>
      </c>
      <c r="L5079" t="s">
        <v>11100</v>
      </c>
    </row>
    <row r="5080" spans="2:12" x14ac:dyDescent="0.25">
      <c r="B5080" s="82" t="s">
        <v>441</v>
      </c>
      <c r="C5080" s="156" t="s">
        <v>11191</v>
      </c>
      <c r="D5080" s="153" t="s">
        <v>11064</v>
      </c>
      <c r="E5080" s="82">
        <v>12</v>
      </c>
      <c r="F5080" s="79"/>
      <c r="G5080" s="82"/>
      <c r="H5080" s="82"/>
      <c r="I5080" s="118">
        <f>VLOOKUP(道具表!L5080,虛寶卡代碼清單!D:H,4,FALSE)*K5080</f>
        <v>5400000000</v>
      </c>
      <c r="J5080" s="147"/>
      <c r="K5080" s="71">
        <v>3000000</v>
      </c>
      <c r="L5080" t="s">
        <v>11100</v>
      </c>
    </row>
    <row r="5081" spans="2:12" x14ac:dyDescent="0.25">
      <c r="B5081" s="82" t="s">
        <v>441</v>
      </c>
      <c r="C5081" s="156" t="s">
        <v>11192</v>
      </c>
      <c r="D5081" s="153" t="s">
        <v>11065</v>
      </c>
      <c r="E5081" s="82">
        <v>12</v>
      </c>
      <c r="F5081" s="79"/>
      <c r="G5081" s="82"/>
      <c r="H5081" s="82"/>
      <c r="I5081" s="118">
        <f>VLOOKUP(道具表!L5081,虛寶卡代碼清單!D:H,4,FALSE)*K5081</f>
        <v>10800000000</v>
      </c>
      <c r="J5081" s="147"/>
      <c r="K5081" s="71">
        <v>6000000</v>
      </c>
      <c r="L5081" t="s">
        <v>11100</v>
      </c>
    </row>
    <row r="5082" spans="2:12" x14ac:dyDescent="0.25">
      <c r="B5082" s="82" t="s">
        <v>441</v>
      </c>
      <c r="C5082" s="156" t="s">
        <v>11193</v>
      </c>
      <c r="D5082" s="153" t="s">
        <v>11066</v>
      </c>
      <c r="E5082" s="82">
        <v>12</v>
      </c>
      <c r="F5082" s="79"/>
      <c r="G5082" s="82"/>
      <c r="H5082" s="82"/>
      <c r="I5082" s="118">
        <f>VLOOKUP(道具表!L5082,虛寶卡代碼清單!D:H,4,FALSE)*K5082</f>
        <v>16200000000</v>
      </c>
      <c r="J5082" s="147"/>
      <c r="K5082" s="71">
        <v>9000000</v>
      </c>
      <c r="L5082" t="s">
        <v>11100</v>
      </c>
    </row>
    <row r="5083" spans="2:12" x14ac:dyDescent="0.25">
      <c r="B5083" s="82" t="s">
        <v>441</v>
      </c>
      <c r="C5083" s="156" t="s">
        <v>11194</v>
      </c>
      <c r="D5083" s="153" t="s">
        <v>11067</v>
      </c>
      <c r="E5083" s="82">
        <v>12</v>
      </c>
      <c r="F5083" s="79"/>
      <c r="G5083" s="82"/>
      <c r="H5083" s="82"/>
      <c r="I5083" s="118">
        <f>VLOOKUP(道具表!L5083,虛寶卡代碼清單!D:H,4,FALSE)*K5083</f>
        <v>17928000000</v>
      </c>
      <c r="J5083" s="147"/>
      <c r="K5083" s="71">
        <v>9960000</v>
      </c>
      <c r="L5083" t="s">
        <v>11100</v>
      </c>
    </row>
    <row r="5084" spans="2:12" x14ac:dyDescent="0.25">
      <c r="B5084" s="82" t="s">
        <v>441</v>
      </c>
      <c r="C5084" s="156" t="s">
        <v>11195</v>
      </c>
      <c r="D5084" s="153" t="s">
        <v>11068</v>
      </c>
      <c r="E5084" s="82">
        <v>12</v>
      </c>
      <c r="F5084" s="79"/>
      <c r="G5084" s="82"/>
      <c r="H5084" s="82"/>
      <c r="I5084" s="118">
        <f>VLOOKUP(道具表!L5084,虛寶卡代碼清單!D:H,4,FALSE)*K5084</f>
        <v>27000000000</v>
      </c>
      <c r="J5084" s="147"/>
      <c r="K5084" s="71">
        <v>15000000</v>
      </c>
      <c r="L5084" t="s">
        <v>11100</v>
      </c>
    </row>
    <row r="5085" spans="2:12" x14ac:dyDescent="0.25">
      <c r="B5085" s="82" t="s">
        <v>441</v>
      </c>
      <c r="C5085" s="156" t="s">
        <v>11196</v>
      </c>
      <c r="D5085" s="153" t="s">
        <v>11069</v>
      </c>
      <c r="E5085" s="82">
        <v>12</v>
      </c>
      <c r="F5085" s="79"/>
      <c r="G5085" s="82"/>
      <c r="H5085" s="82"/>
      <c r="I5085" s="118">
        <f>VLOOKUP(道具表!L5085,虛寶卡代碼清單!D:H,4,FALSE)*K5085</f>
        <v>54000000000</v>
      </c>
      <c r="J5085" s="147"/>
      <c r="K5085" s="71">
        <v>30000000</v>
      </c>
      <c r="L5085" t="s">
        <v>11100</v>
      </c>
    </row>
    <row r="5086" spans="2:12" x14ac:dyDescent="0.25">
      <c r="B5086" s="82" t="s">
        <v>441</v>
      </c>
      <c r="C5086" s="156" t="s">
        <v>11197</v>
      </c>
      <c r="D5086" s="153" t="s">
        <v>11070</v>
      </c>
      <c r="E5086" s="82">
        <v>12</v>
      </c>
      <c r="F5086" s="79"/>
      <c r="G5086" s="82"/>
      <c r="H5086" s="82"/>
      <c r="I5086" s="118">
        <f>VLOOKUP(道具表!L5086,虛寶卡代碼清單!D:H,4,FALSE)*K5086</f>
        <v>89748000000</v>
      </c>
      <c r="J5086" s="147"/>
      <c r="K5086" s="71">
        <v>49860000</v>
      </c>
      <c r="L5086" t="s">
        <v>11100</v>
      </c>
    </row>
    <row r="5087" spans="2:12" x14ac:dyDescent="0.25">
      <c r="B5087" s="82" t="s">
        <v>441</v>
      </c>
      <c r="C5087" s="156" t="s">
        <v>11198</v>
      </c>
      <c r="D5087" s="153" t="s">
        <v>11071</v>
      </c>
      <c r="E5087" s="82">
        <v>12</v>
      </c>
      <c r="F5087" s="79"/>
      <c r="G5087" s="82"/>
      <c r="H5087" s="82"/>
      <c r="I5087" s="118">
        <f>VLOOKUP(道具表!L5087,虛寶卡代碼清單!D:H,4,FALSE)*K5087</f>
        <v>179280000000</v>
      </c>
      <c r="J5087" s="147"/>
      <c r="K5087" s="71">
        <v>99600000</v>
      </c>
      <c r="L5087" t="s">
        <v>11100</v>
      </c>
    </row>
    <row r="5088" spans="2:12" x14ac:dyDescent="0.25">
      <c r="B5088" s="82" t="s">
        <v>441</v>
      </c>
      <c r="C5088" s="156" t="s">
        <v>11199</v>
      </c>
      <c r="D5088" s="153" t="s">
        <v>11072</v>
      </c>
      <c r="E5088" s="82">
        <v>12</v>
      </c>
      <c r="F5088" s="79"/>
      <c r="G5088" s="82"/>
      <c r="H5088" s="82"/>
      <c r="I5088" s="118">
        <f>VLOOKUP(道具表!L5088,虛寶卡代碼清單!D:H,4,FALSE)*K5088</f>
        <v>356400000000</v>
      </c>
      <c r="J5088" s="147"/>
      <c r="K5088" s="71">
        <v>198000000</v>
      </c>
      <c r="L5088" t="s">
        <v>11100</v>
      </c>
    </row>
    <row r="5089" spans="2:12" x14ac:dyDescent="0.25">
      <c r="B5089" s="82" t="s">
        <v>441</v>
      </c>
      <c r="C5089" s="156" t="s">
        <v>11200</v>
      </c>
      <c r="D5089" s="153" t="s">
        <v>11073</v>
      </c>
      <c r="E5089" s="82">
        <v>12</v>
      </c>
      <c r="F5089" s="79"/>
      <c r="G5089" s="82"/>
      <c r="H5089" s="82"/>
      <c r="I5089" s="118">
        <f>VLOOKUP(道具表!L5089,虛寶卡代碼清單!D:H,4,FALSE)*K5089</f>
        <v>540000000000</v>
      </c>
      <c r="J5089" s="147"/>
      <c r="K5089" s="71">
        <v>300000000</v>
      </c>
      <c r="L5089" t="s">
        <v>11100</v>
      </c>
    </row>
    <row r="5090" spans="2:12" x14ac:dyDescent="0.25">
      <c r="B5090" s="82" t="s">
        <v>441</v>
      </c>
      <c r="C5090" s="156" t="s">
        <v>11201</v>
      </c>
      <c r="D5090" s="153" t="s">
        <v>11074</v>
      </c>
      <c r="E5090" s="82">
        <v>12</v>
      </c>
      <c r="F5090" s="79"/>
      <c r="G5090" s="82"/>
      <c r="H5090" s="82"/>
      <c r="I5090" s="118">
        <f>VLOOKUP(道具表!L5090,虛寶卡代碼清單!D:H,4,FALSE)*K5090</f>
        <v>896400000000</v>
      </c>
      <c r="J5090" s="147"/>
      <c r="K5090" s="71">
        <v>498000000</v>
      </c>
      <c r="L5090" t="s">
        <v>11100</v>
      </c>
    </row>
    <row r="5091" spans="2:12" x14ac:dyDescent="0.25">
      <c r="B5091" s="82" t="s">
        <v>441</v>
      </c>
      <c r="C5091" s="156" t="s">
        <v>11202</v>
      </c>
      <c r="D5091" s="153" t="s">
        <v>11075</v>
      </c>
      <c r="E5091" s="82">
        <v>12</v>
      </c>
      <c r="F5091" s="79"/>
      <c r="G5091" s="82"/>
      <c r="H5091" s="82"/>
      <c r="I5091" s="118">
        <f>VLOOKUP(道具表!L5091,虛寶卡代碼清單!D:H,4,FALSE)*K5091</f>
        <v>1792800000000</v>
      </c>
      <c r="J5091" s="147"/>
      <c r="K5091" s="71">
        <v>996000000</v>
      </c>
      <c r="L5091" t="s">
        <v>11100</v>
      </c>
    </row>
    <row r="5092" spans="2:12" x14ac:dyDescent="0.25">
      <c r="B5092" s="82" t="s">
        <v>441</v>
      </c>
      <c r="C5092" s="156" t="s">
        <v>11203</v>
      </c>
      <c r="D5092" s="153" t="s">
        <v>11076</v>
      </c>
      <c r="E5092" s="82">
        <v>12</v>
      </c>
      <c r="F5092" s="79"/>
      <c r="G5092" s="82"/>
      <c r="H5092" s="82"/>
      <c r="I5092" s="118">
        <f>VLOOKUP(道具表!L5092,虛寶卡代碼清單!D:H,4,FALSE)*K5092</f>
        <v>3564000000000</v>
      </c>
      <c r="J5092" s="147"/>
      <c r="K5092" s="71">
        <v>1980000000</v>
      </c>
      <c r="L5092" t="s">
        <v>11100</v>
      </c>
    </row>
    <row r="5093" spans="2:12" x14ac:dyDescent="0.25">
      <c r="B5093" s="82" t="s">
        <v>441</v>
      </c>
      <c r="C5093" s="156" t="s">
        <v>11204</v>
      </c>
      <c r="D5093" s="153" t="s">
        <v>11077</v>
      </c>
      <c r="E5093" s="82">
        <v>12</v>
      </c>
      <c r="F5093" s="79"/>
      <c r="G5093" s="82"/>
      <c r="H5093" s="82"/>
      <c r="I5093" s="118">
        <f>VLOOKUP(道具表!L5093,虛寶卡代碼清單!D:H,4,FALSE)*K5093</f>
        <v>8964000000000</v>
      </c>
      <c r="J5093" s="147"/>
      <c r="K5093" s="71">
        <v>4980000000</v>
      </c>
      <c r="L5093" t="s">
        <v>11100</v>
      </c>
    </row>
    <row r="5094" spans="2:12" x14ac:dyDescent="0.25">
      <c r="B5094" s="82" t="s">
        <v>441</v>
      </c>
      <c r="C5094" s="156" t="s">
        <v>11205</v>
      </c>
      <c r="D5094" s="153" t="s">
        <v>11078</v>
      </c>
      <c r="E5094" s="82">
        <v>12</v>
      </c>
      <c r="F5094" s="79"/>
      <c r="G5094" s="82"/>
      <c r="H5094" s="82"/>
      <c r="I5094" s="118">
        <f>VLOOKUP(道具表!L5094,虛寶卡代碼清單!D:H,4,FALSE)*K5094</f>
        <v>17928000000000</v>
      </c>
      <c r="J5094" s="147"/>
      <c r="K5094" s="71">
        <v>9960000000</v>
      </c>
      <c r="L5094" t="s">
        <v>11100</v>
      </c>
    </row>
    <row r="5095" spans="2:12" x14ac:dyDescent="0.25">
      <c r="B5095" s="82" t="s">
        <v>441</v>
      </c>
      <c r="C5095" s="156" t="s">
        <v>11206</v>
      </c>
      <c r="D5095" s="153" t="s">
        <v>11079</v>
      </c>
      <c r="E5095" s="82">
        <v>12</v>
      </c>
      <c r="F5095" s="79"/>
      <c r="G5095" s="82"/>
      <c r="H5095" s="82"/>
      <c r="I5095" s="118">
        <f>VLOOKUP(道具表!L5095,虛寶卡代碼清單!D:H,4,FALSE)*K5095</f>
        <v>5400000</v>
      </c>
      <c r="J5095" s="147"/>
      <c r="K5095" s="71">
        <v>3000</v>
      </c>
      <c r="L5095" t="s">
        <v>11100</v>
      </c>
    </row>
    <row r="5096" spans="2:12" x14ac:dyDescent="0.25">
      <c r="B5096" s="82" t="s">
        <v>441</v>
      </c>
      <c r="C5096" s="156" t="s">
        <v>11207</v>
      </c>
      <c r="D5096" s="153" t="s">
        <v>11080</v>
      </c>
      <c r="E5096" s="82">
        <v>12</v>
      </c>
      <c r="F5096" s="79"/>
      <c r="G5096" s="82"/>
      <c r="H5096" s="82"/>
      <c r="I5096" s="118">
        <f>VLOOKUP(道具表!L5096,虛寶卡代碼清單!D:H,4,FALSE)*K5096</f>
        <v>17928000</v>
      </c>
      <c r="J5096" s="147"/>
      <c r="K5096" s="71">
        <v>9960</v>
      </c>
      <c r="L5096" t="s">
        <v>11100</v>
      </c>
    </row>
    <row r="5097" spans="2:12" x14ac:dyDescent="0.25">
      <c r="B5097" s="82" t="s">
        <v>441</v>
      </c>
      <c r="C5097" s="156" t="s">
        <v>11208</v>
      </c>
      <c r="D5097" s="153" t="s">
        <v>11081</v>
      </c>
      <c r="E5097" s="82">
        <v>12</v>
      </c>
      <c r="F5097" s="79"/>
      <c r="G5097" s="82"/>
      <c r="H5097" s="82"/>
      <c r="I5097" s="118">
        <f>VLOOKUP(道具表!L5097,虛寶卡代碼清單!D:H,4,FALSE)*K5097</f>
        <v>54000000</v>
      </c>
      <c r="J5097" s="147"/>
      <c r="K5097" s="71">
        <v>30000</v>
      </c>
      <c r="L5097" t="s">
        <v>11100</v>
      </c>
    </row>
    <row r="5098" spans="2:12" x14ac:dyDescent="0.25">
      <c r="B5098" s="82" t="s">
        <v>441</v>
      </c>
      <c r="C5098" s="156" t="s">
        <v>11209</v>
      </c>
      <c r="D5098" s="153" t="s">
        <v>11082</v>
      </c>
      <c r="E5098" s="82">
        <v>12</v>
      </c>
      <c r="F5098" s="79"/>
      <c r="G5098" s="82"/>
      <c r="H5098" s="82"/>
      <c r="I5098" s="118">
        <f>VLOOKUP(道具表!L5098,虛寶卡代碼清單!D:H,4,FALSE)*K5098</f>
        <v>172800000</v>
      </c>
      <c r="J5098" s="147"/>
      <c r="K5098" s="71">
        <v>96000</v>
      </c>
      <c r="L5098" t="s">
        <v>11100</v>
      </c>
    </row>
    <row r="5099" spans="2:12" x14ac:dyDescent="0.25">
      <c r="B5099" s="82" t="s">
        <v>441</v>
      </c>
      <c r="C5099" s="156" t="s">
        <v>11210</v>
      </c>
      <c r="D5099" s="153" t="s">
        <v>11083</v>
      </c>
      <c r="E5099" s="82">
        <v>12</v>
      </c>
      <c r="F5099" s="79"/>
      <c r="G5099" s="82"/>
      <c r="H5099" s="82"/>
      <c r="I5099" s="118">
        <f>VLOOKUP(道具表!L5099,虛寶卡代碼清單!D:H,4,FALSE)*K5099</f>
        <v>540000000</v>
      </c>
      <c r="J5099" s="147"/>
      <c r="K5099" s="71">
        <v>300000</v>
      </c>
      <c r="L5099" t="s">
        <v>11100</v>
      </c>
    </row>
    <row r="5100" spans="2:12" x14ac:dyDescent="0.25">
      <c r="B5100" s="82" t="s">
        <v>441</v>
      </c>
      <c r="C5100" s="156" t="s">
        <v>11211</v>
      </c>
      <c r="D5100" s="153" t="s">
        <v>11084</v>
      </c>
      <c r="E5100" s="82">
        <v>12</v>
      </c>
      <c r="F5100" s="79"/>
      <c r="G5100" s="82"/>
      <c r="H5100" s="82"/>
      <c r="I5100" s="118">
        <f>VLOOKUP(道具表!L5100,虛寶卡代碼清單!D:H,4,FALSE)*K5100</f>
        <v>1792800000</v>
      </c>
      <c r="J5100" s="147"/>
      <c r="K5100" s="71">
        <v>996000</v>
      </c>
      <c r="L5100" t="s">
        <v>11100</v>
      </c>
    </row>
    <row r="5101" spans="2:12" x14ac:dyDescent="0.25">
      <c r="B5101" s="82" t="s">
        <v>441</v>
      </c>
      <c r="C5101" s="156" t="s">
        <v>11212</v>
      </c>
      <c r="D5101" s="153" t="s">
        <v>11085</v>
      </c>
      <c r="E5101" s="82">
        <v>12</v>
      </c>
      <c r="F5101" s="79"/>
      <c r="G5101" s="82"/>
      <c r="H5101" s="82"/>
      <c r="I5101" s="118">
        <f>VLOOKUP(道具表!L5101,虛寶卡代碼清單!D:H,4,FALSE)*K5101</f>
        <v>5400000000</v>
      </c>
      <c r="J5101" s="147"/>
      <c r="K5101" s="71">
        <v>3000000</v>
      </c>
      <c r="L5101" t="s">
        <v>11100</v>
      </c>
    </row>
    <row r="5102" spans="2:12" x14ac:dyDescent="0.25">
      <c r="B5102" s="82" t="s">
        <v>441</v>
      </c>
      <c r="C5102" s="156" t="s">
        <v>11213</v>
      </c>
      <c r="D5102" s="153" t="s">
        <v>11086</v>
      </c>
      <c r="E5102" s="82">
        <v>12</v>
      </c>
      <c r="F5102" s="79"/>
      <c r="G5102" s="82"/>
      <c r="H5102" s="82"/>
      <c r="I5102" s="118">
        <f>VLOOKUP(道具表!L5102,虛寶卡代碼清單!D:H,4,FALSE)*K5102</f>
        <v>10800000000</v>
      </c>
      <c r="J5102" s="147"/>
      <c r="K5102" s="71">
        <v>6000000</v>
      </c>
      <c r="L5102" t="s">
        <v>11100</v>
      </c>
    </row>
    <row r="5103" spans="2:12" x14ac:dyDescent="0.25">
      <c r="B5103" s="82" t="s">
        <v>441</v>
      </c>
      <c r="C5103" s="156" t="s">
        <v>11214</v>
      </c>
      <c r="D5103" s="153" t="s">
        <v>11087</v>
      </c>
      <c r="E5103" s="82">
        <v>12</v>
      </c>
      <c r="F5103" s="79"/>
      <c r="G5103" s="82"/>
      <c r="H5103" s="82"/>
      <c r="I5103" s="118">
        <f>VLOOKUP(道具表!L5103,虛寶卡代碼清單!D:H,4,FALSE)*K5103</f>
        <v>16200000000</v>
      </c>
      <c r="J5103" s="147"/>
      <c r="K5103" s="71">
        <v>9000000</v>
      </c>
      <c r="L5103" t="s">
        <v>11100</v>
      </c>
    </row>
    <row r="5104" spans="2:12" x14ac:dyDescent="0.25">
      <c r="B5104" s="82" t="s">
        <v>441</v>
      </c>
      <c r="C5104" s="156" t="s">
        <v>11215</v>
      </c>
      <c r="D5104" s="153" t="s">
        <v>11088</v>
      </c>
      <c r="E5104" s="82">
        <v>12</v>
      </c>
      <c r="F5104" s="79"/>
      <c r="G5104" s="82"/>
      <c r="H5104" s="82"/>
      <c r="I5104" s="118">
        <f>VLOOKUP(道具表!L5104,虛寶卡代碼清單!D:H,4,FALSE)*K5104</f>
        <v>17928000000</v>
      </c>
      <c r="J5104" s="147"/>
      <c r="K5104" s="71">
        <v>9960000</v>
      </c>
      <c r="L5104" t="s">
        <v>11100</v>
      </c>
    </row>
    <row r="5105" spans="2:12" x14ac:dyDescent="0.25">
      <c r="B5105" s="82" t="s">
        <v>441</v>
      </c>
      <c r="C5105" s="156" t="s">
        <v>11216</v>
      </c>
      <c r="D5105" s="153" t="s">
        <v>11089</v>
      </c>
      <c r="E5105" s="82">
        <v>12</v>
      </c>
      <c r="F5105" s="79"/>
      <c r="G5105" s="82"/>
      <c r="H5105" s="82"/>
      <c r="I5105" s="118">
        <f>VLOOKUP(道具表!L5105,虛寶卡代碼清單!D:H,4,FALSE)*K5105</f>
        <v>27000000000</v>
      </c>
      <c r="J5105" s="147"/>
      <c r="K5105" s="71">
        <v>15000000</v>
      </c>
      <c r="L5105" t="s">
        <v>11100</v>
      </c>
    </row>
    <row r="5106" spans="2:12" x14ac:dyDescent="0.25">
      <c r="B5106" s="82" t="s">
        <v>441</v>
      </c>
      <c r="C5106" s="156" t="s">
        <v>11217</v>
      </c>
      <c r="D5106" s="153" t="s">
        <v>11090</v>
      </c>
      <c r="E5106" s="82">
        <v>12</v>
      </c>
      <c r="F5106" s="79"/>
      <c r="G5106" s="82"/>
      <c r="H5106" s="82"/>
      <c r="I5106" s="118">
        <f>VLOOKUP(道具表!L5106,虛寶卡代碼清單!D:H,4,FALSE)*K5106</f>
        <v>54000000000</v>
      </c>
      <c r="J5106" s="147"/>
      <c r="K5106" s="71">
        <v>30000000</v>
      </c>
      <c r="L5106" t="s">
        <v>11100</v>
      </c>
    </row>
    <row r="5107" spans="2:12" x14ac:dyDescent="0.25">
      <c r="B5107" s="82" t="s">
        <v>441</v>
      </c>
      <c r="C5107" s="156" t="s">
        <v>11218</v>
      </c>
      <c r="D5107" s="153" t="s">
        <v>11091</v>
      </c>
      <c r="E5107" s="82">
        <v>12</v>
      </c>
      <c r="F5107" s="79"/>
      <c r="G5107" s="82"/>
      <c r="H5107" s="82"/>
      <c r="I5107" s="118">
        <f>VLOOKUP(道具表!L5107,虛寶卡代碼清單!D:H,4,FALSE)*K5107</f>
        <v>89748000000</v>
      </c>
      <c r="J5107" s="147"/>
      <c r="K5107" s="71">
        <v>49860000</v>
      </c>
      <c r="L5107" t="s">
        <v>11100</v>
      </c>
    </row>
    <row r="5108" spans="2:12" x14ac:dyDescent="0.25">
      <c r="B5108" s="82" t="s">
        <v>441</v>
      </c>
      <c r="C5108" s="156" t="s">
        <v>11219</v>
      </c>
      <c r="D5108" s="153" t="s">
        <v>11092</v>
      </c>
      <c r="E5108" s="82">
        <v>12</v>
      </c>
      <c r="F5108" s="79"/>
      <c r="G5108" s="82"/>
      <c r="H5108" s="82"/>
      <c r="I5108" s="118">
        <f>VLOOKUP(道具表!L5108,虛寶卡代碼清單!D:H,4,FALSE)*K5108</f>
        <v>179280000000</v>
      </c>
      <c r="J5108" s="147"/>
      <c r="K5108" s="71">
        <v>99600000</v>
      </c>
      <c r="L5108" t="s">
        <v>11100</v>
      </c>
    </row>
    <row r="5109" spans="2:12" x14ac:dyDescent="0.25">
      <c r="B5109" s="82" t="s">
        <v>441</v>
      </c>
      <c r="C5109" s="156" t="s">
        <v>11220</v>
      </c>
      <c r="D5109" s="153" t="s">
        <v>11093</v>
      </c>
      <c r="E5109" s="82">
        <v>12</v>
      </c>
      <c r="F5109" s="79"/>
      <c r="G5109" s="82"/>
      <c r="H5109" s="82"/>
      <c r="I5109" s="118">
        <f>VLOOKUP(道具表!L5109,虛寶卡代碼清單!D:H,4,FALSE)*K5109</f>
        <v>356400000000</v>
      </c>
      <c r="J5109" s="147"/>
      <c r="K5109" s="71">
        <v>198000000</v>
      </c>
      <c r="L5109" t="s">
        <v>11100</v>
      </c>
    </row>
    <row r="5110" spans="2:12" x14ac:dyDescent="0.25">
      <c r="B5110" s="82" t="s">
        <v>441</v>
      </c>
      <c r="C5110" s="156" t="s">
        <v>11221</v>
      </c>
      <c r="D5110" s="153" t="s">
        <v>11094</v>
      </c>
      <c r="E5110" s="82">
        <v>12</v>
      </c>
      <c r="F5110" s="79"/>
      <c r="G5110" s="82"/>
      <c r="H5110" s="82"/>
      <c r="I5110" s="118">
        <f>VLOOKUP(道具表!L5110,虛寶卡代碼清單!D:H,4,FALSE)*K5110</f>
        <v>540000000000</v>
      </c>
      <c r="J5110" s="147"/>
      <c r="K5110" s="71">
        <v>300000000</v>
      </c>
      <c r="L5110" t="s">
        <v>11100</v>
      </c>
    </row>
    <row r="5111" spans="2:12" x14ac:dyDescent="0.25">
      <c r="B5111" s="82" t="s">
        <v>441</v>
      </c>
      <c r="C5111" s="156" t="s">
        <v>11222</v>
      </c>
      <c r="D5111" s="153" t="s">
        <v>11095</v>
      </c>
      <c r="E5111" s="82">
        <v>12</v>
      </c>
      <c r="F5111" s="79"/>
      <c r="G5111" s="82"/>
      <c r="H5111" s="82"/>
      <c r="I5111" s="118">
        <f>VLOOKUP(道具表!L5111,虛寶卡代碼清單!D:H,4,FALSE)*K5111</f>
        <v>896400000000</v>
      </c>
      <c r="J5111" s="147"/>
      <c r="K5111" s="71">
        <v>498000000</v>
      </c>
      <c r="L5111" t="s">
        <v>11100</v>
      </c>
    </row>
    <row r="5112" spans="2:12" x14ac:dyDescent="0.25">
      <c r="B5112" s="82" t="s">
        <v>441</v>
      </c>
      <c r="C5112" s="156" t="s">
        <v>11223</v>
      </c>
      <c r="D5112" s="153" t="s">
        <v>11096</v>
      </c>
      <c r="E5112" s="82">
        <v>12</v>
      </c>
      <c r="F5112" s="79"/>
      <c r="G5112" s="82"/>
      <c r="H5112" s="82"/>
      <c r="I5112" s="118">
        <f>VLOOKUP(道具表!L5112,虛寶卡代碼清單!D:H,4,FALSE)*K5112</f>
        <v>1792800000000</v>
      </c>
      <c r="J5112" s="147"/>
      <c r="K5112" s="71">
        <v>996000000</v>
      </c>
      <c r="L5112" t="s">
        <v>11100</v>
      </c>
    </row>
    <row r="5113" spans="2:12" x14ac:dyDescent="0.25">
      <c r="B5113" s="82" t="s">
        <v>441</v>
      </c>
      <c r="C5113" s="156" t="s">
        <v>11224</v>
      </c>
      <c r="D5113" s="153" t="s">
        <v>11097</v>
      </c>
      <c r="E5113" s="82">
        <v>12</v>
      </c>
      <c r="F5113" s="79"/>
      <c r="G5113" s="82"/>
      <c r="H5113" s="82"/>
      <c r="I5113" s="118">
        <f>VLOOKUP(道具表!L5113,虛寶卡代碼清單!D:H,4,FALSE)*K5113</f>
        <v>3564000000000</v>
      </c>
      <c r="J5113" s="147"/>
      <c r="K5113" s="71">
        <v>1980000000</v>
      </c>
      <c r="L5113" t="s">
        <v>11100</v>
      </c>
    </row>
    <row r="5114" spans="2:12" x14ac:dyDescent="0.25">
      <c r="B5114" s="82" t="s">
        <v>441</v>
      </c>
      <c r="C5114" s="156" t="s">
        <v>11225</v>
      </c>
      <c r="D5114" s="153" t="s">
        <v>11098</v>
      </c>
      <c r="E5114" s="82">
        <v>12</v>
      </c>
      <c r="F5114" s="79"/>
      <c r="G5114" s="82"/>
      <c r="H5114" s="82"/>
      <c r="I5114" s="118">
        <f>VLOOKUP(道具表!L5114,虛寶卡代碼清單!D:H,4,FALSE)*K5114</f>
        <v>8964000000000</v>
      </c>
      <c r="J5114" s="147"/>
      <c r="K5114" s="71">
        <v>4980000000</v>
      </c>
      <c r="L5114" t="s">
        <v>11100</v>
      </c>
    </row>
    <row r="5115" spans="2:12" x14ac:dyDescent="0.25">
      <c r="B5115" s="82" t="s">
        <v>441</v>
      </c>
      <c r="C5115" s="156" t="s">
        <v>11226</v>
      </c>
      <c r="D5115" s="153" t="s">
        <v>11099</v>
      </c>
      <c r="E5115" s="82">
        <v>12</v>
      </c>
      <c r="F5115" s="79"/>
      <c r="G5115" s="82"/>
      <c r="H5115" s="82"/>
      <c r="I5115" s="118">
        <f>VLOOKUP(道具表!L5115,虛寶卡代碼清單!D:H,4,FALSE)*K5115</f>
        <v>17928000000000</v>
      </c>
      <c r="J5115" s="147"/>
      <c r="K5115" s="71">
        <v>9960000000</v>
      </c>
      <c r="L5115" t="s">
        <v>11100</v>
      </c>
    </row>
    <row r="5116" spans="2:12" x14ac:dyDescent="0.25">
      <c r="B5116" s="82" t="s">
        <v>441</v>
      </c>
      <c r="C5116" s="156" t="s">
        <v>11307</v>
      </c>
      <c r="D5116" s="153" t="s">
        <v>11473</v>
      </c>
      <c r="E5116" s="82">
        <v>12</v>
      </c>
      <c r="F5116" s="79"/>
      <c r="G5116" s="82"/>
      <c r="H5116" s="82"/>
      <c r="I5116" s="118">
        <f>VLOOKUP(道具表!L5116,虛寶卡代碼清單!D:H,4,FALSE)*K5116</f>
        <v>150000</v>
      </c>
      <c r="J5116" s="147"/>
      <c r="K5116" s="71">
        <v>3000</v>
      </c>
      <c r="L5116" t="s">
        <v>11641</v>
      </c>
    </row>
    <row r="5117" spans="2:12" x14ac:dyDescent="0.25">
      <c r="B5117" s="82" t="s">
        <v>441</v>
      </c>
      <c r="C5117" s="156" t="s">
        <v>11308</v>
      </c>
      <c r="D5117" s="153" t="s">
        <v>11474</v>
      </c>
      <c r="E5117" s="82">
        <v>12</v>
      </c>
      <c r="F5117" s="79"/>
      <c r="G5117" s="82"/>
      <c r="H5117" s="82"/>
      <c r="I5117" s="118">
        <f>VLOOKUP(道具表!L5117,虛寶卡代碼清單!D:H,4,FALSE)*K5117</f>
        <v>500000</v>
      </c>
      <c r="J5117" s="147"/>
      <c r="K5117" s="71">
        <v>10000</v>
      </c>
      <c r="L5117" t="s">
        <v>11641</v>
      </c>
    </row>
    <row r="5118" spans="2:12" x14ac:dyDescent="0.25">
      <c r="B5118" s="82" t="s">
        <v>441</v>
      </c>
      <c r="C5118" s="156" t="s">
        <v>11309</v>
      </c>
      <c r="D5118" s="153" t="s">
        <v>11475</v>
      </c>
      <c r="E5118" s="82">
        <v>12</v>
      </c>
      <c r="F5118" s="79"/>
      <c r="G5118" s="82"/>
      <c r="H5118" s="82"/>
      <c r="I5118" s="118">
        <f>VLOOKUP(道具表!L5118,虛寶卡代碼清單!D:H,4,FALSE)*K5118</f>
        <v>1500000</v>
      </c>
      <c r="J5118" s="147"/>
      <c r="K5118" s="71">
        <v>30000</v>
      </c>
      <c r="L5118" t="s">
        <v>11641</v>
      </c>
    </row>
    <row r="5119" spans="2:12" x14ac:dyDescent="0.25">
      <c r="B5119" s="82" t="s">
        <v>441</v>
      </c>
      <c r="C5119" s="156" t="s">
        <v>11310</v>
      </c>
      <c r="D5119" s="153" t="s">
        <v>11476</v>
      </c>
      <c r="E5119" s="82">
        <v>12</v>
      </c>
      <c r="F5119" s="79"/>
      <c r="G5119" s="82"/>
      <c r="H5119" s="82"/>
      <c r="I5119" s="118">
        <f>VLOOKUP(道具表!L5119,虛寶卡代碼清單!D:H,4,FALSE)*K5119</f>
        <v>5000000</v>
      </c>
      <c r="J5119" s="147"/>
      <c r="K5119" s="71">
        <v>100000</v>
      </c>
      <c r="L5119" t="s">
        <v>11641</v>
      </c>
    </row>
    <row r="5120" spans="2:12" x14ac:dyDescent="0.25">
      <c r="B5120" s="82" t="s">
        <v>441</v>
      </c>
      <c r="C5120" s="156" t="s">
        <v>11311</v>
      </c>
      <c r="D5120" s="153" t="s">
        <v>11477</v>
      </c>
      <c r="E5120" s="82">
        <v>12</v>
      </c>
      <c r="F5120" s="79"/>
      <c r="G5120" s="82"/>
      <c r="H5120" s="82"/>
      <c r="I5120" s="118">
        <f>VLOOKUP(道具表!L5120,虛寶卡代碼清單!D:H,4,FALSE)*K5120</f>
        <v>15000000</v>
      </c>
      <c r="J5120" s="147"/>
      <c r="K5120" s="71">
        <v>300000</v>
      </c>
      <c r="L5120" t="s">
        <v>11641</v>
      </c>
    </row>
    <row r="5121" spans="2:12" x14ac:dyDescent="0.25">
      <c r="B5121" s="82" t="s">
        <v>441</v>
      </c>
      <c r="C5121" s="156" t="s">
        <v>11312</v>
      </c>
      <c r="D5121" s="153" t="s">
        <v>11478</v>
      </c>
      <c r="E5121" s="82">
        <v>12</v>
      </c>
      <c r="F5121" s="79"/>
      <c r="G5121" s="82"/>
      <c r="H5121" s="82"/>
      <c r="I5121" s="118">
        <f>VLOOKUP(道具表!L5121,虛寶卡代碼清單!D:H,4,FALSE)*K5121</f>
        <v>50000000</v>
      </c>
      <c r="J5121" s="147"/>
      <c r="K5121" s="71">
        <v>1000000</v>
      </c>
      <c r="L5121" t="s">
        <v>11641</v>
      </c>
    </row>
    <row r="5122" spans="2:12" x14ac:dyDescent="0.25">
      <c r="B5122" s="82" t="s">
        <v>441</v>
      </c>
      <c r="C5122" s="156" t="s">
        <v>11313</v>
      </c>
      <c r="D5122" s="153" t="s">
        <v>11479</v>
      </c>
      <c r="E5122" s="82">
        <v>12</v>
      </c>
      <c r="F5122" s="79"/>
      <c r="G5122" s="82"/>
      <c r="H5122" s="82"/>
      <c r="I5122" s="118">
        <f>VLOOKUP(道具表!L5122,虛寶卡代碼清單!D:H,4,FALSE)*K5122</f>
        <v>150000000</v>
      </c>
      <c r="J5122" s="147"/>
      <c r="K5122" s="71">
        <v>3000000</v>
      </c>
      <c r="L5122" t="s">
        <v>11641</v>
      </c>
    </row>
    <row r="5123" spans="2:12" x14ac:dyDescent="0.25">
      <c r="B5123" s="82" t="s">
        <v>441</v>
      </c>
      <c r="C5123" s="156" t="s">
        <v>11314</v>
      </c>
      <c r="D5123" s="153" t="s">
        <v>11480</v>
      </c>
      <c r="E5123" s="82">
        <v>12</v>
      </c>
      <c r="F5123" s="79"/>
      <c r="G5123" s="82"/>
      <c r="H5123" s="82"/>
      <c r="I5123" s="118">
        <f>VLOOKUP(道具表!L5123,虛寶卡代碼清單!D:H,4,FALSE)*K5123</f>
        <v>300000000</v>
      </c>
      <c r="J5123" s="147"/>
      <c r="K5123" s="71">
        <v>6000000</v>
      </c>
      <c r="L5123" t="s">
        <v>11641</v>
      </c>
    </row>
    <row r="5124" spans="2:12" x14ac:dyDescent="0.25">
      <c r="B5124" s="82" t="s">
        <v>441</v>
      </c>
      <c r="C5124" s="156" t="s">
        <v>11315</v>
      </c>
      <c r="D5124" s="153" t="s">
        <v>11481</v>
      </c>
      <c r="E5124" s="82">
        <v>12</v>
      </c>
      <c r="F5124" s="79"/>
      <c r="G5124" s="82"/>
      <c r="H5124" s="82"/>
      <c r="I5124" s="118">
        <f>VLOOKUP(道具表!L5124,虛寶卡代碼清單!D:H,4,FALSE)*K5124</f>
        <v>450000000</v>
      </c>
      <c r="J5124" s="147"/>
      <c r="K5124" s="71">
        <v>9000000</v>
      </c>
      <c r="L5124" t="s">
        <v>11641</v>
      </c>
    </row>
    <row r="5125" spans="2:12" x14ac:dyDescent="0.25">
      <c r="B5125" s="82" t="s">
        <v>441</v>
      </c>
      <c r="C5125" s="156" t="s">
        <v>11316</v>
      </c>
      <c r="D5125" s="153" t="s">
        <v>11482</v>
      </c>
      <c r="E5125" s="82">
        <v>12</v>
      </c>
      <c r="F5125" s="79"/>
      <c r="G5125" s="82"/>
      <c r="H5125" s="82"/>
      <c r="I5125" s="118">
        <f>VLOOKUP(道具表!L5125,虛寶卡代碼清單!D:H,4,FALSE)*K5125</f>
        <v>500000000</v>
      </c>
      <c r="J5125" s="147"/>
      <c r="K5125" s="71">
        <v>10000000</v>
      </c>
      <c r="L5125" t="s">
        <v>11641</v>
      </c>
    </row>
    <row r="5126" spans="2:12" x14ac:dyDescent="0.25">
      <c r="B5126" s="82" t="s">
        <v>441</v>
      </c>
      <c r="C5126" s="156" t="s">
        <v>11317</v>
      </c>
      <c r="D5126" s="153" t="s">
        <v>11483</v>
      </c>
      <c r="E5126" s="82">
        <v>12</v>
      </c>
      <c r="F5126" s="79"/>
      <c r="G5126" s="82"/>
      <c r="H5126" s="82"/>
      <c r="I5126" s="118">
        <f>VLOOKUP(道具表!L5126,虛寶卡代碼清單!D:H,4,FALSE)*K5126</f>
        <v>750000000</v>
      </c>
      <c r="J5126" s="147"/>
      <c r="K5126" s="71">
        <v>15000000</v>
      </c>
      <c r="L5126" t="s">
        <v>11641</v>
      </c>
    </row>
    <row r="5127" spans="2:12" x14ac:dyDescent="0.25">
      <c r="B5127" s="82" t="s">
        <v>441</v>
      </c>
      <c r="C5127" s="156" t="s">
        <v>11318</v>
      </c>
      <c r="D5127" s="153" t="s">
        <v>11484</v>
      </c>
      <c r="E5127" s="82">
        <v>12</v>
      </c>
      <c r="F5127" s="79"/>
      <c r="G5127" s="82"/>
      <c r="H5127" s="82"/>
      <c r="I5127" s="118">
        <f>VLOOKUP(道具表!L5127,虛寶卡代碼清單!D:H,4,FALSE)*K5127</f>
        <v>1500000000</v>
      </c>
      <c r="J5127" s="147"/>
      <c r="K5127" s="71">
        <v>30000000</v>
      </c>
      <c r="L5127" t="s">
        <v>11641</v>
      </c>
    </row>
    <row r="5128" spans="2:12" x14ac:dyDescent="0.25">
      <c r="B5128" s="82" t="s">
        <v>441</v>
      </c>
      <c r="C5128" s="156" t="s">
        <v>11319</v>
      </c>
      <c r="D5128" s="153" t="s">
        <v>11485</v>
      </c>
      <c r="E5128" s="82">
        <v>12</v>
      </c>
      <c r="F5128" s="79"/>
      <c r="G5128" s="82"/>
      <c r="H5128" s="82"/>
      <c r="I5128" s="118">
        <f>VLOOKUP(道具表!L5128,虛寶卡代碼清單!D:H,4,FALSE)*K5128</f>
        <v>2500000000</v>
      </c>
      <c r="J5128" s="147"/>
      <c r="K5128" s="71">
        <v>50000000</v>
      </c>
      <c r="L5128" t="s">
        <v>11641</v>
      </c>
    </row>
    <row r="5129" spans="2:12" x14ac:dyDescent="0.25">
      <c r="B5129" s="82" t="s">
        <v>441</v>
      </c>
      <c r="C5129" s="156" t="s">
        <v>11320</v>
      </c>
      <c r="D5129" s="153" t="s">
        <v>11486</v>
      </c>
      <c r="E5129" s="82">
        <v>12</v>
      </c>
      <c r="F5129" s="79"/>
      <c r="G5129" s="82"/>
      <c r="H5129" s="82"/>
      <c r="I5129" s="118">
        <f>VLOOKUP(道具表!L5129,虛寶卡代碼清單!D:H,4,FALSE)*K5129</f>
        <v>5000000000</v>
      </c>
      <c r="J5129" s="147"/>
      <c r="K5129" s="71">
        <v>100000000</v>
      </c>
      <c r="L5129" t="s">
        <v>11641</v>
      </c>
    </row>
    <row r="5130" spans="2:12" x14ac:dyDescent="0.25">
      <c r="B5130" s="82" t="s">
        <v>441</v>
      </c>
      <c r="C5130" s="156" t="s">
        <v>11321</v>
      </c>
      <c r="D5130" s="153" t="s">
        <v>11487</v>
      </c>
      <c r="E5130" s="82">
        <v>12</v>
      </c>
      <c r="F5130" s="79"/>
      <c r="G5130" s="82"/>
      <c r="H5130" s="82"/>
      <c r="I5130" s="118">
        <f>VLOOKUP(道具表!L5130,虛寶卡代碼清單!D:H,4,FALSE)*K5130</f>
        <v>10000000000</v>
      </c>
      <c r="J5130" s="147"/>
      <c r="K5130" s="71">
        <v>200000000</v>
      </c>
      <c r="L5130" t="s">
        <v>11641</v>
      </c>
    </row>
    <row r="5131" spans="2:12" x14ac:dyDescent="0.25">
      <c r="B5131" s="82" t="s">
        <v>441</v>
      </c>
      <c r="C5131" s="156" t="s">
        <v>11322</v>
      </c>
      <c r="D5131" s="153" t="s">
        <v>11488</v>
      </c>
      <c r="E5131" s="82">
        <v>12</v>
      </c>
      <c r="F5131" s="79"/>
      <c r="G5131" s="82"/>
      <c r="H5131" s="82"/>
      <c r="I5131" s="118">
        <f>VLOOKUP(道具表!L5131,虛寶卡代碼清單!D:H,4,FALSE)*K5131</f>
        <v>15000000000</v>
      </c>
      <c r="J5131" s="147"/>
      <c r="K5131" s="71">
        <v>300000000</v>
      </c>
      <c r="L5131" t="s">
        <v>11641</v>
      </c>
    </row>
    <row r="5132" spans="2:12" x14ac:dyDescent="0.25">
      <c r="B5132" s="82" t="s">
        <v>441</v>
      </c>
      <c r="C5132" s="156" t="s">
        <v>11323</v>
      </c>
      <c r="D5132" s="153" t="s">
        <v>11489</v>
      </c>
      <c r="E5132" s="82">
        <v>12</v>
      </c>
      <c r="F5132" s="79"/>
      <c r="G5132" s="82"/>
      <c r="H5132" s="82"/>
      <c r="I5132" s="118">
        <f>VLOOKUP(道具表!L5132,虛寶卡代碼清單!D:H,4,FALSE)*K5132</f>
        <v>25000000000</v>
      </c>
      <c r="J5132" s="147"/>
      <c r="K5132" s="71">
        <v>500000000</v>
      </c>
      <c r="L5132" t="s">
        <v>11641</v>
      </c>
    </row>
    <row r="5133" spans="2:12" x14ac:dyDescent="0.25">
      <c r="B5133" s="82" t="s">
        <v>441</v>
      </c>
      <c r="C5133" s="156" t="s">
        <v>11324</v>
      </c>
      <c r="D5133" s="153" t="s">
        <v>11490</v>
      </c>
      <c r="E5133" s="82">
        <v>12</v>
      </c>
      <c r="F5133" s="79"/>
      <c r="G5133" s="82"/>
      <c r="H5133" s="82"/>
      <c r="I5133" s="118">
        <f>VLOOKUP(道具表!L5133,虛寶卡代碼清單!D:H,4,FALSE)*K5133</f>
        <v>50000000000</v>
      </c>
      <c r="J5133" s="147"/>
      <c r="K5133" s="71">
        <v>1000000000</v>
      </c>
      <c r="L5133" t="s">
        <v>11641</v>
      </c>
    </row>
    <row r="5134" spans="2:12" x14ac:dyDescent="0.25">
      <c r="B5134" s="82" t="s">
        <v>441</v>
      </c>
      <c r="C5134" s="156" t="s">
        <v>11325</v>
      </c>
      <c r="D5134" s="153" t="s">
        <v>11491</v>
      </c>
      <c r="E5134" s="82">
        <v>12</v>
      </c>
      <c r="F5134" s="79"/>
      <c r="G5134" s="82"/>
      <c r="H5134" s="82"/>
      <c r="I5134" s="118">
        <f>VLOOKUP(道具表!L5134,虛寶卡代碼清單!D:H,4,FALSE)*K5134</f>
        <v>100000000000</v>
      </c>
      <c r="J5134" s="147"/>
      <c r="K5134" s="71">
        <v>2000000000</v>
      </c>
      <c r="L5134" t="s">
        <v>11641</v>
      </c>
    </row>
    <row r="5135" spans="2:12" x14ac:dyDescent="0.25">
      <c r="B5135" s="82" t="s">
        <v>441</v>
      </c>
      <c r="C5135" s="156" t="s">
        <v>11326</v>
      </c>
      <c r="D5135" s="153" t="s">
        <v>11492</v>
      </c>
      <c r="E5135" s="82">
        <v>12</v>
      </c>
      <c r="F5135" s="79"/>
      <c r="G5135" s="82"/>
      <c r="H5135" s="82"/>
      <c r="I5135" s="118">
        <f>VLOOKUP(道具表!L5135,虛寶卡代碼清單!D:H,4,FALSE)*K5135</f>
        <v>250000000000</v>
      </c>
      <c r="J5135" s="147"/>
      <c r="K5135" s="71">
        <v>5000000000</v>
      </c>
      <c r="L5135" t="s">
        <v>11641</v>
      </c>
    </row>
    <row r="5136" spans="2:12" x14ac:dyDescent="0.25">
      <c r="B5136" s="82" t="s">
        <v>441</v>
      </c>
      <c r="C5136" s="156" t="s">
        <v>11327</v>
      </c>
      <c r="D5136" s="153" t="s">
        <v>11493</v>
      </c>
      <c r="E5136" s="82">
        <v>12</v>
      </c>
      <c r="F5136" s="79"/>
      <c r="G5136" s="82"/>
      <c r="H5136" s="82"/>
      <c r="I5136" s="118">
        <f>VLOOKUP(道具表!L5136,虛寶卡代碼清單!D:H,4,FALSE)*K5136</f>
        <v>500000000000</v>
      </c>
      <c r="J5136" s="147"/>
      <c r="K5136" s="71">
        <v>10000000000</v>
      </c>
      <c r="L5136" t="s">
        <v>11641</v>
      </c>
    </row>
    <row r="5137" spans="2:12" x14ac:dyDescent="0.25">
      <c r="B5137" s="82" t="s">
        <v>441</v>
      </c>
      <c r="C5137" s="156" t="s">
        <v>11328</v>
      </c>
      <c r="D5137" s="153" t="s">
        <v>11494</v>
      </c>
      <c r="E5137" s="82">
        <v>12</v>
      </c>
      <c r="F5137" s="79"/>
      <c r="G5137" s="82"/>
      <c r="H5137" s="82"/>
      <c r="I5137" s="118">
        <f>VLOOKUP(道具表!L5137,虛寶卡代碼清單!D:H,4,FALSE)*K5137</f>
        <v>150000</v>
      </c>
      <c r="J5137" s="147"/>
      <c r="K5137" s="71">
        <v>3000</v>
      </c>
      <c r="L5137" t="s">
        <v>11641</v>
      </c>
    </row>
    <row r="5138" spans="2:12" x14ac:dyDescent="0.25">
      <c r="B5138" s="82" t="s">
        <v>441</v>
      </c>
      <c r="C5138" s="156" t="s">
        <v>11329</v>
      </c>
      <c r="D5138" s="153" t="s">
        <v>11495</v>
      </c>
      <c r="E5138" s="82">
        <v>12</v>
      </c>
      <c r="F5138" s="79"/>
      <c r="G5138" s="82"/>
      <c r="H5138" s="82"/>
      <c r="I5138" s="118">
        <f>VLOOKUP(道具表!L5138,虛寶卡代碼清單!D:H,4,FALSE)*K5138</f>
        <v>500000</v>
      </c>
      <c r="J5138" s="147"/>
      <c r="K5138" s="71">
        <v>10000</v>
      </c>
      <c r="L5138" t="s">
        <v>11641</v>
      </c>
    </row>
    <row r="5139" spans="2:12" x14ac:dyDescent="0.25">
      <c r="B5139" s="82" t="s">
        <v>441</v>
      </c>
      <c r="C5139" s="156" t="s">
        <v>11330</v>
      </c>
      <c r="D5139" s="153" t="s">
        <v>11496</v>
      </c>
      <c r="E5139" s="82">
        <v>12</v>
      </c>
      <c r="F5139" s="79"/>
      <c r="G5139" s="82"/>
      <c r="H5139" s="82"/>
      <c r="I5139" s="118">
        <f>VLOOKUP(道具表!L5139,虛寶卡代碼清單!D:H,4,FALSE)*K5139</f>
        <v>1500000</v>
      </c>
      <c r="J5139" s="147"/>
      <c r="K5139" s="71">
        <v>30000</v>
      </c>
      <c r="L5139" t="s">
        <v>11641</v>
      </c>
    </row>
    <row r="5140" spans="2:12" x14ac:dyDescent="0.25">
      <c r="B5140" s="82" t="s">
        <v>441</v>
      </c>
      <c r="C5140" s="156" t="s">
        <v>11331</v>
      </c>
      <c r="D5140" s="153" t="s">
        <v>11497</v>
      </c>
      <c r="E5140" s="82">
        <v>12</v>
      </c>
      <c r="F5140" s="79"/>
      <c r="G5140" s="82"/>
      <c r="H5140" s="82"/>
      <c r="I5140" s="118">
        <f>VLOOKUP(道具表!L5140,虛寶卡代碼清單!D:H,4,FALSE)*K5140</f>
        <v>5000000</v>
      </c>
      <c r="J5140" s="147"/>
      <c r="K5140" s="71">
        <v>100000</v>
      </c>
      <c r="L5140" t="s">
        <v>11641</v>
      </c>
    </row>
    <row r="5141" spans="2:12" x14ac:dyDescent="0.25">
      <c r="B5141" s="82" t="s">
        <v>441</v>
      </c>
      <c r="C5141" s="156" t="s">
        <v>11332</v>
      </c>
      <c r="D5141" s="153" t="s">
        <v>11498</v>
      </c>
      <c r="E5141" s="82">
        <v>12</v>
      </c>
      <c r="F5141" s="79"/>
      <c r="G5141" s="82"/>
      <c r="H5141" s="82"/>
      <c r="I5141" s="118">
        <f>VLOOKUP(道具表!L5141,虛寶卡代碼清單!D:H,4,FALSE)*K5141</f>
        <v>15000000</v>
      </c>
      <c r="J5141" s="147"/>
      <c r="K5141" s="71">
        <v>300000</v>
      </c>
      <c r="L5141" t="s">
        <v>11641</v>
      </c>
    </row>
    <row r="5142" spans="2:12" x14ac:dyDescent="0.25">
      <c r="B5142" s="82" t="s">
        <v>441</v>
      </c>
      <c r="C5142" s="156" t="s">
        <v>11333</v>
      </c>
      <c r="D5142" s="153" t="s">
        <v>11499</v>
      </c>
      <c r="E5142" s="82">
        <v>12</v>
      </c>
      <c r="F5142" s="79"/>
      <c r="G5142" s="82"/>
      <c r="H5142" s="82"/>
      <c r="I5142" s="118">
        <f>VLOOKUP(道具表!L5142,虛寶卡代碼清單!D:H,4,FALSE)*K5142</f>
        <v>50000000</v>
      </c>
      <c r="J5142" s="147"/>
      <c r="K5142" s="71">
        <v>1000000</v>
      </c>
      <c r="L5142" t="s">
        <v>11641</v>
      </c>
    </row>
    <row r="5143" spans="2:12" x14ac:dyDescent="0.25">
      <c r="B5143" s="82" t="s">
        <v>441</v>
      </c>
      <c r="C5143" s="156" t="s">
        <v>11334</v>
      </c>
      <c r="D5143" s="153" t="s">
        <v>11500</v>
      </c>
      <c r="E5143" s="82">
        <v>12</v>
      </c>
      <c r="F5143" s="79"/>
      <c r="G5143" s="82"/>
      <c r="H5143" s="82"/>
      <c r="I5143" s="118">
        <f>VLOOKUP(道具表!L5143,虛寶卡代碼清單!D:H,4,FALSE)*K5143</f>
        <v>150000000</v>
      </c>
      <c r="J5143" s="147"/>
      <c r="K5143" s="71">
        <v>3000000</v>
      </c>
      <c r="L5143" t="s">
        <v>11641</v>
      </c>
    </row>
    <row r="5144" spans="2:12" x14ac:dyDescent="0.25">
      <c r="B5144" s="82" t="s">
        <v>441</v>
      </c>
      <c r="C5144" s="156" t="s">
        <v>11335</v>
      </c>
      <c r="D5144" s="153" t="s">
        <v>11501</v>
      </c>
      <c r="E5144" s="82">
        <v>12</v>
      </c>
      <c r="F5144" s="79"/>
      <c r="G5144" s="82"/>
      <c r="H5144" s="82"/>
      <c r="I5144" s="118">
        <f>VLOOKUP(道具表!L5144,虛寶卡代碼清單!D:H,4,FALSE)*K5144</f>
        <v>300000000</v>
      </c>
      <c r="J5144" s="147"/>
      <c r="K5144" s="71">
        <v>6000000</v>
      </c>
      <c r="L5144" t="s">
        <v>11641</v>
      </c>
    </row>
    <row r="5145" spans="2:12" x14ac:dyDescent="0.25">
      <c r="B5145" s="82" t="s">
        <v>441</v>
      </c>
      <c r="C5145" s="156" t="s">
        <v>11336</v>
      </c>
      <c r="D5145" s="153" t="s">
        <v>11502</v>
      </c>
      <c r="E5145" s="82">
        <v>12</v>
      </c>
      <c r="F5145" s="79"/>
      <c r="G5145" s="82"/>
      <c r="H5145" s="82"/>
      <c r="I5145" s="118">
        <f>VLOOKUP(道具表!L5145,虛寶卡代碼清單!D:H,4,FALSE)*K5145</f>
        <v>450000000</v>
      </c>
      <c r="J5145" s="147"/>
      <c r="K5145" s="71">
        <v>9000000</v>
      </c>
      <c r="L5145" t="s">
        <v>11641</v>
      </c>
    </row>
    <row r="5146" spans="2:12" x14ac:dyDescent="0.25">
      <c r="B5146" s="82" t="s">
        <v>441</v>
      </c>
      <c r="C5146" s="156" t="s">
        <v>11337</v>
      </c>
      <c r="D5146" s="153" t="s">
        <v>11503</v>
      </c>
      <c r="E5146" s="82">
        <v>12</v>
      </c>
      <c r="F5146" s="79"/>
      <c r="G5146" s="82"/>
      <c r="H5146" s="82"/>
      <c r="I5146" s="118">
        <f>VLOOKUP(道具表!L5146,虛寶卡代碼清單!D:H,4,FALSE)*K5146</f>
        <v>500000000</v>
      </c>
      <c r="J5146" s="147"/>
      <c r="K5146" s="71">
        <v>10000000</v>
      </c>
      <c r="L5146" t="s">
        <v>11641</v>
      </c>
    </row>
    <row r="5147" spans="2:12" x14ac:dyDescent="0.25">
      <c r="B5147" s="82" t="s">
        <v>441</v>
      </c>
      <c r="C5147" s="156" t="s">
        <v>11338</v>
      </c>
      <c r="D5147" s="153" t="s">
        <v>11504</v>
      </c>
      <c r="E5147" s="82">
        <v>12</v>
      </c>
      <c r="F5147" s="79"/>
      <c r="G5147" s="82"/>
      <c r="H5147" s="82"/>
      <c r="I5147" s="118">
        <f>VLOOKUP(道具表!L5147,虛寶卡代碼清單!D:H,4,FALSE)*K5147</f>
        <v>750000000</v>
      </c>
      <c r="J5147" s="147"/>
      <c r="K5147" s="71">
        <v>15000000</v>
      </c>
      <c r="L5147" t="s">
        <v>11641</v>
      </c>
    </row>
    <row r="5148" spans="2:12" x14ac:dyDescent="0.25">
      <c r="B5148" s="82" t="s">
        <v>441</v>
      </c>
      <c r="C5148" s="156" t="s">
        <v>11339</v>
      </c>
      <c r="D5148" s="153" t="s">
        <v>11505</v>
      </c>
      <c r="E5148" s="82">
        <v>12</v>
      </c>
      <c r="F5148" s="79"/>
      <c r="G5148" s="82"/>
      <c r="H5148" s="82"/>
      <c r="I5148" s="118">
        <f>VLOOKUP(道具表!L5148,虛寶卡代碼清單!D:H,4,FALSE)*K5148</f>
        <v>1500000000</v>
      </c>
      <c r="J5148" s="147"/>
      <c r="K5148" s="71">
        <v>30000000</v>
      </c>
      <c r="L5148" t="s">
        <v>11641</v>
      </c>
    </row>
    <row r="5149" spans="2:12" x14ac:dyDescent="0.25">
      <c r="B5149" s="82" t="s">
        <v>441</v>
      </c>
      <c r="C5149" s="156" t="s">
        <v>11340</v>
      </c>
      <c r="D5149" s="153" t="s">
        <v>11506</v>
      </c>
      <c r="E5149" s="82">
        <v>12</v>
      </c>
      <c r="F5149" s="79"/>
      <c r="G5149" s="82"/>
      <c r="H5149" s="82"/>
      <c r="I5149" s="118">
        <f>VLOOKUP(道具表!L5149,虛寶卡代碼清單!D:H,4,FALSE)*K5149</f>
        <v>2500000000</v>
      </c>
      <c r="J5149" s="147"/>
      <c r="K5149" s="71">
        <v>50000000</v>
      </c>
      <c r="L5149" t="s">
        <v>11641</v>
      </c>
    </row>
    <row r="5150" spans="2:12" x14ac:dyDescent="0.25">
      <c r="B5150" s="82" t="s">
        <v>441</v>
      </c>
      <c r="C5150" s="156" t="s">
        <v>11341</v>
      </c>
      <c r="D5150" s="153" t="s">
        <v>11507</v>
      </c>
      <c r="E5150" s="82">
        <v>12</v>
      </c>
      <c r="F5150" s="79"/>
      <c r="G5150" s="82"/>
      <c r="H5150" s="82"/>
      <c r="I5150" s="118">
        <f>VLOOKUP(道具表!L5150,虛寶卡代碼清單!D:H,4,FALSE)*K5150</f>
        <v>5000000000</v>
      </c>
      <c r="J5150" s="147"/>
      <c r="K5150" s="71">
        <v>100000000</v>
      </c>
      <c r="L5150" t="s">
        <v>11641</v>
      </c>
    </row>
    <row r="5151" spans="2:12" x14ac:dyDescent="0.25">
      <c r="B5151" s="82" t="s">
        <v>441</v>
      </c>
      <c r="C5151" s="156" t="s">
        <v>11342</v>
      </c>
      <c r="D5151" s="153" t="s">
        <v>11508</v>
      </c>
      <c r="E5151" s="82">
        <v>12</v>
      </c>
      <c r="F5151" s="79"/>
      <c r="G5151" s="82"/>
      <c r="H5151" s="82"/>
      <c r="I5151" s="118">
        <f>VLOOKUP(道具表!L5151,虛寶卡代碼清單!D:H,4,FALSE)*K5151</f>
        <v>10000000000</v>
      </c>
      <c r="J5151" s="147"/>
      <c r="K5151" s="71">
        <v>200000000</v>
      </c>
      <c r="L5151" t="s">
        <v>11641</v>
      </c>
    </row>
    <row r="5152" spans="2:12" x14ac:dyDescent="0.25">
      <c r="B5152" s="82" t="s">
        <v>441</v>
      </c>
      <c r="C5152" s="156" t="s">
        <v>11343</v>
      </c>
      <c r="D5152" s="153" t="s">
        <v>11509</v>
      </c>
      <c r="E5152" s="82">
        <v>12</v>
      </c>
      <c r="F5152" s="79"/>
      <c r="G5152" s="82"/>
      <c r="H5152" s="82"/>
      <c r="I5152" s="118">
        <f>VLOOKUP(道具表!L5152,虛寶卡代碼清單!D:H,4,FALSE)*K5152</f>
        <v>15000000000</v>
      </c>
      <c r="J5152" s="147"/>
      <c r="K5152" s="71">
        <v>300000000</v>
      </c>
      <c r="L5152" t="s">
        <v>11641</v>
      </c>
    </row>
    <row r="5153" spans="2:12" x14ac:dyDescent="0.25">
      <c r="B5153" s="82" t="s">
        <v>441</v>
      </c>
      <c r="C5153" s="156" t="s">
        <v>11344</v>
      </c>
      <c r="D5153" s="153" t="s">
        <v>11510</v>
      </c>
      <c r="E5153" s="82">
        <v>12</v>
      </c>
      <c r="F5153" s="79"/>
      <c r="G5153" s="82"/>
      <c r="H5153" s="82"/>
      <c r="I5153" s="118">
        <f>VLOOKUP(道具表!L5153,虛寶卡代碼清單!D:H,4,FALSE)*K5153</f>
        <v>25000000000</v>
      </c>
      <c r="J5153" s="147"/>
      <c r="K5153" s="71">
        <v>500000000</v>
      </c>
      <c r="L5153" t="s">
        <v>11641</v>
      </c>
    </row>
    <row r="5154" spans="2:12" x14ac:dyDescent="0.25">
      <c r="B5154" s="82" t="s">
        <v>441</v>
      </c>
      <c r="C5154" s="156" t="s">
        <v>11345</v>
      </c>
      <c r="D5154" s="153" t="s">
        <v>11511</v>
      </c>
      <c r="E5154" s="82">
        <v>12</v>
      </c>
      <c r="F5154" s="79"/>
      <c r="G5154" s="82"/>
      <c r="H5154" s="82"/>
      <c r="I5154" s="118">
        <f>VLOOKUP(道具表!L5154,虛寶卡代碼清單!D:H,4,FALSE)*K5154</f>
        <v>50000000000</v>
      </c>
      <c r="J5154" s="147"/>
      <c r="K5154" s="71">
        <v>1000000000</v>
      </c>
      <c r="L5154" t="s">
        <v>11641</v>
      </c>
    </row>
    <row r="5155" spans="2:12" x14ac:dyDescent="0.25">
      <c r="B5155" s="82" t="s">
        <v>441</v>
      </c>
      <c r="C5155" s="156" t="s">
        <v>11346</v>
      </c>
      <c r="D5155" s="153" t="s">
        <v>11512</v>
      </c>
      <c r="E5155" s="82">
        <v>12</v>
      </c>
      <c r="F5155" s="79"/>
      <c r="G5155" s="82"/>
      <c r="H5155" s="82"/>
      <c r="I5155" s="118">
        <f>VLOOKUP(道具表!L5155,虛寶卡代碼清單!D:H,4,FALSE)*K5155</f>
        <v>100000000000</v>
      </c>
      <c r="J5155" s="147"/>
      <c r="K5155" s="71">
        <v>2000000000</v>
      </c>
      <c r="L5155" t="s">
        <v>11641</v>
      </c>
    </row>
    <row r="5156" spans="2:12" x14ac:dyDescent="0.25">
      <c r="B5156" s="82" t="s">
        <v>441</v>
      </c>
      <c r="C5156" s="156" t="s">
        <v>11347</v>
      </c>
      <c r="D5156" s="153" t="s">
        <v>11513</v>
      </c>
      <c r="E5156" s="82">
        <v>12</v>
      </c>
      <c r="F5156" s="79"/>
      <c r="G5156" s="82"/>
      <c r="H5156" s="82"/>
      <c r="I5156" s="118">
        <f>VLOOKUP(道具表!L5156,虛寶卡代碼清單!D:H,4,FALSE)*K5156</f>
        <v>250000000000</v>
      </c>
      <c r="J5156" s="147"/>
      <c r="K5156" s="71">
        <v>5000000000</v>
      </c>
      <c r="L5156" t="s">
        <v>11641</v>
      </c>
    </row>
    <row r="5157" spans="2:12" x14ac:dyDescent="0.25">
      <c r="B5157" s="82" t="s">
        <v>441</v>
      </c>
      <c r="C5157" s="156" t="s">
        <v>11348</v>
      </c>
      <c r="D5157" s="153" t="s">
        <v>11514</v>
      </c>
      <c r="E5157" s="82">
        <v>12</v>
      </c>
      <c r="F5157" s="79"/>
      <c r="G5157" s="82"/>
      <c r="H5157" s="82"/>
      <c r="I5157" s="118">
        <f>VLOOKUP(道具表!L5157,虛寶卡代碼清單!D:H,4,FALSE)*K5157</f>
        <v>500000000000</v>
      </c>
      <c r="J5157" s="147"/>
      <c r="K5157" s="71">
        <v>10000000000</v>
      </c>
      <c r="L5157" t="s">
        <v>11641</v>
      </c>
    </row>
    <row r="5158" spans="2:12" x14ac:dyDescent="0.25">
      <c r="B5158" s="82" t="s">
        <v>441</v>
      </c>
      <c r="C5158" s="156" t="s">
        <v>11349</v>
      </c>
      <c r="D5158" s="153" t="s">
        <v>11557</v>
      </c>
      <c r="E5158" s="82">
        <v>12</v>
      </c>
      <c r="F5158" s="79"/>
      <c r="G5158" s="82"/>
      <c r="H5158" s="82"/>
      <c r="I5158" s="118">
        <f>VLOOKUP(道具表!L5158,虛寶卡代碼清單!D:H,4,FALSE)*K5158</f>
        <v>600000</v>
      </c>
      <c r="J5158" s="147"/>
      <c r="K5158" s="71">
        <v>3000</v>
      </c>
      <c r="L5158" t="s">
        <v>11642</v>
      </c>
    </row>
    <row r="5159" spans="2:12" x14ac:dyDescent="0.25">
      <c r="B5159" s="82" t="s">
        <v>441</v>
      </c>
      <c r="C5159" s="156" t="s">
        <v>11350</v>
      </c>
      <c r="D5159" s="153" t="s">
        <v>11558</v>
      </c>
      <c r="E5159" s="82">
        <v>12</v>
      </c>
      <c r="F5159" s="79"/>
      <c r="G5159" s="82"/>
      <c r="H5159" s="82"/>
      <c r="I5159" s="118">
        <f>VLOOKUP(道具表!L5159,虛寶卡代碼清單!D:H,4,FALSE)*K5159</f>
        <v>2000000</v>
      </c>
      <c r="J5159" s="147"/>
      <c r="K5159" s="71">
        <v>10000</v>
      </c>
      <c r="L5159" t="s">
        <v>11642</v>
      </c>
    </row>
    <row r="5160" spans="2:12" x14ac:dyDescent="0.25">
      <c r="B5160" s="82" t="s">
        <v>441</v>
      </c>
      <c r="C5160" s="156" t="s">
        <v>11351</v>
      </c>
      <c r="D5160" s="153" t="s">
        <v>11559</v>
      </c>
      <c r="E5160" s="82">
        <v>12</v>
      </c>
      <c r="F5160" s="79"/>
      <c r="G5160" s="82"/>
      <c r="H5160" s="82"/>
      <c r="I5160" s="118">
        <f>VLOOKUP(道具表!L5160,虛寶卡代碼清單!D:H,4,FALSE)*K5160</f>
        <v>6000000</v>
      </c>
      <c r="J5160" s="147"/>
      <c r="K5160" s="71">
        <v>30000</v>
      </c>
      <c r="L5160" t="s">
        <v>11642</v>
      </c>
    </row>
    <row r="5161" spans="2:12" x14ac:dyDescent="0.25">
      <c r="B5161" s="82" t="s">
        <v>441</v>
      </c>
      <c r="C5161" s="156" t="s">
        <v>11352</v>
      </c>
      <c r="D5161" s="153" t="s">
        <v>11560</v>
      </c>
      <c r="E5161" s="82">
        <v>12</v>
      </c>
      <c r="F5161" s="79"/>
      <c r="G5161" s="82"/>
      <c r="H5161" s="82"/>
      <c r="I5161" s="118">
        <f>VLOOKUP(道具表!L5161,虛寶卡代碼清單!D:H,4,FALSE)*K5161</f>
        <v>20000000</v>
      </c>
      <c r="J5161" s="147"/>
      <c r="K5161" s="71">
        <v>100000</v>
      </c>
      <c r="L5161" t="s">
        <v>11642</v>
      </c>
    </row>
    <row r="5162" spans="2:12" x14ac:dyDescent="0.25">
      <c r="B5162" s="82" t="s">
        <v>441</v>
      </c>
      <c r="C5162" s="156" t="s">
        <v>11353</v>
      </c>
      <c r="D5162" s="153" t="s">
        <v>11561</v>
      </c>
      <c r="E5162" s="82">
        <v>12</v>
      </c>
      <c r="F5162" s="79"/>
      <c r="G5162" s="82"/>
      <c r="H5162" s="82"/>
      <c r="I5162" s="118">
        <f>VLOOKUP(道具表!L5162,虛寶卡代碼清單!D:H,4,FALSE)*K5162</f>
        <v>60000000</v>
      </c>
      <c r="J5162" s="147"/>
      <c r="K5162" s="71">
        <v>300000</v>
      </c>
      <c r="L5162" t="s">
        <v>11642</v>
      </c>
    </row>
    <row r="5163" spans="2:12" x14ac:dyDescent="0.25">
      <c r="B5163" s="82" t="s">
        <v>441</v>
      </c>
      <c r="C5163" s="156" t="s">
        <v>11354</v>
      </c>
      <c r="D5163" s="153" t="s">
        <v>11562</v>
      </c>
      <c r="E5163" s="82">
        <v>12</v>
      </c>
      <c r="F5163" s="79"/>
      <c r="G5163" s="82"/>
      <c r="H5163" s="82"/>
      <c r="I5163" s="118">
        <f>VLOOKUP(道具表!L5163,虛寶卡代碼清單!D:H,4,FALSE)*K5163</f>
        <v>200000000</v>
      </c>
      <c r="J5163" s="147"/>
      <c r="K5163" s="71">
        <v>1000000</v>
      </c>
      <c r="L5163" t="s">
        <v>11642</v>
      </c>
    </row>
    <row r="5164" spans="2:12" x14ac:dyDescent="0.25">
      <c r="B5164" s="82" t="s">
        <v>441</v>
      </c>
      <c r="C5164" s="156" t="s">
        <v>11355</v>
      </c>
      <c r="D5164" s="153" t="s">
        <v>11563</v>
      </c>
      <c r="E5164" s="82">
        <v>12</v>
      </c>
      <c r="F5164" s="79"/>
      <c r="G5164" s="82"/>
      <c r="H5164" s="82"/>
      <c r="I5164" s="118">
        <f>VLOOKUP(道具表!L5164,虛寶卡代碼清單!D:H,4,FALSE)*K5164</f>
        <v>600000000</v>
      </c>
      <c r="J5164" s="147"/>
      <c r="K5164" s="71">
        <v>3000000</v>
      </c>
      <c r="L5164" t="s">
        <v>11642</v>
      </c>
    </row>
    <row r="5165" spans="2:12" x14ac:dyDescent="0.25">
      <c r="B5165" s="82" t="s">
        <v>441</v>
      </c>
      <c r="C5165" s="156" t="s">
        <v>11356</v>
      </c>
      <c r="D5165" s="153" t="s">
        <v>11564</v>
      </c>
      <c r="E5165" s="82">
        <v>12</v>
      </c>
      <c r="F5165" s="79"/>
      <c r="G5165" s="82"/>
      <c r="H5165" s="82"/>
      <c r="I5165" s="118">
        <f>VLOOKUP(道具表!L5165,虛寶卡代碼清單!D:H,4,FALSE)*K5165</f>
        <v>1200000000</v>
      </c>
      <c r="J5165" s="147"/>
      <c r="K5165" s="71">
        <v>6000000</v>
      </c>
      <c r="L5165" t="s">
        <v>11642</v>
      </c>
    </row>
    <row r="5166" spans="2:12" x14ac:dyDescent="0.25">
      <c r="B5166" s="82" t="s">
        <v>441</v>
      </c>
      <c r="C5166" s="156" t="s">
        <v>11357</v>
      </c>
      <c r="D5166" s="153" t="s">
        <v>11565</v>
      </c>
      <c r="E5166" s="82">
        <v>12</v>
      </c>
      <c r="F5166" s="79"/>
      <c r="G5166" s="82"/>
      <c r="H5166" s="82"/>
      <c r="I5166" s="118">
        <f>VLOOKUP(道具表!L5166,虛寶卡代碼清單!D:H,4,FALSE)*K5166</f>
        <v>1800000000</v>
      </c>
      <c r="J5166" s="147"/>
      <c r="K5166" s="71">
        <v>9000000</v>
      </c>
      <c r="L5166" t="s">
        <v>11642</v>
      </c>
    </row>
    <row r="5167" spans="2:12" x14ac:dyDescent="0.25">
      <c r="B5167" s="82" t="s">
        <v>441</v>
      </c>
      <c r="C5167" s="156" t="s">
        <v>11358</v>
      </c>
      <c r="D5167" s="153" t="s">
        <v>11566</v>
      </c>
      <c r="E5167" s="82">
        <v>12</v>
      </c>
      <c r="F5167" s="79"/>
      <c r="G5167" s="82"/>
      <c r="H5167" s="82"/>
      <c r="I5167" s="118">
        <f>VLOOKUP(道具表!L5167,虛寶卡代碼清單!D:H,4,FALSE)*K5167</f>
        <v>2000000000</v>
      </c>
      <c r="J5167" s="147"/>
      <c r="K5167" s="71">
        <v>10000000</v>
      </c>
      <c r="L5167" t="s">
        <v>11642</v>
      </c>
    </row>
    <row r="5168" spans="2:12" x14ac:dyDescent="0.25">
      <c r="B5168" s="82" t="s">
        <v>441</v>
      </c>
      <c r="C5168" s="156" t="s">
        <v>11359</v>
      </c>
      <c r="D5168" s="153" t="s">
        <v>11567</v>
      </c>
      <c r="E5168" s="82">
        <v>12</v>
      </c>
      <c r="F5168" s="79"/>
      <c r="G5168" s="82"/>
      <c r="H5168" s="82"/>
      <c r="I5168" s="118">
        <f>VLOOKUP(道具表!L5168,虛寶卡代碼清單!D:H,4,FALSE)*K5168</f>
        <v>3000000000</v>
      </c>
      <c r="J5168" s="147"/>
      <c r="K5168" s="71">
        <v>15000000</v>
      </c>
      <c r="L5168" t="s">
        <v>11642</v>
      </c>
    </row>
    <row r="5169" spans="2:12" x14ac:dyDescent="0.25">
      <c r="B5169" s="82" t="s">
        <v>441</v>
      </c>
      <c r="C5169" s="156" t="s">
        <v>11360</v>
      </c>
      <c r="D5169" s="153" t="s">
        <v>11568</v>
      </c>
      <c r="E5169" s="82">
        <v>12</v>
      </c>
      <c r="F5169" s="79"/>
      <c r="G5169" s="82"/>
      <c r="H5169" s="82"/>
      <c r="I5169" s="118">
        <f>VLOOKUP(道具表!L5169,虛寶卡代碼清單!D:H,4,FALSE)*K5169</f>
        <v>6000000000</v>
      </c>
      <c r="J5169" s="147"/>
      <c r="K5169" s="71">
        <v>30000000</v>
      </c>
      <c r="L5169" t="s">
        <v>11642</v>
      </c>
    </row>
    <row r="5170" spans="2:12" x14ac:dyDescent="0.25">
      <c r="B5170" s="82" t="s">
        <v>441</v>
      </c>
      <c r="C5170" s="156" t="s">
        <v>11361</v>
      </c>
      <c r="D5170" s="153" t="s">
        <v>11569</v>
      </c>
      <c r="E5170" s="82">
        <v>12</v>
      </c>
      <c r="F5170" s="79"/>
      <c r="G5170" s="82"/>
      <c r="H5170" s="82"/>
      <c r="I5170" s="118">
        <f>VLOOKUP(道具表!L5170,虛寶卡代碼清單!D:H,4,FALSE)*K5170</f>
        <v>10000000000</v>
      </c>
      <c r="J5170" s="147"/>
      <c r="K5170" s="71">
        <v>50000000</v>
      </c>
      <c r="L5170" t="s">
        <v>11642</v>
      </c>
    </row>
    <row r="5171" spans="2:12" x14ac:dyDescent="0.25">
      <c r="B5171" s="82" t="s">
        <v>441</v>
      </c>
      <c r="C5171" s="156" t="s">
        <v>11362</v>
      </c>
      <c r="D5171" s="153" t="s">
        <v>11570</v>
      </c>
      <c r="E5171" s="82">
        <v>12</v>
      </c>
      <c r="F5171" s="79"/>
      <c r="G5171" s="82"/>
      <c r="H5171" s="82"/>
      <c r="I5171" s="118">
        <f>VLOOKUP(道具表!L5171,虛寶卡代碼清單!D:H,4,FALSE)*K5171</f>
        <v>20000000000</v>
      </c>
      <c r="J5171" s="147"/>
      <c r="K5171" s="71">
        <v>100000000</v>
      </c>
      <c r="L5171" t="s">
        <v>11642</v>
      </c>
    </row>
    <row r="5172" spans="2:12" x14ac:dyDescent="0.25">
      <c r="B5172" s="82" t="s">
        <v>441</v>
      </c>
      <c r="C5172" s="156" t="s">
        <v>11363</v>
      </c>
      <c r="D5172" s="153" t="s">
        <v>11571</v>
      </c>
      <c r="E5172" s="82">
        <v>12</v>
      </c>
      <c r="F5172" s="79"/>
      <c r="G5172" s="82"/>
      <c r="H5172" s="82"/>
      <c r="I5172" s="118">
        <f>VLOOKUP(道具表!L5172,虛寶卡代碼清單!D:H,4,FALSE)*K5172</f>
        <v>40000000000</v>
      </c>
      <c r="J5172" s="147"/>
      <c r="K5172" s="71">
        <v>200000000</v>
      </c>
      <c r="L5172" t="s">
        <v>11642</v>
      </c>
    </row>
    <row r="5173" spans="2:12" x14ac:dyDescent="0.25">
      <c r="B5173" s="82" t="s">
        <v>441</v>
      </c>
      <c r="C5173" s="156" t="s">
        <v>11364</v>
      </c>
      <c r="D5173" s="153" t="s">
        <v>11572</v>
      </c>
      <c r="E5173" s="82">
        <v>12</v>
      </c>
      <c r="F5173" s="79"/>
      <c r="G5173" s="82"/>
      <c r="H5173" s="82"/>
      <c r="I5173" s="118">
        <f>VLOOKUP(道具表!L5173,虛寶卡代碼清單!D:H,4,FALSE)*K5173</f>
        <v>60000000000</v>
      </c>
      <c r="J5173" s="147"/>
      <c r="K5173" s="71">
        <v>300000000</v>
      </c>
      <c r="L5173" t="s">
        <v>11642</v>
      </c>
    </row>
    <row r="5174" spans="2:12" x14ac:dyDescent="0.25">
      <c r="B5174" s="82" t="s">
        <v>441</v>
      </c>
      <c r="C5174" s="156" t="s">
        <v>11365</v>
      </c>
      <c r="D5174" s="153" t="s">
        <v>11573</v>
      </c>
      <c r="E5174" s="82">
        <v>12</v>
      </c>
      <c r="F5174" s="79"/>
      <c r="G5174" s="82"/>
      <c r="H5174" s="82"/>
      <c r="I5174" s="118">
        <f>VLOOKUP(道具表!L5174,虛寶卡代碼清單!D:H,4,FALSE)*K5174</f>
        <v>100000000000</v>
      </c>
      <c r="J5174" s="147"/>
      <c r="K5174" s="71">
        <v>500000000</v>
      </c>
      <c r="L5174" t="s">
        <v>11642</v>
      </c>
    </row>
    <row r="5175" spans="2:12" x14ac:dyDescent="0.25">
      <c r="B5175" s="82" t="s">
        <v>441</v>
      </c>
      <c r="C5175" s="156" t="s">
        <v>11366</v>
      </c>
      <c r="D5175" s="153" t="s">
        <v>11574</v>
      </c>
      <c r="E5175" s="82">
        <v>12</v>
      </c>
      <c r="F5175" s="79"/>
      <c r="G5175" s="82"/>
      <c r="H5175" s="82"/>
      <c r="I5175" s="118">
        <f>VLOOKUP(道具表!L5175,虛寶卡代碼清單!D:H,4,FALSE)*K5175</f>
        <v>200000000000</v>
      </c>
      <c r="J5175" s="147"/>
      <c r="K5175" s="71">
        <v>1000000000</v>
      </c>
      <c r="L5175" t="s">
        <v>11642</v>
      </c>
    </row>
    <row r="5176" spans="2:12" x14ac:dyDescent="0.25">
      <c r="B5176" s="82" t="s">
        <v>441</v>
      </c>
      <c r="C5176" s="156" t="s">
        <v>11367</v>
      </c>
      <c r="D5176" s="153" t="s">
        <v>11575</v>
      </c>
      <c r="E5176" s="82">
        <v>12</v>
      </c>
      <c r="F5176" s="79"/>
      <c r="G5176" s="82"/>
      <c r="H5176" s="82"/>
      <c r="I5176" s="118">
        <f>VLOOKUP(道具表!L5176,虛寶卡代碼清單!D:H,4,FALSE)*K5176</f>
        <v>400000000000</v>
      </c>
      <c r="J5176" s="147"/>
      <c r="K5176" s="71">
        <v>2000000000</v>
      </c>
      <c r="L5176" t="s">
        <v>11642</v>
      </c>
    </row>
    <row r="5177" spans="2:12" x14ac:dyDescent="0.25">
      <c r="B5177" s="82" t="s">
        <v>441</v>
      </c>
      <c r="C5177" s="156" t="s">
        <v>11368</v>
      </c>
      <c r="D5177" s="153" t="s">
        <v>11576</v>
      </c>
      <c r="E5177" s="82">
        <v>12</v>
      </c>
      <c r="F5177" s="79"/>
      <c r="G5177" s="82"/>
      <c r="H5177" s="82"/>
      <c r="I5177" s="118">
        <f>VLOOKUP(道具表!L5177,虛寶卡代碼清單!D:H,4,FALSE)*K5177</f>
        <v>1000000000000</v>
      </c>
      <c r="J5177" s="147"/>
      <c r="K5177" s="71">
        <v>5000000000</v>
      </c>
      <c r="L5177" t="s">
        <v>11642</v>
      </c>
    </row>
    <row r="5178" spans="2:12" x14ac:dyDescent="0.25">
      <c r="B5178" s="82" t="s">
        <v>441</v>
      </c>
      <c r="C5178" s="156" t="s">
        <v>11369</v>
      </c>
      <c r="D5178" s="153" t="s">
        <v>11577</v>
      </c>
      <c r="E5178" s="82">
        <v>12</v>
      </c>
      <c r="F5178" s="79"/>
      <c r="G5178" s="82"/>
      <c r="H5178" s="82"/>
      <c r="I5178" s="118">
        <f>VLOOKUP(道具表!L5178,虛寶卡代碼清單!D:H,4,FALSE)*K5178</f>
        <v>2000000000000</v>
      </c>
      <c r="J5178" s="147"/>
      <c r="K5178" s="71">
        <v>10000000000</v>
      </c>
      <c r="L5178" t="s">
        <v>11642</v>
      </c>
    </row>
    <row r="5179" spans="2:12" x14ac:dyDescent="0.25">
      <c r="B5179" s="82" t="s">
        <v>441</v>
      </c>
      <c r="C5179" s="156" t="s">
        <v>11370</v>
      </c>
      <c r="D5179" s="153" t="s">
        <v>11578</v>
      </c>
      <c r="E5179" s="82">
        <v>12</v>
      </c>
      <c r="F5179" s="79"/>
      <c r="G5179" s="82"/>
      <c r="H5179" s="82"/>
      <c r="I5179" s="118">
        <f>VLOOKUP(道具表!L5179,虛寶卡代碼清單!D:H,4,FALSE)*K5179</f>
        <v>600000</v>
      </c>
      <c r="J5179" s="147"/>
      <c r="K5179" s="71">
        <v>3000</v>
      </c>
      <c r="L5179" t="s">
        <v>11642</v>
      </c>
    </row>
    <row r="5180" spans="2:12" x14ac:dyDescent="0.25">
      <c r="B5180" s="82" t="s">
        <v>441</v>
      </c>
      <c r="C5180" s="156" t="s">
        <v>11371</v>
      </c>
      <c r="D5180" s="153" t="s">
        <v>11579</v>
      </c>
      <c r="E5180" s="82">
        <v>12</v>
      </c>
      <c r="F5180" s="79"/>
      <c r="G5180" s="82"/>
      <c r="H5180" s="82"/>
      <c r="I5180" s="118">
        <f>VLOOKUP(道具表!L5180,虛寶卡代碼清單!D:H,4,FALSE)*K5180</f>
        <v>2000000</v>
      </c>
      <c r="J5180" s="147"/>
      <c r="K5180" s="71">
        <v>10000</v>
      </c>
      <c r="L5180" t="s">
        <v>11642</v>
      </c>
    </row>
    <row r="5181" spans="2:12" x14ac:dyDescent="0.25">
      <c r="B5181" s="82" t="s">
        <v>441</v>
      </c>
      <c r="C5181" s="156" t="s">
        <v>11372</v>
      </c>
      <c r="D5181" s="153" t="s">
        <v>11580</v>
      </c>
      <c r="E5181" s="82">
        <v>12</v>
      </c>
      <c r="F5181" s="79"/>
      <c r="G5181" s="82"/>
      <c r="H5181" s="82"/>
      <c r="I5181" s="118">
        <f>VLOOKUP(道具表!L5181,虛寶卡代碼清單!D:H,4,FALSE)*K5181</f>
        <v>6000000</v>
      </c>
      <c r="J5181" s="147"/>
      <c r="K5181" s="71">
        <v>30000</v>
      </c>
      <c r="L5181" t="s">
        <v>11642</v>
      </c>
    </row>
    <row r="5182" spans="2:12" x14ac:dyDescent="0.25">
      <c r="B5182" s="82" t="s">
        <v>441</v>
      </c>
      <c r="C5182" s="156" t="s">
        <v>11373</v>
      </c>
      <c r="D5182" s="153" t="s">
        <v>11581</v>
      </c>
      <c r="E5182" s="82">
        <v>12</v>
      </c>
      <c r="F5182" s="79"/>
      <c r="G5182" s="82"/>
      <c r="H5182" s="82"/>
      <c r="I5182" s="118">
        <f>VLOOKUP(道具表!L5182,虛寶卡代碼清單!D:H,4,FALSE)*K5182</f>
        <v>20000000</v>
      </c>
      <c r="J5182" s="147"/>
      <c r="K5182" s="71">
        <v>100000</v>
      </c>
      <c r="L5182" t="s">
        <v>11642</v>
      </c>
    </row>
    <row r="5183" spans="2:12" x14ac:dyDescent="0.25">
      <c r="B5183" s="82" t="s">
        <v>441</v>
      </c>
      <c r="C5183" s="156" t="s">
        <v>11374</v>
      </c>
      <c r="D5183" s="153" t="s">
        <v>11582</v>
      </c>
      <c r="E5183" s="82">
        <v>12</v>
      </c>
      <c r="F5183" s="79"/>
      <c r="G5183" s="82"/>
      <c r="H5183" s="82"/>
      <c r="I5183" s="118">
        <f>VLOOKUP(道具表!L5183,虛寶卡代碼清單!D:H,4,FALSE)*K5183</f>
        <v>60000000</v>
      </c>
      <c r="J5183" s="147"/>
      <c r="K5183" s="71">
        <v>300000</v>
      </c>
      <c r="L5183" t="s">
        <v>11642</v>
      </c>
    </row>
    <row r="5184" spans="2:12" x14ac:dyDescent="0.25">
      <c r="B5184" s="82" t="s">
        <v>441</v>
      </c>
      <c r="C5184" s="156" t="s">
        <v>11375</v>
      </c>
      <c r="D5184" s="153" t="s">
        <v>11583</v>
      </c>
      <c r="E5184" s="82">
        <v>12</v>
      </c>
      <c r="F5184" s="79"/>
      <c r="G5184" s="82"/>
      <c r="H5184" s="82"/>
      <c r="I5184" s="118">
        <f>VLOOKUP(道具表!L5184,虛寶卡代碼清單!D:H,4,FALSE)*K5184</f>
        <v>200000000</v>
      </c>
      <c r="J5184" s="147"/>
      <c r="K5184" s="71">
        <v>1000000</v>
      </c>
      <c r="L5184" t="s">
        <v>11642</v>
      </c>
    </row>
    <row r="5185" spans="2:12" x14ac:dyDescent="0.25">
      <c r="B5185" s="82" t="s">
        <v>441</v>
      </c>
      <c r="C5185" s="156" t="s">
        <v>11376</v>
      </c>
      <c r="D5185" s="153" t="s">
        <v>11584</v>
      </c>
      <c r="E5185" s="82">
        <v>12</v>
      </c>
      <c r="F5185" s="79"/>
      <c r="G5185" s="82"/>
      <c r="H5185" s="82"/>
      <c r="I5185" s="118">
        <f>VLOOKUP(道具表!L5185,虛寶卡代碼清單!D:H,4,FALSE)*K5185</f>
        <v>600000000</v>
      </c>
      <c r="J5185" s="147"/>
      <c r="K5185" s="71">
        <v>3000000</v>
      </c>
      <c r="L5185" t="s">
        <v>11642</v>
      </c>
    </row>
    <row r="5186" spans="2:12" x14ac:dyDescent="0.25">
      <c r="B5186" s="82" t="s">
        <v>441</v>
      </c>
      <c r="C5186" s="156" t="s">
        <v>11377</v>
      </c>
      <c r="D5186" s="153" t="s">
        <v>11585</v>
      </c>
      <c r="E5186" s="82">
        <v>12</v>
      </c>
      <c r="F5186" s="79"/>
      <c r="G5186" s="82"/>
      <c r="H5186" s="82"/>
      <c r="I5186" s="118">
        <f>VLOOKUP(道具表!L5186,虛寶卡代碼清單!D:H,4,FALSE)*K5186</f>
        <v>1200000000</v>
      </c>
      <c r="J5186" s="147"/>
      <c r="K5186" s="71">
        <v>6000000</v>
      </c>
      <c r="L5186" t="s">
        <v>11642</v>
      </c>
    </row>
    <row r="5187" spans="2:12" x14ac:dyDescent="0.25">
      <c r="B5187" s="82" t="s">
        <v>441</v>
      </c>
      <c r="C5187" s="156" t="s">
        <v>11378</v>
      </c>
      <c r="D5187" s="153" t="s">
        <v>11586</v>
      </c>
      <c r="E5187" s="82">
        <v>12</v>
      </c>
      <c r="F5187" s="79"/>
      <c r="G5187" s="82"/>
      <c r="H5187" s="82"/>
      <c r="I5187" s="118">
        <f>VLOOKUP(道具表!L5187,虛寶卡代碼清單!D:H,4,FALSE)*K5187</f>
        <v>1800000000</v>
      </c>
      <c r="J5187" s="147"/>
      <c r="K5187" s="71">
        <v>9000000</v>
      </c>
      <c r="L5187" t="s">
        <v>11642</v>
      </c>
    </row>
    <row r="5188" spans="2:12" x14ac:dyDescent="0.25">
      <c r="B5188" s="82" t="s">
        <v>441</v>
      </c>
      <c r="C5188" s="156" t="s">
        <v>11379</v>
      </c>
      <c r="D5188" s="153" t="s">
        <v>11587</v>
      </c>
      <c r="E5188" s="82">
        <v>12</v>
      </c>
      <c r="F5188" s="79"/>
      <c r="G5188" s="82"/>
      <c r="H5188" s="82"/>
      <c r="I5188" s="118">
        <f>VLOOKUP(道具表!L5188,虛寶卡代碼清單!D:H,4,FALSE)*K5188</f>
        <v>2000000000</v>
      </c>
      <c r="J5188" s="147"/>
      <c r="K5188" s="71">
        <v>10000000</v>
      </c>
      <c r="L5188" t="s">
        <v>11642</v>
      </c>
    </row>
    <row r="5189" spans="2:12" x14ac:dyDescent="0.25">
      <c r="B5189" s="82" t="s">
        <v>441</v>
      </c>
      <c r="C5189" s="156" t="s">
        <v>11380</v>
      </c>
      <c r="D5189" s="153" t="s">
        <v>11588</v>
      </c>
      <c r="E5189" s="82">
        <v>12</v>
      </c>
      <c r="F5189" s="79"/>
      <c r="G5189" s="82"/>
      <c r="H5189" s="82"/>
      <c r="I5189" s="118">
        <f>VLOOKUP(道具表!L5189,虛寶卡代碼清單!D:H,4,FALSE)*K5189</f>
        <v>3000000000</v>
      </c>
      <c r="J5189" s="147"/>
      <c r="K5189" s="71">
        <v>15000000</v>
      </c>
      <c r="L5189" t="s">
        <v>11642</v>
      </c>
    </row>
    <row r="5190" spans="2:12" x14ac:dyDescent="0.25">
      <c r="B5190" s="82" t="s">
        <v>441</v>
      </c>
      <c r="C5190" s="156" t="s">
        <v>11381</v>
      </c>
      <c r="D5190" s="153" t="s">
        <v>11589</v>
      </c>
      <c r="E5190" s="82">
        <v>12</v>
      </c>
      <c r="F5190" s="79"/>
      <c r="G5190" s="82"/>
      <c r="H5190" s="82"/>
      <c r="I5190" s="118">
        <f>VLOOKUP(道具表!L5190,虛寶卡代碼清單!D:H,4,FALSE)*K5190</f>
        <v>6000000000</v>
      </c>
      <c r="J5190" s="147"/>
      <c r="K5190" s="71">
        <v>30000000</v>
      </c>
      <c r="L5190" t="s">
        <v>11642</v>
      </c>
    </row>
    <row r="5191" spans="2:12" x14ac:dyDescent="0.25">
      <c r="B5191" s="82" t="s">
        <v>441</v>
      </c>
      <c r="C5191" s="156" t="s">
        <v>11382</v>
      </c>
      <c r="D5191" s="153" t="s">
        <v>11590</v>
      </c>
      <c r="E5191" s="82">
        <v>12</v>
      </c>
      <c r="F5191" s="79"/>
      <c r="G5191" s="82"/>
      <c r="H5191" s="82"/>
      <c r="I5191" s="118">
        <f>VLOOKUP(道具表!L5191,虛寶卡代碼清單!D:H,4,FALSE)*K5191</f>
        <v>10000000000</v>
      </c>
      <c r="J5191" s="147"/>
      <c r="K5191" s="71">
        <v>50000000</v>
      </c>
      <c r="L5191" t="s">
        <v>11642</v>
      </c>
    </row>
    <row r="5192" spans="2:12" x14ac:dyDescent="0.25">
      <c r="B5192" s="82" t="s">
        <v>441</v>
      </c>
      <c r="C5192" s="156" t="s">
        <v>11383</v>
      </c>
      <c r="D5192" s="153" t="s">
        <v>11591</v>
      </c>
      <c r="E5192" s="82">
        <v>12</v>
      </c>
      <c r="F5192" s="79"/>
      <c r="G5192" s="82"/>
      <c r="H5192" s="82"/>
      <c r="I5192" s="118">
        <f>VLOOKUP(道具表!L5192,虛寶卡代碼清單!D:H,4,FALSE)*K5192</f>
        <v>20000000000</v>
      </c>
      <c r="J5192" s="147"/>
      <c r="K5192" s="71">
        <v>100000000</v>
      </c>
      <c r="L5192" t="s">
        <v>11642</v>
      </c>
    </row>
    <row r="5193" spans="2:12" x14ac:dyDescent="0.25">
      <c r="B5193" s="82" t="s">
        <v>441</v>
      </c>
      <c r="C5193" s="156" t="s">
        <v>11384</v>
      </c>
      <c r="D5193" s="153" t="s">
        <v>11592</v>
      </c>
      <c r="E5193" s="82">
        <v>12</v>
      </c>
      <c r="F5193" s="79"/>
      <c r="G5193" s="82"/>
      <c r="H5193" s="82"/>
      <c r="I5193" s="118">
        <f>VLOOKUP(道具表!L5193,虛寶卡代碼清單!D:H,4,FALSE)*K5193</f>
        <v>40000000000</v>
      </c>
      <c r="J5193" s="147"/>
      <c r="K5193" s="71">
        <v>200000000</v>
      </c>
      <c r="L5193" t="s">
        <v>11642</v>
      </c>
    </row>
    <row r="5194" spans="2:12" x14ac:dyDescent="0.25">
      <c r="B5194" s="82" t="s">
        <v>441</v>
      </c>
      <c r="C5194" s="156" t="s">
        <v>11385</v>
      </c>
      <c r="D5194" s="153" t="s">
        <v>11593</v>
      </c>
      <c r="E5194" s="82">
        <v>12</v>
      </c>
      <c r="F5194" s="79"/>
      <c r="G5194" s="82"/>
      <c r="H5194" s="82"/>
      <c r="I5194" s="118">
        <f>VLOOKUP(道具表!L5194,虛寶卡代碼清單!D:H,4,FALSE)*K5194</f>
        <v>60000000000</v>
      </c>
      <c r="J5194" s="147"/>
      <c r="K5194" s="71">
        <v>300000000</v>
      </c>
      <c r="L5194" t="s">
        <v>11642</v>
      </c>
    </row>
    <row r="5195" spans="2:12" x14ac:dyDescent="0.25">
      <c r="B5195" s="82" t="s">
        <v>441</v>
      </c>
      <c r="C5195" s="156" t="s">
        <v>11386</v>
      </c>
      <c r="D5195" s="153" t="s">
        <v>11594</v>
      </c>
      <c r="E5195" s="82">
        <v>12</v>
      </c>
      <c r="F5195" s="79"/>
      <c r="G5195" s="82"/>
      <c r="H5195" s="82"/>
      <c r="I5195" s="118">
        <f>VLOOKUP(道具表!L5195,虛寶卡代碼清單!D:H,4,FALSE)*K5195</f>
        <v>100000000000</v>
      </c>
      <c r="J5195" s="147"/>
      <c r="K5195" s="71">
        <v>500000000</v>
      </c>
      <c r="L5195" t="s">
        <v>11642</v>
      </c>
    </row>
    <row r="5196" spans="2:12" x14ac:dyDescent="0.25">
      <c r="B5196" s="82" t="s">
        <v>441</v>
      </c>
      <c r="C5196" s="156" t="s">
        <v>11387</v>
      </c>
      <c r="D5196" s="153" t="s">
        <v>11595</v>
      </c>
      <c r="E5196" s="82">
        <v>12</v>
      </c>
      <c r="F5196" s="79"/>
      <c r="G5196" s="82"/>
      <c r="H5196" s="82"/>
      <c r="I5196" s="118">
        <f>VLOOKUP(道具表!L5196,虛寶卡代碼清單!D:H,4,FALSE)*K5196</f>
        <v>200000000000</v>
      </c>
      <c r="J5196" s="147"/>
      <c r="K5196" s="71">
        <v>1000000000</v>
      </c>
      <c r="L5196" t="s">
        <v>11642</v>
      </c>
    </row>
    <row r="5197" spans="2:12" x14ac:dyDescent="0.25">
      <c r="B5197" s="82" t="s">
        <v>441</v>
      </c>
      <c r="C5197" s="156" t="s">
        <v>11388</v>
      </c>
      <c r="D5197" s="153" t="s">
        <v>11596</v>
      </c>
      <c r="E5197" s="82">
        <v>12</v>
      </c>
      <c r="F5197" s="79"/>
      <c r="G5197" s="82"/>
      <c r="H5197" s="82"/>
      <c r="I5197" s="118">
        <f>VLOOKUP(道具表!L5197,虛寶卡代碼清單!D:H,4,FALSE)*K5197</f>
        <v>400000000000</v>
      </c>
      <c r="J5197" s="147"/>
      <c r="K5197" s="71">
        <v>2000000000</v>
      </c>
      <c r="L5197" t="s">
        <v>11642</v>
      </c>
    </row>
    <row r="5198" spans="2:12" x14ac:dyDescent="0.25">
      <c r="B5198" s="82" t="s">
        <v>441</v>
      </c>
      <c r="C5198" s="156" t="s">
        <v>11389</v>
      </c>
      <c r="D5198" s="153" t="s">
        <v>11597</v>
      </c>
      <c r="E5198" s="82">
        <v>12</v>
      </c>
      <c r="F5198" s="79"/>
      <c r="G5198" s="82"/>
      <c r="H5198" s="82"/>
      <c r="I5198" s="118">
        <f>VLOOKUP(道具表!L5198,虛寶卡代碼清單!D:H,4,FALSE)*K5198</f>
        <v>1000000000000</v>
      </c>
      <c r="J5198" s="147"/>
      <c r="K5198" s="71">
        <v>5000000000</v>
      </c>
      <c r="L5198" t="s">
        <v>11642</v>
      </c>
    </row>
    <row r="5199" spans="2:12" x14ac:dyDescent="0.25">
      <c r="B5199" s="82" t="s">
        <v>441</v>
      </c>
      <c r="C5199" s="156" t="s">
        <v>11390</v>
      </c>
      <c r="D5199" s="153" t="s">
        <v>11598</v>
      </c>
      <c r="E5199" s="82">
        <v>12</v>
      </c>
      <c r="F5199" s="79"/>
      <c r="G5199" s="82"/>
      <c r="H5199" s="82"/>
      <c r="I5199" s="118">
        <f>VLOOKUP(道具表!L5199,虛寶卡代碼清單!D:H,4,FALSE)*K5199</f>
        <v>2000000000000</v>
      </c>
      <c r="J5199" s="147"/>
      <c r="K5199" s="71">
        <v>10000000000</v>
      </c>
      <c r="L5199" t="s">
        <v>11642</v>
      </c>
    </row>
    <row r="5200" spans="2:12" x14ac:dyDescent="0.25">
      <c r="B5200" s="82" t="s">
        <v>441</v>
      </c>
      <c r="C5200" s="156" t="s">
        <v>11391</v>
      </c>
      <c r="D5200" s="153" t="s">
        <v>11515</v>
      </c>
      <c r="E5200" s="82">
        <v>12</v>
      </c>
      <c r="F5200" s="79"/>
      <c r="G5200" s="82"/>
      <c r="H5200" s="82"/>
      <c r="I5200" s="118">
        <f>VLOOKUP(道具表!L5200,虛寶卡代碼清單!D:H,4,FALSE)*K5200</f>
        <v>1500000</v>
      </c>
      <c r="J5200" s="147"/>
      <c r="K5200" s="71">
        <v>3000</v>
      </c>
      <c r="L5200" t="s">
        <v>11643</v>
      </c>
    </row>
    <row r="5201" spans="2:12" x14ac:dyDescent="0.25">
      <c r="B5201" s="82" t="s">
        <v>441</v>
      </c>
      <c r="C5201" s="156" t="s">
        <v>11392</v>
      </c>
      <c r="D5201" s="153" t="s">
        <v>11516</v>
      </c>
      <c r="E5201" s="82">
        <v>12</v>
      </c>
      <c r="F5201" s="79"/>
      <c r="G5201" s="82"/>
      <c r="H5201" s="82"/>
      <c r="I5201" s="118">
        <f>VLOOKUP(道具表!L5201,虛寶卡代碼清單!D:H,4,FALSE)*K5201</f>
        <v>5000000</v>
      </c>
      <c r="J5201" s="147"/>
      <c r="K5201" s="71">
        <v>10000</v>
      </c>
      <c r="L5201" t="s">
        <v>11643</v>
      </c>
    </row>
    <row r="5202" spans="2:12" x14ac:dyDescent="0.25">
      <c r="B5202" s="82" t="s">
        <v>441</v>
      </c>
      <c r="C5202" s="156" t="s">
        <v>11393</v>
      </c>
      <c r="D5202" s="153" t="s">
        <v>11517</v>
      </c>
      <c r="E5202" s="82">
        <v>12</v>
      </c>
      <c r="F5202" s="79"/>
      <c r="G5202" s="82"/>
      <c r="H5202" s="82"/>
      <c r="I5202" s="118">
        <f>VLOOKUP(道具表!L5202,虛寶卡代碼清單!D:H,4,FALSE)*K5202</f>
        <v>15000000</v>
      </c>
      <c r="J5202" s="147"/>
      <c r="K5202" s="71">
        <v>30000</v>
      </c>
      <c r="L5202" t="s">
        <v>11643</v>
      </c>
    </row>
    <row r="5203" spans="2:12" x14ac:dyDescent="0.25">
      <c r="B5203" s="82" t="s">
        <v>441</v>
      </c>
      <c r="C5203" s="156" t="s">
        <v>11394</v>
      </c>
      <c r="D5203" s="153" t="s">
        <v>11518</v>
      </c>
      <c r="E5203" s="82">
        <v>12</v>
      </c>
      <c r="F5203" s="79"/>
      <c r="G5203" s="82"/>
      <c r="H5203" s="82"/>
      <c r="I5203" s="118">
        <f>VLOOKUP(道具表!L5203,虛寶卡代碼清單!D:H,4,FALSE)*K5203</f>
        <v>50000000</v>
      </c>
      <c r="J5203" s="147"/>
      <c r="K5203" s="71">
        <v>100000</v>
      </c>
      <c r="L5203" t="s">
        <v>11643</v>
      </c>
    </row>
    <row r="5204" spans="2:12" x14ac:dyDescent="0.25">
      <c r="B5204" s="82" t="s">
        <v>441</v>
      </c>
      <c r="C5204" s="156" t="s">
        <v>11395</v>
      </c>
      <c r="D5204" s="153" t="s">
        <v>11519</v>
      </c>
      <c r="E5204" s="82">
        <v>12</v>
      </c>
      <c r="F5204" s="79"/>
      <c r="G5204" s="82"/>
      <c r="H5204" s="82"/>
      <c r="I5204" s="118">
        <f>VLOOKUP(道具表!L5204,虛寶卡代碼清單!D:H,4,FALSE)*K5204</f>
        <v>150000000</v>
      </c>
      <c r="J5204" s="147"/>
      <c r="K5204" s="71">
        <v>300000</v>
      </c>
      <c r="L5204" t="s">
        <v>11643</v>
      </c>
    </row>
    <row r="5205" spans="2:12" x14ac:dyDescent="0.25">
      <c r="B5205" s="82" t="s">
        <v>441</v>
      </c>
      <c r="C5205" s="156" t="s">
        <v>11396</v>
      </c>
      <c r="D5205" s="153" t="s">
        <v>11520</v>
      </c>
      <c r="E5205" s="82">
        <v>12</v>
      </c>
      <c r="F5205" s="79"/>
      <c r="G5205" s="82"/>
      <c r="H5205" s="82"/>
      <c r="I5205" s="118">
        <f>VLOOKUP(道具表!L5205,虛寶卡代碼清單!D:H,4,FALSE)*K5205</f>
        <v>500000000</v>
      </c>
      <c r="J5205" s="147"/>
      <c r="K5205" s="71">
        <v>1000000</v>
      </c>
      <c r="L5205" t="s">
        <v>11643</v>
      </c>
    </row>
    <row r="5206" spans="2:12" x14ac:dyDescent="0.25">
      <c r="B5206" s="82" t="s">
        <v>441</v>
      </c>
      <c r="C5206" s="156" t="s">
        <v>11397</v>
      </c>
      <c r="D5206" s="153" t="s">
        <v>11521</v>
      </c>
      <c r="E5206" s="82">
        <v>12</v>
      </c>
      <c r="F5206" s="79"/>
      <c r="G5206" s="82"/>
      <c r="H5206" s="82"/>
      <c r="I5206" s="118">
        <f>VLOOKUP(道具表!L5206,虛寶卡代碼清單!D:H,4,FALSE)*K5206</f>
        <v>1500000000</v>
      </c>
      <c r="J5206" s="147"/>
      <c r="K5206" s="71">
        <v>3000000</v>
      </c>
      <c r="L5206" t="s">
        <v>11643</v>
      </c>
    </row>
    <row r="5207" spans="2:12" x14ac:dyDescent="0.25">
      <c r="B5207" s="82" t="s">
        <v>441</v>
      </c>
      <c r="C5207" s="156" t="s">
        <v>11398</v>
      </c>
      <c r="D5207" s="153" t="s">
        <v>11522</v>
      </c>
      <c r="E5207" s="82">
        <v>12</v>
      </c>
      <c r="F5207" s="79"/>
      <c r="G5207" s="82"/>
      <c r="H5207" s="82"/>
      <c r="I5207" s="118">
        <f>VLOOKUP(道具表!L5207,虛寶卡代碼清單!D:H,4,FALSE)*K5207</f>
        <v>3000000000</v>
      </c>
      <c r="J5207" s="147"/>
      <c r="K5207" s="71">
        <v>6000000</v>
      </c>
      <c r="L5207" t="s">
        <v>11643</v>
      </c>
    </row>
    <row r="5208" spans="2:12" x14ac:dyDescent="0.25">
      <c r="B5208" s="82" t="s">
        <v>441</v>
      </c>
      <c r="C5208" s="156" t="s">
        <v>11399</v>
      </c>
      <c r="D5208" s="153" t="s">
        <v>11523</v>
      </c>
      <c r="E5208" s="82">
        <v>12</v>
      </c>
      <c r="F5208" s="79"/>
      <c r="G5208" s="82"/>
      <c r="H5208" s="82"/>
      <c r="I5208" s="118">
        <f>VLOOKUP(道具表!L5208,虛寶卡代碼清單!D:H,4,FALSE)*K5208</f>
        <v>4500000000</v>
      </c>
      <c r="J5208" s="147"/>
      <c r="K5208" s="71">
        <v>9000000</v>
      </c>
      <c r="L5208" t="s">
        <v>11643</v>
      </c>
    </row>
    <row r="5209" spans="2:12" x14ac:dyDescent="0.25">
      <c r="B5209" s="82" t="s">
        <v>441</v>
      </c>
      <c r="C5209" s="156" t="s">
        <v>11400</v>
      </c>
      <c r="D5209" s="153" t="s">
        <v>11524</v>
      </c>
      <c r="E5209" s="82">
        <v>12</v>
      </c>
      <c r="F5209" s="79"/>
      <c r="G5209" s="82"/>
      <c r="H5209" s="82"/>
      <c r="I5209" s="118">
        <f>VLOOKUP(道具表!L5209,虛寶卡代碼清單!D:H,4,FALSE)*K5209</f>
        <v>5000000000</v>
      </c>
      <c r="J5209" s="147"/>
      <c r="K5209" s="71">
        <v>10000000</v>
      </c>
      <c r="L5209" t="s">
        <v>11643</v>
      </c>
    </row>
    <row r="5210" spans="2:12" x14ac:dyDescent="0.25">
      <c r="B5210" s="82" t="s">
        <v>441</v>
      </c>
      <c r="C5210" s="156" t="s">
        <v>11401</v>
      </c>
      <c r="D5210" s="153" t="s">
        <v>11525</v>
      </c>
      <c r="E5210" s="82">
        <v>12</v>
      </c>
      <c r="F5210" s="79"/>
      <c r="G5210" s="82"/>
      <c r="H5210" s="82"/>
      <c r="I5210" s="118">
        <f>VLOOKUP(道具表!L5210,虛寶卡代碼清單!D:H,4,FALSE)*K5210</f>
        <v>7500000000</v>
      </c>
      <c r="J5210" s="147"/>
      <c r="K5210" s="71">
        <v>15000000</v>
      </c>
      <c r="L5210" t="s">
        <v>11643</v>
      </c>
    </row>
    <row r="5211" spans="2:12" x14ac:dyDescent="0.25">
      <c r="B5211" s="82" t="s">
        <v>441</v>
      </c>
      <c r="C5211" s="156" t="s">
        <v>11402</v>
      </c>
      <c r="D5211" s="153" t="s">
        <v>11526</v>
      </c>
      <c r="E5211" s="82">
        <v>12</v>
      </c>
      <c r="F5211" s="79"/>
      <c r="G5211" s="82"/>
      <c r="H5211" s="82"/>
      <c r="I5211" s="118">
        <f>VLOOKUP(道具表!L5211,虛寶卡代碼清單!D:H,4,FALSE)*K5211</f>
        <v>15000000000</v>
      </c>
      <c r="J5211" s="147"/>
      <c r="K5211" s="71">
        <v>30000000</v>
      </c>
      <c r="L5211" t="s">
        <v>11643</v>
      </c>
    </row>
    <row r="5212" spans="2:12" x14ac:dyDescent="0.25">
      <c r="B5212" s="82" t="s">
        <v>441</v>
      </c>
      <c r="C5212" s="156" t="s">
        <v>11403</v>
      </c>
      <c r="D5212" s="153" t="s">
        <v>11527</v>
      </c>
      <c r="E5212" s="82">
        <v>12</v>
      </c>
      <c r="F5212" s="79"/>
      <c r="G5212" s="82"/>
      <c r="H5212" s="82"/>
      <c r="I5212" s="118">
        <f>VLOOKUP(道具表!L5212,虛寶卡代碼清單!D:H,4,FALSE)*K5212</f>
        <v>25000000000</v>
      </c>
      <c r="J5212" s="147"/>
      <c r="K5212" s="71">
        <v>50000000</v>
      </c>
      <c r="L5212" t="s">
        <v>11643</v>
      </c>
    </row>
    <row r="5213" spans="2:12" x14ac:dyDescent="0.25">
      <c r="B5213" s="82" t="s">
        <v>441</v>
      </c>
      <c r="C5213" s="156" t="s">
        <v>11666</v>
      </c>
      <c r="D5213" s="153" t="s">
        <v>11528</v>
      </c>
      <c r="E5213" s="82">
        <v>12</v>
      </c>
      <c r="F5213" s="79"/>
      <c r="G5213" s="82"/>
      <c r="H5213" s="82"/>
      <c r="I5213" s="118">
        <f>VLOOKUP(道具表!L5213,虛寶卡代碼清單!D:H,4,FALSE)*K5213</f>
        <v>50000000000</v>
      </c>
      <c r="J5213" s="147"/>
      <c r="K5213" s="71">
        <v>100000000</v>
      </c>
      <c r="L5213" t="s">
        <v>11643</v>
      </c>
    </row>
    <row r="5214" spans="2:12" x14ac:dyDescent="0.25">
      <c r="B5214" s="82" t="s">
        <v>441</v>
      </c>
      <c r="C5214" s="156" t="s">
        <v>11404</v>
      </c>
      <c r="D5214" s="153" t="s">
        <v>11529</v>
      </c>
      <c r="E5214" s="82">
        <v>12</v>
      </c>
      <c r="F5214" s="79"/>
      <c r="G5214" s="82"/>
      <c r="H5214" s="82"/>
      <c r="I5214" s="118">
        <f>VLOOKUP(道具表!L5214,虛寶卡代碼清單!D:H,4,FALSE)*K5214</f>
        <v>100000000000</v>
      </c>
      <c r="J5214" s="147"/>
      <c r="K5214" s="71">
        <v>200000000</v>
      </c>
      <c r="L5214" t="s">
        <v>11643</v>
      </c>
    </row>
    <row r="5215" spans="2:12" x14ac:dyDescent="0.25">
      <c r="B5215" s="82" t="s">
        <v>441</v>
      </c>
      <c r="C5215" s="156" t="s">
        <v>11405</v>
      </c>
      <c r="D5215" s="153" t="s">
        <v>11530</v>
      </c>
      <c r="E5215" s="82">
        <v>12</v>
      </c>
      <c r="F5215" s="79"/>
      <c r="G5215" s="82"/>
      <c r="H5215" s="82"/>
      <c r="I5215" s="118">
        <f>VLOOKUP(道具表!L5215,虛寶卡代碼清單!D:H,4,FALSE)*K5215</f>
        <v>150000000000</v>
      </c>
      <c r="J5215" s="147"/>
      <c r="K5215" s="71">
        <v>300000000</v>
      </c>
      <c r="L5215" t="s">
        <v>11643</v>
      </c>
    </row>
    <row r="5216" spans="2:12" x14ac:dyDescent="0.25">
      <c r="B5216" s="82" t="s">
        <v>441</v>
      </c>
      <c r="C5216" s="156" t="s">
        <v>11406</v>
      </c>
      <c r="D5216" s="153" t="s">
        <v>11531</v>
      </c>
      <c r="E5216" s="82">
        <v>12</v>
      </c>
      <c r="F5216" s="79"/>
      <c r="G5216" s="82"/>
      <c r="H5216" s="82"/>
      <c r="I5216" s="118">
        <f>VLOOKUP(道具表!L5216,虛寶卡代碼清單!D:H,4,FALSE)*K5216</f>
        <v>250000000000</v>
      </c>
      <c r="J5216" s="147"/>
      <c r="K5216" s="71">
        <v>500000000</v>
      </c>
      <c r="L5216" t="s">
        <v>11643</v>
      </c>
    </row>
    <row r="5217" spans="2:12" x14ac:dyDescent="0.25">
      <c r="B5217" s="82" t="s">
        <v>441</v>
      </c>
      <c r="C5217" s="156" t="s">
        <v>11667</v>
      </c>
      <c r="D5217" s="153" t="s">
        <v>11532</v>
      </c>
      <c r="E5217" s="82">
        <v>12</v>
      </c>
      <c r="F5217" s="79"/>
      <c r="G5217" s="82"/>
      <c r="H5217" s="82"/>
      <c r="I5217" s="118">
        <f>VLOOKUP(道具表!L5217,虛寶卡代碼清單!D:H,4,FALSE)*K5217</f>
        <v>500000000000</v>
      </c>
      <c r="J5217" s="147"/>
      <c r="K5217" s="71">
        <v>1000000000</v>
      </c>
      <c r="L5217" t="s">
        <v>11643</v>
      </c>
    </row>
    <row r="5218" spans="2:12" x14ac:dyDescent="0.25">
      <c r="B5218" s="82" t="s">
        <v>441</v>
      </c>
      <c r="C5218" s="156" t="s">
        <v>11407</v>
      </c>
      <c r="D5218" s="153" t="s">
        <v>11533</v>
      </c>
      <c r="E5218" s="82">
        <v>12</v>
      </c>
      <c r="F5218" s="79"/>
      <c r="G5218" s="82"/>
      <c r="H5218" s="82"/>
      <c r="I5218" s="118">
        <f>VLOOKUP(道具表!L5218,虛寶卡代碼清單!D:H,4,FALSE)*K5218</f>
        <v>1000000000000</v>
      </c>
      <c r="J5218" s="147"/>
      <c r="K5218" s="71">
        <v>2000000000</v>
      </c>
      <c r="L5218" t="s">
        <v>11643</v>
      </c>
    </row>
    <row r="5219" spans="2:12" x14ac:dyDescent="0.25">
      <c r="B5219" s="82" t="s">
        <v>441</v>
      </c>
      <c r="C5219" s="156" t="s">
        <v>11408</v>
      </c>
      <c r="D5219" s="153" t="s">
        <v>11534</v>
      </c>
      <c r="E5219" s="82">
        <v>12</v>
      </c>
      <c r="F5219" s="79"/>
      <c r="G5219" s="82"/>
      <c r="H5219" s="82"/>
      <c r="I5219" s="118">
        <f>VLOOKUP(道具表!L5219,虛寶卡代碼清單!D:H,4,FALSE)*K5219</f>
        <v>2500000000000</v>
      </c>
      <c r="J5219" s="147"/>
      <c r="K5219" s="71">
        <v>5000000000</v>
      </c>
      <c r="L5219" t="s">
        <v>11643</v>
      </c>
    </row>
    <row r="5220" spans="2:12" x14ac:dyDescent="0.25">
      <c r="B5220" s="82" t="s">
        <v>441</v>
      </c>
      <c r="C5220" s="156" t="s">
        <v>11409</v>
      </c>
      <c r="D5220" s="153" t="s">
        <v>11535</v>
      </c>
      <c r="E5220" s="82">
        <v>12</v>
      </c>
      <c r="F5220" s="79"/>
      <c r="G5220" s="82"/>
      <c r="H5220" s="82"/>
      <c r="I5220" s="118">
        <f>VLOOKUP(道具表!L5220,虛寶卡代碼清單!D:H,4,FALSE)*K5220</f>
        <v>5000000000000</v>
      </c>
      <c r="J5220" s="147"/>
      <c r="K5220" s="71">
        <v>10000000000</v>
      </c>
      <c r="L5220" t="s">
        <v>11643</v>
      </c>
    </row>
    <row r="5221" spans="2:12" x14ac:dyDescent="0.25">
      <c r="B5221" s="82" t="s">
        <v>441</v>
      </c>
      <c r="C5221" s="156" t="s">
        <v>11410</v>
      </c>
      <c r="D5221" s="153" t="s">
        <v>11536</v>
      </c>
      <c r="E5221" s="82">
        <v>12</v>
      </c>
      <c r="F5221" s="79"/>
      <c r="G5221" s="82"/>
      <c r="H5221" s="82"/>
      <c r="I5221" s="118">
        <f>VLOOKUP(道具表!L5221,虛寶卡代碼清單!D:H,4,FALSE)*K5221</f>
        <v>1500000</v>
      </c>
      <c r="J5221" s="147"/>
      <c r="K5221" s="71">
        <v>3000</v>
      </c>
      <c r="L5221" t="s">
        <v>11643</v>
      </c>
    </row>
    <row r="5222" spans="2:12" x14ac:dyDescent="0.25">
      <c r="B5222" s="82" t="s">
        <v>441</v>
      </c>
      <c r="C5222" s="156" t="s">
        <v>11411</v>
      </c>
      <c r="D5222" s="153" t="s">
        <v>11537</v>
      </c>
      <c r="E5222" s="82">
        <v>12</v>
      </c>
      <c r="F5222" s="79"/>
      <c r="G5222" s="82"/>
      <c r="H5222" s="82"/>
      <c r="I5222" s="118">
        <f>VLOOKUP(道具表!L5222,虛寶卡代碼清單!D:H,4,FALSE)*K5222</f>
        <v>5000000</v>
      </c>
      <c r="J5222" s="147"/>
      <c r="K5222" s="71">
        <v>10000</v>
      </c>
      <c r="L5222" t="s">
        <v>11643</v>
      </c>
    </row>
    <row r="5223" spans="2:12" x14ac:dyDescent="0.25">
      <c r="B5223" s="82" t="s">
        <v>441</v>
      </c>
      <c r="C5223" s="156" t="s">
        <v>11412</v>
      </c>
      <c r="D5223" s="153" t="s">
        <v>11538</v>
      </c>
      <c r="E5223" s="82">
        <v>12</v>
      </c>
      <c r="F5223" s="79"/>
      <c r="G5223" s="82"/>
      <c r="H5223" s="82"/>
      <c r="I5223" s="118">
        <f>VLOOKUP(道具表!L5223,虛寶卡代碼清單!D:H,4,FALSE)*K5223</f>
        <v>15000000</v>
      </c>
      <c r="J5223" s="147"/>
      <c r="K5223" s="71">
        <v>30000</v>
      </c>
      <c r="L5223" t="s">
        <v>11643</v>
      </c>
    </row>
    <row r="5224" spans="2:12" x14ac:dyDescent="0.25">
      <c r="B5224" s="82" t="s">
        <v>441</v>
      </c>
      <c r="C5224" s="156" t="s">
        <v>11413</v>
      </c>
      <c r="D5224" s="153" t="s">
        <v>11539</v>
      </c>
      <c r="E5224" s="82">
        <v>12</v>
      </c>
      <c r="F5224" s="79"/>
      <c r="G5224" s="82"/>
      <c r="H5224" s="82"/>
      <c r="I5224" s="118">
        <f>VLOOKUP(道具表!L5224,虛寶卡代碼清單!D:H,4,FALSE)*K5224</f>
        <v>50000000</v>
      </c>
      <c r="J5224" s="147"/>
      <c r="K5224" s="71">
        <v>100000</v>
      </c>
      <c r="L5224" t="s">
        <v>11643</v>
      </c>
    </row>
    <row r="5225" spans="2:12" x14ac:dyDescent="0.25">
      <c r="B5225" s="82" t="s">
        <v>441</v>
      </c>
      <c r="C5225" s="156" t="s">
        <v>11414</v>
      </c>
      <c r="D5225" s="153" t="s">
        <v>11540</v>
      </c>
      <c r="E5225" s="82">
        <v>12</v>
      </c>
      <c r="F5225" s="79"/>
      <c r="G5225" s="82"/>
      <c r="H5225" s="82"/>
      <c r="I5225" s="118">
        <f>VLOOKUP(道具表!L5225,虛寶卡代碼清單!D:H,4,FALSE)*K5225</f>
        <v>150000000</v>
      </c>
      <c r="J5225" s="147"/>
      <c r="K5225" s="71">
        <v>300000</v>
      </c>
      <c r="L5225" t="s">
        <v>11643</v>
      </c>
    </row>
    <row r="5226" spans="2:12" x14ac:dyDescent="0.25">
      <c r="B5226" s="82" t="s">
        <v>441</v>
      </c>
      <c r="C5226" s="156" t="s">
        <v>11415</v>
      </c>
      <c r="D5226" s="153" t="s">
        <v>11541</v>
      </c>
      <c r="E5226" s="82">
        <v>12</v>
      </c>
      <c r="F5226" s="79"/>
      <c r="G5226" s="82"/>
      <c r="H5226" s="82"/>
      <c r="I5226" s="118">
        <f>VLOOKUP(道具表!L5226,虛寶卡代碼清單!D:H,4,FALSE)*K5226</f>
        <v>500000000</v>
      </c>
      <c r="J5226" s="147"/>
      <c r="K5226" s="71">
        <v>1000000</v>
      </c>
      <c r="L5226" t="s">
        <v>11643</v>
      </c>
    </row>
    <row r="5227" spans="2:12" x14ac:dyDescent="0.25">
      <c r="B5227" s="82" t="s">
        <v>441</v>
      </c>
      <c r="C5227" s="156" t="s">
        <v>11416</v>
      </c>
      <c r="D5227" s="153" t="s">
        <v>11542</v>
      </c>
      <c r="E5227" s="82">
        <v>12</v>
      </c>
      <c r="F5227" s="79"/>
      <c r="G5227" s="82"/>
      <c r="H5227" s="82"/>
      <c r="I5227" s="118">
        <f>VLOOKUP(道具表!L5227,虛寶卡代碼清單!D:H,4,FALSE)*K5227</f>
        <v>1500000000</v>
      </c>
      <c r="J5227" s="147"/>
      <c r="K5227" s="71">
        <v>3000000</v>
      </c>
      <c r="L5227" t="s">
        <v>11643</v>
      </c>
    </row>
    <row r="5228" spans="2:12" x14ac:dyDescent="0.25">
      <c r="B5228" s="82" t="s">
        <v>441</v>
      </c>
      <c r="C5228" s="156" t="s">
        <v>11417</v>
      </c>
      <c r="D5228" s="153" t="s">
        <v>11543</v>
      </c>
      <c r="E5228" s="82">
        <v>12</v>
      </c>
      <c r="F5228" s="79"/>
      <c r="G5228" s="82"/>
      <c r="H5228" s="82"/>
      <c r="I5228" s="118">
        <f>VLOOKUP(道具表!L5228,虛寶卡代碼清單!D:H,4,FALSE)*K5228</f>
        <v>3000000000</v>
      </c>
      <c r="J5228" s="147"/>
      <c r="K5228" s="71">
        <v>6000000</v>
      </c>
      <c r="L5228" t="s">
        <v>11643</v>
      </c>
    </row>
    <row r="5229" spans="2:12" x14ac:dyDescent="0.25">
      <c r="B5229" s="82" t="s">
        <v>441</v>
      </c>
      <c r="C5229" s="156" t="s">
        <v>11418</v>
      </c>
      <c r="D5229" s="153" t="s">
        <v>11544</v>
      </c>
      <c r="E5229" s="82">
        <v>12</v>
      </c>
      <c r="F5229" s="79"/>
      <c r="G5229" s="82"/>
      <c r="H5229" s="82"/>
      <c r="I5229" s="118">
        <f>VLOOKUP(道具表!L5229,虛寶卡代碼清單!D:H,4,FALSE)*K5229</f>
        <v>4500000000</v>
      </c>
      <c r="J5229" s="147"/>
      <c r="K5229" s="71">
        <v>9000000</v>
      </c>
      <c r="L5229" t="s">
        <v>11643</v>
      </c>
    </row>
    <row r="5230" spans="2:12" x14ac:dyDescent="0.25">
      <c r="B5230" s="82" t="s">
        <v>441</v>
      </c>
      <c r="C5230" s="156" t="s">
        <v>11419</v>
      </c>
      <c r="D5230" s="153" t="s">
        <v>11545</v>
      </c>
      <c r="E5230" s="82">
        <v>12</v>
      </c>
      <c r="F5230" s="79"/>
      <c r="G5230" s="82"/>
      <c r="H5230" s="82"/>
      <c r="I5230" s="118">
        <f>VLOOKUP(道具表!L5230,虛寶卡代碼清單!D:H,4,FALSE)*K5230</f>
        <v>5000000000</v>
      </c>
      <c r="J5230" s="147"/>
      <c r="K5230" s="71">
        <v>10000000</v>
      </c>
      <c r="L5230" t="s">
        <v>11643</v>
      </c>
    </row>
    <row r="5231" spans="2:12" x14ac:dyDescent="0.25">
      <c r="B5231" s="82" t="s">
        <v>441</v>
      </c>
      <c r="C5231" s="156" t="s">
        <v>11420</v>
      </c>
      <c r="D5231" s="153" t="s">
        <v>11546</v>
      </c>
      <c r="E5231" s="82">
        <v>12</v>
      </c>
      <c r="F5231" s="79"/>
      <c r="G5231" s="82"/>
      <c r="H5231" s="82"/>
      <c r="I5231" s="118">
        <f>VLOOKUP(道具表!L5231,虛寶卡代碼清單!D:H,4,FALSE)*K5231</f>
        <v>7500000000</v>
      </c>
      <c r="J5231" s="147"/>
      <c r="K5231" s="71">
        <v>15000000</v>
      </c>
      <c r="L5231" t="s">
        <v>11643</v>
      </c>
    </row>
    <row r="5232" spans="2:12" x14ac:dyDescent="0.25">
      <c r="B5232" s="82" t="s">
        <v>441</v>
      </c>
      <c r="C5232" s="156" t="s">
        <v>11421</v>
      </c>
      <c r="D5232" s="153" t="s">
        <v>11547</v>
      </c>
      <c r="E5232" s="82">
        <v>12</v>
      </c>
      <c r="F5232" s="79"/>
      <c r="G5232" s="82"/>
      <c r="H5232" s="82"/>
      <c r="I5232" s="118">
        <f>VLOOKUP(道具表!L5232,虛寶卡代碼清單!D:H,4,FALSE)*K5232</f>
        <v>15000000000</v>
      </c>
      <c r="J5232" s="147"/>
      <c r="K5232" s="71">
        <v>30000000</v>
      </c>
      <c r="L5232" t="s">
        <v>11643</v>
      </c>
    </row>
    <row r="5233" spans="2:12" x14ac:dyDescent="0.25">
      <c r="B5233" s="82" t="s">
        <v>441</v>
      </c>
      <c r="C5233" s="156" t="s">
        <v>11422</v>
      </c>
      <c r="D5233" s="153" t="s">
        <v>11548</v>
      </c>
      <c r="E5233" s="82">
        <v>12</v>
      </c>
      <c r="F5233" s="79"/>
      <c r="G5233" s="82"/>
      <c r="H5233" s="82"/>
      <c r="I5233" s="118">
        <f>VLOOKUP(道具表!L5233,虛寶卡代碼清單!D:H,4,FALSE)*K5233</f>
        <v>25000000000</v>
      </c>
      <c r="J5233" s="147"/>
      <c r="K5233" s="71">
        <v>50000000</v>
      </c>
      <c r="L5233" t="s">
        <v>11643</v>
      </c>
    </row>
    <row r="5234" spans="2:12" x14ac:dyDescent="0.25">
      <c r="B5234" s="82" t="s">
        <v>441</v>
      </c>
      <c r="C5234" s="156" t="s">
        <v>11423</v>
      </c>
      <c r="D5234" s="153" t="s">
        <v>11549</v>
      </c>
      <c r="E5234" s="82">
        <v>12</v>
      </c>
      <c r="F5234" s="79"/>
      <c r="G5234" s="82"/>
      <c r="H5234" s="82"/>
      <c r="I5234" s="118">
        <f>VLOOKUP(道具表!L5234,虛寶卡代碼清單!D:H,4,FALSE)*K5234</f>
        <v>50000000000</v>
      </c>
      <c r="J5234" s="147"/>
      <c r="K5234" s="71">
        <v>100000000</v>
      </c>
      <c r="L5234" t="s">
        <v>11643</v>
      </c>
    </row>
    <row r="5235" spans="2:12" x14ac:dyDescent="0.25">
      <c r="B5235" s="82" t="s">
        <v>441</v>
      </c>
      <c r="C5235" s="156" t="s">
        <v>11424</v>
      </c>
      <c r="D5235" s="153" t="s">
        <v>11550</v>
      </c>
      <c r="E5235" s="82">
        <v>12</v>
      </c>
      <c r="F5235" s="79"/>
      <c r="G5235" s="82"/>
      <c r="H5235" s="82"/>
      <c r="I5235" s="118">
        <f>VLOOKUP(道具表!L5235,虛寶卡代碼清單!D:H,4,FALSE)*K5235</f>
        <v>100000000000</v>
      </c>
      <c r="J5235" s="147"/>
      <c r="K5235" s="71">
        <v>200000000</v>
      </c>
      <c r="L5235" t="s">
        <v>11643</v>
      </c>
    </row>
    <row r="5236" spans="2:12" x14ac:dyDescent="0.25">
      <c r="B5236" s="82" t="s">
        <v>441</v>
      </c>
      <c r="C5236" s="156" t="s">
        <v>11425</v>
      </c>
      <c r="D5236" s="153" t="s">
        <v>11551</v>
      </c>
      <c r="E5236" s="82">
        <v>12</v>
      </c>
      <c r="F5236" s="79"/>
      <c r="G5236" s="82"/>
      <c r="H5236" s="82"/>
      <c r="I5236" s="118">
        <f>VLOOKUP(道具表!L5236,虛寶卡代碼清單!D:H,4,FALSE)*K5236</f>
        <v>150000000000</v>
      </c>
      <c r="J5236" s="147"/>
      <c r="K5236" s="71">
        <v>300000000</v>
      </c>
      <c r="L5236" t="s">
        <v>11643</v>
      </c>
    </row>
    <row r="5237" spans="2:12" x14ac:dyDescent="0.25">
      <c r="B5237" s="82" t="s">
        <v>441</v>
      </c>
      <c r="C5237" s="156" t="s">
        <v>11426</v>
      </c>
      <c r="D5237" s="153" t="s">
        <v>11552</v>
      </c>
      <c r="E5237" s="82">
        <v>12</v>
      </c>
      <c r="F5237" s="79"/>
      <c r="G5237" s="82"/>
      <c r="H5237" s="82"/>
      <c r="I5237" s="118">
        <f>VLOOKUP(道具表!L5237,虛寶卡代碼清單!D:H,4,FALSE)*K5237</f>
        <v>250000000000</v>
      </c>
      <c r="J5237" s="147"/>
      <c r="K5237" s="71">
        <v>500000000</v>
      </c>
      <c r="L5237" t="s">
        <v>11643</v>
      </c>
    </row>
    <row r="5238" spans="2:12" x14ac:dyDescent="0.25">
      <c r="B5238" s="82" t="s">
        <v>441</v>
      </c>
      <c r="C5238" s="156" t="s">
        <v>11427</v>
      </c>
      <c r="D5238" s="153" t="s">
        <v>11553</v>
      </c>
      <c r="E5238" s="82">
        <v>12</v>
      </c>
      <c r="F5238" s="79"/>
      <c r="G5238" s="82"/>
      <c r="H5238" s="82"/>
      <c r="I5238" s="118">
        <f>VLOOKUP(道具表!L5238,虛寶卡代碼清單!D:H,4,FALSE)*K5238</f>
        <v>500000000000</v>
      </c>
      <c r="J5238" s="147"/>
      <c r="K5238" s="71">
        <v>1000000000</v>
      </c>
      <c r="L5238" t="s">
        <v>11643</v>
      </c>
    </row>
    <row r="5239" spans="2:12" x14ac:dyDescent="0.25">
      <c r="B5239" s="82" t="s">
        <v>441</v>
      </c>
      <c r="C5239" s="156" t="s">
        <v>11428</v>
      </c>
      <c r="D5239" s="153" t="s">
        <v>11554</v>
      </c>
      <c r="E5239" s="82">
        <v>12</v>
      </c>
      <c r="F5239" s="79"/>
      <c r="G5239" s="82"/>
      <c r="H5239" s="82"/>
      <c r="I5239" s="118">
        <f>VLOOKUP(道具表!L5239,虛寶卡代碼清單!D:H,4,FALSE)*K5239</f>
        <v>1000000000000</v>
      </c>
      <c r="J5239" s="147"/>
      <c r="K5239" s="71">
        <v>2000000000</v>
      </c>
      <c r="L5239" t="s">
        <v>11643</v>
      </c>
    </row>
    <row r="5240" spans="2:12" x14ac:dyDescent="0.25">
      <c r="B5240" s="82" t="s">
        <v>441</v>
      </c>
      <c r="C5240" s="156" t="s">
        <v>11429</v>
      </c>
      <c r="D5240" s="153" t="s">
        <v>11555</v>
      </c>
      <c r="E5240" s="82">
        <v>12</v>
      </c>
      <c r="F5240" s="79"/>
      <c r="G5240" s="82"/>
      <c r="H5240" s="82"/>
      <c r="I5240" s="118">
        <f>VLOOKUP(道具表!L5240,虛寶卡代碼清單!D:H,4,FALSE)*K5240</f>
        <v>2500000000000</v>
      </c>
      <c r="J5240" s="147"/>
      <c r="K5240" s="71">
        <v>5000000000</v>
      </c>
      <c r="L5240" t="s">
        <v>11643</v>
      </c>
    </row>
    <row r="5241" spans="2:12" x14ac:dyDescent="0.25">
      <c r="B5241" s="82" t="s">
        <v>441</v>
      </c>
      <c r="C5241" s="156" t="s">
        <v>11430</v>
      </c>
      <c r="D5241" s="153" t="s">
        <v>11556</v>
      </c>
      <c r="E5241" s="82">
        <v>12</v>
      </c>
      <c r="F5241" s="79"/>
      <c r="G5241" s="82"/>
      <c r="H5241" s="82"/>
      <c r="I5241" s="118">
        <f>VLOOKUP(道具表!L5241,虛寶卡代碼清單!D:H,4,FALSE)*K5241</f>
        <v>5000000000000</v>
      </c>
      <c r="J5241" s="147"/>
      <c r="K5241" s="71">
        <v>10000000000</v>
      </c>
      <c r="L5241" t="s">
        <v>11643</v>
      </c>
    </row>
    <row r="5242" spans="2:12" x14ac:dyDescent="0.25">
      <c r="B5242" s="82" t="s">
        <v>441</v>
      </c>
      <c r="C5242" s="156" t="s">
        <v>11431</v>
      </c>
      <c r="D5242" s="153" t="s">
        <v>11599</v>
      </c>
      <c r="E5242" s="82">
        <v>12</v>
      </c>
      <c r="F5242" s="79"/>
      <c r="G5242" s="82"/>
      <c r="H5242" s="82"/>
      <c r="I5242" s="118">
        <f>VLOOKUP(道具表!L5242,虛寶卡代碼清單!D:H,4,FALSE)*K5242</f>
        <v>5400000</v>
      </c>
      <c r="J5242" s="147"/>
      <c r="K5242" s="71">
        <v>3000</v>
      </c>
      <c r="L5242" t="s">
        <v>11647</v>
      </c>
    </row>
    <row r="5243" spans="2:12" x14ac:dyDescent="0.25">
      <c r="B5243" s="82" t="s">
        <v>441</v>
      </c>
      <c r="C5243" s="156" t="s">
        <v>11432</v>
      </c>
      <c r="D5243" s="153" t="s">
        <v>11600</v>
      </c>
      <c r="E5243" s="82">
        <v>12</v>
      </c>
      <c r="F5243" s="79"/>
      <c r="G5243" s="82"/>
      <c r="H5243" s="82"/>
      <c r="I5243" s="118">
        <f>VLOOKUP(道具表!L5243,虛寶卡代碼清單!D:H,4,FALSE)*K5243</f>
        <v>18000000</v>
      </c>
      <c r="J5243" s="147"/>
      <c r="K5243" s="71">
        <v>10000</v>
      </c>
      <c r="L5243" t="s">
        <v>11647</v>
      </c>
    </row>
    <row r="5244" spans="2:12" x14ac:dyDescent="0.25">
      <c r="B5244" s="82" t="s">
        <v>441</v>
      </c>
      <c r="C5244" s="156" t="s">
        <v>11433</v>
      </c>
      <c r="D5244" s="153" t="s">
        <v>11601</v>
      </c>
      <c r="E5244" s="82">
        <v>12</v>
      </c>
      <c r="F5244" s="79"/>
      <c r="G5244" s="82"/>
      <c r="H5244" s="82"/>
      <c r="I5244" s="118">
        <f>VLOOKUP(道具表!L5244,虛寶卡代碼清單!D:H,4,FALSE)*K5244</f>
        <v>54000000</v>
      </c>
      <c r="J5244" s="147"/>
      <c r="K5244" s="71">
        <v>30000</v>
      </c>
      <c r="L5244" t="s">
        <v>11647</v>
      </c>
    </row>
    <row r="5245" spans="2:12" x14ac:dyDescent="0.25">
      <c r="B5245" s="82" t="s">
        <v>441</v>
      </c>
      <c r="C5245" s="156" t="s">
        <v>11434</v>
      </c>
      <c r="D5245" s="153" t="s">
        <v>11602</v>
      </c>
      <c r="E5245" s="82">
        <v>12</v>
      </c>
      <c r="F5245" s="79"/>
      <c r="G5245" s="82"/>
      <c r="H5245" s="82"/>
      <c r="I5245" s="118">
        <f>VLOOKUP(道具表!L5245,虛寶卡代碼清單!D:H,4,FALSE)*K5245</f>
        <v>180000000</v>
      </c>
      <c r="J5245" s="147"/>
      <c r="K5245" s="71">
        <v>100000</v>
      </c>
      <c r="L5245" t="s">
        <v>11647</v>
      </c>
    </row>
    <row r="5246" spans="2:12" x14ac:dyDescent="0.25">
      <c r="B5246" s="82" t="s">
        <v>441</v>
      </c>
      <c r="C5246" s="156" t="s">
        <v>11435</v>
      </c>
      <c r="D5246" s="153" t="s">
        <v>11603</v>
      </c>
      <c r="E5246" s="82">
        <v>12</v>
      </c>
      <c r="F5246" s="79"/>
      <c r="G5246" s="82"/>
      <c r="H5246" s="82"/>
      <c r="I5246" s="118">
        <f>VLOOKUP(道具表!L5246,虛寶卡代碼清單!D:H,4,FALSE)*K5246</f>
        <v>540000000</v>
      </c>
      <c r="J5246" s="147"/>
      <c r="K5246" s="71">
        <v>300000</v>
      </c>
      <c r="L5246" t="s">
        <v>11647</v>
      </c>
    </row>
    <row r="5247" spans="2:12" x14ac:dyDescent="0.25">
      <c r="B5247" s="82" t="s">
        <v>441</v>
      </c>
      <c r="C5247" s="156" t="s">
        <v>11436</v>
      </c>
      <c r="D5247" s="153" t="s">
        <v>11604</v>
      </c>
      <c r="E5247" s="82">
        <v>12</v>
      </c>
      <c r="F5247" s="79"/>
      <c r="G5247" s="82"/>
      <c r="H5247" s="82"/>
      <c r="I5247" s="118">
        <f>VLOOKUP(道具表!L5247,虛寶卡代碼清單!D:H,4,FALSE)*K5247</f>
        <v>1800000000</v>
      </c>
      <c r="J5247" s="147"/>
      <c r="K5247" s="71">
        <v>1000000</v>
      </c>
      <c r="L5247" t="s">
        <v>11647</v>
      </c>
    </row>
    <row r="5248" spans="2:12" x14ac:dyDescent="0.25">
      <c r="B5248" s="82" t="s">
        <v>441</v>
      </c>
      <c r="C5248" s="156" t="s">
        <v>11437</v>
      </c>
      <c r="D5248" s="153" t="s">
        <v>11605</v>
      </c>
      <c r="E5248" s="82">
        <v>12</v>
      </c>
      <c r="F5248" s="79"/>
      <c r="G5248" s="82"/>
      <c r="H5248" s="82"/>
      <c r="I5248" s="118">
        <f>VLOOKUP(道具表!L5248,虛寶卡代碼清單!D:H,4,FALSE)*K5248</f>
        <v>5400000000</v>
      </c>
      <c r="J5248" s="147"/>
      <c r="K5248" s="71">
        <v>3000000</v>
      </c>
      <c r="L5248" t="s">
        <v>11647</v>
      </c>
    </row>
    <row r="5249" spans="2:12" x14ac:dyDescent="0.25">
      <c r="B5249" s="82" t="s">
        <v>441</v>
      </c>
      <c r="C5249" s="156" t="s">
        <v>11438</v>
      </c>
      <c r="D5249" s="153" t="s">
        <v>11606</v>
      </c>
      <c r="E5249" s="82">
        <v>12</v>
      </c>
      <c r="F5249" s="79"/>
      <c r="G5249" s="82"/>
      <c r="H5249" s="82"/>
      <c r="I5249" s="118">
        <f>VLOOKUP(道具表!L5249,虛寶卡代碼清單!D:H,4,FALSE)*K5249</f>
        <v>10800000000</v>
      </c>
      <c r="J5249" s="147"/>
      <c r="K5249" s="71">
        <v>6000000</v>
      </c>
      <c r="L5249" t="s">
        <v>11647</v>
      </c>
    </row>
    <row r="5250" spans="2:12" x14ac:dyDescent="0.25">
      <c r="B5250" s="82" t="s">
        <v>441</v>
      </c>
      <c r="C5250" s="156" t="s">
        <v>11439</v>
      </c>
      <c r="D5250" s="153" t="s">
        <v>11607</v>
      </c>
      <c r="E5250" s="82">
        <v>12</v>
      </c>
      <c r="F5250" s="79"/>
      <c r="G5250" s="82"/>
      <c r="H5250" s="82"/>
      <c r="I5250" s="118">
        <f>VLOOKUP(道具表!L5250,虛寶卡代碼清單!D:H,4,FALSE)*K5250</f>
        <v>16200000000</v>
      </c>
      <c r="J5250" s="147"/>
      <c r="K5250" s="71">
        <v>9000000</v>
      </c>
      <c r="L5250" t="s">
        <v>11647</v>
      </c>
    </row>
    <row r="5251" spans="2:12" x14ac:dyDescent="0.25">
      <c r="B5251" s="82" t="s">
        <v>441</v>
      </c>
      <c r="C5251" s="156" t="s">
        <v>11440</v>
      </c>
      <c r="D5251" s="153" t="s">
        <v>11608</v>
      </c>
      <c r="E5251" s="82">
        <v>12</v>
      </c>
      <c r="F5251" s="79"/>
      <c r="G5251" s="82"/>
      <c r="H5251" s="82"/>
      <c r="I5251" s="118">
        <f>VLOOKUP(道具表!L5251,虛寶卡代碼清單!D:H,4,FALSE)*K5251</f>
        <v>18000000000</v>
      </c>
      <c r="J5251" s="147"/>
      <c r="K5251" s="71">
        <v>10000000</v>
      </c>
      <c r="L5251" t="s">
        <v>11647</v>
      </c>
    </row>
    <row r="5252" spans="2:12" x14ac:dyDescent="0.25">
      <c r="B5252" s="82" t="s">
        <v>441</v>
      </c>
      <c r="C5252" s="156" t="s">
        <v>11441</v>
      </c>
      <c r="D5252" s="153" t="s">
        <v>11609</v>
      </c>
      <c r="E5252" s="82">
        <v>12</v>
      </c>
      <c r="F5252" s="79"/>
      <c r="G5252" s="82"/>
      <c r="H5252" s="82"/>
      <c r="I5252" s="118">
        <f>VLOOKUP(道具表!L5252,虛寶卡代碼清單!D:H,4,FALSE)*K5252</f>
        <v>27000000000</v>
      </c>
      <c r="J5252" s="147"/>
      <c r="K5252" s="71">
        <v>15000000</v>
      </c>
      <c r="L5252" t="s">
        <v>11647</v>
      </c>
    </row>
    <row r="5253" spans="2:12" x14ac:dyDescent="0.25">
      <c r="B5253" s="82" t="s">
        <v>441</v>
      </c>
      <c r="C5253" s="156" t="s">
        <v>11442</v>
      </c>
      <c r="D5253" s="153" t="s">
        <v>11610</v>
      </c>
      <c r="E5253" s="82">
        <v>12</v>
      </c>
      <c r="F5253" s="79"/>
      <c r="G5253" s="82"/>
      <c r="H5253" s="82"/>
      <c r="I5253" s="118">
        <f>VLOOKUP(道具表!L5253,虛寶卡代碼清單!D:H,4,FALSE)*K5253</f>
        <v>54000000000</v>
      </c>
      <c r="J5253" s="147"/>
      <c r="K5253" s="71">
        <v>30000000</v>
      </c>
      <c r="L5253" t="s">
        <v>11647</v>
      </c>
    </row>
    <row r="5254" spans="2:12" x14ac:dyDescent="0.25">
      <c r="B5254" s="82" t="s">
        <v>441</v>
      </c>
      <c r="C5254" s="156" t="s">
        <v>11443</v>
      </c>
      <c r="D5254" s="153" t="s">
        <v>11611</v>
      </c>
      <c r="E5254" s="82">
        <v>12</v>
      </c>
      <c r="F5254" s="79"/>
      <c r="G5254" s="82"/>
      <c r="H5254" s="82"/>
      <c r="I5254" s="118">
        <f>VLOOKUP(道具表!L5254,虛寶卡代碼清單!D:H,4,FALSE)*K5254</f>
        <v>90000000000</v>
      </c>
      <c r="J5254" s="147"/>
      <c r="K5254" s="71">
        <v>50000000</v>
      </c>
      <c r="L5254" t="s">
        <v>11647</v>
      </c>
    </row>
    <row r="5255" spans="2:12" x14ac:dyDescent="0.25">
      <c r="B5255" s="82" t="s">
        <v>441</v>
      </c>
      <c r="C5255" s="156" t="s">
        <v>11444</v>
      </c>
      <c r="D5255" s="153" t="s">
        <v>11612</v>
      </c>
      <c r="E5255" s="82">
        <v>12</v>
      </c>
      <c r="F5255" s="79"/>
      <c r="G5255" s="82"/>
      <c r="H5255" s="82"/>
      <c r="I5255" s="118">
        <f>VLOOKUP(道具表!L5255,虛寶卡代碼清單!D:H,4,FALSE)*K5255</f>
        <v>180000000000</v>
      </c>
      <c r="J5255" s="147"/>
      <c r="K5255" s="71">
        <v>100000000</v>
      </c>
      <c r="L5255" t="s">
        <v>11647</v>
      </c>
    </row>
    <row r="5256" spans="2:12" x14ac:dyDescent="0.25">
      <c r="B5256" s="82" t="s">
        <v>441</v>
      </c>
      <c r="C5256" s="156" t="s">
        <v>11445</v>
      </c>
      <c r="D5256" s="153" t="s">
        <v>11613</v>
      </c>
      <c r="E5256" s="82">
        <v>12</v>
      </c>
      <c r="F5256" s="79"/>
      <c r="G5256" s="82"/>
      <c r="H5256" s="82"/>
      <c r="I5256" s="118">
        <f>VLOOKUP(道具表!L5256,虛寶卡代碼清單!D:H,4,FALSE)*K5256</f>
        <v>360000000000</v>
      </c>
      <c r="J5256" s="147"/>
      <c r="K5256" s="71">
        <v>200000000</v>
      </c>
      <c r="L5256" t="s">
        <v>11647</v>
      </c>
    </row>
    <row r="5257" spans="2:12" x14ac:dyDescent="0.25">
      <c r="B5257" s="82" t="s">
        <v>441</v>
      </c>
      <c r="C5257" s="156" t="s">
        <v>11446</v>
      </c>
      <c r="D5257" s="153" t="s">
        <v>11614</v>
      </c>
      <c r="E5257" s="82">
        <v>12</v>
      </c>
      <c r="F5257" s="79"/>
      <c r="G5257" s="82"/>
      <c r="H5257" s="82"/>
      <c r="I5257" s="118">
        <f>VLOOKUP(道具表!L5257,虛寶卡代碼清單!D:H,4,FALSE)*K5257</f>
        <v>540000000000</v>
      </c>
      <c r="J5257" s="147"/>
      <c r="K5257" s="71">
        <v>300000000</v>
      </c>
      <c r="L5257" t="s">
        <v>11647</v>
      </c>
    </row>
    <row r="5258" spans="2:12" x14ac:dyDescent="0.25">
      <c r="B5258" s="82" t="s">
        <v>441</v>
      </c>
      <c r="C5258" s="156" t="s">
        <v>11447</v>
      </c>
      <c r="D5258" s="153" t="s">
        <v>11615</v>
      </c>
      <c r="E5258" s="82">
        <v>12</v>
      </c>
      <c r="F5258" s="79"/>
      <c r="G5258" s="82"/>
      <c r="H5258" s="82"/>
      <c r="I5258" s="118">
        <f>VLOOKUP(道具表!L5258,虛寶卡代碼清單!D:H,4,FALSE)*K5258</f>
        <v>900000000000</v>
      </c>
      <c r="J5258" s="147"/>
      <c r="K5258" s="71">
        <v>500000000</v>
      </c>
      <c r="L5258" t="s">
        <v>11647</v>
      </c>
    </row>
    <row r="5259" spans="2:12" x14ac:dyDescent="0.25">
      <c r="B5259" s="82" t="s">
        <v>441</v>
      </c>
      <c r="C5259" s="156" t="s">
        <v>11448</v>
      </c>
      <c r="D5259" s="153" t="s">
        <v>11616</v>
      </c>
      <c r="E5259" s="82">
        <v>12</v>
      </c>
      <c r="F5259" s="79"/>
      <c r="G5259" s="82"/>
      <c r="H5259" s="82"/>
      <c r="I5259" s="118">
        <f>VLOOKUP(道具表!L5259,虛寶卡代碼清單!D:H,4,FALSE)*K5259</f>
        <v>1800000000000</v>
      </c>
      <c r="J5259" s="147"/>
      <c r="K5259" s="71">
        <v>1000000000</v>
      </c>
      <c r="L5259" t="s">
        <v>11647</v>
      </c>
    </row>
    <row r="5260" spans="2:12" x14ac:dyDescent="0.25">
      <c r="B5260" s="82" t="s">
        <v>441</v>
      </c>
      <c r="C5260" s="156" t="s">
        <v>11449</v>
      </c>
      <c r="D5260" s="153" t="s">
        <v>11617</v>
      </c>
      <c r="E5260" s="82">
        <v>12</v>
      </c>
      <c r="F5260" s="79"/>
      <c r="G5260" s="82"/>
      <c r="H5260" s="82"/>
      <c r="I5260" s="118">
        <f>VLOOKUP(道具表!L5260,虛寶卡代碼清單!D:H,4,FALSE)*K5260</f>
        <v>3600000000000</v>
      </c>
      <c r="J5260" s="147"/>
      <c r="K5260" s="71">
        <v>2000000000</v>
      </c>
      <c r="L5260" t="s">
        <v>11647</v>
      </c>
    </row>
    <row r="5261" spans="2:12" x14ac:dyDescent="0.25">
      <c r="B5261" s="82" t="s">
        <v>441</v>
      </c>
      <c r="C5261" s="156" t="s">
        <v>11450</v>
      </c>
      <c r="D5261" s="153" t="s">
        <v>11618</v>
      </c>
      <c r="E5261" s="82">
        <v>12</v>
      </c>
      <c r="F5261" s="79"/>
      <c r="G5261" s="82"/>
      <c r="H5261" s="82"/>
      <c r="I5261" s="118">
        <f>VLOOKUP(道具表!L5261,虛寶卡代碼清單!D:H,4,FALSE)*K5261</f>
        <v>9000000000000</v>
      </c>
      <c r="J5261" s="147"/>
      <c r="K5261" s="71">
        <v>5000000000</v>
      </c>
      <c r="L5261" t="s">
        <v>11647</v>
      </c>
    </row>
    <row r="5262" spans="2:12" x14ac:dyDescent="0.25">
      <c r="B5262" s="82" t="s">
        <v>441</v>
      </c>
      <c r="C5262" s="156" t="s">
        <v>11451</v>
      </c>
      <c r="D5262" s="153" t="s">
        <v>11619</v>
      </c>
      <c r="E5262" s="82">
        <v>12</v>
      </c>
      <c r="F5262" s="79"/>
      <c r="G5262" s="82"/>
      <c r="H5262" s="82"/>
      <c r="I5262" s="118">
        <f>VLOOKUP(道具表!L5262,虛寶卡代碼清單!D:H,4,FALSE)*K5262</f>
        <v>18000000000000</v>
      </c>
      <c r="J5262" s="147"/>
      <c r="K5262" s="71">
        <v>10000000000</v>
      </c>
      <c r="L5262" t="s">
        <v>11647</v>
      </c>
    </row>
    <row r="5263" spans="2:12" x14ac:dyDescent="0.25">
      <c r="B5263" s="82" t="s">
        <v>441</v>
      </c>
      <c r="C5263" s="156" t="s">
        <v>11452</v>
      </c>
      <c r="D5263" s="153" t="s">
        <v>11620</v>
      </c>
      <c r="E5263" s="82">
        <v>12</v>
      </c>
      <c r="F5263" s="79"/>
      <c r="G5263" s="82"/>
      <c r="H5263" s="82"/>
      <c r="I5263" s="118">
        <f>VLOOKUP(道具表!L5263,虛寶卡代碼清單!D:H,4,FALSE)*K5263</f>
        <v>5400000</v>
      </c>
      <c r="J5263" s="147"/>
      <c r="K5263" s="71">
        <v>3000</v>
      </c>
      <c r="L5263" t="s">
        <v>11647</v>
      </c>
    </row>
    <row r="5264" spans="2:12" x14ac:dyDescent="0.25">
      <c r="B5264" s="82" t="s">
        <v>441</v>
      </c>
      <c r="C5264" s="156" t="s">
        <v>11453</v>
      </c>
      <c r="D5264" s="153" t="s">
        <v>11621</v>
      </c>
      <c r="E5264" s="82">
        <v>12</v>
      </c>
      <c r="F5264" s="79"/>
      <c r="G5264" s="82"/>
      <c r="H5264" s="82"/>
      <c r="I5264" s="118">
        <f>VLOOKUP(道具表!L5264,虛寶卡代碼清單!D:H,4,FALSE)*K5264</f>
        <v>18000000</v>
      </c>
      <c r="J5264" s="147"/>
      <c r="K5264" s="71">
        <v>10000</v>
      </c>
      <c r="L5264" t="s">
        <v>11647</v>
      </c>
    </row>
    <row r="5265" spans="2:12" x14ac:dyDescent="0.25">
      <c r="B5265" s="82" t="s">
        <v>441</v>
      </c>
      <c r="C5265" s="156" t="s">
        <v>11454</v>
      </c>
      <c r="D5265" s="153" t="s">
        <v>11622</v>
      </c>
      <c r="E5265" s="82">
        <v>12</v>
      </c>
      <c r="F5265" s="79"/>
      <c r="G5265" s="82"/>
      <c r="H5265" s="82"/>
      <c r="I5265" s="118">
        <f>VLOOKUP(道具表!L5265,虛寶卡代碼清單!D:H,4,FALSE)*K5265</f>
        <v>54000000</v>
      </c>
      <c r="J5265" s="147"/>
      <c r="K5265" s="71">
        <v>30000</v>
      </c>
      <c r="L5265" t="s">
        <v>11647</v>
      </c>
    </row>
    <row r="5266" spans="2:12" x14ac:dyDescent="0.25">
      <c r="B5266" s="82" t="s">
        <v>441</v>
      </c>
      <c r="C5266" s="156" t="s">
        <v>11455</v>
      </c>
      <c r="D5266" s="153" t="s">
        <v>11623</v>
      </c>
      <c r="E5266" s="82">
        <v>12</v>
      </c>
      <c r="F5266" s="79"/>
      <c r="G5266" s="82"/>
      <c r="H5266" s="82"/>
      <c r="I5266" s="118">
        <f>VLOOKUP(道具表!L5266,虛寶卡代碼清單!D:H,4,FALSE)*K5266</f>
        <v>180000000</v>
      </c>
      <c r="J5266" s="147"/>
      <c r="K5266" s="71">
        <v>100000</v>
      </c>
      <c r="L5266" t="s">
        <v>11647</v>
      </c>
    </row>
    <row r="5267" spans="2:12" x14ac:dyDescent="0.25">
      <c r="B5267" s="82" t="s">
        <v>441</v>
      </c>
      <c r="C5267" s="156" t="s">
        <v>11456</v>
      </c>
      <c r="D5267" s="153" t="s">
        <v>11624</v>
      </c>
      <c r="E5267" s="82">
        <v>12</v>
      </c>
      <c r="F5267" s="79"/>
      <c r="G5267" s="82"/>
      <c r="H5267" s="82"/>
      <c r="I5267" s="118">
        <f>VLOOKUP(道具表!L5267,虛寶卡代碼清單!D:H,4,FALSE)*K5267</f>
        <v>540000000</v>
      </c>
      <c r="J5267" s="147"/>
      <c r="K5267" s="71">
        <v>300000</v>
      </c>
      <c r="L5267" t="s">
        <v>11647</v>
      </c>
    </row>
    <row r="5268" spans="2:12" x14ac:dyDescent="0.25">
      <c r="B5268" s="82" t="s">
        <v>441</v>
      </c>
      <c r="C5268" s="156" t="s">
        <v>11457</v>
      </c>
      <c r="D5268" s="153" t="s">
        <v>11625</v>
      </c>
      <c r="E5268" s="82">
        <v>12</v>
      </c>
      <c r="F5268" s="79"/>
      <c r="G5268" s="82"/>
      <c r="H5268" s="82"/>
      <c r="I5268" s="118">
        <f>VLOOKUP(道具表!L5268,虛寶卡代碼清單!D:H,4,FALSE)*K5268</f>
        <v>1800000000</v>
      </c>
      <c r="J5268" s="147"/>
      <c r="K5268" s="71">
        <v>1000000</v>
      </c>
      <c r="L5268" t="s">
        <v>11647</v>
      </c>
    </row>
    <row r="5269" spans="2:12" x14ac:dyDescent="0.25">
      <c r="B5269" s="82" t="s">
        <v>441</v>
      </c>
      <c r="C5269" s="156" t="s">
        <v>11458</v>
      </c>
      <c r="D5269" s="153" t="s">
        <v>11626</v>
      </c>
      <c r="E5269" s="82">
        <v>12</v>
      </c>
      <c r="F5269" s="79"/>
      <c r="G5269" s="82"/>
      <c r="H5269" s="82"/>
      <c r="I5269" s="118">
        <f>VLOOKUP(道具表!L5269,虛寶卡代碼清單!D:H,4,FALSE)*K5269</f>
        <v>5400000000</v>
      </c>
      <c r="J5269" s="147"/>
      <c r="K5269" s="71">
        <v>3000000</v>
      </c>
      <c r="L5269" t="s">
        <v>11647</v>
      </c>
    </row>
    <row r="5270" spans="2:12" x14ac:dyDescent="0.25">
      <c r="B5270" s="82" t="s">
        <v>441</v>
      </c>
      <c r="C5270" s="156" t="s">
        <v>11459</v>
      </c>
      <c r="D5270" s="153" t="s">
        <v>11627</v>
      </c>
      <c r="E5270" s="82">
        <v>12</v>
      </c>
      <c r="F5270" s="79"/>
      <c r="G5270" s="82"/>
      <c r="H5270" s="82"/>
      <c r="I5270" s="118">
        <f>VLOOKUP(道具表!L5270,虛寶卡代碼清單!D:H,4,FALSE)*K5270</f>
        <v>10800000000</v>
      </c>
      <c r="J5270" s="147"/>
      <c r="K5270" s="71">
        <v>6000000</v>
      </c>
      <c r="L5270" t="s">
        <v>11647</v>
      </c>
    </row>
    <row r="5271" spans="2:12" x14ac:dyDescent="0.25">
      <c r="B5271" s="82" t="s">
        <v>441</v>
      </c>
      <c r="C5271" s="156" t="s">
        <v>11460</v>
      </c>
      <c r="D5271" s="153" t="s">
        <v>11628</v>
      </c>
      <c r="E5271" s="82">
        <v>12</v>
      </c>
      <c r="F5271" s="79"/>
      <c r="G5271" s="82"/>
      <c r="H5271" s="82"/>
      <c r="I5271" s="118">
        <f>VLOOKUP(道具表!L5271,虛寶卡代碼清單!D:H,4,FALSE)*K5271</f>
        <v>16200000000</v>
      </c>
      <c r="J5271" s="147"/>
      <c r="K5271" s="71">
        <v>9000000</v>
      </c>
      <c r="L5271" t="s">
        <v>11647</v>
      </c>
    </row>
    <row r="5272" spans="2:12" x14ac:dyDescent="0.25">
      <c r="B5272" s="82" t="s">
        <v>441</v>
      </c>
      <c r="C5272" s="156" t="s">
        <v>11461</v>
      </c>
      <c r="D5272" s="153" t="s">
        <v>11629</v>
      </c>
      <c r="E5272" s="82">
        <v>12</v>
      </c>
      <c r="F5272" s="79"/>
      <c r="G5272" s="82"/>
      <c r="H5272" s="82"/>
      <c r="I5272" s="118">
        <f>VLOOKUP(道具表!L5272,虛寶卡代碼清單!D:H,4,FALSE)*K5272</f>
        <v>18000000000</v>
      </c>
      <c r="J5272" s="147"/>
      <c r="K5272" s="71">
        <v>10000000</v>
      </c>
      <c r="L5272" t="s">
        <v>11647</v>
      </c>
    </row>
    <row r="5273" spans="2:12" x14ac:dyDescent="0.25">
      <c r="B5273" s="82" t="s">
        <v>441</v>
      </c>
      <c r="C5273" s="156" t="s">
        <v>11462</v>
      </c>
      <c r="D5273" s="153" t="s">
        <v>11630</v>
      </c>
      <c r="E5273" s="82">
        <v>12</v>
      </c>
      <c r="F5273" s="79"/>
      <c r="G5273" s="82"/>
      <c r="H5273" s="82"/>
      <c r="I5273" s="118">
        <f>VLOOKUP(道具表!L5273,虛寶卡代碼清單!D:H,4,FALSE)*K5273</f>
        <v>27000000000</v>
      </c>
      <c r="J5273" s="147"/>
      <c r="K5273" s="71">
        <v>15000000</v>
      </c>
      <c r="L5273" t="s">
        <v>11647</v>
      </c>
    </row>
    <row r="5274" spans="2:12" x14ac:dyDescent="0.25">
      <c r="B5274" s="82" t="s">
        <v>441</v>
      </c>
      <c r="C5274" s="156" t="s">
        <v>11463</v>
      </c>
      <c r="D5274" s="153" t="s">
        <v>11631</v>
      </c>
      <c r="E5274" s="82">
        <v>12</v>
      </c>
      <c r="F5274" s="79"/>
      <c r="G5274" s="82"/>
      <c r="H5274" s="82"/>
      <c r="I5274" s="118">
        <f>VLOOKUP(道具表!L5274,虛寶卡代碼清單!D:H,4,FALSE)*K5274</f>
        <v>54000000000</v>
      </c>
      <c r="J5274" s="147"/>
      <c r="K5274" s="71">
        <v>30000000</v>
      </c>
      <c r="L5274" t="s">
        <v>11647</v>
      </c>
    </row>
    <row r="5275" spans="2:12" x14ac:dyDescent="0.25">
      <c r="B5275" s="82" t="s">
        <v>441</v>
      </c>
      <c r="C5275" s="156" t="s">
        <v>11464</v>
      </c>
      <c r="D5275" s="153" t="s">
        <v>11632</v>
      </c>
      <c r="E5275" s="82">
        <v>12</v>
      </c>
      <c r="F5275" s="79"/>
      <c r="G5275" s="82"/>
      <c r="H5275" s="82"/>
      <c r="I5275" s="118">
        <f>VLOOKUP(道具表!L5275,虛寶卡代碼清單!D:H,4,FALSE)*K5275</f>
        <v>90000000000</v>
      </c>
      <c r="J5275" s="147"/>
      <c r="K5275" s="71">
        <v>50000000</v>
      </c>
      <c r="L5275" t="s">
        <v>11647</v>
      </c>
    </row>
    <row r="5276" spans="2:12" x14ac:dyDescent="0.25">
      <c r="B5276" s="82" t="s">
        <v>441</v>
      </c>
      <c r="C5276" s="156" t="s">
        <v>11465</v>
      </c>
      <c r="D5276" s="153" t="s">
        <v>11633</v>
      </c>
      <c r="E5276" s="82">
        <v>12</v>
      </c>
      <c r="F5276" s="79"/>
      <c r="G5276" s="82"/>
      <c r="H5276" s="82"/>
      <c r="I5276" s="118">
        <f>VLOOKUP(道具表!L5276,虛寶卡代碼清單!D:H,4,FALSE)*K5276</f>
        <v>180000000000</v>
      </c>
      <c r="J5276" s="147"/>
      <c r="K5276" s="71">
        <v>100000000</v>
      </c>
      <c r="L5276" t="s">
        <v>11647</v>
      </c>
    </row>
    <row r="5277" spans="2:12" x14ac:dyDescent="0.25">
      <c r="B5277" s="82" t="s">
        <v>441</v>
      </c>
      <c r="C5277" s="156" t="s">
        <v>11466</v>
      </c>
      <c r="D5277" s="153" t="s">
        <v>11634</v>
      </c>
      <c r="E5277" s="82">
        <v>12</v>
      </c>
      <c r="F5277" s="79"/>
      <c r="G5277" s="82"/>
      <c r="H5277" s="82"/>
      <c r="I5277" s="118">
        <f>VLOOKUP(道具表!L5277,虛寶卡代碼清單!D:H,4,FALSE)*K5277</f>
        <v>360000000000</v>
      </c>
      <c r="J5277" s="147"/>
      <c r="K5277" s="71">
        <v>200000000</v>
      </c>
      <c r="L5277" t="s">
        <v>11647</v>
      </c>
    </row>
    <row r="5278" spans="2:12" x14ac:dyDescent="0.25">
      <c r="B5278" s="82" t="s">
        <v>441</v>
      </c>
      <c r="C5278" s="156" t="s">
        <v>11467</v>
      </c>
      <c r="D5278" s="153" t="s">
        <v>11635</v>
      </c>
      <c r="E5278" s="82">
        <v>12</v>
      </c>
      <c r="F5278" s="79"/>
      <c r="G5278" s="82"/>
      <c r="H5278" s="82"/>
      <c r="I5278" s="118">
        <f>VLOOKUP(道具表!L5278,虛寶卡代碼清單!D:H,4,FALSE)*K5278</f>
        <v>540000000000</v>
      </c>
      <c r="J5278" s="147"/>
      <c r="K5278" s="71">
        <v>300000000</v>
      </c>
      <c r="L5278" t="s">
        <v>11647</v>
      </c>
    </row>
    <row r="5279" spans="2:12" x14ac:dyDescent="0.25">
      <c r="B5279" s="82" t="s">
        <v>441</v>
      </c>
      <c r="C5279" s="156" t="s">
        <v>11468</v>
      </c>
      <c r="D5279" s="153" t="s">
        <v>11636</v>
      </c>
      <c r="E5279" s="82">
        <v>12</v>
      </c>
      <c r="F5279" s="79"/>
      <c r="G5279" s="82"/>
      <c r="H5279" s="82"/>
      <c r="I5279" s="118">
        <f>VLOOKUP(道具表!L5279,虛寶卡代碼清單!D:H,4,FALSE)*K5279</f>
        <v>900000000000</v>
      </c>
      <c r="J5279" s="147"/>
      <c r="K5279" s="71">
        <v>500000000</v>
      </c>
      <c r="L5279" t="s">
        <v>11647</v>
      </c>
    </row>
    <row r="5280" spans="2:12" x14ac:dyDescent="0.25">
      <c r="B5280" s="82" t="s">
        <v>441</v>
      </c>
      <c r="C5280" s="156" t="s">
        <v>11469</v>
      </c>
      <c r="D5280" s="153" t="s">
        <v>11637</v>
      </c>
      <c r="E5280" s="82">
        <v>12</v>
      </c>
      <c r="F5280" s="79"/>
      <c r="G5280" s="82"/>
      <c r="H5280" s="82"/>
      <c r="I5280" s="118">
        <f>VLOOKUP(道具表!L5280,虛寶卡代碼清單!D:H,4,FALSE)*K5280</f>
        <v>1800000000000</v>
      </c>
      <c r="J5280" s="147"/>
      <c r="K5280" s="71">
        <v>1000000000</v>
      </c>
      <c r="L5280" t="s">
        <v>11647</v>
      </c>
    </row>
    <row r="5281" spans="2:12" x14ac:dyDescent="0.25">
      <c r="B5281" s="82" t="s">
        <v>441</v>
      </c>
      <c r="C5281" s="156" t="s">
        <v>11470</v>
      </c>
      <c r="D5281" s="153" t="s">
        <v>11638</v>
      </c>
      <c r="E5281" s="82">
        <v>12</v>
      </c>
      <c r="F5281" s="79"/>
      <c r="G5281" s="82"/>
      <c r="H5281" s="82"/>
      <c r="I5281" s="118">
        <f>VLOOKUP(道具表!L5281,虛寶卡代碼清單!D:H,4,FALSE)*K5281</f>
        <v>3600000000000</v>
      </c>
      <c r="J5281" s="147"/>
      <c r="K5281" s="71">
        <v>2000000000</v>
      </c>
      <c r="L5281" t="s">
        <v>11647</v>
      </c>
    </row>
    <row r="5282" spans="2:12" x14ac:dyDescent="0.25">
      <c r="B5282" s="82" t="s">
        <v>441</v>
      </c>
      <c r="C5282" s="156" t="s">
        <v>11471</v>
      </c>
      <c r="D5282" s="153" t="s">
        <v>11639</v>
      </c>
      <c r="E5282" s="82">
        <v>12</v>
      </c>
      <c r="F5282" s="79"/>
      <c r="G5282" s="82"/>
      <c r="H5282" s="82"/>
      <c r="I5282" s="118">
        <f>VLOOKUP(道具表!L5282,虛寶卡代碼清單!D:H,4,FALSE)*K5282</f>
        <v>9000000000000</v>
      </c>
      <c r="J5282" s="147"/>
      <c r="K5282" s="71">
        <v>5000000000</v>
      </c>
      <c r="L5282" t="s">
        <v>11647</v>
      </c>
    </row>
    <row r="5283" spans="2:12" x14ac:dyDescent="0.25">
      <c r="B5283" s="82" t="s">
        <v>441</v>
      </c>
      <c r="C5283" s="156" t="s">
        <v>11472</v>
      </c>
      <c r="D5283" s="153" t="s">
        <v>11640</v>
      </c>
      <c r="E5283" s="82">
        <v>12</v>
      </c>
      <c r="F5283" s="79"/>
      <c r="G5283" s="82"/>
      <c r="H5283" s="82"/>
      <c r="I5283" s="118">
        <f>VLOOKUP(道具表!L5283,虛寶卡代碼清單!D:H,4,FALSE)*K5283</f>
        <v>18000000000000</v>
      </c>
      <c r="J5283" s="147"/>
      <c r="K5283" s="71">
        <v>10000000000</v>
      </c>
      <c r="L5283" t="s">
        <v>11647</v>
      </c>
    </row>
    <row r="5284" spans="2:12" x14ac:dyDescent="0.25">
      <c r="B5284" s="82" t="s">
        <v>441</v>
      </c>
      <c r="C5284" s="156" t="s">
        <v>11668</v>
      </c>
      <c r="D5284" s="153" t="s">
        <v>11669</v>
      </c>
      <c r="E5284" s="82">
        <v>12</v>
      </c>
      <c r="F5284" s="79"/>
      <c r="G5284" s="82"/>
      <c r="H5284" s="82"/>
      <c r="I5284" s="118">
        <f>VLOOKUP(道具表!L5284,虛寶卡代碼清單!D:H,4,FALSE)*K5284</f>
        <v>150000</v>
      </c>
      <c r="J5284" s="147"/>
      <c r="K5284" s="71">
        <v>3000</v>
      </c>
      <c r="L5284" t="s">
        <v>12002</v>
      </c>
    </row>
    <row r="5285" spans="2:12" x14ac:dyDescent="0.25">
      <c r="B5285" s="82" t="s">
        <v>441</v>
      </c>
      <c r="C5285" s="156" t="s">
        <v>11670</v>
      </c>
      <c r="D5285" s="153" t="s">
        <v>11671</v>
      </c>
      <c r="E5285" s="82">
        <v>12</v>
      </c>
      <c r="F5285" s="79"/>
      <c r="G5285" s="82"/>
      <c r="H5285" s="82"/>
      <c r="I5285" s="118">
        <f>VLOOKUP(道具表!L5285,虛寶卡代碼清單!D:H,4,FALSE)*K5285</f>
        <v>500000</v>
      </c>
      <c r="J5285" s="147"/>
      <c r="K5285" s="71">
        <v>10000</v>
      </c>
      <c r="L5285" t="s">
        <v>12002</v>
      </c>
    </row>
    <row r="5286" spans="2:12" x14ac:dyDescent="0.25">
      <c r="B5286" s="82" t="s">
        <v>441</v>
      </c>
      <c r="C5286" s="156" t="s">
        <v>11672</v>
      </c>
      <c r="D5286" s="153" t="s">
        <v>11673</v>
      </c>
      <c r="E5286" s="82">
        <v>12</v>
      </c>
      <c r="F5286" s="79"/>
      <c r="G5286" s="82"/>
      <c r="H5286" s="82"/>
      <c r="I5286" s="118">
        <f>VLOOKUP(道具表!L5286,虛寶卡代碼清單!D:H,4,FALSE)*K5286</f>
        <v>1500000</v>
      </c>
      <c r="J5286" s="147"/>
      <c r="K5286" s="71">
        <v>30000</v>
      </c>
      <c r="L5286" t="s">
        <v>12002</v>
      </c>
    </row>
    <row r="5287" spans="2:12" x14ac:dyDescent="0.25">
      <c r="B5287" s="82" t="s">
        <v>441</v>
      </c>
      <c r="C5287" s="156" t="s">
        <v>11674</v>
      </c>
      <c r="D5287" s="153" t="s">
        <v>11675</v>
      </c>
      <c r="E5287" s="82">
        <v>12</v>
      </c>
      <c r="F5287" s="79"/>
      <c r="G5287" s="82"/>
      <c r="H5287" s="82"/>
      <c r="I5287" s="118">
        <f>VLOOKUP(道具表!L5287,虛寶卡代碼清單!D:H,4,FALSE)*K5287</f>
        <v>5000000</v>
      </c>
      <c r="J5287" s="147"/>
      <c r="K5287" s="71">
        <v>100000</v>
      </c>
      <c r="L5287" t="s">
        <v>12002</v>
      </c>
    </row>
    <row r="5288" spans="2:12" x14ac:dyDescent="0.25">
      <c r="B5288" s="82" t="s">
        <v>441</v>
      </c>
      <c r="C5288" s="156" t="s">
        <v>11676</v>
      </c>
      <c r="D5288" s="153" t="s">
        <v>11677</v>
      </c>
      <c r="E5288" s="82">
        <v>12</v>
      </c>
      <c r="F5288" s="79"/>
      <c r="G5288" s="82"/>
      <c r="H5288" s="82"/>
      <c r="I5288" s="118">
        <f>VLOOKUP(道具表!L5288,虛寶卡代碼清單!D:H,4,FALSE)*K5288</f>
        <v>15000000</v>
      </c>
      <c r="J5288" s="147"/>
      <c r="K5288" s="71">
        <v>300000</v>
      </c>
      <c r="L5288" t="s">
        <v>12002</v>
      </c>
    </row>
    <row r="5289" spans="2:12" x14ac:dyDescent="0.25">
      <c r="B5289" s="82" t="s">
        <v>441</v>
      </c>
      <c r="C5289" s="156" t="s">
        <v>11678</v>
      </c>
      <c r="D5289" s="153" t="s">
        <v>11679</v>
      </c>
      <c r="E5289" s="82">
        <v>12</v>
      </c>
      <c r="F5289" s="79"/>
      <c r="G5289" s="82"/>
      <c r="H5289" s="82"/>
      <c r="I5289" s="118">
        <f>VLOOKUP(道具表!L5289,虛寶卡代碼清單!D:H,4,FALSE)*K5289</f>
        <v>50000000</v>
      </c>
      <c r="J5289" s="147"/>
      <c r="K5289" s="71">
        <v>1000000</v>
      </c>
      <c r="L5289" t="s">
        <v>12002</v>
      </c>
    </row>
    <row r="5290" spans="2:12" x14ac:dyDescent="0.25">
      <c r="B5290" s="82" t="s">
        <v>441</v>
      </c>
      <c r="C5290" s="156" t="s">
        <v>12016</v>
      </c>
      <c r="D5290" s="153" t="s">
        <v>11680</v>
      </c>
      <c r="E5290" s="82">
        <v>12</v>
      </c>
      <c r="F5290" s="79"/>
      <c r="G5290" s="82"/>
      <c r="H5290" s="82"/>
      <c r="I5290" s="118">
        <f>VLOOKUP(道具表!L5290,虛寶卡代碼清單!D:H,4,FALSE)*K5290</f>
        <v>150000000</v>
      </c>
      <c r="J5290" s="147"/>
      <c r="K5290" s="71">
        <v>3000000</v>
      </c>
      <c r="L5290" t="s">
        <v>12002</v>
      </c>
    </row>
    <row r="5291" spans="2:12" x14ac:dyDescent="0.25">
      <c r="B5291" s="82" t="s">
        <v>441</v>
      </c>
      <c r="C5291" s="156" t="s">
        <v>11681</v>
      </c>
      <c r="D5291" s="153" t="s">
        <v>11682</v>
      </c>
      <c r="E5291" s="82">
        <v>12</v>
      </c>
      <c r="F5291" s="79"/>
      <c r="G5291" s="82"/>
      <c r="H5291" s="82"/>
      <c r="I5291" s="118">
        <f>VLOOKUP(道具表!L5291,虛寶卡代碼清單!D:H,4,FALSE)*K5291</f>
        <v>300000000</v>
      </c>
      <c r="J5291" s="147"/>
      <c r="K5291" s="71">
        <v>6000000</v>
      </c>
      <c r="L5291" t="s">
        <v>12002</v>
      </c>
    </row>
    <row r="5292" spans="2:12" x14ac:dyDescent="0.25">
      <c r="B5292" s="82" t="s">
        <v>441</v>
      </c>
      <c r="C5292" s="156" t="s">
        <v>11683</v>
      </c>
      <c r="D5292" s="153" t="s">
        <v>11684</v>
      </c>
      <c r="E5292" s="82">
        <v>12</v>
      </c>
      <c r="F5292" s="79"/>
      <c r="G5292" s="82"/>
      <c r="H5292" s="82"/>
      <c r="I5292" s="118">
        <f>VLOOKUP(道具表!L5292,虛寶卡代碼清單!D:H,4,FALSE)*K5292</f>
        <v>450000000</v>
      </c>
      <c r="J5292" s="147"/>
      <c r="K5292" s="71">
        <v>9000000</v>
      </c>
      <c r="L5292" t="s">
        <v>12002</v>
      </c>
    </row>
    <row r="5293" spans="2:12" x14ac:dyDescent="0.25">
      <c r="B5293" s="82" t="s">
        <v>441</v>
      </c>
      <c r="C5293" s="156" t="s">
        <v>11685</v>
      </c>
      <c r="D5293" s="153" t="s">
        <v>11686</v>
      </c>
      <c r="E5293" s="82">
        <v>12</v>
      </c>
      <c r="F5293" s="79"/>
      <c r="G5293" s="82"/>
      <c r="H5293" s="82"/>
      <c r="I5293" s="118">
        <f>VLOOKUP(道具表!L5293,虛寶卡代碼清單!D:H,4,FALSE)*K5293</f>
        <v>500000000</v>
      </c>
      <c r="J5293" s="147"/>
      <c r="K5293" s="71">
        <v>10000000</v>
      </c>
      <c r="L5293" t="s">
        <v>12002</v>
      </c>
    </row>
    <row r="5294" spans="2:12" x14ac:dyDescent="0.25">
      <c r="B5294" s="82" t="s">
        <v>441</v>
      </c>
      <c r="C5294" s="156" t="s">
        <v>11687</v>
      </c>
      <c r="D5294" s="153" t="s">
        <v>11688</v>
      </c>
      <c r="E5294" s="82">
        <v>12</v>
      </c>
      <c r="F5294" s="79"/>
      <c r="G5294" s="82"/>
      <c r="H5294" s="82"/>
      <c r="I5294" s="118">
        <f>VLOOKUP(道具表!L5294,虛寶卡代碼清單!D:H,4,FALSE)*K5294</f>
        <v>750000000</v>
      </c>
      <c r="J5294" s="147"/>
      <c r="K5294" s="71">
        <v>15000000</v>
      </c>
      <c r="L5294" t="s">
        <v>12002</v>
      </c>
    </row>
    <row r="5295" spans="2:12" x14ac:dyDescent="0.25">
      <c r="B5295" s="82" t="s">
        <v>441</v>
      </c>
      <c r="C5295" s="156" t="s">
        <v>11689</v>
      </c>
      <c r="D5295" s="153" t="s">
        <v>11690</v>
      </c>
      <c r="E5295" s="82">
        <v>12</v>
      </c>
      <c r="F5295" s="79"/>
      <c r="G5295" s="82"/>
      <c r="H5295" s="82"/>
      <c r="I5295" s="118">
        <f>VLOOKUP(道具表!L5295,虛寶卡代碼清單!D:H,4,FALSE)*K5295</f>
        <v>1500000000</v>
      </c>
      <c r="J5295" s="147"/>
      <c r="K5295" s="71">
        <v>30000000</v>
      </c>
      <c r="L5295" t="s">
        <v>12002</v>
      </c>
    </row>
    <row r="5296" spans="2:12" x14ac:dyDescent="0.25">
      <c r="B5296" s="82" t="s">
        <v>441</v>
      </c>
      <c r="C5296" s="156" t="s">
        <v>11691</v>
      </c>
      <c r="D5296" s="153" t="s">
        <v>11692</v>
      </c>
      <c r="E5296" s="82">
        <v>12</v>
      </c>
      <c r="F5296" s="79"/>
      <c r="G5296" s="82"/>
      <c r="H5296" s="82"/>
      <c r="I5296" s="118">
        <f>VLOOKUP(道具表!L5296,虛寶卡代碼清單!D:H,4,FALSE)*K5296</f>
        <v>2500000000</v>
      </c>
      <c r="J5296" s="147"/>
      <c r="K5296" s="71">
        <v>50000000</v>
      </c>
      <c r="L5296" t="s">
        <v>12002</v>
      </c>
    </row>
    <row r="5297" spans="2:12" x14ac:dyDescent="0.25">
      <c r="B5297" s="82" t="s">
        <v>441</v>
      </c>
      <c r="C5297" s="156" t="s">
        <v>11693</v>
      </c>
      <c r="D5297" s="153" t="s">
        <v>11694</v>
      </c>
      <c r="E5297" s="82">
        <v>12</v>
      </c>
      <c r="F5297" s="79"/>
      <c r="G5297" s="82"/>
      <c r="H5297" s="82"/>
      <c r="I5297" s="118">
        <f>VLOOKUP(道具表!L5297,虛寶卡代碼清單!D:H,4,FALSE)*K5297</f>
        <v>5000000000</v>
      </c>
      <c r="J5297" s="147"/>
      <c r="K5297" s="71">
        <v>100000000</v>
      </c>
      <c r="L5297" t="s">
        <v>12002</v>
      </c>
    </row>
    <row r="5298" spans="2:12" x14ac:dyDescent="0.25">
      <c r="B5298" s="82" t="s">
        <v>441</v>
      </c>
      <c r="C5298" s="156" t="s">
        <v>11695</v>
      </c>
      <c r="D5298" s="153" t="s">
        <v>11696</v>
      </c>
      <c r="E5298" s="82">
        <v>12</v>
      </c>
      <c r="F5298" s="79"/>
      <c r="G5298" s="82"/>
      <c r="H5298" s="82"/>
      <c r="I5298" s="118">
        <f>VLOOKUP(道具表!L5298,虛寶卡代碼清單!D:H,4,FALSE)*K5298</f>
        <v>10000000000</v>
      </c>
      <c r="J5298" s="147"/>
      <c r="K5298" s="71">
        <v>200000000</v>
      </c>
      <c r="L5298" t="s">
        <v>12002</v>
      </c>
    </row>
    <row r="5299" spans="2:12" x14ac:dyDescent="0.25">
      <c r="B5299" s="82" t="s">
        <v>441</v>
      </c>
      <c r="C5299" s="156" t="s">
        <v>11697</v>
      </c>
      <c r="D5299" s="153" t="s">
        <v>11698</v>
      </c>
      <c r="E5299" s="82">
        <v>12</v>
      </c>
      <c r="F5299" s="79"/>
      <c r="G5299" s="82"/>
      <c r="H5299" s="82"/>
      <c r="I5299" s="118">
        <f>VLOOKUP(道具表!L5299,虛寶卡代碼清單!D:H,4,FALSE)*K5299</f>
        <v>15000000000</v>
      </c>
      <c r="J5299" s="147"/>
      <c r="K5299" s="71">
        <v>300000000</v>
      </c>
      <c r="L5299" t="s">
        <v>12002</v>
      </c>
    </row>
    <row r="5300" spans="2:12" x14ac:dyDescent="0.25">
      <c r="B5300" s="82" t="s">
        <v>441</v>
      </c>
      <c r="C5300" s="156" t="s">
        <v>11699</v>
      </c>
      <c r="D5300" s="153" t="s">
        <v>11700</v>
      </c>
      <c r="E5300" s="82">
        <v>12</v>
      </c>
      <c r="F5300" s="79"/>
      <c r="G5300" s="82"/>
      <c r="H5300" s="82"/>
      <c r="I5300" s="118">
        <f>VLOOKUP(道具表!L5300,虛寶卡代碼清單!D:H,4,FALSE)*K5300</f>
        <v>25000000000</v>
      </c>
      <c r="J5300" s="147"/>
      <c r="K5300" s="71">
        <v>500000000</v>
      </c>
      <c r="L5300" t="s">
        <v>12002</v>
      </c>
    </row>
    <row r="5301" spans="2:12" x14ac:dyDescent="0.25">
      <c r="B5301" s="82" t="s">
        <v>441</v>
      </c>
      <c r="C5301" s="156" t="s">
        <v>11701</v>
      </c>
      <c r="D5301" s="153" t="s">
        <v>11702</v>
      </c>
      <c r="E5301" s="82">
        <v>12</v>
      </c>
      <c r="F5301" s="79"/>
      <c r="G5301" s="82"/>
      <c r="H5301" s="82"/>
      <c r="I5301" s="118">
        <f>VLOOKUP(道具表!L5301,虛寶卡代碼清單!D:H,4,FALSE)*K5301</f>
        <v>50000000000</v>
      </c>
      <c r="J5301" s="147"/>
      <c r="K5301" s="71">
        <v>1000000000</v>
      </c>
      <c r="L5301" t="s">
        <v>12002</v>
      </c>
    </row>
    <row r="5302" spans="2:12" x14ac:dyDescent="0.25">
      <c r="B5302" s="82" t="s">
        <v>441</v>
      </c>
      <c r="C5302" s="156" t="s">
        <v>11703</v>
      </c>
      <c r="D5302" s="153" t="s">
        <v>11704</v>
      </c>
      <c r="E5302" s="82">
        <v>12</v>
      </c>
      <c r="F5302" s="79"/>
      <c r="G5302" s="82"/>
      <c r="H5302" s="82"/>
      <c r="I5302" s="118">
        <f>VLOOKUP(道具表!L5302,虛寶卡代碼清單!D:H,4,FALSE)*K5302</f>
        <v>100000000000</v>
      </c>
      <c r="J5302" s="147"/>
      <c r="K5302" s="71">
        <v>2000000000</v>
      </c>
      <c r="L5302" t="s">
        <v>12002</v>
      </c>
    </row>
    <row r="5303" spans="2:12" x14ac:dyDescent="0.25">
      <c r="B5303" s="82" t="s">
        <v>441</v>
      </c>
      <c r="C5303" s="156" t="s">
        <v>11705</v>
      </c>
      <c r="D5303" s="153" t="s">
        <v>11706</v>
      </c>
      <c r="E5303" s="82">
        <v>12</v>
      </c>
      <c r="F5303" s="79"/>
      <c r="G5303" s="82"/>
      <c r="H5303" s="82"/>
      <c r="I5303" s="118">
        <f>VLOOKUP(道具表!L5303,虛寶卡代碼清單!D:H,4,FALSE)*K5303</f>
        <v>250000000000</v>
      </c>
      <c r="J5303" s="147"/>
      <c r="K5303" s="71">
        <v>5000000000</v>
      </c>
      <c r="L5303" t="s">
        <v>12002</v>
      </c>
    </row>
    <row r="5304" spans="2:12" x14ac:dyDescent="0.25">
      <c r="B5304" s="82" t="s">
        <v>441</v>
      </c>
      <c r="C5304" s="156" t="s">
        <v>11707</v>
      </c>
      <c r="D5304" s="153" t="s">
        <v>11708</v>
      </c>
      <c r="E5304" s="82">
        <v>12</v>
      </c>
      <c r="F5304" s="79"/>
      <c r="G5304" s="82"/>
      <c r="H5304" s="82"/>
      <c r="I5304" s="118">
        <f>VLOOKUP(道具表!L5304,虛寶卡代碼清單!D:H,4,FALSE)*K5304</f>
        <v>500000000000</v>
      </c>
      <c r="J5304" s="147"/>
      <c r="K5304" s="71">
        <v>10000000000</v>
      </c>
      <c r="L5304" t="s">
        <v>12002</v>
      </c>
    </row>
    <row r="5305" spans="2:12" x14ac:dyDescent="0.25">
      <c r="B5305" s="82" t="s">
        <v>441</v>
      </c>
      <c r="C5305" s="156" t="s">
        <v>11709</v>
      </c>
      <c r="D5305" s="153" t="s">
        <v>11710</v>
      </c>
      <c r="E5305" s="82">
        <v>12</v>
      </c>
      <c r="F5305" s="79"/>
      <c r="G5305" s="82"/>
      <c r="H5305" s="82"/>
      <c r="I5305" s="118">
        <f>VLOOKUP(道具表!L5305,虛寶卡代碼清單!D:H,4,FALSE)*K5305</f>
        <v>150000</v>
      </c>
      <c r="J5305" s="147"/>
      <c r="K5305" s="71">
        <v>3000</v>
      </c>
      <c r="L5305" t="s">
        <v>12002</v>
      </c>
    </row>
    <row r="5306" spans="2:12" x14ac:dyDescent="0.25">
      <c r="B5306" s="82" t="s">
        <v>441</v>
      </c>
      <c r="C5306" s="156" t="s">
        <v>11711</v>
      </c>
      <c r="D5306" s="153" t="s">
        <v>11712</v>
      </c>
      <c r="E5306" s="82">
        <v>12</v>
      </c>
      <c r="F5306" s="79"/>
      <c r="G5306" s="82"/>
      <c r="H5306" s="82"/>
      <c r="I5306" s="118">
        <f>VLOOKUP(道具表!L5306,虛寶卡代碼清單!D:H,4,FALSE)*K5306</f>
        <v>500000</v>
      </c>
      <c r="J5306" s="147"/>
      <c r="K5306" s="71">
        <v>10000</v>
      </c>
      <c r="L5306" t="s">
        <v>12002</v>
      </c>
    </row>
    <row r="5307" spans="2:12" x14ac:dyDescent="0.25">
      <c r="B5307" s="82" t="s">
        <v>441</v>
      </c>
      <c r="C5307" s="156" t="s">
        <v>11713</v>
      </c>
      <c r="D5307" s="153" t="s">
        <v>11714</v>
      </c>
      <c r="E5307" s="82">
        <v>12</v>
      </c>
      <c r="F5307" s="79"/>
      <c r="G5307" s="82"/>
      <c r="H5307" s="82"/>
      <c r="I5307" s="118">
        <f>VLOOKUP(道具表!L5307,虛寶卡代碼清單!D:H,4,FALSE)*K5307</f>
        <v>1500000</v>
      </c>
      <c r="J5307" s="147"/>
      <c r="K5307" s="71">
        <v>30000</v>
      </c>
      <c r="L5307" t="s">
        <v>12002</v>
      </c>
    </row>
    <row r="5308" spans="2:12" x14ac:dyDescent="0.25">
      <c r="B5308" s="82" t="s">
        <v>441</v>
      </c>
      <c r="C5308" s="156" t="s">
        <v>11715</v>
      </c>
      <c r="D5308" s="153" t="s">
        <v>11716</v>
      </c>
      <c r="E5308" s="82">
        <v>12</v>
      </c>
      <c r="F5308" s="79"/>
      <c r="G5308" s="82"/>
      <c r="H5308" s="82"/>
      <c r="I5308" s="118">
        <f>VLOOKUP(道具表!L5308,虛寶卡代碼清單!D:H,4,FALSE)*K5308</f>
        <v>5000000</v>
      </c>
      <c r="J5308" s="147"/>
      <c r="K5308" s="71">
        <v>100000</v>
      </c>
      <c r="L5308" t="s">
        <v>12002</v>
      </c>
    </row>
    <row r="5309" spans="2:12" x14ac:dyDescent="0.25">
      <c r="B5309" s="82" t="s">
        <v>441</v>
      </c>
      <c r="C5309" s="156" t="s">
        <v>11717</v>
      </c>
      <c r="D5309" s="153" t="s">
        <v>11718</v>
      </c>
      <c r="E5309" s="82">
        <v>12</v>
      </c>
      <c r="F5309" s="79"/>
      <c r="G5309" s="82"/>
      <c r="H5309" s="82"/>
      <c r="I5309" s="118">
        <f>VLOOKUP(道具表!L5309,虛寶卡代碼清單!D:H,4,FALSE)*K5309</f>
        <v>15000000</v>
      </c>
      <c r="J5309" s="147"/>
      <c r="K5309" s="71">
        <v>300000</v>
      </c>
      <c r="L5309" t="s">
        <v>12002</v>
      </c>
    </row>
    <row r="5310" spans="2:12" x14ac:dyDescent="0.25">
      <c r="B5310" s="82" t="s">
        <v>441</v>
      </c>
      <c r="C5310" s="156" t="s">
        <v>11719</v>
      </c>
      <c r="D5310" s="153" t="s">
        <v>11720</v>
      </c>
      <c r="E5310" s="82">
        <v>12</v>
      </c>
      <c r="F5310" s="79"/>
      <c r="G5310" s="82"/>
      <c r="H5310" s="82"/>
      <c r="I5310" s="118">
        <f>VLOOKUP(道具表!L5310,虛寶卡代碼清單!D:H,4,FALSE)*K5310</f>
        <v>50000000</v>
      </c>
      <c r="J5310" s="147"/>
      <c r="K5310" s="71">
        <v>1000000</v>
      </c>
      <c r="L5310" t="s">
        <v>12002</v>
      </c>
    </row>
    <row r="5311" spans="2:12" x14ac:dyDescent="0.25">
      <c r="B5311" s="82" t="s">
        <v>441</v>
      </c>
      <c r="C5311" s="156" t="s">
        <v>11721</v>
      </c>
      <c r="D5311" s="153" t="s">
        <v>11722</v>
      </c>
      <c r="E5311" s="82">
        <v>12</v>
      </c>
      <c r="F5311" s="79"/>
      <c r="G5311" s="82"/>
      <c r="H5311" s="82"/>
      <c r="I5311" s="118">
        <f>VLOOKUP(道具表!L5311,虛寶卡代碼清單!D:H,4,FALSE)*K5311</f>
        <v>150000000</v>
      </c>
      <c r="J5311" s="147"/>
      <c r="K5311" s="71">
        <v>3000000</v>
      </c>
      <c r="L5311" t="s">
        <v>12002</v>
      </c>
    </row>
    <row r="5312" spans="2:12" x14ac:dyDescent="0.25">
      <c r="B5312" s="82" t="s">
        <v>441</v>
      </c>
      <c r="C5312" s="156" t="s">
        <v>11723</v>
      </c>
      <c r="D5312" s="153" t="s">
        <v>11724</v>
      </c>
      <c r="E5312" s="82">
        <v>12</v>
      </c>
      <c r="F5312" s="79"/>
      <c r="G5312" s="82"/>
      <c r="H5312" s="82"/>
      <c r="I5312" s="118">
        <f>VLOOKUP(道具表!L5312,虛寶卡代碼清單!D:H,4,FALSE)*K5312</f>
        <v>300000000</v>
      </c>
      <c r="J5312" s="147"/>
      <c r="K5312" s="71">
        <v>6000000</v>
      </c>
      <c r="L5312" t="s">
        <v>12002</v>
      </c>
    </row>
    <row r="5313" spans="2:12" x14ac:dyDescent="0.25">
      <c r="B5313" s="82" t="s">
        <v>441</v>
      </c>
      <c r="C5313" s="156" t="s">
        <v>11725</v>
      </c>
      <c r="D5313" s="153" t="s">
        <v>11726</v>
      </c>
      <c r="E5313" s="82">
        <v>12</v>
      </c>
      <c r="F5313" s="79"/>
      <c r="G5313" s="82"/>
      <c r="H5313" s="82"/>
      <c r="I5313" s="118">
        <f>VLOOKUP(道具表!L5313,虛寶卡代碼清單!D:H,4,FALSE)*K5313</f>
        <v>450000000</v>
      </c>
      <c r="J5313" s="147"/>
      <c r="K5313" s="71">
        <v>9000000</v>
      </c>
      <c r="L5313" t="s">
        <v>12002</v>
      </c>
    </row>
    <row r="5314" spans="2:12" x14ac:dyDescent="0.25">
      <c r="B5314" s="82" t="s">
        <v>441</v>
      </c>
      <c r="C5314" s="156" t="s">
        <v>11727</v>
      </c>
      <c r="D5314" s="153" t="s">
        <v>11728</v>
      </c>
      <c r="E5314" s="82">
        <v>12</v>
      </c>
      <c r="F5314" s="79"/>
      <c r="G5314" s="82"/>
      <c r="H5314" s="82"/>
      <c r="I5314" s="118">
        <f>VLOOKUP(道具表!L5314,虛寶卡代碼清單!D:H,4,FALSE)*K5314</f>
        <v>500000000</v>
      </c>
      <c r="J5314" s="147"/>
      <c r="K5314" s="71">
        <v>10000000</v>
      </c>
      <c r="L5314" t="s">
        <v>12002</v>
      </c>
    </row>
    <row r="5315" spans="2:12" x14ac:dyDescent="0.25">
      <c r="B5315" s="82" t="s">
        <v>441</v>
      </c>
      <c r="C5315" s="156" t="s">
        <v>11729</v>
      </c>
      <c r="D5315" s="153" t="s">
        <v>11730</v>
      </c>
      <c r="E5315" s="82">
        <v>12</v>
      </c>
      <c r="F5315" s="79"/>
      <c r="G5315" s="82"/>
      <c r="H5315" s="82"/>
      <c r="I5315" s="118">
        <f>VLOOKUP(道具表!L5315,虛寶卡代碼清單!D:H,4,FALSE)*K5315</f>
        <v>750000000</v>
      </c>
      <c r="J5315" s="147"/>
      <c r="K5315" s="71">
        <v>15000000</v>
      </c>
      <c r="L5315" t="s">
        <v>12002</v>
      </c>
    </row>
    <row r="5316" spans="2:12" x14ac:dyDescent="0.25">
      <c r="B5316" s="82" t="s">
        <v>441</v>
      </c>
      <c r="C5316" s="156" t="s">
        <v>11731</v>
      </c>
      <c r="D5316" s="153" t="s">
        <v>11732</v>
      </c>
      <c r="E5316" s="82">
        <v>12</v>
      </c>
      <c r="F5316" s="79"/>
      <c r="G5316" s="82"/>
      <c r="H5316" s="82"/>
      <c r="I5316" s="118">
        <f>VLOOKUP(道具表!L5316,虛寶卡代碼清單!D:H,4,FALSE)*K5316</f>
        <v>1500000000</v>
      </c>
      <c r="J5316" s="147"/>
      <c r="K5316" s="71">
        <v>30000000</v>
      </c>
      <c r="L5316" t="s">
        <v>12002</v>
      </c>
    </row>
    <row r="5317" spans="2:12" x14ac:dyDescent="0.25">
      <c r="B5317" s="82" t="s">
        <v>441</v>
      </c>
      <c r="C5317" s="156" t="s">
        <v>11733</v>
      </c>
      <c r="D5317" s="153" t="s">
        <v>11734</v>
      </c>
      <c r="E5317" s="82">
        <v>12</v>
      </c>
      <c r="F5317" s="79"/>
      <c r="G5317" s="82"/>
      <c r="H5317" s="82"/>
      <c r="I5317" s="118">
        <f>VLOOKUP(道具表!L5317,虛寶卡代碼清單!D:H,4,FALSE)*K5317</f>
        <v>2500000000</v>
      </c>
      <c r="J5317" s="147"/>
      <c r="K5317" s="71">
        <v>50000000</v>
      </c>
      <c r="L5317" t="s">
        <v>12002</v>
      </c>
    </row>
    <row r="5318" spans="2:12" x14ac:dyDescent="0.25">
      <c r="B5318" s="82" t="s">
        <v>441</v>
      </c>
      <c r="C5318" s="156" t="s">
        <v>11735</v>
      </c>
      <c r="D5318" s="153" t="s">
        <v>11736</v>
      </c>
      <c r="E5318" s="82">
        <v>12</v>
      </c>
      <c r="F5318" s="79"/>
      <c r="G5318" s="82"/>
      <c r="H5318" s="82"/>
      <c r="I5318" s="118">
        <f>VLOOKUP(道具表!L5318,虛寶卡代碼清單!D:H,4,FALSE)*K5318</f>
        <v>5000000000</v>
      </c>
      <c r="J5318" s="147"/>
      <c r="K5318" s="71">
        <v>100000000</v>
      </c>
      <c r="L5318" t="s">
        <v>12002</v>
      </c>
    </row>
    <row r="5319" spans="2:12" x14ac:dyDescent="0.25">
      <c r="B5319" s="82" t="s">
        <v>441</v>
      </c>
      <c r="C5319" s="156" t="s">
        <v>11737</v>
      </c>
      <c r="D5319" s="153" t="s">
        <v>11738</v>
      </c>
      <c r="E5319" s="82">
        <v>12</v>
      </c>
      <c r="F5319" s="79"/>
      <c r="G5319" s="82"/>
      <c r="H5319" s="82"/>
      <c r="I5319" s="118">
        <f>VLOOKUP(道具表!L5319,虛寶卡代碼清單!D:H,4,FALSE)*K5319</f>
        <v>10000000000</v>
      </c>
      <c r="J5319" s="147"/>
      <c r="K5319" s="71">
        <v>200000000</v>
      </c>
      <c r="L5319" t="s">
        <v>12002</v>
      </c>
    </row>
    <row r="5320" spans="2:12" x14ac:dyDescent="0.25">
      <c r="B5320" s="82" t="s">
        <v>441</v>
      </c>
      <c r="C5320" s="156" t="s">
        <v>11739</v>
      </c>
      <c r="D5320" s="153" t="s">
        <v>11740</v>
      </c>
      <c r="E5320" s="82">
        <v>12</v>
      </c>
      <c r="F5320" s="79"/>
      <c r="G5320" s="82"/>
      <c r="H5320" s="82"/>
      <c r="I5320" s="118">
        <f>VLOOKUP(道具表!L5320,虛寶卡代碼清單!D:H,4,FALSE)*K5320</f>
        <v>15000000000</v>
      </c>
      <c r="J5320" s="147"/>
      <c r="K5320" s="71">
        <v>300000000</v>
      </c>
      <c r="L5320" t="s">
        <v>12002</v>
      </c>
    </row>
    <row r="5321" spans="2:12" x14ac:dyDescent="0.25">
      <c r="B5321" s="82" t="s">
        <v>441</v>
      </c>
      <c r="C5321" s="156" t="s">
        <v>11741</v>
      </c>
      <c r="D5321" s="153" t="s">
        <v>11742</v>
      </c>
      <c r="E5321" s="82">
        <v>12</v>
      </c>
      <c r="F5321" s="79"/>
      <c r="G5321" s="82"/>
      <c r="H5321" s="82"/>
      <c r="I5321" s="118">
        <f>VLOOKUP(道具表!L5321,虛寶卡代碼清單!D:H,4,FALSE)*K5321</f>
        <v>25000000000</v>
      </c>
      <c r="J5321" s="147"/>
      <c r="K5321" s="71">
        <v>500000000</v>
      </c>
      <c r="L5321" t="s">
        <v>12002</v>
      </c>
    </row>
    <row r="5322" spans="2:12" x14ac:dyDescent="0.25">
      <c r="B5322" s="82" t="s">
        <v>441</v>
      </c>
      <c r="C5322" s="156" t="s">
        <v>11743</v>
      </c>
      <c r="D5322" s="153" t="s">
        <v>11744</v>
      </c>
      <c r="E5322" s="82">
        <v>12</v>
      </c>
      <c r="F5322" s="79"/>
      <c r="G5322" s="82"/>
      <c r="H5322" s="82"/>
      <c r="I5322" s="118">
        <f>VLOOKUP(道具表!L5322,虛寶卡代碼清單!D:H,4,FALSE)*K5322</f>
        <v>50000000000</v>
      </c>
      <c r="J5322" s="147"/>
      <c r="K5322" s="71">
        <v>1000000000</v>
      </c>
      <c r="L5322" t="s">
        <v>12002</v>
      </c>
    </row>
    <row r="5323" spans="2:12" x14ac:dyDescent="0.25">
      <c r="B5323" s="82" t="s">
        <v>441</v>
      </c>
      <c r="C5323" s="156" t="s">
        <v>11745</v>
      </c>
      <c r="D5323" s="153" t="s">
        <v>11746</v>
      </c>
      <c r="E5323" s="82">
        <v>12</v>
      </c>
      <c r="F5323" s="79"/>
      <c r="G5323" s="82"/>
      <c r="H5323" s="82"/>
      <c r="I5323" s="118">
        <f>VLOOKUP(道具表!L5323,虛寶卡代碼清單!D:H,4,FALSE)*K5323</f>
        <v>100000000000</v>
      </c>
      <c r="J5323" s="147"/>
      <c r="K5323" s="71">
        <v>2000000000</v>
      </c>
      <c r="L5323" t="s">
        <v>12002</v>
      </c>
    </row>
    <row r="5324" spans="2:12" x14ac:dyDescent="0.25">
      <c r="B5324" s="82" t="s">
        <v>441</v>
      </c>
      <c r="C5324" s="156" t="s">
        <v>11747</v>
      </c>
      <c r="D5324" s="153" t="s">
        <v>11748</v>
      </c>
      <c r="E5324" s="82">
        <v>12</v>
      </c>
      <c r="F5324" s="79"/>
      <c r="G5324" s="82"/>
      <c r="H5324" s="82"/>
      <c r="I5324" s="118">
        <f>VLOOKUP(道具表!L5324,虛寶卡代碼清單!D:H,4,FALSE)*K5324</f>
        <v>250000000000</v>
      </c>
      <c r="J5324" s="147"/>
      <c r="K5324" s="71">
        <v>5000000000</v>
      </c>
      <c r="L5324" t="s">
        <v>12002</v>
      </c>
    </row>
    <row r="5325" spans="2:12" x14ac:dyDescent="0.25">
      <c r="B5325" s="82" t="s">
        <v>441</v>
      </c>
      <c r="C5325" s="156" t="s">
        <v>11749</v>
      </c>
      <c r="D5325" s="153" t="s">
        <v>11750</v>
      </c>
      <c r="E5325" s="82">
        <v>12</v>
      </c>
      <c r="F5325" s="79"/>
      <c r="G5325" s="82"/>
      <c r="H5325" s="82"/>
      <c r="I5325" s="118">
        <f>VLOOKUP(道具表!L5325,虛寶卡代碼清單!D:H,4,FALSE)*K5325</f>
        <v>500000000000</v>
      </c>
      <c r="J5325" s="147"/>
      <c r="K5325" s="71">
        <v>10000000000</v>
      </c>
      <c r="L5325" t="s">
        <v>12002</v>
      </c>
    </row>
    <row r="5326" spans="2:12" x14ac:dyDescent="0.25">
      <c r="B5326" s="82" t="s">
        <v>441</v>
      </c>
      <c r="C5326" s="156" t="s">
        <v>11751</v>
      </c>
      <c r="D5326" s="153" t="s">
        <v>11752</v>
      </c>
      <c r="E5326" s="82">
        <v>12</v>
      </c>
      <c r="F5326" s="79"/>
      <c r="G5326" s="82"/>
      <c r="H5326" s="82"/>
      <c r="I5326" s="118">
        <f>VLOOKUP(道具表!L5326,虛寶卡代碼清單!D:H,4,FALSE)*K5326</f>
        <v>600000</v>
      </c>
      <c r="J5326" s="147"/>
      <c r="K5326" s="71">
        <v>3000</v>
      </c>
      <c r="L5326" t="s">
        <v>12003</v>
      </c>
    </row>
    <row r="5327" spans="2:12" x14ac:dyDescent="0.25">
      <c r="B5327" s="82" t="s">
        <v>441</v>
      </c>
      <c r="C5327" s="156" t="s">
        <v>11753</v>
      </c>
      <c r="D5327" s="153" t="s">
        <v>11754</v>
      </c>
      <c r="E5327" s="82">
        <v>12</v>
      </c>
      <c r="F5327" s="79"/>
      <c r="G5327" s="82"/>
      <c r="H5327" s="82"/>
      <c r="I5327" s="118">
        <f>VLOOKUP(道具表!L5327,虛寶卡代碼清單!D:H,4,FALSE)*K5327</f>
        <v>2000000</v>
      </c>
      <c r="J5327" s="147"/>
      <c r="K5327" s="71">
        <v>10000</v>
      </c>
      <c r="L5327" t="s">
        <v>12003</v>
      </c>
    </row>
    <row r="5328" spans="2:12" x14ac:dyDescent="0.25">
      <c r="B5328" s="82" t="s">
        <v>441</v>
      </c>
      <c r="C5328" s="156" t="s">
        <v>11755</v>
      </c>
      <c r="D5328" s="153" t="s">
        <v>11756</v>
      </c>
      <c r="E5328" s="82">
        <v>12</v>
      </c>
      <c r="F5328" s="79"/>
      <c r="G5328" s="82"/>
      <c r="H5328" s="82"/>
      <c r="I5328" s="118">
        <f>VLOOKUP(道具表!L5328,虛寶卡代碼清單!D:H,4,FALSE)*K5328</f>
        <v>6000000</v>
      </c>
      <c r="J5328" s="147"/>
      <c r="K5328" s="71">
        <v>30000</v>
      </c>
      <c r="L5328" t="s">
        <v>12003</v>
      </c>
    </row>
    <row r="5329" spans="2:12" x14ac:dyDescent="0.25">
      <c r="B5329" s="82" t="s">
        <v>441</v>
      </c>
      <c r="C5329" s="156" t="s">
        <v>11757</v>
      </c>
      <c r="D5329" s="153" t="s">
        <v>11758</v>
      </c>
      <c r="E5329" s="82">
        <v>12</v>
      </c>
      <c r="F5329" s="79"/>
      <c r="G5329" s="82"/>
      <c r="H5329" s="82"/>
      <c r="I5329" s="118">
        <f>VLOOKUP(道具表!L5329,虛寶卡代碼清單!D:H,4,FALSE)*K5329</f>
        <v>20000000</v>
      </c>
      <c r="J5329" s="147"/>
      <c r="K5329" s="71">
        <v>100000</v>
      </c>
      <c r="L5329" t="s">
        <v>12003</v>
      </c>
    </row>
    <row r="5330" spans="2:12" x14ac:dyDescent="0.25">
      <c r="B5330" s="82" t="s">
        <v>441</v>
      </c>
      <c r="C5330" s="156" t="s">
        <v>11759</v>
      </c>
      <c r="D5330" s="153" t="s">
        <v>11760</v>
      </c>
      <c r="E5330" s="82">
        <v>12</v>
      </c>
      <c r="F5330" s="79"/>
      <c r="G5330" s="82"/>
      <c r="H5330" s="82"/>
      <c r="I5330" s="118">
        <f>VLOOKUP(道具表!L5330,虛寶卡代碼清單!D:H,4,FALSE)*K5330</f>
        <v>60000000</v>
      </c>
      <c r="J5330" s="147"/>
      <c r="K5330" s="71">
        <v>300000</v>
      </c>
      <c r="L5330" t="s">
        <v>12003</v>
      </c>
    </row>
    <row r="5331" spans="2:12" x14ac:dyDescent="0.25">
      <c r="B5331" s="82" t="s">
        <v>441</v>
      </c>
      <c r="C5331" s="156" t="s">
        <v>11761</v>
      </c>
      <c r="D5331" s="153" t="s">
        <v>11762</v>
      </c>
      <c r="E5331" s="82">
        <v>12</v>
      </c>
      <c r="F5331" s="79"/>
      <c r="G5331" s="82"/>
      <c r="H5331" s="82"/>
      <c r="I5331" s="118">
        <f>VLOOKUP(道具表!L5331,虛寶卡代碼清單!D:H,4,FALSE)*K5331</f>
        <v>200000000</v>
      </c>
      <c r="J5331" s="147"/>
      <c r="K5331" s="71">
        <v>1000000</v>
      </c>
      <c r="L5331" t="s">
        <v>12003</v>
      </c>
    </row>
    <row r="5332" spans="2:12" x14ac:dyDescent="0.25">
      <c r="B5332" s="82" t="s">
        <v>441</v>
      </c>
      <c r="C5332" s="156" t="s">
        <v>11763</v>
      </c>
      <c r="D5332" s="153" t="s">
        <v>11764</v>
      </c>
      <c r="E5332" s="82">
        <v>12</v>
      </c>
      <c r="F5332" s="79"/>
      <c r="G5332" s="82"/>
      <c r="H5332" s="82"/>
      <c r="I5332" s="118">
        <f>VLOOKUP(道具表!L5332,虛寶卡代碼清單!D:H,4,FALSE)*K5332</f>
        <v>600000000</v>
      </c>
      <c r="J5332" s="147"/>
      <c r="K5332" s="71">
        <v>3000000</v>
      </c>
      <c r="L5332" t="s">
        <v>12003</v>
      </c>
    </row>
    <row r="5333" spans="2:12" x14ac:dyDescent="0.25">
      <c r="B5333" s="82" t="s">
        <v>441</v>
      </c>
      <c r="C5333" s="156" t="s">
        <v>11765</v>
      </c>
      <c r="D5333" s="153" t="s">
        <v>11766</v>
      </c>
      <c r="E5333" s="82">
        <v>12</v>
      </c>
      <c r="F5333" s="79"/>
      <c r="G5333" s="82"/>
      <c r="H5333" s="82"/>
      <c r="I5333" s="118">
        <f>VLOOKUP(道具表!L5333,虛寶卡代碼清單!D:H,4,FALSE)*K5333</f>
        <v>1200000000</v>
      </c>
      <c r="J5333" s="147"/>
      <c r="K5333" s="71">
        <v>6000000</v>
      </c>
      <c r="L5333" t="s">
        <v>12003</v>
      </c>
    </row>
    <row r="5334" spans="2:12" x14ac:dyDescent="0.25">
      <c r="B5334" s="82" t="s">
        <v>441</v>
      </c>
      <c r="C5334" s="156" t="s">
        <v>11767</v>
      </c>
      <c r="D5334" s="153" t="s">
        <v>11768</v>
      </c>
      <c r="E5334" s="82">
        <v>12</v>
      </c>
      <c r="F5334" s="79"/>
      <c r="G5334" s="82"/>
      <c r="H5334" s="82"/>
      <c r="I5334" s="118">
        <f>VLOOKUP(道具表!L5334,虛寶卡代碼清單!D:H,4,FALSE)*K5334</f>
        <v>1800000000</v>
      </c>
      <c r="J5334" s="147"/>
      <c r="K5334" s="71">
        <v>9000000</v>
      </c>
      <c r="L5334" t="s">
        <v>12003</v>
      </c>
    </row>
    <row r="5335" spans="2:12" x14ac:dyDescent="0.25">
      <c r="B5335" s="82" t="s">
        <v>441</v>
      </c>
      <c r="C5335" s="156" t="s">
        <v>11769</v>
      </c>
      <c r="D5335" s="153" t="s">
        <v>11770</v>
      </c>
      <c r="E5335" s="82">
        <v>12</v>
      </c>
      <c r="F5335" s="79"/>
      <c r="G5335" s="82"/>
      <c r="H5335" s="82"/>
      <c r="I5335" s="118">
        <f>VLOOKUP(道具表!L5335,虛寶卡代碼清單!D:H,4,FALSE)*K5335</f>
        <v>2000000000</v>
      </c>
      <c r="J5335" s="147"/>
      <c r="K5335" s="71">
        <v>10000000</v>
      </c>
      <c r="L5335" t="s">
        <v>12003</v>
      </c>
    </row>
    <row r="5336" spans="2:12" x14ac:dyDescent="0.25">
      <c r="B5336" s="82" t="s">
        <v>441</v>
      </c>
      <c r="C5336" s="156" t="s">
        <v>11771</v>
      </c>
      <c r="D5336" s="153" t="s">
        <v>11772</v>
      </c>
      <c r="E5336" s="82">
        <v>12</v>
      </c>
      <c r="F5336" s="79"/>
      <c r="G5336" s="82"/>
      <c r="H5336" s="82"/>
      <c r="I5336" s="118">
        <f>VLOOKUP(道具表!L5336,虛寶卡代碼清單!D:H,4,FALSE)*K5336</f>
        <v>3000000000</v>
      </c>
      <c r="J5336" s="147"/>
      <c r="K5336" s="71">
        <v>15000000</v>
      </c>
      <c r="L5336" t="s">
        <v>12003</v>
      </c>
    </row>
    <row r="5337" spans="2:12" x14ac:dyDescent="0.25">
      <c r="B5337" s="82" t="s">
        <v>441</v>
      </c>
      <c r="C5337" s="156" t="s">
        <v>11773</v>
      </c>
      <c r="D5337" s="153" t="s">
        <v>11774</v>
      </c>
      <c r="E5337" s="82">
        <v>12</v>
      </c>
      <c r="F5337" s="79"/>
      <c r="G5337" s="82"/>
      <c r="H5337" s="82"/>
      <c r="I5337" s="118">
        <f>VLOOKUP(道具表!L5337,虛寶卡代碼清單!D:H,4,FALSE)*K5337</f>
        <v>6000000000</v>
      </c>
      <c r="J5337" s="147"/>
      <c r="K5337" s="71">
        <v>30000000</v>
      </c>
      <c r="L5337" t="s">
        <v>12003</v>
      </c>
    </row>
    <row r="5338" spans="2:12" x14ac:dyDescent="0.25">
      <c r="B5338" s="82" t="s">
        <v>441</v>
      </c>
      <c r="C5338" s="156" t="s">
        <v>11775</v>
      </c>
      <c r="D5338" s="153" t="s">
        <v>11776</v>
      </c>
      <c r="E5338" s="82">
        <v>12</v>
      </c>
      <c r="F5338" s="79"/>
      <c r="G5338" s="82"/>
      <c r="H5338" s="82"/>
      <c r="I5338" s="118">
        <f>VLOOKUP(道具表!L5338,虛寶卡代碼清單!D:H,4,FALSE)*K5338</f>
        <v>10000000000</v>
      </c>
      <c r="J5338" s="147"/>
      <c r="K5338" s="71">
        <v>50000000</v>
      </c>
      <c r="L5338" t="s">
        <v>12003</v>
      </c>
    </row>
    <row r="5339" spans="2:12" x14ac:dyDescent="0.25">
      <c r="B5339" s="82" t="s">
        <v>441</v>
      </c>
      <c r="C5339" s="156" t="s">
        <v>11777</v>
      </c>
      <c r="D5339" s="153" t="s">
        <v>11778</v>
      </c>
      <c r="E5339" s="82">
        <v>12</v>
      </c>
      <c r="F5339" s="79"/>
      <c r="G5339" s="82"/>
      <c r="H5339" s="82"/>
      <c r="I5339" s="118">
        <f>VLOOKUP(道具表!L5339,虛寶卡代碼清單!D:H,4,FALSE)*K5339</f>
        <v>20000000000</v>
      </c>
      <c r="J5339" s="147"/>
      <c r="K5339" s="71">
        <v>100000000</v>
      </c>
      <c r="L5339" t="s">
        <v>12003</v>
      </c>
    </row>
    <row r="5340" spans="2:12" x14ac:dyDescent="0.25">
      <c r="B5340" s="82" t="s">
        <v>441</v>
      </c>
      <c r="C5340" s="156" t="s">
        <v>11779</v>
      </c>
      <c r="D5340" s="153" t="s">
        <v>11780</v>
      </c>
      <c r="E5340" s="82">
        <v>12</v>
      </c>
      <c r="F5340" s="79"/>
      <c r="G5340" s="82"/>
      <c r="H5340" s="82"/>
      <c r="I5340" s="118">
        <f>VLOOKUP(道具表!L5340,虛寶卡代碼清單!D:H,4,FALSE)*K5340</f>
        <v>40000000000</v>
      </c>
      <c r="J5340" s="147"/>
      <c r="K5340" s="71">
        <v>200000000</v>
      </c>
      <c r="L5340" t="s">
        <v>12003</v>
      </c>
    </row>
    <row r="5341" spans="2:12" x14ac:dyDescent="0.25">
      <c r="B5341" s="82" t="s">
        <v>441</v>
      </c>
      <c r="C5341" s="156" t="s">
        <v>11781</v>
      </c>
      <c r="D5341" s="153" t="s">
        <v>11782</v>
      </c>
      <c r="E5341" s="82">
        <v>12</v>
      </c>
      <c r="F5341" s="79"/>
      <c r="G5341" s="82"/>
      <c r="H5341" s="82"/>
      <c r="I5341" s="118">
        <f>VLOOKUP(道具表!L5341,虛寶卡代碼清單!D:H,4,FALSE)*K5341</f>
        <v>60000000000</v>
      </c>
      <c r="J5341" s="147"/>
      <c r="K5341" s="71">
        <v>300000000</v>
      </c>
      <c r="L5341" t="s">
        <v>12003</v>
      </c>
    </row>
    <row r="5342" spans="2:12" x14ac:dyDescent="0.25">
      <c r="B5342" s="82" t="s">
        <v>441</v>
      </c>
      <c r="C5342" s="156" t="s">
        <v>11783</v>
      </c>
      <c r="D5342" s="153" t="s">
        <v>11784</v>
      </c>
      <c r="E5342" s="82">
        <v>12</v>
      </c>
      <c r="F5342" s="79"/>
      <c r="G5342" s="82"/>
      <c r="H5342" s="82"/>
      <c r="I5342" s="118">
        <f>VLOOKUP(道具表!L5342,虛寶卡代碼清單!D:H,4,FALSE)*K5342</f>
        <v>100000000000</v>
      </c>
      <c r="J5342" s="147"/>
      <c r="K5342" s="71">
        <v>500000000</v>
      </c>
      <c r="L5342" t="s">
        <v>12003</v>
      </c>
    </row>
    <row r="5343" spans="2:12" x14ac:dyDescent="0.25">
      <c r="B5343" s="82" t="s">
        <v>441</v>
      </c>
      <c r="C5343" s="156" t="s">
        <v>11785</v>
      </c>
      <c r="D5343" s="153" t="s">
        <v>11786</v>
      </c>
      <c r="E5343" s="82">
        <v>12</v>
      </c>
      <c r="F5343" s="79"/>
      <c r="G5343" s="82"/>
      <c r="H5343" s="82"/>
      <c r="I5343" s="118">
        <f>VLOOKUP(道具表!L5343,虛寶卡代碼清單!D:H,4,FALSE)*K5343</f>
        <v>200000000000</v>
      </c>
      <c r="J5343" s="147"/>
      <c r="K5343" s="71">
        <v>1000000000</v>
      </c>
      <c r="L5343" t="s">
        <v>12003</v>
      </c>
    </row>
    <row r="5344" spans="2:12" x14ac:dyDescent="0.25">
      <c r="B5344" s="82" t="s">
        <v>441</v>
      </c>
      <c r="C5344" s="156" t="s">
        <v>11787</v>
      </c>
      <c r="D5344" s="153" t="s">
        <v>11788</v>
      </c>
      <c r="E5344" s="82">
        <v>12</v>
      </c>
      <c r="F5344" s="79"/>
      <c r="G5344" s="82"/>
      <c r="H5344" s="82"/>
      <c r="I5344" s="118">
        <f>VLOOKUP(道具表!L5344,虛寶卡代碼清單!D:H,4,FALSE)*K5344</f>
        <v>400000000000</v>
      </c>
      <c r="J5344" s="147"/>
      <c r="K5344" s="71">
        <v>2000000000</v>
      </c>
      <c r="L5344" t="s">
        <v>12003</v>
      </c>
    </row>
    <row r="5345" spans="2:12" x14ac:dyDescent="0.25">
      <c r="B5345" s="82" t="s">
        <v>441</v>
      </c>
      <c r="C5345" s="156" t="s">
        <v>11789</v>
      </c>
      <c r="D5345" s="153" t="s">
        <v>11790</v>
      </c>
      <c r="E5345" s="82">
        <v>12</v>
      </c>
      <c r="F5345" s="79"/>
      <c r="G5345" s="82"/>
      <c r="H5345" s="82"/>
      <c r="I5345" s="118">
        <f>VLOOKUP(道具表!L5345,虛寶卡代碼清單!D:H,4,FALSE)*K5345</f>
        <v>1000000000000</v>
      </c>
      <c r="J5345" s="147"/>
      <c r="K5345" s="71">
        <v>5000000000</v>
      </c>
      <c r="L5345" t="s">
        <v>12003</v>
      </c>
    </row>
    <row r="5346" spans="2:12" x14ac:dyDescent="0.25">
      <c r="B5346" s="82" t="s">
        <v>441</v>
      </c>
      <c r="C5346" s="156" t="s">
        <v>11791</v>
      </c>
      <c r="D5346" s="153" t="s">
        <v>11792</v>
      </c>
      <c r="E5346" s="82">
        <v>12</v>
      </c>
      <c r="F5346" s="79"/>
      <c r="G5346" s="82"/>
      <c r="H5346" s="82"/>
      <c r="I5346" s="118">
        <f>VLOOKUP(道具表!L5346,虛寶卡代碼清單!D:H,4,FALSE)*K5346</f>
        <v>2000000000000</v>
      </c>
      <c r="J5346" s="147"/>
      <c r="K5346" s="71">
        <v>10000000000</v>
      </c>
      <c r="L5346" t="s">
        <v>12003</v>
      </c>
    </row>
    <row r="5347" spans="2:12" x14ac:dyDescent="0.25">
      <c r="B5347" s="82" t="s">
        <v>441</v>
      </c>
      <c r="C5347" s="156" t="s">
        <v>11793</v>
      </c>
      <c r="D5347" s="153" t="s">
        <v>11794</v>
      </c>
      <c r="E5347" s="82">
        <v>12</v>
      </c>
      <c r="F5347" s="79"/>
      <c r="G5347" s="82"/>
      <c r="H5347" s="82"/>
      <c r="I5347" s="118">
        <f>VLOOKUP(道具表!L5347,虛寶卡代碼清單!D:H,4,FALSE)*K5347</f>
        <v>600000</v>
      </c>
      <c r="J5347" s="147"/>
      <c r="K5347" s="71">
        <v>3000</v>
      </c>
      <c r="L5347" t="s">
        <v>12003</v>
      </c>
    </row>
    <row r="5348" spans="2:12" x14ac:dyDescent="0.25">
      <c r="B5348" s="82" t="s">
        <v>441</v>
      </c>
      <c r="C5348" s="156" t="s">
        <v>11795</v>
      </c>
      <c r="D5348" s="153" t="s">
        <v>11796</v>
      </c>
      <c r="E5348" s="82">
        <v>12</v>
      </c>
      <c r="F5348" s="79"/>
      <c r="G5348" s="82"/>
      <c r="H5348" s="82"/>
      <c r="I5348" s="118">
        <f>VLOOKUP(道具表!L5348,虛寶卡代碼清單!D:H,4,FALSE)*K5348</f>
        <v>2000000</v>
      </c>
      <c r="J5348" s="147"/>
      <c r="K5348" s="71">
        <v>10000</v>
      </c>
      <c r="L5348" t="s">
        <v>12003</v>
      </c>
    </row>
    <row r="5349" spans="2:12" x14ac:dyDescent="0.25">
      <c r="B5349" s="82" t="s">
        <v>441</v>
      </c>
      <c r="C5349" s="156" t="s">
        <v>11797</v>
      </c>
      <c r="D5349" s="153" t="s">
        <v>11798</v>
      </c>
      <c r="E5349" s="82">
        <v>12</v>
      </c>
      <c r="F5349" s="79"/>
      <c r="G5349" s="82"/>
      <c r="H5349" s="82"/>
      <c r="I5349" s="118">
        <f>VLOOKUP(道具表!L5349,虛寶卡代碼清單!D:H,4,FALSE)*K5349</f>
        <v>6000000</v>
      </c>
      <c r="J5349" s="147"/>
      <c r="K5349" s="71">
        <v>30000</v>
      </c>
      <c r="L5349" t="s">
        <v>12003</v>
      </c>
    </row>
    <row r="5350" spans="2:12" x14ac:dyDescent="0.25">
      <c r="B5350" s="82" t="s">
        <v>441</v>
      </c>
      <c r="C5350" s="156" t="s">
        <v>11799</v>
      </c>
      <c r="D5350" s="153" t="s">
        <v>11800</v>
      </c>
      <c r="E5350" s="82">
        <v>12</v>
      </c>
      <c r="F5350" s="79"/>
      <c r="G5350" s="82"/>
      <c r="H5350" s="82"/>
      <c r="I5350" s="118">
        <f>VLOOKUP(道具表!L5350,虛寶卡代碼清單!D:H,4,FALSE)*K5350</f>
        <v>20000000</v>
      </c>
      <c r="J5350" s="147"/>
      <c r="K5350" s="71">
        <v>100000</v>
      </c>
      <c r="L5350" t="s">
        <v>12003</v>
      </c>
    </row>
    <row r="5351" spans="2:12" x14ac:dyDescent="0.25">
      <c r="B5351" s="82" t="s">
        <v>441</v>
      </c>
      <c r="C5351" s="156" t="s">
        <v>11801</v>
      </c>
      <c r="D5351" s="153" t="s">
        <v>11802</v>
      </c>
      <c r="E5351" s="82">
        <v>12</v>
      </c>
      <c r="F5351" s="79"/>
      <c r="G5351" s="82"/>
      <c r="H5351" s="82"/>
      <c r="I5351" s="118">
        <f>VLOOKUP(道具表!L5351,虛寶卡代碼清單!D:H,4,FALSE)*K5351</f>
        <v>60000000</v>
      </c>
      <c r="J5351" s="147"/>
      <c r="K5351" s="71">
        <v>300000</v>
      </c>
      <c r="L5351" t="s">
        <v>12003</v>
      </c>
    </row>
    <row r="5352" spans="2:12" x14ac:dyDescent="0.25">
      <c r="B5352" s="82" t="s">
        <v>441</v>
      </c>
      <c r="C5352" s="156" t="s">
        <v>11803</v>
      </c>
      <c r="D5352" s="153" t="s">
        <v>11804</v>
      </c>
      <c r="E5352" s="82">
        <v>12</v>
      </c>
      <c r="F5352" s="79"/>
      <c r="G5352" s="82"/>
      <c r="H5352" s="82"/>
      <c r="I5352" s="118">
        <f>VLOOKUP(道具表!L5352,虛寶卡代碼清單!D:H,4,FALSE)*K5352</f>
        <v>200000000</v>
      </c>
      <c r="J5352" s="147"/>
      <c r="K5352" s="71">
        <v>1000000</v>
      </c>
      <c r="L5352" t="s">
        <v>12003</v>
      </c>
    </row>
    <row r="5353" spans="2:12" x14ac:dyDescent="0.25">
      <c r="B5353" s="82" t="s">
        <v>441</v>
      </c>
      <c r="C5353" s="156" t="s">
        <v>11805</v>
      </c>
      <c r="D5353" s="153" t="s">
        <v>11806</v>
      </c>
      <c r="E5353" s="82">
        <v>12</v>
      </c>
      <c r="F5353" s="79"/>
      <c r="G5353" s="82"/>
      <c r="H5353" s="82"/>
      <c r="I5353" s="118">
        <f>VLOOKUP(道具表!L5353,虛寶卡代碼清單!D:H,4,FALSE)*K5353</f>
        <v>600000000</v>
      </c>
      <c r="J5353" s="147"/>
      <c r="K5353" s="71">
        <v>3000000</v>
      </c>
      <c r="L5353" t="s">
        <v>12003</v>
      </c>
    </row>
    <row r="5354" spans="2:12" x14ac:dyDescent="0.25">
      <c r="B5354" s="82" t="s">
        <v>441</v>
      </c>
      <c r="C5354" s="156" t="s">
        <v>11807</v>
      </c>
      <c r="D5354" s="153" t="s">
        <v>11808</v>
      </c>
      <c r="E5354" s="82">
        <v>12</v>
      </c>
      <c r="F5354" s="79"/>
      <c r="G5354" s="82"/>
      <c r="H5354" s="82"/>
      <c r="I5354" s="118">
        <f>VLOOKUP(道具表!L5354,虛寶卡代碼清單!D:H,4,FALSE)*K5354</f>
        <v>1200000000</v>
      </c>
      <c r="J5354" s="147"/>
      <c r="K5354" s="71">
        <v>6000000</v>
      </c>
      <c r="L5354" t="s">
        <v>12003</v>
      </c>
    </row>
    <row r="5355" spans="2:12" x14ac:dyDescent="0.25">
      <c r="B5355" s="82" t="s">
        <v>441</v>
      </c>
      <c r="C5355" s="156" t="s">
        <v>11809</v>
      </c>
      <c r="D5355" s="153" t="s">
        <v>11810</v>
      </c>
      <c r="E5355" s="82">
        <v>12</v>
      </c>
      <c r="F5355" s="79"/>
      <c r="G5355" s="82"/>
      <c r="H5355" s="82"/>
      <c r="I5355" s="118">
        <f>VLOOKUP(道具表!L5355,虛寶卡代碼清單!D:H,4,FALSE)*K5355</f>
        <v>1800000000</v>
      </c>
      <c r="J5355" s="147"/>
      <c r="K5355" s="71">
        <v>9000000</v>
      </c>
      <c r="L5355" t="s">
        <v>12003</v>
      </c>
    </row>
    <row r="5356" spans="2:12" x14ac:dyDescent="0.25">
      <c r="B5356" s="82" t="s">
        <v>441</v>
      </c>
      <c r="C5356" s="156" t="s">
        <v>11811</v>
      </c>
      <c r="D5356" s="153" t="s">
        <v>11812</v>
      </c>
      <c r="E5356" s="82">
        <v>12</v>
      </c>
      <c r="F5356" s="79"/>
      <c r="G5356" s="82"/>
      <c r="H5356" s="82"/>
      <c r="I5356" s="118">
        <f>VLOOKUP(道具表!L5356,虛寶卡代碼清單!D:H,4,FALSE)*K5356</f>
        <v>2000000000</v>
      </c>
      <c r="J5356" s="147"/>
      <c r="K5356" s="71">
        <v>10000000</v>
      </c>
      <c r="L5356" t="s">
        <v>12003</v>
      </c>
    </row>
    <row r="5357" spans="2:12" x14ac:dyDescent="0.25">
      <c r="B5357" s="82" t="s">
        <v>441</v>
      </c>
      <c r="C5357" s="156" t="s">
        <v>11813</v>
      </c>
      <c r="D5357" s="153" t="s">
        <v>11814</v>
      </c>
      <c r="E5357" s="82">
        <v>12</v>
      </c>
      <c r="F5357" s="79"/>
      <c r="G5357" s="82"/>
      <c r="H5357" s="82"/>
      <c r="I5357" s="118">
        <f>VLOOKUP(道具表!L5357,虛寶卡代碼清單!D:H,4,FALSE)*K5357</f>
        <v>3000000000</v>
      </c>
      <c r="J5357" s="147"/>
      <c r="K5357" s="71">
        <v>15000000</v>
      </c>
      <c r="L5357" t="s">
        <v>12003</v>
      </c>
    </row>
    <row r="5358" spans="2:12" x14ac:dyDescent="0.25">
      <c r="B5358" s="82" t="s">
        <v>441</v>
      </c>
      <c r="C5358" s="156" t="s">
        <v>11815</v>
      </c>
      <c r="D5358" s="153" t="s">
        <v>11816</v>
      </c>
      <c r="E5358" s="82">
        <v>12</v>
      </c>
      <c r="F5358" s="79"/>
      <c r="G5358" s="82"/>
      <c r="H5358" s="82"/>
      <c r="I5358" s="118">
        <f>VLOOKUP(道具表!L5358,虛寶卡代碼清單!D:H,4,FALSE)*K5358</f>
        <v>6000000000</v>
      </c>
      <c r="J5358" s="147"/>
      <c r="K5358" s="71">
        <v>30000000</v>
      </c>
      <c r="L5358" t="s">
        <v>12003</v>
      </c>
    </row>
    <row r="5359" spans="2:12" x14ac:dyDescent="0.25">
      <c r="B5359" s="82" t="s">
        <v>441</v>
      </c>
      <c r="C5359" s="156" t="s">
        <v>11817</v>
      </c>
      <c r="D5359" s="153" t="s">
        <v>11818</v>
      </c>
      <c r="E5359" s="82">
        <v>12</v>
      </c>
      <c r="F5359" s="79"/>
      <c r="G5359" s="82"/>
      <c r="H5359" s="82"/>
      <c r="I5359" s="118">
        <f>VLOOKUP(道具表!L5359,虛寶卡代碼清單!D:H,4,FALSE)*K5359</f>
        <v>10000000000</v>
      </c>
      <c r="J5359" s="147"/>
      <c r="K5359" s="71">
        <v>50000000</v>
      </c>
      <c r="L5359" t="s">
        <v>12003</v>
      </c>
    </row>
    <row r="5360" spans="2:12" x14ac:dyDescent="0.25">
      <c r="B5360" s="82" t="s">
        <v>441</v>
      </c>
      <c r="C5360" s="156" t="s">
        <v>11819</v>
      </c>
      <c r="D5360" s="153" t="s">
        <v>11820</v>
      </c>
      <c r="E5360" s="82">
        <v>12</v>
      </c>
      <c r="F5360" s="79"/>
      <c r="G5360" s="82"/>
      <c r="H5360" s="82"/>
      <c r="I5360" s="118">
        <f>VLOOKUP(道具表!L5360,虛寶卡代碼清單!D:H,4,FALSE)*K5360</f>
        <v>20000000000</v>
      </c>
      <c r="J5360" s="147"/>
      <c r="K5360" s="71">
        <v>100000000</v>
      </c>
      <c r="L5360" t="s">
        <v>12003</v>
      </c>
    </row>
    <row r="5361" spans="2:12" x14ac:dyDescent="0.25">
      <c r="B5361" s="82" t="s">
        <v>441</v>
      </c>
      <c r="C5361" s="156" t="s">
        <v>11821</v>
      </c>
      <c r="D5361" s="153" t="s">
        <v>11822</v>
      </c>
      <c r="E5361" s="82">
        <v>12</v>
      </c>
      <c r="F5361" s="79"/>
      <c r="G5361" s="82"/>
      <c r="H5361" s="82"/>
      <c r="I5361" s="118">
        <f>VLOOKUP(道具表!L5361,虛寶卡代碼清單!D:H,4,FALSE)*K5361</f>
        <v>40000000000</v>
      </c>
      <c r="J5361" s="147"/>
      <c r="K5361" s="71">
        <v>200000000</v>
      </c>
      <c r="L5361" t="s">
        <v>12003</v>
      </c>
    </row>
    <row r="5362" spans="2:12" x14ac:dyDescent="0.25">
      <c r="B5362" s="82" t="s">
        <v>441</v>
      </c>
      <c r="C5362" s="156" t="s">
        <v>11823</v>
      </c>
      <c r="D5362" s="153" t="s">
        <v>11824</v>
      </c>
      <c r="E5362" s="82">
        <v>12</v>
      </c>
      <c r="F5362" s="79"/>
      <c r="G5362" s="82"/>
      <c r="H5362" s="82"/>
      <c r="I5362" s="118">
        <f>VLOOKUP(道具表!L5362,虛寶卡代碼清單!D:H,4,FALSE)*K5362</f>
        <v>60000000000</v>
      </c>
      <c r="J5362" s="147"/>
      <c r="K5362" s="71">
        <v>300000000</v>
      </c>
      <c r="L5362" t="s">
        <v>12003</v>
      </c>
    </row>
    <row r="5363" spans="2:12" x14ac:dyDescent="0.25">
      <c r="B5363" s="82" t="s">
        <v>441</v>
      </c>
      <c r="C5363" s="156" t="s">
        <v>11825</v>
      </c>
      <c r="D5363" s="153" t="s">
        <v>11826</v>
      </c>
      <c r="E5363" s="82">
        <v>12</v>
      </c>
      <c r="F5363" s="79"/>
      <c r="G5363" s="82"/>
      <c r="H5363" s="82"/>
      <c r="I5363" s="118">
        <f>VLOOKUP(道具表!L5363,虛寶卡代碼清單!D:H,4,FALSE)*K5363</f>
        <v>100000000000</v>
      </c>
      <c r="J5363" s="147"/>
      <c r="K5363" s="71">
        <v>500000000</v>
      </c>
      <c r="L5363" t="s">
        <v>12003</v>
      </c>
    </row>
    <row r="5364" spans="2:12" x14ac:dyDescent="0.25">
      <c r="B5364" s="82" t="s">
        <v>441</v>
      </c>
      <c r="C5364" s="156" t="s">
        <v>11827</v>
      </c>
      <c r="D5364" s="153" t="s">
        <v>11828</v>
      </c>
      <c r="E5364" s="82">
        <v>12</v>
      </c>
      <c r="F5364" s="79"/>
      <c r="G5364" s="82"/>
      <c r="H5364" s="82"/>
      <c r="I5364" s="118">
        <f>VLOOKUP(道具表!L5364,虛寶卡代碼清單!D:H,4,FALSE)*K5364</f>
        <v>200000000000</v>
      </c>
      <c r="J5364" s="147"/>
      <c r="K5364" s="71">
        <v>1000000000</v>
      </c>
      <c r="L5364" t="s">
        <v>12003</v>
      </c>
    </row>
    <row r="5365" spans="2:12" x14ac:dyDescent="0.25">
      <c r="B5365" s="82" t="s">
        <v>441</v>
      </c>
      <c r="C5365" s="156" t="s">
        <v>11829</v>
      </c>
      <c r="D5365" s="153" t="s">
        <v>11830</v>
      </c>
      <c r="E5365" s="82">
        <v>12</v>
      </c>
      <c r="F5365" s="79"/>
      <c r="G5365" s="82"/>
      <c r="H5365" s="82"/>
      <c r="I5365" s="118">
        <f>VLOOKUP(道具表!L5365,虛寶卡代碼清單!D:H,4,FALSE)*K5365</f>
        <v>400000000000</v>
      </c>
      <c r="J5365" s="147"/>
      <c r="K5365" s="71">
        <v>2000000000</v>
      </c>
      <c r="L5365" t="s">
        <v>12003</v>
      </c>
    </row>
    <row r="5366" spans="2:12" x14ac:dyDescent="0.25">
      <c r="B5366" s="82" t="s">
        <v>441</v>
      </c>
      <c r="C5366" s="156" t="s">
        <v>11831</v>
      </c>
      <c r="D5366" s="153" t="s">
        <v>11832</v>
      </c>
      <c r="E5366" s="82">
        <v>12</v>
      </c>
      <c r="F5366" s="79"/>
      <c r="G5366" s="82"/>
      <c r="H5366" s="82"/>
      <c r="I5366" s="118">
        <f>VLOOKUP(道具表!L5366,虛寶卡代碼清單!D:H,4,FALSE)*K5366</f>
        <v>1000000000000</v>
      </c>
      <c r="J5366" s="147"/>
      <c r="K5366" s="71">
        <v>5000000000</v>
      </c>
      <c r="L5366" t="s">
        <v>12003</v>
      </c>
    </row>
    <row r="5367" spans="2:12" x14ac:dyDescent="0.25">
      <c r="B5367" s="82" t="s">
        <v>441</v>
      </c>
      <c r="C5367" s="156" t="s">
        <v>11833</v>
      </c>
      <c r="D5367" s="153" t="s">
        <v>11834</v>
      </c>
      <c r="E5367" s="82">
        <v>12</v>
      </c>
      <c r="F5367" s="79"/>
      <c r="G5367" s="82"/>
      <c r="H5367" s="82"/>
      <c r="I5367" s="118">
        <f>VLOOKUP(道具表!L5367,虛寶卡代碼清單!D:H,4,FALSE)*K5367</f>
        <v>2000000000000</v>
      </c>
      <c r="J5367" s="147"/>
      <c r="K5367" s="71">
        <v>10000000000</v>
      </c>
      <c r="L5367" t="s">
        <v>12003</v>
      </c>
    </row>
    <row r="5368" spans="2:12" x14ac:dyDescent="0.25">
      <c r="B5368" s="82" t="s">
        <v>441</v>
      </c>
      <c r="C5368" s="156" t="s">
        <v>11835</v>
      </c>
      <c r="D5368" s="153" t="s">
        <v>11836</v>
      </c>
      <c r="E5368" s="82">
        <v>12</v>
      </c>
      <c r="F5368" s="79"/>
      <c r="G5368" s="82"/>
      <c r="H5368" s="82"/>
      <c r="I5368" s="118">
        <f>VLOOKUP(道具表!L5368,虛寶卡代碼清單!D:H,4,FALSE)*K5368</f>
        <v>1500000</v>
      </c>
      <c r="J5368" s="147"/>
      <c r="K5368" s="71">
        <v>3000</v>
      </c>
      <c r="L5368" t="s">
        <v>12004</v>
      </c>
    </row>
    <row r="5369" spans="2:12" x14ac:dyDescent="0.25">
      <c r="B5369" s="82" t="s">
        <v>441</v>
      </c>
      <c r="C5369" s="156" t="s">
        <v>11837</v>
      </c>
      <c r="D5369" s="153" t="s">
        <v>11838</v>
      </c>
      <c r="E5369" s="82">
        <v>12</v>
      </c>
      <c r="F5369" s="79"/>
      <c r="G5369" s="82"/>
      <c r="H5369" s="82"/>
      <c r="I5369" s="118">
        <f>VLOOKUP(道具表!L5369,虛寶卡代碼清單!D:H,4,FALSE)*K5369</f>
        <v>5000000</v>
      </c>
      <c r="J5369" s="147"/>
      <c r="K5369" s="71">
        <v>10000</v>
      </c>
      <c r="L5369" t="s">
        <v>12004</v>
      </c>
    </row>
    <row r="5370" spans="2:12" x14ac:dyDescent="0.25">
      <c r="B5370" s="82" t="s">
        <v>441</v>
      </c>
      <c r="C5370" s="156" t="s">
        <v>11839</v>
      </c>
      <c r="D5370" s="153" t="s">
        <v>11840</v>
      </c>
      <c r="E5370" s="82">
        <v>12</v>
      </c>
      <c r="F5370" s="79"/>
      <c r="G5370" s="82"/>
      <c r="H5370" s="82"/>
      <c r="I5370" s="118">
        <f>VLOOKUP(道具表!L5370,虛寶卡代碼清單!D:H,4,FALSE)*K5370</f>
        <v>15000000</v>
      </c>
      <c r="J5370" s="147"/>
      <c r="K5370" s="71">
        <v>30000</v>
      </c>
      <c r="L5370" t="s">
        <v>12004</v>
      </c>
    </row>
    <row r="5371" spans="2:12" x14ac:dyDescent="0.25">
      <c r="B5371" s="82" t="s">
        <v>441</v>
      </c>
      <c r="C5371" s="156" t="s">
        <v>11841</v>
      </c>
      <c r="D5371" s="153" t="s">
        <v>11842</v>
      </c>
      <c r="E5371" s="82">
        <v>12</v>
      </c>
      <c r="F5371" s="79"/>
      <c r="G5371" s="82"/>
      <c r="H5371" s="82"/>
      <c r="I5371" s="118">
        <f>VLOOKUP(道具表!L5371,虛寶卡代碼清單!D:H,4,FALSE)*K5371</f>
        <v>50000000</v>
      </c>
      <c r="J5371" s="147"/>
      <c r="K5371" s="71">
        <v>100000</v>
      </c>
      <c r="L5371" t="s">
        <v>12004</v>
      </c>
    </row>
    <row r="5372" spans="2:12" x14ac:dyDescent="0.25">
      <c r="B5372" s="82" t="s">
        <v>441</v>
      </c>
      <c r="C5372" s="156" t="s">
        <v>11843</v>
      </c>
      <c r="D5372" s="153" t="s">
        <v>11844</v>
      </c>
      <c r="E5372" s="82">
        <v>12</v>
      </c>
      <c r="F5372" s="79"/>
      <c r="G5372" s="82"/>
      <c r="H5372" s="82"/>
      <c r="I5372" s="118">
        <f>VLOOKUP(道具表!L5372,虛寶卡代碼清單!D:H,4,FALSE)*K5372</f>
        <v>150000000</v>
      </c>
      <c r="J5372" s="147"/>
      <c r="K5372" s="71">
        <v>300000</v>
      </c>
      <c r="L5372" t="s">
        <v>12004</v>
      </c>
    </row>
    <row r="5373" spans="2:12" x14ac:dyDescent="0.25">
      <c r="B5373" s="82" t="s">
        <v>441</v>
      </c>
      <c r="C5373" s="156" t="s">
        <v>11845</v>
      </c>
      <c r="D5373" s="153" t="s">
        <v>11846</v>
      </c>
      <c r="E5373" s="82">
        <v>12</v>
      </c>
      <c r="F5373" s="79"/>
      <c r="G5373" s="82"/>
      <c r="H5373" s="82"/>
      <c r="I5373" s="118">
        <f>VLOOKUP(道具表!L5373,虛寶卡代碼清單!D:H,4,FALSE)*K5373</f>
        <v>500000000</v>
      </c>
      <c r="J5373" s="147"/>
      <c r="K5373" s="71">
        <v>1000000</v>
      </c>
      <c r="L5373" t="s">
        <v>12004</v>
      </c>
    </row>
    <row r="5374" spans="2:12" x14ac:dyDescent="0.25">
      <c r="B5374" s="82" t="s">
        <v>441</v>
      </c>
      <c r="C5374" s="156" t="s">
        <v>11847</v>
      </c>
      <c r="D5374" s="153" t="s">
        <v>11848</v>
      </c>
      <c r="E5374" s="82">
        <v>12</v>
      </c>
      <c r="F5374" s="79"/>
      <c r="G5374" s="82"/>
      <c r="H5374" s="82"/>
      <c r="I5374" s="118">
        <f>VLOOKUP(道具表!L5374,虛寶卡代碼清單!D:H,4,FALSE)*K5374</f>
        <v>1500000000</v>
      </c>
      <c r="J5374" s="147"/>
      <c r="K5374" s="71">
        <v>3000000</v>
      </c>
      <c r="L5374" t="s">
        <v>12004</v>
      </c>
    </row>
    <row r="5375" spans="2:12" x14ac:dyDescent="0.25">
      <c r="B5375" s="82" t="s">
        <v>441</v>
      </c>
      <c r="C5375" s="156" t="s">
        <v>11849</v>
      </c>
      <c r="D5375" s="153" t="s">
        <v>11850</v>
      </c>
      <c r="E5375" s="82">
        <v>12</v>
      </c>
      <c r="F5375" s="79"/>
      <c r="G5375" s="82"/>
      <c r="H5375" s="82"/>
      <c r="I5375" s="118">
        <f>VLOOKUP(道具表!L5375,虛寶卡代碼清單!D:H,4,FALSE)*K5375</f>
        <v>3000000000</v>
      </c>
      <c r="J5375" s="147"/>
      <c r="K5375" s="71">
        <v>6000000</v>
      </c>
      <c r="L5375" t="s">
        <v>12004</v>
      </c>
    </row>
    <row r="5376" spans="2:12" x14ac:dyDescent="0.25">
      <c r="B5376" s="82" t="s">
        <v>441</v>
      </c>
      <c r="C5376" s="156" t="s">
        <v>11851</v>
      </c>
      <c r="D5376" s="153" t="s">
        <v>11852</v>
      </c>
      <c r="E5376" s="82">
        <v>12</v>
      </c>
      <c r="F5376" s="79"/>
      <c r="G5376" s="82"/>
      <c r="H5376" s="82"/>
      <c r="I5376" s="118">
        <f>VLOOKUP(道具表!L5376,虛寶卡代碼清單!D:H,4,FALSE)*K5376</f>
        <v>4500000000</v>
      </c>
      <c r="J5376" s="147"/>
      <c r="K5376" s="71">
        <v>9000000</v>
      </c>
      <c r="L5376" t="s">
        <v>12004</v>
      </c>
    </row>
    <row r="5377" spans="2:12" x14ac:dyDescent="0.25">
      <c r="B5377" s="82" t="s">
        <v>441</v>
      </c>
      <c r="C5377" s="156" t="s">
        <v>11853</v>
      </c>
      <c r="D5377" s="153" t="s">
        <v>11854</v>
      </c>
      <c r="E5377" s="82">
        <v>12</v>
      </c>
      <c r="F5377" s="79"/>
      <c r="G5377" s="82"/>
      <c r="H5377" s="82"/>
      <c r="I5377" s="118">
        <f>VLOOKUP(道具表!L5377,虛寶卡代碼清單!D:H,4,FALSE)*K5377</f>
        <v>5000000000</v>
      </c>
      <c r="J5377" s="147"/>
      <c r="K5377" s="71">
        <v>10000000</v>
      </c>
      <c r="L5377" t="s">
        <v>12004</v>
      </c>
    </row>
    <row r="5378" spans="2:12" x14ac:dyDescent="0.25">
      <c r="B5378" s="82" t="s">
        <v>441</v>
      </c>
      <c r="C5378" s="156" t="s">
        <v>11855</v>
      </c>
      <c r="D5378" s="153" t="s">
        <v>11856</v>
      </c>
      <c r="E5378" s="82">
        <v>12</v>
      </c>
      <c r="F5378" s="79"/>
      <c r="G5378" s="82"/>
      <c r="H5378" s="82"/>
      <c r="I5378" s="118">
        <f>VLOOKUP(道具表!L5378,虛寶卡代碼清單!D:H,4,FALSE)*K5378</f>
        <v>7500000000</v>
      </c>
      <c r="J5378" s="147"/>
      <c r="K5378" s="71">
        <v>15000000</v>
      </c>
      <c r="L5378" t="s">
        <v>12004</v>
      </c>
    </row>
    <row r="5379" spans="2:12" x14ac:dyDescent="0.25">
      <c r="B5379" s="82" t="s">
        <v>441</v>
      </c>
      <c r="C5379" s="156" t="s">
        <v>11857</v>
      </c>
      <c r="D5379" s="153" t="s">
        <v>11858</v>
      </c>
      <c r="E5379" s="82">
        <v>12</v>
      </c>
      <c r="F5379" s="79"/>
      <c r="G5379" s="82"/>
      <c r="H5379" s="82"/>
      <c r="I5379" s="118">
        <f>VLOOKUP(道具表!L5379,虛寶卡代碼清單!D:H,4,FALSE)*K5379</f>
        <v>15000000000</v>
      </c>
      <c r="J5379" s="147"/>
      <c r="K5379" s="71">
        <v>30000000</v>
      </c>
      <c r="L5379" t="s">
        <v>12004</v>
      </c>
    </row>
    <row r="5380" spans="2:12" x14ac:dyDescent="0.25">
      <c r="B5380" s="82" t="s">
        <v>441</v>
      </c>
      <c r="C5380" s="156" t="s">
        <v>11859</v>
      </c>
      <c r="D5380" s="153" t="s">
        <v>11860</v>
      </c>
      <c r="E5380" s="82">
        <v>12</v>
      </c>
      <c r="F5380" s="79"/>
      <c r="G5380" s="82"/>
      <c r="H5380" s="82"/>
      <c r="I5380" s="118">
        <f>VLOOKUP(道具表!L5380,虛寶卡代碼清單!D:H,4,FALSE)*K5380</f>
        <v>25000000000</v>
      </c>
      <c r="J5380" s="147"/>
      <c r="K5380" s="71">
        <v>50000000</v>
      </c>
      <c r="L5380" t="s">
        <v>12004</v>
      </c>
    </row>
    <row r="5381" spans="2:12" x14ac:dyDescent="0.25">
      <c r="B5381" s="82" t="s">
        <v>441</v>
      </c>
      <c r="C5381" s="156" t="s">
        <v>11861</v>
      </c>
      <c r="D5381" s="153" t="s">
        <v>11862</v>
      </c>
      <c r="E5381" s="82">
        <v>12</v>
      </c>
      <c r="F5381" s="79"/>
      <c r="G5381" s="82"/>
      <c r="H5381" s="82"/>
      <c r="I5381" s="118">
        <f>VLOOKUP(道具表!L5381,虛寶卡代碼清單!D:H,4,FALSE)*K5381</f>
        <v>50000000000</v>
      </c>
      <c r="J5381" s="147"/>
      <c r="K5381" s="71">
        <v>100000000</v>
      </c>
      <c r="L5381" t="s">
        <v>12004</v>
      </c>
    </row>
    <row r="5382" spans="2:12" x14ac:dyDescent="0.25">
      <c r="B5382" s="82" t="s">
        <v>441</v>
      </c>
      <c r="C5382" s="156" t="s">
        <v>11863</v>
      </c>
      <c r="D5382" s="153" t="s">
        <v>11864</v>
      </c>
      <c r="E5382" s="82">
        <v>12</v>
      </c>
      <c r="F5382" s="79"/>
      <c r="G5382" s="82"/>
      <c r="H5382" s="82"/>
      <c r="I5382" s="118">
        <f>VLOOKUP(道具表!L5382,虛寶卡代碼清單!D:H,4,FALSE)*K5382</f>
        <v>100000000000</v>
      </c>
      <c r="J5382" s="147"/>
      <c r="K5382" s="71">
        <v>200000000</v>
      </c>
      <c r="L5382" t="s">
        <v>12004</v>
      </c>
    </row>
    <row r="5383" spans="2:12" x14ac:dyDescent="0.25">
      <c r="B5383" s="82" t="s">
        <v>441</v>
      </c>
      <c r="C5383" s="156" t="s">
        <v>11865</v>
      </c>
      <c r="D5383" s="153" t="s">
        <v>12029</v>
      </c>
      <c r="E5383" s="82">
        <v>12</v>
      </c>
      <c r="F5383" s="79"/>
      <c r="G5383" s="82"/>
      <c r="H5383" s="82"/>
      <c r="I5383" s="118">
        <f>VLOOKUP(道具表!L5383,虛寶卡代碼清單!D:H,4,FALSE)*K5383</f>
        <v>150000000000</v>
      </c>
      <c r="J5383" s="147"/>
      <c r="K5383" s="71">
        <v>300000000</v>
      </c>
      <c r="L5383" t="s">
        <v>12004</v>
      </c>
    </row>
    <row r="5384" spans="2:12" x14ac:dyDescent="0.25">
      <c r="B5384" s="82" t="s">
        <v>441</v>
      </c>
      <c r="C5384" s="156" t="s">
        <v>11866</v>
      </c>
      <c r="D5384" s="153" t="s">
        <v>11867</v>
      </c>
      <c r="E5384" s="82">
        <v>12</v>
      </c>
      <c r="F5384" s="79"/>
      <c r="G5384" s="82"/>
      <c r="H5384" s="82"/>
      <c r="I5384" s="118">
        <f>VLOOKUP(道具表!L5384,虛寶卡代碼清單!D:H,4,FALSE)*K5384</f>
        <v>250000000000</v>
      </c>
      <c r="J5384" s="147"/>
      <c r="K5384" s="71">
        <v>500000000</v>
      </c>
      <c r="L5384" t="s">
        <v>12004</v>
      </c>
    </row>
    <row r="5385" spans="2:12" x14ac:dyDescent="0.25">
      <c r="B5385" s="82" t="s">
        <v>441</v>
      </c>
      <c r="C5385" s="156" t="s">
        <v>11868</v>
      </c>
      <c r="D5385" s="153" t="s">
        <v>11869</v>
      </c>
      <c r="E5385" s="82">
        <v>12</v>
      </c>
      <c r="F5385" s="79"/>
      <c r="G5385" s="82"/>
      <c r="H5385" s="82"/>
      <c r="I5385" s="118">
        <f>VLOOKUP(道具表!L5385,虛寶卡代碼清單!D:H,4,FALSE)*K5385</f>
        <v>500000000000</v>
      </c>
      <c r="J5385" s="147"/>
      <c r="K5385" s="71">
        <v>1000000000</v>
      </c>
      <c r="L5385" t="s">
        <v>12004</v>
      </c>
    </row>
    <row r="5386" spans="2:12" x14ac:dyDescent="0.25">
      <c r="B5386" s="82" t="s">
        <v>441</v>
      </c>
      <c r="C5386" s="156" t="s">
        <v>11870</v>
      </c>
      <c r="D5386" s="153" t="s">
        <v>11871</v>
      </c>
      <c r="E5386" s="82">
        <v>12</v>
      </c>
      <c r="F5386" s="79"/>
      <c r="G5386" s="82"/>
      <c r="H5386" s="82"/>
      <c r="I5386" s="118">
        <f>VLOOKUP(道具表!L5386,虛寶卡代碼清單!D:H,4,FALSE)*K5386</f>
        <v>1000000000000</v>
      </c>
      <c r="J5386" s="147"/>
      <c r="K5386" s="71">
        <v>2000000000</v>
      </c>
      <c r="L5386" t="s">
        <v>12004</v>
      </c>
    </row>
    <row r="5387" spans="2:12" x14ac:dyDescent="0.25">
      <c r="B5387" s="82" t="s">
        <v>441</v>
      </c>
      <c r="C5387" s="156" t="s">
        <v>11872</v>
      </c>
      <c r="D5387" s="153" t="s">
        <v>11873</v>
      </c>
      <c r="E5387" s="82">
        <v>12</v>
      </c>
      <c r="F5387" s="79"/>
      <c r="G5387" s="82"/>
      <c r="H5387" s="82"/>
      <c r="I5387" s="118">
        <f>VLOOKUP(道具表!L5387,虛寶卡代碼清單!D:H,4,FALSE)*K5387</f>
        <v>2500000000000</v>
      </c>
      <c r="J5387" s="147"/>
      <c r="K5387" s="71">
        <v>5000000000</v>
      </c>
      <c r="L5387" t="s">
        <v>12004</v>
      </c>
    </row>
    <row r="5388" spans="2:12" x14ac:dyDescent="0.25">
      <c r="B5388" s="82" t="s">
        <v>441</v>
      </c>
      <c r="C5388" s="156" t="s">
        <v>11874</v>
      </c>
      <c r="D5388" s="153" t="s">
        <v>11875</v>
      </c>
      <c r="E5388" s="82">
        <v>12</v>
      </c>
      <c r="F5388" s="79"/>
      <c r="G5388" s="82"/>
      <c r="H5388" s="82"/>
      <c r="I5388" s="118">
        <f>VLOOKUP(道具表!L5388,虛寶卡代碼清單!D:H,4,FALSE)*K5388</f>
        <v>5000000000000</v>
      </c>
      <c r="J5388" s="147"/>
      <c r="K5388" s="71">
        <v>10000000000</v>
      </c>
      <c r="L5388" t="s">
        <v>12004</v>
      </c>
    </row>
    <row r="5389" spans="2:12" x14ac:dyDescent="0.25">
      <c r="B5389" s="82" t="s">
        <v>441</v>
      </c>
      <c r="C5389" s="156" t="s">
        <v>11876</v>
      </c>
      <c r="D5389" s="153" t="s">
        <v>11877</v>
      </c>
      <c r="E5389" s="82">
        <v>12</v>
      </c>
      <c r="F5389" s="79"/>
      <c r="G5389" s="82"/>
      <c r="H5389" s="82"/>
      <c r="I5389" s="118">
        <f>VLOOKUP(道具表!L5389,虛寶卡代碼清單!D:H,4,FALSE)*K5389</f>
        <v>1500000</v>
      </c>
      <c r="J5389" s="147"/>
      <c r="K5389" s="71">
        <v>3000</v>
      </c>
      <c r="L5389" t="s">
        <v>12004</v>
      </c>
    </row>
    <row r="5390" spans="2:12" x14ac:dyDescent="0.25">
      <c r="B5390" s="82" t="s">
        <v>441</v>
      </c>
      <c r="C5390" s="156" t="s">
        <v>11878</v>
      </c>
      <c r="D5390" s="153" t="s">
        <v>11879</v>
      </c>
      <c r="E5390" s="82">
        <v>12</v>
      </c>
      <c r="F5390" s="79"/>
      <c r="G5390" s="82"/>
      <c r="H5390" s="82"/>
      <c r="I5390" s="118">
        <f>VLOOKUP(道具表!L5390,虛寶卡代碼清單!D:H,4,FALSE)*K5390</f>
        <v>5000000</v>
      </c>
      <c r="J5390" s="147"/>
      <c r="K5390" s="71">
        <v>10000</v>
      </c>
      <c r="L5390" t="s">
        <v>12004</v>
      </c>
    </row>
    <row r="5391" spans="2:12" x14ac:dyDescent="0.25">
      <c r="B5391" s="82" t="s">
        <v>441</v>
      </c>
      <c r="C5391" s="156" t="s">
        <v>11880</v>
      </c>
      <c r="D5391" s="153" t="s">
        <v>11881</v>
      </c>
      <c r="E5391" s="82">
        <v>12</v>
      </c>
      <c r="F5391" s="79"/>
      <c r="G5391" s="82"/>
      <c r="H5391" s="82"/>
      <c r="I5391" s="118">
        <f>VLOOKUP(道具表!L5391,虛寶卡代碼清單!D:H,4,FALSE)*K5391</f>
        <v>15000000</v>
      </c>
      <c r="J5391" s="147"/>
      <c r="K5391" s="71">
        <v>30000</v>
      </c>
      <c r="L5391" t="s">
        <v>12004</v>
      </c>
    </row>
    <row r="5392" spans="2:12" x14ac:dyDescent="0.25">
      <c r="B5392" s="82" t="s">
        <v>441</v>
      </c>
      <c r="C5392" s="156" t="s">
        <v>11882</v>
      </c>
      <c r="D5392" s="153" t="s">
        <v>11883</v>
      </c>
      <c r="E5392" s="82">
        <v>12</v>
      </c>
      <c r="F5392" s="79"/>
      <c r="G5392" s="82"/>
      <c r="H5392" s="82"/>
      <c r="I5392" s="118">
        <f>VLOOKUP(道具表!L5392,虛寶卡代碼清單!D:H,4,FALSE)*K5392</f>
        <v>50000000</v>
      </c>
      <c r="J5392" s="147"/>
      <c r="K5392" s="71">
        <v>100000</v>
      </c>
      <c r="L5392" t="s">
        <v>12004</v>
      </c>
    </row>
    <row r="5393" spans="2:12" x14ac:dyDescent="0.25">
      <c r="B5393" s="82" t="s">
        <v>441</v>
      </c>
      <c r="C5393" s="156" t="s">
        <v>11884</v>
      </c>
      <c r="D5393" s="153" t="s">
        <v>11885</v>
      </c>
      <c r="E5393" s="82">
        <v>12</v>
      </c>
      <c r="F5393" s="79"/>
      <c r="G5393" s="82"/>
      <c r="H5393" s="82"/>
      <c r="I5393" s="118">
        <f>VLOOKUP(道具表!L5393,虛寶卡代碼清單!D:H,4,FALSE)*K5393</f>
        <v>150000000</v>
      </c>
      <c r="J5393" s="147"/>
      <c r="K5393" s="71">
        <v>300000</v>
      </c>
      <c r="L5393" t="s">
        <v>12004</v>
      </c>
    </row>
    <row r="5394" spans="2:12" x14ac:dyDescent="0.25">
      <c r="B5394" s="82" t="s">
        <v>441</v>
      </c>
      <c r="C5394" s="156" t="s">
        <v>11886</v>
      </c>
      <c r="D5394" s="153" t="s">
        <v>11887</v>
      </c>
      <c r="E5394" s="82">
        <v>12</v>
      </c>
      <c r="F5394" s="79"/>
      <c r="G5394" s="82"/>
      <c r="H5394" s="82"/>
      <c r="I5394" s="118">
        <f>VLOOKUP(道具表!L5394,虛寶卡代碼清單!D:H,4,FALSE)*K5394</f>
        <v>500000000</v>
      </c>
      <c r="J5394" s="147"/>
      <c r="K5394" s="71">
        <v>1000000</v>
      </c>
      <c r="L5394" t="s">
        <v>12004</v>
      </c>
    </row>
    <row r="5395" spans="2:12" x14ac:dyDescent="0.25">
      <c r="B5395" s="82" t="s">
        <v>441</v>
      </c>
      <c r="C5395" s="156" t="s">
        <v>11888</v>
      </c>
      <c r="D5395" s="153" t="s">
        <v>11889</v>
      </c>
      <c r="E5395" s="82">
        <v>12</v>
      </c>
      <c r="F5395" s="79"/>
      <c r="G5395" s="82"/>
      <c r="H5395" s="82"/>
      <c r="I5395" s="118">
        <f>VLOOKUP(道具表!L5395,虛寶卡代碼清單!D:H,4,FALSE)*K5395</f>
        <v>1500000000</v>
      </c>
      <c r="J5395" s="147"/>
      <c r="K5395" s="71">
        <v>3000000</v>
      </c>
      <c r="L5395" t="s">
        <v>12004</v>
      </c>
    </row>
    <row r="5396" spans="2:12" x14ac:dyDescent="0.25">
      <c r="B5396" s="82" t="s">
        <v>441</v>
      </c>
      <c r="C5396" s="156" t="s">
        <v>11890</v>
      </c>
      <c r="D5396" s="153" t="s">
        <v>11891</v>
      </c>
      <c r="E5396" s="82">
        <v>12</v>
      </c>
      <c r="F5396" s="79"/>
      <c r="G5396" s="82"/>
      <c r="H5396" s="82"/>
      <c r="I5396" s="118">
        <f>VLOOKUP(道具表!L5396,虛寶卡代碼清單!D:H,4,FALSE)*K5396</f>
        <v>3000000000</v>
      </c>
      <c r="J5396" s="147"/>
      <c r="K5396" s="71">
        <v>6000000</v>
      </c>
      <c r="L5396" t="s">
        <v>12004</v>
      </c>
    </row>
    <row r="5397" spans="2:12" x14ac:dyDescent="0.25">
      <c r="B5397" s="82" t="s">
        <v>441</v>
      </c>
      <c r="C5397" s="156" t="s">
        <v>11892</v>
      </c>
      <c r="D5397" s="153" t="s">
        <v>11893</v>
      </c>
      <c r="E5397" s="82">
        <v>12</v>
      </c>
      <c r="F5397" s="79"/>
      <c r="G5397" s="82"/>
      <c r="H5397" s="82"/>
      <c r="I5397" s="118">
        <f>VLOOKUP(道具表!L5397,虛寶卡代碼清單!D:H,4,FALSE)*K5397</f>
        <v>4500000000</v>
      </c>
      <c r="J5397" s="147"/>
      <c r="K5397" s="71">
        <v>9000000</v>
      </c>
      <c r="L5397" t="s">
        <v>12004</v>
      </c>
    </row>
    <row r="5398" spans="2:12" x14ac:dyDescent="0.25">
      <c r="B5398" s="82" t="s">
        <v>441</v>
      </c>
      <c r="C5398" s="156" t="s">
        <v>11894</v>
      </c>
      <c r="D5398" s="153" t="s">
        <v>11895</v>
      </c>
      <c r="E5398" s="82">
        <v>12</v>
      </c>
      <c r="F5398" s="79"/>
      <c r="G5398" s="82"/>
      <c r="H5398" s="82"/>
      <c r="I5398" s="118">
        <f>VLOOKUP(道具表!L5398,虛寶卡代碼清單!D:H,4,FALSE)*K5398</f>
        <v>5000000000</v>
      </c>
      <c r="J5398" s="147"/>
      <c r="K5398" s="71">
        <v>10000000</v>
      </c>
      <c r="L5398" t="s">
        <v>12004</v>
      </c>
    </row>
    <row r="5399" spans="2:12" x14ac:dyDescent="0.25">
      <c r="B5399" s="82" t="s">
        <v>441</v>
      </c>
      <c r="C5399" s="156" t="s">
        <v>11896</v>
      </c>
      <c r="D5399" s="153" t="s">
        <v>11897</v>
      </c>
      <c r="E5399" s="82">
        <v>12</v>
      </c>
      <c r="F5399" s="79"/>
      <c r="G5399" s="82"/>
      <c r="H5399" s="82"/>
      <c r="I5399" s="118">
        <f>VLOOKUP(道具表!L5399,虛寶卡代碼清單!D:H,4,FALSE)*K5399</f>
        <v>7500000000</v>
      </c>
      <c r="J5399" s="147"/>
      <c r="K5399" s="71">
        <v>15000000</v>
      </c>
      <c r="L5399" t="s">
        <v>12004</v>
      </c>
    </row>
    <row r="5400" spans="2:12" x14ac:dyDescent="0.25">
      <c r="B5400" s="82" t="s">
        <v>441</v>
      </c>
      <c r="C5400" s="156" t="s">
        <v>11898</v>
      </c>
      <c r="D5400" s="153" t="s">
        <v>11899</v>
      </c>
      <c r="E5400" s="82">
        <v>12</v>
      </c>
      <c r="F5400" s="79"/>
      <c r="G5400" s="82"/>
      <c r="H5400" s="82"/>
      <c r="I5400" s="118">
        <f>VLOOKUP(道具表!L5400,虛寶卡代碼清單!D:H,4,FALSE)*K5400</f>
        <v>15000000000</v>
      </c>
      <c r="J5400" s="147"/>
      <c r="K5400" s="71">
        <v>30000000</v>
      </c>
      <c r="L5400" t="s">
        <v>12004</v>
      </c>
    </row>
    <row r="5401" spans="2:12" x14ac:dyDescent="0.25">
      <c r="B5401" s="82" t="s">
        <v>441</v>
      </c>
      <c r="C5401" s="156" t="s">
        <v>11900</v>
      </c>
      <c r="D5401" s="153" t="s">
        <v>11901</v>
      </c>
      <c r="E5401" s="82">
        <v>12</v>
      </c>
      <c r="F5401" s="79"/>
      <c r="G5401" s="82"/>
      <c r="H5401" s="82"/>
      <c r="I5401" s="118">
        <f>VLOOKUP(道具表!L5401,虛寶卡代碼清單!D:H,4,FALSE)*K5401</f>
        <v>25000000000</v>
      </c>
      <c r="J5401" s="147"/>
      <c r="K5401" s="71">
        <v>50000000</v>
      </c>
      <c r="L5401" t="s">
        <v>12004</v>
      </c>
    </row>
    <row r="5402" spans="2:12" x14ac:dyDescent="0.25">
      <c r="B5402" s="82" t="s">
        <v>441</v>
      </c>
      <c r="C5402" s="156" t="s">
        <v>11902</v>
      </c>
      <c r="D5402" s="153" t="s">
        <v>11903</v>
      </c>
      <c r="E5402" s="82">
        <v>12</v>
      </c>
      <c r="F5402" s="79"/>
      <c r="G5402" s="82"/>
      <c r="H5402" s="82"/>
      <c r="I5402" s="118">
        <f>VLOOKUP(道具表!L5402,虛寶卡代碼清單!D:H,4,FALSE)*K5402</f>
        <v>50000000000</v>
      </c>
      <c r="J5402" s="147"/>
      <c r="K5402" s="71">
        <v>100000000</v>
      </c>
      <c r="L5402" t="s">
        <v>12004</v>
      </c>
    </row>
    <row r="5403" spans="2:12" x14ac:dyDescent="0.25">
      <c r="B5403" s="82" t="s">
        <v>441</v>
      </c>
      <c r="C5403" s="156" t="s">
        <v>11904</v>
      </c>
      <c r="D5403" s="153" t="s">
        <v>11905</v>
      </c>
      <c r="E5403" s="82">
        <v>12</v>
      </c>
      <c r="F5403" s="79"/>
      <c r="G5403" s="82"/>
      <c r="H5403" s="82"/>
      <c r="I5403" s="118">
        <f>VLOOKUP(道具表!L5403,虛寶卡代碼清單!D:H,4,FALSE)*K5403</f>
        <v>100000000000</v>
      </c>
      <c r="J5403" s="147"/>
      <c r="K5403" s="71">
        <v>200000000</v>
      </c>
      <c r="L5403" t="s">
        <v>12004</v>
      </c>
    </row>
    <row r="5404" spans="2:12" x14ac:dyDescent="0.25">
      <c r="B5404" s="82" t="s">
        <v>441</v>
      </c>
      <c r="C5404" s="156" t="s">
        <v>11906</v>
      </c>
      <c r="D5404" s="153" t="s">
        <v>11907</v>
      </c>
      <c r="E5404" s="82">
        <v>12</v>
      </c>
      <c r="F5404" s="79"/>
      <c r="G5404" s="82"/>
      <c r="H5404" s="82"/>
      <c r="I5404" s="118">
        <f>VLOOKUP(道具表!L5404,虛寶卡代碼清單!D:H,4,FALSE)*K5404</f>
        <v>150000000000</v>
      </c>
      <c r="J5404" s="147"/>
      <c r="K5404" s="71">
        <v>300000000</v>
      </c>
      <c r="L5404" t="s">
        <v>12004</v>
      </c>
    </row>
    <row r="5405" spans="2:12" x14ac:dyDescent="0.25">
      <c r="B5405" s="82" t="s">
        <v>441</v>
      </c>
      <c r="C5405" s="156" t="s">
        <v>11908</v>
      </c>
      <c r="D5405" s="153" t="s">
        <v>11909</v>
      </c>
      <c r="E5405" s="82">
        <v>12</v>
      </c>
      <c r="F5405" s="79"/>
      <c r="G5405" s="82"/>
      <c r="H5405" s="82"/>
      <c r="I5405" s="118">
        <f>VLOOKUP(道具表!L5405,虛寶卡代碼清單!D:H,4,FALSE)*K5405</f>
        <v>250000000000</v>
      </c>
      <c r="J5405" s="147"/>
      <c r="K5405" s="71">
        <v>500000000</v>
      </c>
      <c r="L5405" t="s">
        <v>12004</v>
      </c>
    </row>
    <row r="5406" spans="2:12" x14ac:dyDescent="0.25">
      <c r="B5406" s="82" t="s">
        <v>441</v>
      </c>
      <c r="C5406" s="156" t="s">
        <v>11910</v>
      </c>
      <c r="D5406" s="153" t="s">
        <v>11911</v>
      </c>
      <c r="E5406" s="82">
        <v>12</v>
      </c>
      <c r="F5406" s="79"/>
      <c r="G5406" s="82"/>
      <c r="H5406" s="82"/>
      <c r="I5406" s="118">
        <f>VLOOKUP(道具表!L5406,虛寶卡代碼清單!D:H,4,FALSE)*K5406</f>
        <v>500000000000</v>
      </c>
      <c r="J5406" s="147"/>
      <c r="K5406" s="71">
        <v>1000000000</v>
      </c>
      <c r="L5406" t="s">
        <v>12004</v>
      </c>
    </row>
    <row r="5407" spans="2:12" x14ac:dyDescent="0.25">
      <c r="B5407" s="82" t="s">
        <v>441</v>
      </c>
      <c r="C5407" s="156" t="s">
        <v>11912</v>
      </c>
      <c r="D5407" s="153" t="s">
        <v>11913</v>
      </c>
      <c r="E5407" s="82">
        <v>12</v>
      </c>
      <c r="F5407" s="79"/>
      <c r="G5407" s="82"/>
      <c r="H5407" s="82"/>
      <c r="I5407" s="118">
        <f>VLOOKUP(道具表!L5407,虛寶卡代碼清單!D:H,4,FALSE)*K5407</f>
        <v>1000000000000</v>
      </c>
      <c r="J5407" s="147"/>
      <c r="K5407" s="71">
        <v>2000000000</v>
      </c>
      <c r="L5407" t="s">
        <v>12004</v>
      </c>
    </row>
    <row r="5408" spans="2:12" x14ac:dyDescent="0.25">
      <c r="B5408" s="82" t="s">
        <v>441</v>
      </c>
      <c r="C5408" s="156" t="s">
        <v>11914</v>
      </c>
      <c r="D5408" s="153" t="s">
        <v>11915</v>
      </c>
      <c r="E5408" s="82">
        <v>12</v>
      </c>
      <c r="F5408" s="79"/>
      <c r="G5408" s="82"/>
      <c r="H5408" s="82"/>
      <c r="I5408" s="118">
        <f>VLOOKUP(道具表!L5408,虛寶卡代碼清單!D:H,4,FALSE)*K5408</f>
        <v>2500000000000</v>
      </c>
      <c r="J5408" s="147"/>
      <c r="K5408" s="71">
        <v>5000000000</v>
      </c>
      <c r="L5408" t="s">
        <v>12004</v>
      </c>
    </row>
    <row r="5409" spans="2:12" x14ac:dyDescent="0.25">
      <c r="B5409" s="82" t="s">
        <v>441</v>
      </c>
      <c r="C5409" s="156" t="s">
        <v>11916</v>
      </c>
      <c r="D5409" s="153" t="s">
        <v>11917</v>
      </c>
      <c r="E5409" s="82">
        <v>12</v>
      </c>
      <c r="F5409" s="79"/>
      <c r="G5409" s="82"/>
      <c r="H5409" s="82"/>
      <c r="I5409" s="118">
        <f>VLOOKUP(道具表!L5409,虛寶卡代碼清單!D:H,4,FALSE)*K5409</f>
        <v>5000000000000</v>
      </c>
      <c r="J5409" s="147"/>
      <c r="K5409" s="71">
        <v>10000000000</v>
      </c>
      <c r="L5409" t="s">
        <v>12004</v>
      </c>
    </row>
    <row r="5410" spans="2:12" x14ac:dyDescent="0.25">
      <c r="B5410" s="82" t="s">
        <v>441</v>
      </c>
      <c r="C5410" s="156" t="s">
        <v>11918</v>
      </c>
      <c r="D5410" s="153" t="s">
        <v>11919</v>
      </c>
      <c r="E5410" s="82">
        <v>12</v>
      </c>
      <c r="F5410" s="79"/>
      <c r="G5410" s="82"/>
      <c r="H5410" s="82"/>
      <c r="I5410" s="118">
        <f>VLOOKUP(道具表!L5410,虛寶卡代碼清單!D:H,4,FALSE)*K5410</f>
        <v>4500000</v>
      </c>
      <c r="J5410" s="147"/>
      <c r="K5410" s="71">
        <v>3000</v>
      </c>
      <c r="L5410" t="s">
        <v>12005</v>
      </c>
    </row>
    <row r="5411" spans="2:12" x14ac:dyDescent="0.25">
      <c r="B5411" s="82" t="s">
        <v>441</v>
      </c>
      <c r="C5411" s="156" t="s">
        <v>11920</v>
      </c>
      <c r="D5411" s="153" t="s">
        <v>11921</v>
      </c>
      <c r="E5411" s="82">
        <v>12</v>
      </c>
      <c r="F5411" s="79"/>
      <c r="G5411" s="82"/>
      <c r="H5411" s="82"/>
      <c r="I5411" s="118">
        <f>VLOOKUP(道具表!L5411,虛寶卡代碼清單!D:H,4,FALSE)*K5411</f>
        <v>15000000</v>
      </c>
      <c r="J5411" s="147"/>
      <c r="K5411" s="71">
        <v>10000</v>
      </c>
      <c r="L5411" t="s">
        <v>12005</v>
      </c>
    </row>
    <row r="5412" spans="2:12" x14ac:dyDescent="0.25">
      <c r="B5412" s="82" t="s">
        <v>441</v>
      </c>
      <c r="C5412" s="156" t="s">
        <v>11922</v>
      </c>
      <c r="D5412" s="153" t="s">
        <v>11923</v>
      </c>
      <c r="E5412" s="82">
        <v>12</v>
      </c>
      <c r="F5412" s="79"/>
      <c r="G5412" s="82"/>
      <c r="H5412" s="82"/>
      <c r="I5412" s="118">
        <f>VLOOKUP(道具表!L5412,虛寶卡代碼清單!D:H,4,FALSE)*K5412</f>
        <v>45000000</v>
      </c>
      <c r="J5412" s="147"/>
      <c r="K5412" s="71">
        <v>30000</v>
      </c>
      <c r="L5412" t="s">
        <v>12005</v>
      </c>
    </row>
    <row r="5413" spans="2:12" x14ac:dyDescent="0.25">
      <c r="B5413" s="82" t="s">
        <v>441</v>
      </c>
      <c r="C5413" s="156" t="s">
        <v>11924</v>
      </c>
      <c r="D5413" s="153" t="s">
        <v>11925</v>
      </c>
      <c r="E5413" s="82">
        <v>12</v>
      </c>
      <c r="F5413" s="79"/>
      <c r="G5413" s="82"/>
      <c r="H5413" s="82"/>
      <c r="I5413" s="118">
        <f>VLOOKUP(道具表!L5413,虛寶卡代碼清單!D:H,4,FALSE)*K5413</f>
        <v>150000000</v>
      </c>
      <c r="J5413" s="147"/>
      <c r="K5413" s="71">
        <v>100000</v>
      </c>
      <c r="L5413" t="s">
        <v>12005</v>
      </c>
    </row>
    <row r="5414" spans="2:12" x14ac:dyDescent="0.25">
      <c r="B5414" s="82" t="s">
        <v>441</v>
      </c>
      <c r="C5414" s="156" t="s">
        <v>11926</v>
      </c>
      <c r="D5414" s="153" t="s">
        <v>11927</v>
      </c>
      <c r="E5414" s="82">
        <v>12</v>
      </c>
      <c r="F5414" s="79"/>
      <c r="G5414" s="82"/>
      <c r="H5414" s="82"/>
      <c r="I5414" s="118">
        <f>VLOOKUP(道具表!L5414,虛寶卡代碼清單!D:H,4,FALSE)*K5414</f>
        <v>450000000</v>
      </c>
      <c r="J5414" s="147"/>
      <c r="K5414" s="71">
        <v>300000</v>
      </c>
      <c r="L5414" t="s">
        <v>12005</v>
      </c>
    </row>
    <row r="5415" spans="2:12" x14ac:dyDescent="0.25">
      <c r="B5415" s="82" t="s">
        <v>441</v>
      </c>
      <c r="C5415" s="156" t="s">
        <v>11928</v>
      </c>
      <c r="D5415" s="153" t="s">
        <v>11929</v>
      </c>
      <c r="E5415" s="82">
        <v>12</v>
      </c>
      <c r="F5415" s="79"/>
      <c r="G5415" s="82"/>
      <c r="H5415" s="82"/>
      <c r="I5415" s="118">
        <f>VLOOKUP(道具表!L5415,虛寶卡代碼清單!D:H,4,FALSE)*K5415</f>
        <v>1500000000</v>
      </c>
      <c r="J5415" s="147"/>
      <c r="K5415" s="71">
        <v>1000000</v>
      </c>
      <c r="L5415" t="s">
        <v>12005</v>
      </c>
    </row>
    <row r="5416" spans="2:12" x14ac:dyDescent="0.25">
      <c r="B5416" s="82" t="s">
        <v>441</v>
      </c>
      <c r="C5416" s="156" t="s">
        <v>11930</v>
      </c>
      <c r="D5416" s="153" t="s">
        <v>11931</v>
      </c>
      <c r="E5416" s="82">
        <v>12</v>
      </c>
      <c r="F5416" s="79"/>
      <c r="G5416" s="82"/>
      <c r="H5416" s="82"/>
      <c r="I5416" s="118">
        <f>VLOOKUP(道具表!L5416,虛寶卡代碼清單!D:H,4,FALSE)*K5416</f>
        <v>4500000000</v>
      </c>
      <c r="J5416" s="147"/>
      <c r="K5416" s="71">
        <v>3000000</v>
      </c>
      <c r="L5416" t="s">
        <v>12005</v>
      </c>
    </row>
    <row r="5417" spans="2:12" x14ac:dyDescent="0.25">
      <c r="B5417" s="82" t="s">
        <v>441</v>
      </c>
      <c r="C5417" s="156" t="s">
        <v>11932</v>
      </c>
      <c r="D5417" s="153" t="s">
        <v>11933</v>
      </c>
      <c r="E5417" s="82">
        <v>12</v>
      </c>
      <c r="F5417" s="79"/>
      <c r="G5417" s="82"/>
      <c r="H5417" s="82"/>
      <c r="I5417" s="118">
        <f>VLOOKUP(道具表!L5417,虛寶卡代碼清單!D:H,4,FALSE)*K5417</f>
        <v>9000000000</v>
      </c>
      <c r="J5417" s="147"/>
      <c r="K5417" s="71">
        <v>6000000</v>
      </c>
      <c r="L5417" t="s">
        <v>12005</v>
      </c>
    </row>
    <row r="5418" spans="2:12" x14ac:dyDescent="0.25">
      <c r="B5418" s="82" t="s">
        <v>441</v>
      </c>
      <c r="C5418" s="156" t="s">
        <v>11934</v>
      </c>
      <c r="D5418" s="153" t="s">
        <v>11935</v>
      </c>
      <c r="E5418" s="82">
        <v>12</v>
      </c>
      <c r="F5418" s="79"/>
      <c r="G5418" s="82"/>
      <c r="H5418" s="82"/>
      <c r="I5418" s="118">
        <f>VLOOKUP(道具表!L5418,虛寶卡代碼清單!D:H,4,FALSE)*K5418</f>
        <v>13500000000</v>
      </c>
      <c r="J5418" s="147"/>
      <c r="K5418" s="71">
        <v>9000000</v>
      </c>
      <c r="L5418" t="s">
        <v>12005</v>
      </c>
    </row>
    <row r="5419" spans="2:12" x14ac:dyDescent="0.25">
      <c r="B5419" s="82" t="s">
        <v>441</v>
      </c>
      <c r="C5419" s="156" t="s">
        <v>11936</v>
      </c>
      <c r="D5419" s="153" t="s">
        <v>11937</v>
      </c>
      <c r="E5419" s="82">
        <v>12</v>
      </c>
      <c r="F5419" s="79"/>
      <c r="G5419" s="82"/>
      <c r="H5419" s="82"/>
      <c r="I5419" s="118">
        <f>VLOOKUP(道具表!L5419,虛寶卡代碼清單!D:H,4,FALSE)*K5419</f>
        <v>15000000000</v>
      </c>
      <c r="J5419" s="147"/>
      <c r="K5419" s="71">
        <v>10000000</v>
      </c>
      <c r="L5419" t="s">
        <v>12005</v>
      </c>
    </row>
    <row r="5420" spans="2:12" x14ac:dyDescent="0.25">
      <c r="B5420" s="82" t="s">
        <v>441</v>
      </c>
      <c r="C5420" s="156" t="s">
        <v>11938</v>
      </c>
      <c r="D5420" s="153" t="s">
        <v>11939</v>
      </c>
      <c r="E5420" s="82">
        <v>12</v>
      </c>
      <c r="F5420" s="79"/>
      <c r="G5420" s="82"/>
      <c r="H5420" s="82"/>
      <c r="I5420" s="118">
        <f>VLOOKUP(道具表!L5420,虛寶卡代碼清單!D:H,4,FALSE)*K5420</f>
        <v>22500000000</v>
      </c>
      <c r="J5420" s="147"/>
      <c r="K5420" s="71">
        <v>15000000</v>
      </c>
      <c r="L5420" t="s">
        <v>12005</v>
      </c>
    </row>
    <row r="5421" spans="2:12" x14ac:dyDescent="0.25">
      <c r="B5421" s="82" t="s">
        <v>441</v>
      </c>
      <c r="C5421" s="156" t="s">
        <v>11940</v>
      </c>
      <c r="D5421" s="153" t="s">
        <v>11941</v>
      </c>
      <c r="E5421" s="82">
        <v>12</v>
      </c>
      <c r="F5421" s="79"/>
      <c r="G5421" s="82"/>
      <c r="H5421" s="82"/>
      <c r="I5421" s="118">
        <f>VLOOKUP(道具表!L5421,虛寶卡代碼清單!D:H,4,FALSE)*K5421</f>
        <v>45000000000</v>
      </c>
      <c r="J5421" s="147"/>
      <c r="K5421" s="71">
        <v>30000000</v>
      </c>
      <c r="L5421" t="s">
        <v>12005</v>
      </c>
    </row>
    <row r="5422" spans="2:12" x14ac:dyDescent="0.25">
      <c r="B5422" s="82" t="s">
        <v>441</v>
      </c>
      <c r="C5422" s="156" t="s">
        <v>11942</v>
      </c>
      <c r="D5422" s="153" t="s">
        <v>11943</v>
      </c>
      <c r="E5422" s="82">
        <v>12</v>
      </c>
      <c r="F5422" s="79"/>
      <c r="G5422" s="82"/>
      <c r="H5422" s="82"/>
      <c r="I5422" s="118">
        <f>VLOOKUP(道具表!L5422,虛寶卡代碼清單!D:H,4,FALSE)*K5422</f>
        <v>75000000000</v>
      </c>
      <c r="J5422" s="147"/>
      <c r="K5422" s="71">
        <v>50000000</v>
      </c>
      <c r="L5422" t="s">
        <v>12005</v>
      </c>
    </row>
    <row r="5423" spans="2:12" x14ac:dyDescent="0.25">
      <c r="B5423" s="82" t="s">
        <v>441</v>
      </c>
      <c r="C5423" s="156" t="s">
        <v>11944</v>
      </c>
      <c r="D5423" s="153" t="s">
        <v>11945</v>
      </c>
      <c r="E5423" s="82">
        <v>12</v>
      </c>
      <c r="F5423" s="79"/>
      <c r="G5423" s="82"/>
      <c r="H5423" s="82"/>
      <c r="I5423" s="118">
        <f>VLOOKUP(道具表!L5423,虛寶卡代碼清單!D:H,4,FALSE)*K5423</f>
        <v>150000000000</v>
      </c>
      <c r="J5423" s="147"/>
      <c r="K5423" s="71">
        <v>100000000</v>
      </c>
      <c r="L5423" t="s">
        <v>12005</v>
      </c>
    </row>
    <row r="5424" spans="2:12" x14ac:dyDescent="0.25">
      <c r="B5424" s="82" t="s">
        <v>441</v>
      </c>
      <c r="C5424" s="156" t="s">
        <v>11946</v>
      </c>
      <c r="D5424" s="153" t="s">
        <v>11947</v>
      </c>
      <c r="E5424" s="82">
        <v>12</v>
      </c>
      <c r="F5424" s="79"/>
      <c r="G5424" s="82"/>
      <c r="H5424" s="82"/>
      <c r="I5424" s="118">
        <f>VLOOKUP(道具表!L5424,虛寶卡代碼清單!D:H,4,FALSE)*K5424</f>
        <v>300000000000</v>
      </c>
      <c r="J5424" s="147"/>
      <c r="K5424" s="71">
        <v>200000000</v>
      </c>
      <c r="L5424" t="s">
        <v>12005</v>
      </c>
    </row>
    <row r="5425" spans="2:12" x14ac:dyDescent="0.25">
      <c r="B5425" s="82" t="s">
        <v>441</v>
      </c>
      <c r="C5425" s="156" t="s">
        <v>11948</v>
      </c>
      <c r="D5425" s="153" t="s">
        <v>11949</v>
      </c>
      <c r="E5425" s="82">
        <v>12</v>
      </c>
      <c r="F5425" s="79"/>
      <c r="G5425" s="82"/>
      <c r="H5425" s="82"/>
      <c r="I5425" s="118">
        <f>VLOOKUP(道具表!L5425,虛寶卡代碼清單!D:H,4,FALSE)*K5425</f>
        <v>450000000000</v>
      </c>
      <c r="J5425" s="147"/>
      <c r="K5425" s="71">
        <v>300000000</v>
      </c>
      <c r="L5425" t="s">
        <v>12005</v>
      </c>
    </row>
    <row r="5426" spans="2:12" x14ac:dyDescent="0.25">
      <c r="B5426" s="82" t="s">
        <v>441</v>
      </c>
      <c r="C5426" s="156" t="s">
        <v>11950</v>
      </c>
      <c r="D5426" s="153" t="s">
        <v>11951</v>
      </c>
      <c r="E5426" s="82">
        <v>12</v>
      </c>
      <c r="F5426" s="79"/>
      <c r="G5426" s="82"/>
      <c r="H5426" s="82"/>
      <c r="I5426" s="118">
        <f>VLOOKUP(道具表!L5426,虛寶卡代碼清單!D:H,4,FALSE)*K5426</f>
        <v>750000000000</v>
      </c>
      <c r="J5426" s="147"/>
      <c r="K5426" s="71">
        <v>500000000</v>
      </c>
      <c r="L5426" t="s">
        <v>12005</v>
      </c>
    </row>
    <row r="5427" spans="2:12" x14ac:dyDescent="0.25">
      <c r="B5427" s="82" t="s">
        <v>441</v>
      </c>
      <c r="C5427" s="156" t="s">
        <v>11952</v>
      </c>
      <c r="D5427" s="153" t="s">
        <v>11953</v>
      </c>
      <c r="E5427" s="82">
        <v>12</v>
      </c>
      <c r="F5427" s="79"/>
      <c r="G5427" s="82"/>
      <c r="H5427" s="82"/>
      <c r="I5427" s="118">
        <f>VLOOKUP(道具表!L5427,虛寶卡代碼清單!D:H,4,FALSE)*K5427</f>
        <v>1500000000000</v>
      </c>
      <c r="J5427" s="147"/>
      <c r="K5427" s="71">
        <v>1000000000</v>
      </c>
      <c r="L5427" t="s">
        <v>12005</v>
      </c>
    </row>
    <row r="5428" spans="2:12" x14ac:dyDescent="0.25">
      <c r="B5428" s="82" t="s">
        <v>441</v>
      </c>
      <c r="C5428" s="156" t="s">
        <v>11954</v>
      </c>
      <c r="D5428" s="153" t="s">
        <v>11955</v>
      </c>
      <c r="E5428" s="82">
        <v>12</v>
      </c>
      <c r="F5428" s="79"/>
      <c r="G5428" s="82"/>
      <c r="H5428" s="82"/>
      <c r="I5428" s="118">
        <f>VLOOKUP(道具表!L5428,虛寶卡代碼清單!D:H,4,FALSE)*K5428</f>
        <v>3000000000000</v>
      </c>
      <c r="J5428" s="147"/>
      <c r="K5428" s="71">
        <v>2000000000</v>
      </c>
      <c r="L5428" t="s">
        <v>12005</v>
      </c>
    </row>
    <row r="5429" spans="2:12" x14ac:dyDescent="0.25">
      <c r="B5429" s="82" t="s">
        <v>441</v>
      </c>
      <c r="C5429" s="156" t="s">
        <v>11956</v>
      </c>
      <c r="D5429" s="153" t="s">
        <v>11957</v>
      </c>
      <c r="E5429" s="82">
        <v>12</v>
      </c>
      <c r="F5429" s="79"/>
      <c r="G5429" s="82"/>
      <c r="H5429" s="82"/>
      <c r="I5429" s="118">
        <f>VLOOKUP(道具表!L5429,虛寶卡代碼清單!D:H,4,FALSE)*K5429</f>
        <v>7500000000000</v>
      </c>
      <c r="J5429" s="147"/>
      <c r="K5429" s="71">
        <v>5000000000</v>
      </c>
      <c r="L5429" t="s">
        <v>12005</v>
      </c>
    </row>
    <row r="5430" spans="2:12" x14ac:dyDescent="0.25">
      <c r="B5430" s="82" t="s">
        <v>441</v>
      </c>
      <c r="C5430" s="156" t="s">
        <v>11958</v>
      </c>
      <c r="D5430" s="153" t="s">
        <v>11959</v>
      </c>
      <c r="E5430" s="82">
        <v>12</v>
      </c>
      <c r="F5430" s="79"/>
      <c r="G5430" s="82"/>
      <c r="H5430" s="82"/>
      <c r="I5430" s="118">
        <f>VLOOKUP(道具表!L5430,虛寶卡代碼清單!D:H,4,FALSE)*K5430</f>
        <v>15000000000000</v>
      </c>
      <c r="J5430" s="147"/>
      <c r="K5430" s="71">
        <v>10000000000</v>
      </c>
      <c r="L5430" t="s">
        <v>12005</v>
      </c>
    </row>
    <row r="5431" spans="2:12" x14ac:dyDescent="0.25">
      <c r="B5431" s="82" t="s">
        <v>441</v>
      </c>
      <c r="C5431" s="156" t="s">
        <v>11960</v>
      </c>
      <c r="D5431" s="153" t="s">
        <v>11961</v>
      </c>
      <c r="E5431" s="82">
        <v>12</v>
      </c>
      <c r="F5431" s="79"/>
      <c r="G5431" s="82"/>
      <c r="H5431" s="82"/>
      <c r="I5431" s="118">
        <f>VLOOKUP(道具表!L5431,虛寶卡代碼清單!D:H,4,FALSE)*K5431</f>
        <v>4500000</v>
      </c>
      <c r="J5431" s="147"/>
      <c r="K5431" s="71">
        <v>3000</v>
      </c>
      <c r="L5431" t="s">
        <v>12005</v>
      </c>
    </row>
    <row r="5432" spans="2:12" x14ac:dyDescent="0.25">
      <c r="B5432" s="82" t="s">
        <v>441</v>
      </c>
      <c r="C5432" s="156" t="s">
        <v>11962</v>
      </c>
      <c r="D5432" s="153" t="s">
        <v>11963</v>
      </c>
      <c r="E5432" s="82">
        <v>12</v>
      </c>
      <c r="F5432" s="79"/>
      <c r="G5432" s="82"/>
      <c r="H5432" s="82"/>
      <c r="I5432" s="118">
        <f>VLOOKUP(道具表!L5432,虛寶卡代碼清單!D:H,4,FALSE)*K5432</f>
        <v>15000000</v>
      </c>
      <c r="J5432" s="147"/>
      <c r="K5432" s="71">
        <v>10000</v>
      </c>
      <c r="L5432" t="s">
        <v>12005</v>
      </c>
    </row>
    <row r="5433" spans="2:12" x14ac:dyDescent="0.25">
      <c r="B5433" s="82" t="s">
        <v>441</v>
      </c>
      <c r="C5433" s="156" t="s">
        <v>11964</v>
      </c>
      <c r="D5433" s="153" t="s">
        <v>11965</v>
      </c>
      <c r="E5433" s="82">
        <v>12</v>
      </c>
      <c r="F5433" s="79"/>
      <c r="G5433" s="82"/>
      <c r="H5433" s="82"/>
      <c r="I5433" s="118">
        <f>VLOOKUP(道具表!L5433,虛寶卡代碼清單!D:H,4,FALSE)*K5433</f>
        <v>45000000</v>
      </c>
      <c r="J5433" s="147"/>
      <c r="K5433" s="71">
        <v>30000</v>
      </c>
      <c r="L5433" t="s">
        <v>12005</v>
      </c>
    </row>
    <row r="5434" spans="2:12" x14ac:dyDescent="0.25">
      <c r="B5434" s="82" t="s">
        <v>441</v>
      </c>
      <c r="C5434" s="156" t="s">
        <v>11966</v>
      </c>
      <c r="D5434" s="153" t="s">
        <v>11967</v>
      </c>
      <c r="E5434" s="82">
        <v>12</v>
      </c>
      <c r="F5434" s="79"/>
      <c r="G5434" s="82"/>
      <c r="H5434" s="82"/>
      <c r="I5434" s="118">
        <f>VLOOKUP(道具表!L5434,虛寶卡代碼清單!D:H,4,FALSE)*K5434</f>
        <v>150000000</v>
      </c>
      <c r="J5434" s="147"/>
      <c r="K5434" s="71">
        <v>100000</v>
      </c>
      <c r="L5434" t="s">
        <v>12005</v>
      </c>
    </row>
    <row r="5435" spans="2:12" x14ac:dyDescent="0.25">
      <c r="B5435" s="82" t="s">
        <v>441</v>
      </c>
      <c r="C5435" s="156" t="s">
        <v>11968</v>
      </c>
      <c r="D5435" s="153" t="s">
        <v>11969</v>
      </c>
      <c r="E5435" s="82">
        <v>12</v>
      </c>
      <c r="F5435" s="79"/>
      <c r="G5435" s="82"/>
      <c r="H5435" s="82"/>
      <c r="I5435" s="118">
        <f>VLOOKUP(道具表!L5435,虛寶卡代碼清單!D:H,4,FALSE)*K5435</f>
        <v>450000000</v>
      </c>
      <c r="J5435" s="147"/>
      <c r="K5435" s="71">
        <v>300000</v>
      </c>
      <c r="L5435" t="s">
        <v>12005</v>
      </c>
    </row>
    <row r="5436" spans="2:12" x14ac:dyDescent="0.25">
      <c r="B5436" s="82" t="s">
        <v>441</v>
      </c>
      <c r="C5436" s="156" t="s">
        <v>11970</v>
      </c>
      <c r="D5436" s="153" t="s">
        <v>11971</v>
      </c>
      <c r="E5436" s="82">
        <v>12</v>
      </c>
      <c r="F5436" s="79"/>
      <c r="G5436" s="82"/>
      <c r="H5436" s="82"/>
      <c r="I5436" s="118">
        <f>VLOOKUP(道具表!L5436,虛寶卡代碼清單!D:H,4,FALSE)*K5436</f>
        <v>1500000000</v>
      </c>
      <c r="J5436" s="147"/>
      <c r="K5436" s="71">
        <v>1000000</v>
      </c>
      <c r="L5436" t="s">
        <v>12005</v>
      </c>
    </row>
    <row r="5437" spans="2:12" x14ac:dyDescent="0.25">
      <c r="B5437" s="82" t="s">
        <v>441</v>
      </c>
      <c r="C5437" s="156" t="s">
        <v>11972</v>
      </c>
      <c r="D5437" s="153" t="s">
        <v>11973</v>
      </c>
      <c r="E5437" s="82">
        <v>12</v>
      </c>
      <c r="F5437" s="79"/>
      <c r="G5437" s="82"/>
      <c r="H5437" s="82"/>
      <c r="I5437" s="118">
        <f>VLOOKUP(道具表!L5437,虛寶卡代碼清單!D:H,4,FALSE)*K5437</f>
        <v>4500000000</v>
      </c>
      <c r="J5437" s="147"/>
      <c r="K5437" s="71">
        <v>3000000</v>
      </c>
      <c r="L5437" t="s">
        <v>12005</v>
      </c>
    </row>
    <row r="5438" spans="2:12" x14ac:dyDescent="0.25">
      <c r="B5438" s="82" t="s">
        <v>441</v>
      </c>
      <c r="C5438" s="156" t="s">
        <v>11974</v>
      </c>
      <c r="D5438" s="153" t="s">
        <v>11975</v>
      </c>
      <c r="E5438" s="82">
        <v>12</v>
      </c>
      <c r="F5438" s="79"/>
      <c r="G5438" s="82"/>
      <c r="H5438" s="82"/>
      <c r="I5438" s="118">
        <f>VLOOKUP(道具表!L5438,虛寶卡代碼清單!D:H,4,FALSE)*K5438</f>
        <v>9000000000</v>
      </c>
      <c r="J5438" s="147"/>
      <c r="K5438" s="71">
        <v>6000000</v>
      </c>
      <c r="L5438" t="s">
        <v>12005</v>
      </c>
    </row>
    <row r="5439" spans="2:12" x14ac:dyDescent="0.25">
      <c r="B5439" s="82" t="s">
        <v>441</v>
      </c>
      <c r="C5439" s="156" t="s">
        <v>11976</v>
      </c>
      <c r="D5439" s="153" t="s">
        <v>11977</v>
      </c>
      <c r="E5439" s="82">
        <v>12</v>
      </c>
      <c r="F5439" s="79"/>
      <c r="G5439" s="82"/>
      <c r="H5439" s="82"/>
      <c r="I5439" s="118">
        <f>VLOOKUP(道具表!L5439,虛寶卡代碼清單!D:H,4,FALSE)*K5439</f>
        <v>13500000000</v>
      </c>
      <c r="J5439" s="147"/>
      <c r="K5439" s="71">
        <v>9000000</v>
      </c>
      <c r="L5439" t="s">
        <v>12005</v>
      </c>
    </row>
    <row r="5440" spans="2:12" x14ac:dyDescent="0.25">
      <c r="B5440" s="82" t="s">
        <v>441</v>
      </c>
      <c r="C5440" s="156" t="s">
        <v>11978</v>
      </c>
      <c r="D5440" s="153" t="s">
        <v>11979</v>
      </c>
      <c r="E5440" s="82">
        <v>12</v>
      </c>
      <c r="F5440" s="79"/>
      <c r="G5440" s="82"/>
      <c r="H5440" s="82"/>
      <c r="I5440" s="118">
        <f>VLOOKUP(道具表!L5440,虛寶卡代碼清單!D:H,4,FALSE)*K5440</f>
        <v>15000000000</v>
      </c>
      <c r="J5440" s="147"/>
      <c r="K5440" s="71">
        <v>10000000</v>
      </c>
      <c r="L5440" t="s">
        <v>12005</v>
      </c>
    </row>
    <row r="5441" spans="2:12" x14ac:dyDescent="0.25">
      <c r="B5441" s="82" t="s">
        <v>441</v>
      </c>
      <c r="C5441" s="156" t="s">
        <v>11980</v>
      </c>
      <c r="D5441" s="153" t="s">
        <v>11981</v>
      </c>
      <c r="E5441" s="82">
        <v>12</v>
      </c>
      <c r="F5441" s="79"/>
      <c r="G5441" s="82"/>
      <c r="H5441" s="82"/>
      <c r="I5441" s="118">
        <f>VLOOKUP(道具表!L5441,虛寶卡代碼清單!D:H,4,FALSE)*K5441</f>
        <v>22500000000</v>
      </c>
      <c r="J5441" s="147"/>
      <c r="K5441" s="71">
        <v>15000000</v>
      </c>
      <c r="L5441" t="s">
        <v>12005</v>
      </c>
    </row>
    <row r="5442" spans="2:12" x14ac:dyDescent="0.25">
      <c r="B5442" s="82" t="s">
        <v>441</v>
      </c>
      <c r="C5442" s="156" t="s">
        <v>11982</v>
      </c>
      <c r="D5442" s="153" t="s">
        <v>11983</v>
      </c>
      <c r="E5442" s="82">
        <v>12</v>
      </c>
      <c r="F5442" s="79"/>
      <c r="G5442" s="82"/>
      <c r="H5442" s="82"/>
      <c r="I5442" s="118">
        <f>VLOOKUP(道具表!L5442,虛寶卡代碼清單!D:H,4,FALSE)*K5442</f>
        <v>45000000000</v>
      </c>
      <c r="J5442" s="147"/>
      <c r="K5442" s="71">
        <v>30000000</v>
      </c>
      <c r="L5442" t="s">
        <v>12005</v>
      </c>
    </row>
    <row r="5443" spans="2:12" x14ac:dyDescent="0.25">
      <c r="B5443" s="82" t="s">
        <v>441</v>
      </c>
      <c r="C5443" s="156" t="s">
        <v>11984</v>
      </c>
      <c r="D5443" s="153" t="s">
        <v>11985</v>
      </c>
      <c r="E5443" s="82">
        <v>12</v>
      </c>
      <c r="F5443" s="79"/>
      <c r="G5443" s="82"/>
      <c r="H5443" s="82"/>
      <c r="I5443" s="118">
        <f>VLOOKUP(道具表!L5443,虛寶卡代碼清單!D:H,4,FALSE)*K5443</f>
        <v>75000000000</v>
      </c>
      <c r="J5443" s="147"/>
      <c r="K5443" s="71">
        <v>50000000</v>
      </c>
      <c r="L5443" t="s">
        <v>12005</v>
      </c>
    </row>
    <row r="5444" spans="2:12" x14ac:dyDescent="0.25">
      <c r="B5444" s="82" t="s">
        <v>441</v>
      </c>
      <c r="C5444" s="156" t="s">
        <v>11986</v>
      </c>
      <c r="D5444" s="153" t="s">
        <v>11987</v>
      </c>
      <c r="E5444" s="82">
        <v>12</v>
      </c>
      <c r="F5444" s="79"/>
      <c r="G5444" s="82"/>
      <c r="H5444" s="82"/>
      <c r="I5444" s="118">
        <f>VLOOKUP(道具表!L5444,虛寶卡代碼清單!D:H,4,FALSE)*K5444</f>
        <v>150000000000</v>
      </c>
      <c r="J5444" s="147"/>
      <c r="K5444" s="71">
        <v>100000000</v>
      </c>
      <c r="L5444" t="s">
        <v>12005</v>
      </c>
    </row>
    <row r="5445" spans="2:12" x14ac:dyDescent="0.25">
      <c r="B5445" s="82" t="s">
        <v>441</v>
      </c>
      <c r="C5445" s="156" t="s">
        <v>11988</v>
      </c>
      <c r="D5445" s="153" t="s">
        <v>11989</v>
      </c>
      <c r="E5445" s="82">
        <v>12</v>
      </c>
      <c r="F5445" s="79"/>
      <c r="G5445" s="82"/>
      <c r="H5445" s="82"/>
      <c r="I5445" s="118">
        <f>VLOOKUP(道具表!L5445,虛寶卡代碼清單!D:H,4,FALSE)*K5445</f>
        <v>300000000000</v>
      </c>
      <c r="J5445" s="147"/>
      <c r="K5445" s="71">
        <v>200000000</v>
      </c>
      <c r="L5445" t="s">
        <v>12005</v>
      </c>
    </row>
    <row r="5446" spans="2:12" x14ac:dyDescent="0.25">
      <c r="B5446" s="82" t="s">
        <v>441</v>
      </c>
      <c r="C5446" s="156" t="s">
        <v>11990</v>
      </c>
      <c r="D5446" s="153" t="s">
        <v>11991</v>
      </c>
      <c r="E5446" s="82">
        <v>12</v>
      </c>
      <c r="F5446" s="79"/>
      <c r="G5446" s="82"/>
      <c r="H5446" s="82"/>
      <c r="I5446" s="118">
        <f>VLOOKUP(道具表!L5446,虛寶卡代碼清單!D:H,4,FALSE)*K5446</f>
        <v>450000000000</v>
      </c>
      <c r="J5446" s="147"/>
      <c r="K5446" s="71">
        <v>300000000</v>
      </c>
      <c r="L5446" t="s">
        <v>12005</v>
      </c>
    </row>
    <row r="5447" spans="2:12" x14ac:dyDescent="0.25">
      <c r="B5447" s="82" t="s">
        <v>441</v>
      </c>
      <c r="C5447" s="156" t="s">
        <v>11992</v>
      </c>
      <c r="D5447" s="153" t="s">
        <v>11993</v>
      </c>
      <c r="E5447" s="82">
        <v>12</v>
      </c>
      <c r="F5447" s="79"/>
      <c r="G5447" s="82"/>
      <c r="H5447" s="82"/>
      <c r="I5447" s="118">
        <f>VLOOKUP(道具表!L5447,虛寶卡代碼清單!D:H,4,FALSE)*K5447</f>
        <v>750000000000</v>
      </c>
      <c r="J5447" s="147"/>
      <c r="K5447" s="71">
        <v>500000000</v>
      </c>
      <c r="L5447" t="s">
        <v>12005</v>
      </c>
    </row>
    <row r="5448" spans="2:12" x14ac:dyDescent="0.25">
      <c r="B5448" s="82" t="s">
        <v>441</v>
      </c>
      <c r="C5448" s="156" t="s">
        <v>11994</v>
      </c>
      <c r="D5448" s="153" t="s">
        <v>11995</v>
      </c>
      <c r="E5448" s="82">
        <v>12</v>
      </c>
      <c r="F5448" s="79"/>
      <c r="G5448" s="82"/>
      <c r="H5448" s="82"/>
      <c r="I5448" s="118">
        <f>VLOOKUP(道具表!L5448,虛寶卡代碼清單!D:H,4,FALSE)*K5448</f>
        <v>1500000000000</v>
      </c>
      <c r="J5448" s="147"/>
      <c r="K5448" s="71">
        <v>1000000000</v>
      </c>
      <c r="L5448" t="s">
        <v>12005</v>
      </c>
    </row>
    <row r="5449" spans="2:12" x14ac:dyDescent="0.25">
      <c r="B5449" s="82" t="s">
        <v>441</v>
      </c>
      <c r="C5449" s="156" t="s">
        <v>11996</v>
      </c>
      <c r="D5449" s="153" t="s">
        <v>11997</v>
      </c>
      <c r="E5449" s="82">
        <v>12</v>
      </c>
      <c r="F5449" s="79"/>
      <c r="G5449" s="82"/>
      <c r="H5449" s="82"/>
      <c r="I5449" s="118">
        <f>VLOOKUP(道具表!L5449,虛寶卡代碼清單!D:H,4,FALSE)*K5449</f>
        <v>3000000000000</v>
      </c>
      <c r="J5449" s="147"/>
      <c r="K5449" s="71">
        <v>2000000000</v>
      </c>
      <c r="L5449" t="s">
        <v>12005</v>
      </c>
    </row>
    <row r="5450" spans="2:12" x14ac:dyDescent="0.25">
      <c r="B5450" s="82" t="s">
        <v>441</v>
      </c>
      <c r="C5450" s="156" t="s">
        <v>11998</v>
      </c>
      <c r="D5450" s="153" t="s">
        <v>11999</v>
      </c>
      <c r="E5450" s="82">
        <v>12</v>
      </c>
      <c r="F5450" s="79"/>
      <c r="G5450" s="82"/>
      <c r="H5450" s="82"/>
      <c r="I5450" s="118">
        <f>VLOOKUP(道具表!L5450,虛寶卡代碼清單!D:H,4,FALSE)*K5450</f>
        <v>7500000000000</v>
      </c>
      <c r="J5450" s="147"/>
      <c r="K5450" s="71">
        <v>5000000000</v>
      </c>
      <c r="L5450" t="s">
        <v>12005</v>
      </c>
    </row>
    <row r="5451" spans="2:12" x14ac:dyDescent="0.25">
      <c r="B5451" s="82" t="s">
        <v>441</v>
      </c>
      <c r="C5451" s="156" t="s">
        <v>12000</v>
      </c>
      <c r="D5451" s="153" t="s">
        <v>12001</v>
      </c>
      <c r="E5451" s="82">
        <v>12</v>
      </c>
      <c r="F5451" s="79"/>
      <c r="G5451" s="82"/>
      <c r="H5451" s="82"/>
      <c r="I5451" s="118">
        <f>VLOOKUP(道具表!L5451,虛寶卡代碼清單!D:H,4,FALSE)*K5451</f>
        <v>15000000000000</v>
      </c>
      <c r="J5451" s="147"/>
      <c r="K5451" s="71">
        <v>10000000000</v>
      </c>
      <c r="L5451" t="s">
        <v>12005</v>
      </c>
    </row>
    <row r="5452" spans="2:12" x14ac:dyDescent="0.25">
      <c r="B5452" s="82" t="s">
        <v>441</v>
      </c>
      <c r="C5452" s="156" t="s">
        <v>12043</v>
      </c>
      <c r="D5452" s="153" t="s">
        <v>12219</v>
      </c>
      <c r="E5452" s="82">
        <v>12</v>
      </c>
      <c r="F5452" s="79"/>
      <c r="G5452" s="82"/>
      <c r="H5452" s="82"/>
      <c r="I5452" s="118">
        <f>VLOOKUP(道具表!L5452,虛寶卡代碼清單!D:H,4,FALSE)*K5452</f>
        <v>150000</v>
      </c>
      <c r="J5452" s="147"/>
      <c r="K5452" s="71">
        <v>3000</v>
      </c>
      <c r="L5452" t="s">
        <v>12039</v>
      </c>
    </row>
    <row r="5453" spans="2:12" x14ac:dyDescent="0.25">
      <c r="B5453" s="82" t="s">
        <v>441</v>
      </c>
      <c r="C5453" s="156" t="s">
        <v>12044</v>
      </c>
      <c r="D5453" s="153" t="s">
        <v>12220</v>
      </c>
      <c r="E5453" s="82">
        <v>12</v>
      </c>
      <c r="F5453" s="79"/>
      <c r="G5453" s="82"/>
      <c r="H5453" s="82"/>
      <c r="I5453" s="118">
        <f>VLOOKUP(道具表!L5453,虛寶卡代碼清單!D:H,4,FALSE)*K5453</f>
        <v>500000</v>
      </c>
      <c r="J5453" s="147"/>
      <c r="K5453" s="71">
        <v>10000</v>
      </c>
      <c r="L5453" t="s">
        <v>12039</v>
      </c>
    </row>
    <row r="5454" spans="2:12" x14ac:dyDescent="0.25">
      <c r="B5454" s="82" t="s">
        <v>441</v>
      </c>
      <c r="C5454" s="156" t="s">
        <v>12045</v>
      </c>
      <c r="D5454" s="153" t="s">
        <v>12221</v>
      </c>
      <c r="E5454" s="82">
        <v>12</v>
      </c>
      <c r="F5454" s="79"/>
      <c r="G5454" s="82"/>
      <c r="H5454" s="82"/>
      <c r="I5454" s="118">
        <f>VLOOKUP(道具表!L5454,虛寶卡代碼清單!D:H,4,FALSE)*K5454</f>
        <v>1500000</v>
      </c>
      <c r="J5454" s="147"/>
      <c r="K5454" s="71">
        <v>30000</v>
      </c>
      <c r="L5454" t="s">
        <v>12039</v>
      </c>
    </row>
    <row r="5455" spans="2:12" x14ac:dyDescent="0.25">
      <c r="B5455" s="82" t="s">
        <v>441</v>
      </c>
      <c r="C5455" s="156" t="s">
        <v>12046</v>
      </c>
      <c r="D5455" s="153" t="s">
        <v>12222</v>
      </c>
      <c r="E5455" s="82">
        <v>12</v>
      </c>
      <c r="F5455" s="79"/>
      <c r="G5455" s="82"/>
      <c r="H5455" s="82"/>
      <c r="I5455" s="118">
        <f>VLOOKUP(道具表!L5455,虛寶卡代碼清單!D:H,4,FALSE)*K5455</f>
        <v>5000000</v>
      </c>
      <c r="J5455" s="147"/>
      <c r="K5455" s="71">
        <v>100000</v>
      </c>
      <c r="L5455" t="s">
        <v>12039</v>
      </c>
    </row>
    <row r="5456" spans="2:12" x14ac:dyDescent="0.25">
      <c r="B5456" s="82" t="s">
        <v>441</v>
      </c>
      <c r="C5456" s="156" t="s">
        <v>12047</v>
      </c>
      <c r="D5456" s="153" t="s">
        <v>12223</v>
      </c>
      <c r="E5456" s="82">
        <v>12</v>
      </c>
      <c r="F5456" s="79"/>
      <c r="G5456" s="82"/>
      <c r="H5456" s="82"/>
      <c r="I5456" s="118">
        <f>VLOOKUP(道具表!L5456,虛寶卡代碼清單!D:H,4,FALSE)*K5456</f>
        <v>15000000</v>
      </c>
      <c r="J5456" s="147"/>
      <c r="K5456" s="71">
        <v>300000</v>
      </c>
      <c r="L5456" t="s">
        <v>12039</v>
      </c>
    </row>
    <row r="5457" spans="2:12" x14ac:dyDescent="0.25">
      <c r="B5457" s="82" t="s">
        <v>441</v>
      </c>
      <c r="C5457" s="156" t="s">
        <v>12048</v>
      </c>
      <c r="D5457" s="153" t="s">
        <v>12224</v>
      </c>
      <c r="E5457" s="82">
        <v>12</v>
      </c>
      <c r="F5457" s="79"/>
      <c r="G5457" s="82"/>
      <c r="H5457" s="82"/>
      <c r="I5457" s="118">
        <f>VLOOKUP(道具表!L5457,虛寶卡代碼清單!D:H,4,FALSE)*K5457</f>
        <v>50000000</v>
      </c>
      <c r="J5457" s="147"/>
      <c r="K5457" s="71">
        <v>1000000</v>
      </c>
      <c r="L5457" t="s">
        <v>12039</v>
      </c>
    </row>
    <row r="5458" spans="2:12" x14ac:dyDescent="0.25">
      <c r="B5458" s="82" t="s">
        <v>441</v>
      </c>
      <c r="C5458" s="156" t="s">
        <v>12049</v>
      </c>
      <c r="D5458" s="153" t="s">
        <v>12225</v>
      </c>
      <c r="E5458" s="82">
        <v>12</v>
      </c>
      <c r="F5458" s="79"/>
      <c r="G5458" s="82"/>
      <c r="H5458" s="82"/>
      <c r="I5458" s="118">
        <f>VLOOKUP(道具表!L5458,虛寶卡代碼清單!D:H,4,FALSE)*K5458</f>
        <v>150000000</v>
      </c>
      <c r="J5458" s="147"/>
      <c r="K5458" s="71">
        <v>3000000</v>
      </c>
      <c r="L5458" t="s">
        <v>12039</v>
      </c>
    </row>
    <row r="5459" spans="2:12" x14ac:dyDescent="0.25">
      <c r="B5459" s="82" t="s">
        <v>441</v>
      </c>
      <c r="C5459" s="156" t="s">
        <v>12050</v>
      </c>
      <c r="D5459" s="153" t="s">
        <v>12226</v>
      </c>
      <c r="E5459" s="82">
        <v>12</v>
      </c>
      <c r="F5459" s="79"/>
      <c r="G5459" s="82"/>
      <c r="H5459" s="82"/>
      <c r="I5459" s="118">
        <f>VLOOKUP(道具表!L5459,虛寶卡代碼清單!D:H,4,FALSE)*K5459</f>
        <v>300000000</v>
      </c>
      <c r="J5459" s="147"/>
      <c r="K5459" s="71">
        <v>6000000</v>
      </c>
      <c r="L5459" t="s">
        <v>12039</v>
      </c>
    </row>
    <row r="5460" spans="2:12" x14ac:dyDescent="0.25">
      <c r="B5460" s="82" t="s">
        <v>441</v>
      </c>
      <c r="C5460" s="156" t="s">
        <v>12051</v>
      </c>
      <c r="D5460" s="153" t="s">
        <v>12227</v>
      </c>
      <c r="E5460" s="82">
        <v>12</v>
      </c>
      <c r="F5460" s="79"/>
      <c r="G5460" s="82"/>
      <c r="H5460" s="82"/>
      <c r="I5460" s="118">
        <f>VLOOKUP(道具表!L5460,虛寶卡代碼清單!D:H,4,FALSE)*K5460</f>
        <v>450000000</v>
      </c>
      <c r="J5460" s="147"/>
      <c r="K5460" s="71">
        <v>9000000</v>
      </c>
      <c r="L5460" t="s">
        <v>12039</v>
      </c>
    </row>
    <row r="5461" spans="2:12" x14ac:dyDescent="0.25">
      <c r="B5461" s="82" t="s">
        <v>441</v>
      </c>
      <c r="C5461" s="156" t="s">
        <v>12209</v>
      </c>
      <c r="D5461" s="153" t="s">
        <v>12228</v>
      </c>
      <c r="E5461" s="82">
        <v>12</v>
      </c>
      <c r="F5461" s="79"/>
      <c r="G5461" s="82"/>
      <c r="H5461" s="82"/>
      <c r="I5461" s="118">
        <f>VLOOKUP(道具表!L5461,虛寶卡代碼清單!D:H,4,FALSE)*K5461</f>
        <v>500000000</v>
      </c>
      <c r="J5461" s="147"/>
      <c r="K5461" s="71">
        <v>10000000</v>
      </c>
      <c r="L5461" t="s">
        <v>12039</v>
      </c>
    </row>
    <row r="5462" spans="2:12" x14ac:dyDescent="0.25">
      <c r="B5462" s="82" t="s">
        <v>441</v>
      </c>
      <c r="C5462" s="156" t="s">
        <v>12052</v>
      </c>
      <c r="D5462" s="153" t="s">
        <v>12229</v>
      </c>
      <c r="E5462" s="82">
        <v>12</v>
      </c>
      <c r="F5462" s="79"/>
      <c r="G5462" s="82"/>
      <c r="H5462" s="82"/>
      <c r="I5462" s="118">
        <f>VLOOKUP(道具表!L5462,虛寶卡代碼清單!D:H,4,FALSE)*K5462</f>
        <v>750000000</v>
      </c>
      <c r="J5462" s="147"/>
      <c r="K5462" s="71">
        <v>15000000</v>
      </c>
      <c r="L5462" t="s">
        <v>12039</v>
      </c>
    </row>
    <row r="5463" spans="2:12" x14ac:dyDescent="0.25">
      <c r="B5463" s="82" t="s">
        <v>441</v>
      </c>
      <c r="C5463" s="156" t="s">
        <v>12053</v>
      </c>
      <c r="D5463" s="153" t="s">
        <v>12230</v>
      </c>
      <c r="E5463" s="82">
        <v>12</v>
      </c>
      <c r="F5463" s="79"/>
      <c r="G5463" s="82"/>
      <c r="H5463" s="82"/>
      <c r="I5463" s="118">
        <f>VLOOKUP(道具表!L5463,虛寶卡代碼清單!D:H,4,FALSE)*K5463</f>
        <v>1500000000</v>
      </c>
      <c r="J5463" s="147"/>
      <c r="K5463" s="71">
        <v>30000000</v>
      </c>
      <c r="L5463" t="s">
        <v>12039</v>
      </c>
    </row>
    <row r="5464" spans="2:12" x14ac:dyDescent="0.25">
      <c r="B5464" s="82" t="s">
        <v>441</v>
      </c>
      <c r="C5464" s="156" t="s">
        <v>12054</v>
      </c>
      <c r="D5464" s="153" t="s">
        <v>12231</v>
      </c>
      <c r="E5464" s="82">
        <v>12</v>
      </c>
      <c r="F5464" s="79"/>
      <c r="G5464" s="82"/>
      <c r="H5464" s="82"/>
      <c r="I5464" s="118">
        <f>VLOOKUP(道具表!L5464,虛寶卡代碼清單!D:H,4,FALSE)*K5464</f>
        <v>2500000000</v>
      </c>
      <c r="J5464" s="147"/>
      <c r="K5464" s="71">
        <v>50000000</v>
      </c>
      <c r="L5464" t="s">
        <v>12039</v>
      </c>
    </row>
    <row r="5465" spans="2:12" x14ac:dyDescent="0.25">
      <c r="B5465" s="82" t="s">
        <v>441</v>
      </c>
      <c r="C5465" s="156" t="s">
        <v>12055</v>
      </c>
      <c r="D5465" s="153" t="s">
        <v>12232</v>
      </c>
      <c r="E5465" s="82">
        <v>12</v>
      </c>
      <c r="F5465" s="79"/>
      <c r="G5465" s="82"/>
      <c r="H5465" s="82"/>
      <c r="I5465" s="118">
        <f>VLOOKUP(道具表!L5465,虛寶卡代碼清單!D:H,4,FALSE)*K5465</f>
        <v>5000000000</v>
      </c>
      <c r="J5465" s="147"/>
      <c r="K5465" s="71">
        <v>100000000</v>
      </c>
      <c r="L5465" t="s">
        <v>12039</v>
      </c>
    </row>
    <row r="5466" spans="2:12" x14ac:dyDescent="0.25">
      <c r="B5466" s="82" t="s">
        <v>441</v>
      </c>
      <c r="C5466" s="156" t="s">
        <v>12056</v>
      </c>
      <c r="D5466" s="153" t="s">
        <v>12233</v>
      </c>
      <c r="E5466" s="82">
        <v>12</v>
      </c>
      <c r="F5466" s="79"/>
      <c r="G5466" s="82"/>
      <c r="H5466" s="82"/>
      <c r="I5466" s="118">
        <f>VLOOKUP(道具表!L5466,虛寶卡代碼清單!D:H,4,FALSE)*K5466</f>
        <v>10000000000</v>
      </c>
      <c r="J5466" s="147"/>
      <c r="K5466" s="71">
        <v>200000000</v>
      </c>
      <c r="L5466" t="s">
        <v>12039</v>
      </c>
    </row>
    <row r="5467" spans="2:12" x14ac:dyDescent="0.25">
      <c r="B5467" s="82" t="s">
        <v>441</v>
      </c>
      <c r="C5467" s="156" t="s">
        <v>12057</v>
      </c>
      <c r="D5467" s="153" t="s">
        <v>12234</v>
      </c>
      <c r="E5467" s="82">
        <v>12</v>
      </c>
      <c r="F5467" s="79"/>
      <c r="G5467" s="82"/>
      <c r="H5467" s="82"/>
      <c r="I5467" s="118">
        <f>VLOOKUP(道具表!L5467,虛寶卡代碼清單!D:H,4,FALSE)*K5467</f>
        <v>15000000000</v>
      </c>
      <c r="J5467" s="147"/>
      <c r="K5467" s="71">
        <v>300000000</v>
      </c>
      <c r="L5467" t="s">
        <v>12039</v>
      </c>
    </row>
    <row r="5468" spans="2:12" x14ac:dyDescent="0.25">
      <c r="B5468" s="82" t="s">
        <v>441</v>
      </c>
      <c r="C5468" s="156" t="s">
        <v>12058</v>
      </c>
      <c r="D5468" s="153" t="s">
        <v>12235</v>
      </c>
      <c r="E5468" s="82">
        <v>12</v>
      </c>
      <c r="F5468" s="79"/>
      <c r="G5468" s="82"/>
      <c r="H5468" s="82"/>
      <c r="I5468" s="118">
        <f>VLOOKUP(道具表!L5468,虛寶卡代碼清單!D:H,4,FALSE)*K5468</f>
        <v>25000000000</v>
      </c>
      <c r="J5468" s="147"/>
      <c r="K5468" s="71">
        <v>500000000</v>
      </c>
      <c r="L5468" t="s">
        <v>12039</v>
      </c>
    </row>
    <row r="5469" spans="2:12" x14ac:dyDescent="0.25">
      <c r="B5469" s="82" t="s">
        <v>441</v>
      </c>
      <c r="C5469" s="156" t="s">
        <v>12059</v>
      </c>
      <c r="D5469" s="153" t="s">
        <v>12236</v>
      </c>
      <c r="E5469" s="82">
        <v>12</v>
      </c>
      <c r="F5469" s="79"/>
      <c r="G5469" s="82"/>
      <c r="H5469" s="82"/>
      <c r="I5469" s="118">
        <f>VLOOKUP(道具表!L5469,虛寶卡代碼清單!D:H,4,FALSE)*K5469</f>
        <v>50000000000</v>
      </c>
      <c r="J5469" s="147"/>
      <c r="K5469" s="71">
        <v>1000000000</v>
      </c>
      <c r="L5469" t="s">
        <v>12039</v>
      </c>
    </row>
    <row r="5470" spans="2:12" x14ac:dyDescent="0.25">
      <c r="B5470" s="82" t="s">
        <v>441</v>
      </c>
      <c r="C5470" s="156" t="s">
        <v>12060</v>
      </c>
      <c r="D5470" s="153" t="s">
        <v>12237</v>
      </c>
      <c r="E5470" s="82">
        <v>12</v>
      </c>
      <c r="F5470" s="79"/>
      <c r="G5470" s="82"/>
      <c r="H5470" s="82"/>
      <c r="I5470" s="118">
        <f>VLOOKUP(道具表!L5470,虛寶卡代碼清單!D:H,4,FALSE)*K5470</f>
        <v>100000000000</v>
      </c>
      <c r="J5470" s="147"/>
      <c r="K5470" s="71">
        <v>2000000000</v>
      </c>
      <c r="L5470" t="s">
        <v>12039</v>
      </c>
    </row>
    <row r="5471" spans="2:12" x14ac:dyDescent="0.25">
      <c r="B5471" s="82" t="s">
        <v>441</v>
      </c>
      <c r="C5471" s="156" t="s">
        <v>12061</v>
      </c>
      <c r="D5471" s="153" t="s">
        <v>12238</v>
      </c>
      <c r="E5471" s="82">
        <v>12</v>
      </c>
      <c r="F5471" s="79"/>
      <c r="G5471" s="82"/>
      <c r="H5471" s="82"/>
      <c r="I5471" s="118">
        <f>VLOOKUP(道具表!L5471,虛寶卡代碼清單!D:H,4,FALSE)*K5471</f>
        <v>250000000000</v>
      </c>
      <c r="J5471" s="147"/>
      <c r="K5471" s="71">
        <v>5000000000</v>
      </c>
      <c r="L5471" t="s">
        <v>12039</v>
      </c>
    </row>
    <row r="5472" spans="2:12" x14ac:dyDescent="0.25">
      <c r="B5472" s="82" t="s">
        <v>441</v>
      </c>
      <c r="C5472" s="156" t="s">
        <v>12062</v>
      </c>
      <c r="D5472" s="153" t="s">
        <v>12239</v>
      </c>
      <c r="E5472" s="82">
        <v>12</v>
      </c>
      <c r="F5472" s="79"/>
      <c r="G5472" s="82"/>
      <c r="H5472" s="82"/>
      <c r="I5472" s="118">
        <f>VLOOKUP(道具表!L5472,虛寶卡代碼清單!D:H,4,FALSE)*K5472</f>
        <v>500000000000</v>
      </c>
      <c r="J5472" s="147"/>
      <c r="K5472" s="71">
        <v>10000000000</v>
      </c>
      <c r="L5472" t="s">
        <v>12039</v>
      </c>
    </row>
    <row r="5473" spans="2:12" x14ac:dyDescent="0.25">
      <c r="B5473" s="82" t="s">
        <v>441</v>
      </c>
      <c r="C5473" s="156" t="s">
        <v>12063</v>
      </c>
      <c r="D5473" s="153" t="s">
        <v>12240</v>
      </c>
      <c r="E5473" s="82">
        <v>12</v>
      </c>
      <c r="F5473" s="79"/>
      <c r="G5473" s="82"/>
      <c r="H5473" s="82"/>
      <c r="I5473" s="118">
        <f>VLOOKUP(道具表!L5473,虛寶卡代碼清單!D:H,4,FALSE)*K5473</f>
        <v>150000</v>
      </c>
      <c r="J5473" s="147"/>
      <c r="K5473" s="71">
        <v>3000</v>
      </c>
      <c r="L5473" t="s">
        <v>12039</v>
      </c>
    </row>
    <row r="5474" spans="2:12" x14ac:dyDescent="0.25">
      <c r="B5474" s="82" t="s">
        <v>441</v>
      </c>
      <c r="C5474" s="156" t="s">
        <v>12064</v>
      </c>
      <c r="D5474" s="153" t="s">
        <v>12241</v>
      </c>
      <c r="E5474" s="82">
        <v>12</v>
      </c>
      <c r="F5474" s="79"/>
      <c r="G5474" s="82"/>
      <c r="H5474" s="82"/>
      <c r="I5474" s="118">
        <f>VLOOKUP(道具表!L5474,虛寶卡代碼清單!D:H,4,FALSE)*K5474</f>
        <v>500000</v>
      </c>
      <c r="J5474" s="147"/>
      <c r="K5474" s="71">
        <v>10000</v>
      </c>
      <c r="L5474" t="s">
        <v>12039</v>
      </c>
    </row>
    <row r="5475" spans="2:12" x14ac:dyDescent="0.25">
      <c r="B5475" s="82" t="s">
        <v>441</v>
      </c>
      <c r="C5475" s="156" t="s">
        <v>12065</v>
      </c>
      <c r="D5475" s="153" t="s">
        <v>12242</v>
      </c>
      <c r="E5475" s="82">
        <v>12</v>
      </c>
      <c r="F5475" s="79"/>
      <c r="G5475" s="82"/>
      <c r="H5475" s="82"/>
      <c r="I5475" s="118">
        <f>VLOOKUP(道具表!L5475,虛寶卡代碼清單!D:H,4,FALSE)*K5475</f>
        <v>1500000</v>
      </c>
      <c r="J5475" s="147"/>
      <c r="K5475" s="71">
        <v>30000</v>
      </c>
      <c r="L5475" t="s">
        <v>12039</v>
      </c>
    </row>
    <row r="5476" spans="2:12" x14ac:dyDescent="0.25">
      <c r="B5476" s="82" t="s">
        <v>441</v>
      </c>
      <c r="C5476" s="156" t="s">
        <v>12066</v>
      </c>
      <c r="D5476" s="153" t="s">
        <v>12243</v>
      </c>
      <c r="E5476" s="82">
        <v>12</v>
      </c>
      <c r="F5476" s="79"/>
      <c r="G5476" s="82"/>
      <c r="H5476" s="82"/>
      <c r="I5476" s="118">
        <f>VLOOKUP(道具表!L5476,虛寶卡代碼清單!D:H,4,FALSE)*K5476</f>
        <v>5000000</v>
      </c>
      <c r="J5476" s="147"/>
      <c r="K5476" s="71">
        <v>100000</v>
      </c>
      <c r="L5476" t="s">
        <v>12039</v>
      </c>
    </row>
    <row r="5477" spans="2:12" x14ac:dyDescent="0.25">
      <c r="B5477" s="82" t="s">
        <v>441</v>
      </c>
      <c r="C5477" s="156" t="s">
        <v>12067</v>
      </c>
      <c r="D5477" s="153" t="s">
        <v>12244</v>
      </c>
      <c r="E5477" s="82">
        <v>12</v>
      </c>
      <c r="F5477" s="79"/>
      <c r="G5477" s="82"/>
      <c r="H5477" s="82"/>
      <c r="I5477" s="118">
        <f>VLOOKUP(道具表!L5477,虛寶卡代碼清單!D:H,4,FALSE)*K5477</f>
        <v>15000000</v>
      </c>
      <c r="J5477" s="147"/>
      <c r="K5477" s="71">
        <v>300000</v>
      </c>
      <c r="L5477" t="s">
        <v>12039</v>
      </c>
    </row>
    <row r="5478" spans="2:12" x14ac:dyDescent="0.25">
      <c r="B5478" s="82" t="s">
        <v>441</v>
      </c>
      <c r="C5478" s="156" t="s">
        <v>12068</v>
      </c>
      <c r="D5478" s="153" t="s">
        <v>12245</v>
      </c>
      <c r="E5478" s="82">
        <v>12</v>
      </c>
      <c r="F5478" s="79"/>
      <c r="G5478" s="82"/>
      <c r="H5478" s="82"/>
      <c r="I5478" s="118">
        <f>VLOOKUP(道具表!L5478,虛寶卡代碼清單!D:H,4,FALSE)*K5478</f>
        <v>50000000</v>
      </c>
      <c r="J5478" s="147"/>
      <c r="K5478" s="71">
        <v>1000000</v>
      </c>
      <c r="L5478" t="s">
        <v>12039</v>
      </c>
    </row>
    <row r="5479" spans="2:12" x14ac:dyDescent="0.25">
      <c r="B5479" s="82" t="s">
        <v>441</v>
      </c>
      <c r="C5479" s="156" t="s">
        <v>12069</v>
      </c>
      <c r="D5479" s="153" t="s">
        <v>12246</v>
      </c>
      <c r="E5479" s="82">
        <v>12</v>
      </c>
      <c r="F5479" s="79"/>
      <c r="G5479" s="82"/>
      <c r="H5479" s="82"/>
      <c r="I5479" s="118">
        <f>VLOOKUP(道具表!L5479,虛寶卡代碼清單!D:H,4,FALSE)*K5479</f>
        <v>150000000</v>
      </c>
      <c r="J5479" s="147"/>
      <c r="K5479" s="71">
        <v>3000000</v>
      </c>
      <c r="L5479" t="s">
        <v>12039</v>
      </c>
    </row>
    <row r="5480" spans="2:12" x14ac:dyDescent="0.25">
      <c r="B5480" s="82" t="s">
        <v>441</v>
      </c>
      <c r="C5480" s="156" t="s">
        <v>12070</v>
      </c>
      <c r="D5480" s="153" t="s">
        <v>12247</v>
      </c>
      <c r="E5480" s="82">
        <v>12</v>
      </c>
      <c r="F5480" s="79"/>
      <c r="G5480" s="82"/>
      <c r="H5480" s="82"/>
      <c r="I5480" s="118">
        <f>VLOOKUP(道具表!L5480,虛寶卡代碼清單!D:H,4,FALSE)*K5480</f>
        <v>300000000</v>
      </c>
      <c r="J5480" s="147"/>
      <c r="K5480" s="71">
        <v>6000000</v>
      </c>
      <c r="L5480" t="s">
        <v>12039</v>
      </c>
    </row>
    <row r="5481" spans="2:12" x14ac:dyDescent="0.25">
      <c r="B5481" s="82" t="s">
        <v>441</v>
      </c>
      <c r="C5481" s="156" t="s">
        <v>12071</v>
      </c>
      <c r="D5481" s="153" t="s">
        <v>12248</v>
      </c>
      <c r="E5481" s="82">
        <v>12</v>
      </c>
      <c r="F5481" s="79"/>
      <c r="G5481" s="82"/>
      <c r="H5481" s="82"/>
      <c r="I5481" s="118">
        <f>VLOOKUP(道具表!L5481,虛寶卡代碼清單!D:H,4,FALSE)*K5481</f>
        <v>450000000</v>
      </c>
      <c r="J5481" s="147"/>
      <c r="K5481" s="71">
        <v>9000000</v>
      </c>
      <c r="L5481" t="s">
        <v>12039</v>
      </c>
    </row>
    <row r="5482" spans="2:12" x14ac:dyDescent="0.25">
      <c r="B5482" s="82" t="s">
        <v>441</v>
      </c>
      <c r="C5482" s="156" t="s">
        <v>12210</v>
      </c>
      <c r="D5482" s="153" t="s">
        <v>12249</v>
      </c>
      <c r="E5482" s="82">
        <v>12</v>
      </c>
      <c r="F5482" s="79"/>
      <c r="G5482" s="82"/>
      <c r="H5482" s="82"/>
      <c r="I5482" s="118">
        <f>VLOOKUP(道具表!L5482,虛寶卡代碼清單!D:H,4,FALSE)*K5482</f>
        <v>500000000</v>
      </c>
      <c r="J5482" s="147"/>
      <c r="K5482" s="71">
        <v>10000000</v>
      </c>
      <c r="L5482" t="s">
        <v>12039</v>
      </c>
    </row>
    <row r="5483" spans="2:12" x14ac:dyDescent="0.25">
      <c r="B5483" s="82" t="s">
        <v>441</v>
      </c>
      <c r="C5483" s="156" t="s">
        <v>12072</v>
      </c>
      <c r="D5483" s="153" t="s">
        <v>12250</v>
      </c>
      <c r="E5483" s="82">
        <v>12</v>
      </c>
      <c r="F5483" s="79"/>
      <c r="G5483" s="82"/>
      <c r="H5483" s="82"/>
      <c r="I5483" s="118">
        <f>VLOOKUP(道具表!L5483,虛寶卡代碼清單!D:H,4,FALSE)*K5483</f>
        <v>750000000</v>
      </c>
      <c r="J5483" s="147"/>
      <c r="K5483" s="71">
        <v>15000000</v>
      </c>
      <c r="L5483" t="s">
        <v>12039</v>
      </c>
    </row>
    <row r="5484" spans="2:12" x14ac:dyDescent="0.25">
      <c r="B5484" s="82" t="s">
        <v>441</v>
      </c>
      <c r="C5484" s="156" t="s">
        <v>12073</v>
      </c>
      <c r="D5484" s="153" t="s">
        <v>12251</v>
      </c>
      <c r="E5484" s="82">
        <v>12</v>
      </c>
      <c r="F5484" s="79"/>
      <c r="G5484" s="82"/>
      <c r="H5484" s="82"/>
      <c r="I5484" s="118">
        <f>VLOOKUP(道具表!L5484,虛寶卡代碼清單!D:H,4,FALSE)*K5484</f>
        <v>1500000000</v>
      </c>
      <c r="J5484" s="147"/>
      <c r="K5484" s="71">
        <v>30000000</v>
      </c>
      <c r="L5484" t="s">
        <v>12039</v>
      </c>
    </row>
    <row r="5485" spans="2:12" x14ac:dyDescent="0.25">
      <c r="B5485" s="82" t="s">
        <v>441</v>
      </c>
      <c r="C5485" s="156" t="s">
        <v>12074</v>
      </c>
      <c r="D5485" s="153" t="s">
        <v>12252</v>
      </c>
      <c r="E5485" s="82">
        <v>12</v>
      </c>
      <c r="F5485" s="79"/>
      <c r="G5485" s="82"/>
      <c r="H5485" s="82"/>
      <c r="I5485" s="118">
        <f>VLOOKUP(道具表!L5485,虛寶卡代碼清單!D:H,4,FALSE)*K5485</f>
        <v>2500000000</v>
      </c>
      <c r="J5485" s="147"/>
      <c r="K5485" s="71">
        <v>50000000</v>
      </c>
      <c r="L5485" t="s">
        <v>12039</v>
      </c>
    </row>
    <row r="5486" spans="2:12" x14ac:dyDescent="0.25">
      <c r="B5486" s="82" t="s">
        <v>441</v>
      </c>
      <c r="C5486" s="156" t="s">
        <v>12075</v>
      </c>
      <c r="D5486" s="153" t="s">
        <v>12253</v>
      </c>
      <c r="E5486" s="82">
        <v>12</v>
      </c>
      <c r="F5486" s="79"/>
      <c r="G5486" s="82"/>
      <c r="H5486" s="82"/>
      <c r="I5486" s="118">
        <f>VLOOKUP(道具表!L5486,虛寶卡代碼清單!D:H,4,FALSE)*K5486</f>
        <v>5000000000</v>
      </c>
      <c r="J5486" s="147"/>
      <c r="K5486" s="71">
        <v>100000000</v>
      </c>
      <c r="L5486" t="s">
        <v>12039</v>
      </c>
    </row>
    <row r="5487" spans="2:12" x14ac:dyDescent="0.25">
      <c r="B5487" s="82" t="s">
        <v>441</v>
      </c>
      <c r="C5487" s="156" t="s">
        <v>12076</v>
      </c>
      <c r="D5487" s="153" t="s">
        <v>12254</v>
      </c>
      <c r="E5487" s="82">
        <v>12</v>
      </c>
      <c r="F5487" s="79"/>
      <c r="G5487" s="82"/>
      <c r="H5487" s="82"/>
      <c r="I5487" s="118">
        <f>VLOOKUP(道具表!L5487,虛寶卡代碼清單!D:H,4,FALSE)*K5487</f>
        <v>10000000000</v>
      </c>
      <c r="J5487" s="147"/>
      <c r="K5487" s="71">
        <v>200000000</v>
      </c>
      <c r="L5487" t="s">
        <v>12039</v>
      </c>
    </row>
    <row r="5488" spans="2:12" x14ac:dyDescent="0.25">
      <c r="B5488" s="82" t="s">
        <v>441</v>
      </c>
      <c r="C5488" s="156" t="s">
        <v>12077</v>
      </c>
      <c r="D5488" s="153" t="s">
        <v>12255</v>
      </c>
      <c r="E5488" s="82">
        <v>12</v>
      </c>
      <c r="F5488" s="79"/>
      <c r="G5488" s="82"/>
      <c r="H5488" s="82"/>
      <c r="I5488" s="118">
        <f>VLOOKUP(道具表!L5488,虛寶卡代碼清單!D:H,4,FALSE)*K5488</f>
        <v>15000000000</v>
      </c>
      <c r="J5488" s="147"/>
      <c r="K5488" s="71">
        <v>300000000</v>
      </c>
      <c r="L5488" t="s">
        <v>12039</v>
      </c>
    </row>
    <row r="5489" spans="2:12" x14ac:dyDescent="0.25">
      <c r="B5489" s="82" t="s">
        <v>441</v>
      </c>
      <c r="C5489" s="156" t="s">
        <v>12078</v>
      </c>
      <c r="D5489" s="153" t="s">
        <v>12256</v>
      </c>
      <c r="E5489" s="82">
        <v>12</v>
      </c>
      <c r="F5489" s="79"/>
      <c r="G5489" s="82"/>
      <c r="H5489" s="82"/>
      <c r="I5489" s="118">
        <f>VLOOKUP(道具表!L5489,虛寶卡代碼清單!D:H,4,FALSE)*K5489</f>
        <v>25000000000</v>
      </c>
      <c r="J5489" s="147"/>
      <c r="K5489" s="71">
        <v>500000000</v>
      </c>
      <c r="L5489" t="s">
        <v>12039</v>
      </c>
    </row>
    <row r="5490" spans="2:12" x14ac:dyDescent="0.25">
      <c r="B5490" s="82" t="s">
        <v>441</v>
      </c>
      <c r="C5490" s="156" t="s">
        <v>12079</v>
      </c>
      <c r="D5490" s="153" t="s">
        <v>12257</v>
      </c>
      <c r="E5490" s="82">
        <v>12</v>
      </c>
      <c r="F5490" s="79"/>
      <c r="G5490" s="82"/>
      <c r="H5490" s="82"/>
      <c r="I5490" s="118">
        <f>VLOOKUP(道具表!L5490,虛寶卡代碼清單!D:H,4,FALSE)*K5490</f>
        <v>50000000000</v>
      </c>
      <c r="J5490" s="147"/>
      <c r="K5490" s="71">
        <v>1000000000</v>
      </c>
      <c r="L5490" t="s">
        <v>12039</v>
      </c>
    </row>
    <row r="5491" spans="2:12" x14ac:dyDescent="0.25">
      <c r="B5491" s="82" t="s">
        <v>441</v>
      </c>
      <c r="C5491" s="156" t="s">
        <v>12080</v>
      </c>
      <c r="D5491" s="153" t="s">
        <v>12258</v>
      </c>
      <c r="E5491" s="82">
        <v>12</v>
      </c>
      <c r="F5491" s="79"/>
      <c r="G5491" s="82"/>
      <c r="H5491" s="82"/>
      <c r="I5491" s="118">
        <f>VLOOKUP(道具表!L5491,虛寶卡代碼清單!D:H,4,FALSE)*K5491</f>
        <v>100000000000</v>
      </c>
      <c r="J5491" s="147"/>
      <c r="K5491" s="71">
        <v>2000000000</v>
      </c>
      <c r="L5491" t="s">
        <v>12039</v>
      </c>
    </row>
    <row r="5492" spans="2:12" x14ac:dyDescent="0.25">
      <c r="B5492" s="82" t="s">
        <v>441</v>
      </c>
      <c r="C5492" s="156" t="s">
        <v>12081</v>
      </c>
      <c r="D5492" s="153" t="s">
        <v>12259</v>
      </c>
      <c r="E5492" s="82">
        <v>12</v>
      </c>
      <c r="F5492" s="79"/>
      <c r="G5492" s="82"/>
      <c r="H5492" s="82"/>
      <c r="I5492" s="118">
        <f>VLOOKUP(道具表!L5492,虛寶卡代碼清單!D:H,4,FALSE)*K5492</f>
        <v>250000000000</v>
      </c>
      <c r="J5492" s="147"/>
      <c r="K5492" s="71">
        <v>5000000000</v>
      </c>
      <c r="L5492" t="s">
        <v>12039</v>
      </c>
    </row>
    <row r="5493" spans="2:12" x14ac:dyDescent="0.25">
      <c r="B5493" s="82" t="s">
        <v>441</v>
      </c>
      <c r="C5493" s="156" t="s">
        <v>12082</v>
      </c>
      <c r="D5493" s="153" t="s">
        <v>12260</v>
      </c>
      <c r="E5493" s="82">
        <v>12</v>
      </c>
      <c r="F5493" s="79"/>
      <c r="G5493" s="82"/>
      <c r="H5493" s="82"/>
      <c r="I5493" s="118">
        <f>VLOOKUP(道具表!L5493,虛寶卡代碼清單!D:H,4,FALSE)*K5493</f>
        <v>500000000000</v>
      </c>
      <c r="J5493" s="147"/>
      <c r="K5493" s="71">
        <v>10000000000</v>
      </c>
      <c r="L5493" t="s">
        <v>12039</v>
      </c>
    </row>
    <row r="5494" spans="2:12" x14ac:dyDescent="0.25">
      <c r="B5494" s="82" t="s">
        <v>441</v>
      </c>
      <c r="C5494" s="156" t="s">
        <v>12083</v>
      </c>
      <c r="D5494" s="153" t="s">
        <v>12261</v>
      </c>
      <c r="E5494" s="82">
        <v>12</v>
      </c>
      <c r="F5494" s="79"/>
      <c r="G5494" s="82"/>
      <c r="H5494" s="82"/>
      <c r="I5494" s="118">
        <f>VLOOKUP(道具表!L5494,虛寶卡代碼清單!D:H,4,FALSE)*K5494</f>
        <v>600000</v>
      </c>
      <c r="J5494" s="147"/>
      <c r="K5494" s="71">
        <v>3000</v>
      </c>
      <c r="L5494" t="s">
        <v>12041</v>
      </c>
    </row>
    <row r="5495" spans="2:12" x14ac:dyDescent="0.25">
      <c r="B5495" s="82" t="s">
        <v>441</v>
      </c>
      <c r="C5495" s="156" t="s">
        <v>12084</v>
      </c>
      <c r="D5495" s="153" t="s">
        <v>12262</v>
      </c>
      <c r="E5495" s="82">
        <v>12</v>
      </c>
      <c r="F5495" s="79"/>
      <c r="G5495" s="82"/>
      <c r="H5495" s="82"/>
      <c r="I5495" s="118">
        <f>VLOOKUP(道具表!L5495,虛寶卡代碼清單!D:H,4,FALSE)*K5495</f>
        <v>2000000</v>
      </c>
      <c r="J5495" s="147"/>
      <c r="K5495" s="71">
        <v>10000</v>
      </c>
      <c r="L5495" t="s">
        <v>12041</v>
      </c>
    </row>
    <row r="5496" spans="2:12" x14ac:dyDescent="0.25">
      <c r="B5496" s="82" t="s">
        <v>441</v>
      </c>
      <c r="C5496" s="156" t="s">
        <v>12085</v>
      </c>
      <c r="D5496" s="153" t="s">
        <v>12263</v>
      </c>
      <c r="E5496" s="82">
        <v>12</v>
      </c>
      <c r="F5496" s="79"/>
      <c r="G5496" s="82"/>
      <c r="H5496" s="82"/>
      <c r="I5496" s="118">
        <f>VLOOKUP(道具表!L5496,虛寶卡代碼清單!D:H,4,FALSE)*K5496</f>
        <v>6000000</v>
      </c>
      <c r="J5496" s="147"/>
      <c r="K5496" s="71">
        <v>30000</v>
      </c>
      <c r="L5496" t="s">
        <v>12041</v>
      </c>
    </row>
    <row r="5497" spans="2:12" x14ac:dyDescent="0.25">
      <c r="B5497" s="82" t="s">
        <v>441</v>
      </c>
      <c r="C5497" s="156" t="s">
        <v>12086</v>
      </c>
      <c r="D5497" s="153" t="s">
        <v>12264</v>
      </c>
      <c r="E5497" s="82">
        <v>12</v>
      </c>
      <c r="F5497" s="79"/>
      <c r="G5497" s="82"/>
      <c r="H5497" s="82"/>
      <c r="I5497" s="118">
        <f>VLOOKUP(道具表!L5497,虛寶卡代碼清單!D:H,4,FALSE)*K5497</f>
        <v>20000000</v>
      </c>
      <c r="J5497" s="147"/>
      <c r="K5497" s="71">
        <v>100000</v>
      </c>
      <c r="L5497" t="s">
        <v>12041</v>
      </c>
    </row>
    <row r="5498" spans="2:12" x14ac:dyDescent="0.25">
      <c r="B5498" s="82" t="s">
        <v>441</v>
      </c>
      <c r="C5498" s="156" t="s">
        <v>12087</v>
      </c>
      <c r="D5498" s="153" t="s">
        <v>12265</v>
      </c>
      <c r="E5498" s="82">
        <v>12</v>
      </c>
      <c r="F5498" s="79"/>
      <c r="G5498" s="82"/>
      <c r="H5498" s="82"/>
      <c r="I5498" s="118">
        <f>VLOOKUP(道具表!L5498,虛寶卡代碼清單!D:H,4,FALSE)*K5498</f>
        <v>60000000</v>
      </c>
      <c r="J5498" s="147"/>
      <c r="K5498" s="71">
        <v>300000</v>
      </c>
      <c r="L5498" t="s">
        <v>12041</v>
      </c>
    </row>
    <row r="5499" spans="2:12" x14ac:dyDescent="0.25">
      <c r="B5499" s="82" t="s">
        <v>441</v>
      </c>
      <c r="C5499" s="156" t="s">
        <v>12088</v>
      </c>
      <c r="D5499" s="153" t="s">
        <v>12266</v>
      </c>
      <c r="E5499" s="82">
        <v>12</v>
      </c>
      <c r="F5499" s="79"/>
      <c r="G5499" s="82"/>
      <c r="H5499" s="82"/>
      <c r="I5499" s="118">
        <f>VLOOKUP(道具表!L5499,虛寶卡代碼清單!D:H,4,FALSE)*K5499</f>
        <v>200000000</v>
      </c>
      <c r="J5499" s="147"/>
      <c r="K5499" s="71">
        <v>1000000</v>
      </c>
      <c r="L5499" t="s">
        <v>12041</v>
      </c>
    </row>
    <row r="5500" spans="2:12" x14ac:dyDescent="0.25">
      <c r="B5500" s="82" t="s">
        <v>441</v>
      </c>
      <c r="C5500" s="156" t="s">
        <v>12089</v>
      </c>
      <c r="D5500" s="153" t="s">
        <v>12267</v>
      </c>
      <c r="E5500" s="82">
        <v>12</v>
      </c>
      <c r="F5500" s="79"/>
      <c r="G5500" s="82"/>
      <c r="H5500" s="82"/>
      <c r="I5500" s="118">
        <f>VLOOKUP(道具表!L5500,虛寶卡代碼清單!D:H,4,FALSE)*K5500</f>
        <v>600000000</v>
      </c>
      <c r="J5500" s="147"/>
      <c r="K5500" s="71">
        <v>3000000</v>
      </c>
      <c r="L5500" t="s">
        <v>12041</v>
      </c>
    </row>
    <row r="5501" spans="2:12" x14ac:dyDescent="0.25">
      <c r="B5501" s="82" t="s">
        <v>441</v>
      </c>
      <c r="C5501" s="156" t="s">
        <v>12090</v>
      </c>
      <c r="D5501" s="153" t="s">
        <v>12268</v>
      </c>
      <c r="E5501" s="82">
        <v>12</v>
      </c>
      <c r="F5501" s="79"/>
      <c r="G5501" s="82"/>
      <c r="H5501" s="82"/>
      <c r="I5501" s="118">
        <f>VLOOKUP(道具表!L5501,虛寶卡代碼清單!D:H,4,FALSE)*K5501</f>
        <v>1200000000</v>
      </c>
      <c r="J5501" s="147"/>
      <c r="K5501" s="71">
        <v>6000000</v>
      </c>
      <c r="L5501" t="s">
        <v>12041</v>
      </c>
    </row>
    <row r="5502" spans="2:12" x14ac:dyDescent="0.25">
      <c r="B5502" s="82" t="s">
        <v>441</v>
      </c>
      <c r="C5502" s="156" t="s">
        <v>12091</v>
      </c>
      <c r="D5502" s="153" t="s">
        <v>12269</v>
      </c>
      <c r="E5502" s="82">
        <v>12</v>
      </c>
      <c r="F5502" s="79"/>
      <c r="G5502" s="82"/>
      <c r="H5502" s="82"/>
      <c r="I5502" s="118">
        <f>VLOOKUP(道具表!L5502,虛寶卡代碼清單!D:H,4,FALSE)*K5502</f>
        <v>1800000000</v>
      </c>
      <c r="J5502" s="147"/>
      <c r="K5502" s="71">
        <v>9000000</v>
      </c>
      <c r="L5502" t="s">
        <v>12041</v>
      </c>
    </row>
    <row r="5503" spans="2:12" x14ac:dyDescent="0.25">
      <c r="B5503" s="82" t="s">
        <v>441</v>
      </c>
      <c r="C5503" s="156" t="s">
        <v>12092</v>
      </c>
      <c r="D5503" s="153" t="s">
        <v>12270</v>
      </c>
      <c r="E5503" s="82">
        <v>12</v>
      </c>
      <c r="F5503" s="79"/>
      <c r="G5503" s="82"/>
      <c r="H5503" s="82"/>
      <c r="I5503" s="118">
        <f>VLOOKUP(道具表!L5503,虛寶卡代碼清單!D:H,4,FALSE)*K5503</f>
        <v>2000000000</v>
      </c>
      <c r="J5503" s="147"/>
      <c r="K5503" s="71">
        <v>10000000</v>
      </c>
      <c r="L5503" t="s">
        <v>12041</v>
      </c>
    </row>
    <row r="5504" spans="2:12" x14ac:dyDescent="0.25">
      <c r="B5504" s="82" t="s">
        <v>441</v>
      </c>
      <c r="C5504" s="156" t="s">
        <v>12093</v>
      </c>
      <c r="D5504" s="153" t="s">
        <v>12271</v>
      </c>
      <c r="E5504" s="82">
        <v>12</v>
      </c>
      <c r="F5504" s="79"/>
      <c r="G5504" s="82"/>
      <c r="H5504" s="82"/>
      <c r="I5504" s="118">
        <f>VLOOKUP(道具表!L5504,虛寶卡代碼清單!D:H,4,FALSE)*K5504</f>
        <v>3000000000</v>
      </c>
      <c r="J5504" s="147"/>
      <c r="K5504" s="71">
        <v>15000000</v>
      </c>
      <c r="L5504" t="s">
        <v>12041</v>
      </c>
    </row>
    <row r="5505" spans="2:12" x14ac:dyDescent="0.25">
      <c r="B5505" s="82" t="s">
        <v>441</v>
      </c>
      <c r="C5505" s="156" t="s">
        <v>12094</v>
      </c>
      <c r="D5505" s="153" t="s">
        <v>12272</v>
      </c>
      <c r="E5505" s="82">
        <v>12</v>
      </c>
      <c r="F5505" s="79"/>
      <c r="G5505" s="82"/>
      <c r="H5505" s="82"/>
      <c r="I5505" s="118">
        <f>VLOOKUP(道具表!L5505,虛寶卡代碼清單!D:H,4,FALSE)*K5505</f>
        <v>6000000000</v>
      </c>
      <c r="J5505" s="147"/>
      <c r="K5505" s="71">
        <v>30000000</v>
      </c>
      <c r="L5505" t="s">
        <v>12041</v>
      </c>
    </row>
    <row r="5506" spans="2:12" x14ac:dyDescent="0.25">
      <c r="B5506" s="82" t="s">
        <v>441</v>
      </c>
      <c r="C5506" s="156" t="s">
        <v>12095</v>
      </c>
      <c r="D5506" s="153" t="s">
        <v>12273</v>
      </c>
      <c r="E5506" s="82">
        <v>12</v>
      </c>
      <c r="F5506" s="79"/>
      <c r="G5506" s="82"/>
      <c r="H5506" s="82"/>
      <c r="I5506" s="118">
        <f>VLOOKUP(道具表!L5506,虛寶卡代碼清單!D:H,4,FALSE)*K5506</f>
        <v>10000000000</v>
      </c>
      <c r="J5506" s="147"/>
      <c r="K5506" s="71">
        <v>50000000</v>
      </c>
      <c r="L5506" t="s">
        <v>12041</v>
      </c>
    </row>
    <row r="5507" spans="2:12" x14ac:dyDescent="0.25">
      <c r="B5507" s="82" t="s">
        <v>441</v>
      </c>
      <c r="C5507" s="156" t="s">
        <v>12096</v>
      </c>
      <c r="D5507" s="153" t="s">
        <v>12274</v>
      </c>
      <c r="E5507" s="82">
        <v>12</v>
      </c>
      <c r="F5507" s="79"/>
      <c r="G5507" s="82"/>
      <c r="H5507" s="82"/>
      <c r="I5507" s="118">
        <f>VLOOKUP(道具表!L5507,虛寶卡代碼清單!D:H,4,FALSE)*K5507</f>
        <v>20000000000</v>
      </c>
      <c r="J5507" s="147"/>
      <c r="K5507" s="71">
        <v>100000000</v>
      </c>
      <c r="L5507" t="s">
        <v>12041</v>
      </c>
    </row>
    <row r="5508" spans="2:12" x14ac:dyDescent="0.25">
      <c r="B5508" s="82" t="s">
        <v>441</v>
      </c>
      <c r="C5508" s="156" t="s">
        <v>12097</v>
      </c>
      <c r="D5508" s="153" t="s">
        <v>12275</v>
      </c>
      <c r="E5508" s="82">
        <v>12</v>
      </c>
      <c r="F5508" s="79"/>
      <c r="G5508" s="82"/>
      <c r="H5508" s="82"/>
      <c r="I5508" s="118">
        <f>VLOOKUP(道具表!L5508,虛寶卡代碼清單!D:H,4,FALSE)*K5508</f>
        <v>40000000000</v>
      </c>
      <c r="J5508" s="147"/>
      <c r="K5508" s="71">
        <v>200000000</v>
      </c>
      <c r="L5508" t="s">
        <v>12041</v>
      </c>
    </row>
    <row r="5509" spans="2:12" x14ac:dyDescent="0.25">
      <c r="B5509" s="82" t="s">
        <v>441</v>
      </c>
      <c r="C5509" s="156" t="s">
        <v>12098</v>
      </c>
      <c r="D5509" s="153" t="s">
        <v>12276</v>
      </c>
      <c r="E5509" s="82">
        <v>12</v>
      </c>
      <c r="F5509" s="79"/>
      <c r="G5509" s="82"/>
      <c r="H5509" s="82"/>
      <c r="I5509" s="118">
        <f>VLOOKUP(道具表!L5509,虛寶卡代碼清單!D:H,4,FALSE)*K5509</f>
        <v>60000000000</v>
      </c>
      <c r="J5509" s="147"/>
      <c r="K5509" s="71">
        <v>300000000</v>
      </c>
      <c r="L5509" t="s">
        <v>12041</v>
      </c>
    </row>
    <row r="5510" spans="2:12" x14ac:dyDescent="0.25">
      <c r="B5510" s="82" t="s">
        <v>441</v>
      </c>
      <c r="C5510" s="156" t="s">
        <v>12099</v>
      </c>
      <c r="D5510" s="153" t="s">
        <v>12277</v>
      </c>
      <c r="E5510" s="82">
        <v>12</v>
      </c>
      <c r="F5510" s="79"/>
      <c r="G5510" s="82"/>
      <c r="H5510" s="82"/>
      <c r="I5510" s="118">
        <f>VLOOKUP(道具表!L5510,虛寶卡代碼清單!D:H,4,FALSE)*K5510</f>
        <v>100000000000</v>
      </c>
      <c r="J5510" s="147"/>
      <c r="K5510" s="71">
        <v>500000000</v>
      </c>
      <c r="L5510" t="s">
        <v>12041</v>
      </c>
    </row>
    <row r="5511" spans="2:12" x14ac:dyDescent="0.25">
      <c r="B5511" s="82" t="s">
        <v>441</v>
      </c>
      <c r="C5511" s="156" t="s">
        <v>12100</v>
      </c>
      <c r="D5511" s="153" t="s">
        <v>12278</v>
      </c>
      <c r="E5511" s="82">
        <v>12</v>
      </c>
      <c r="F5511" s="79"/>
      <c r="G5511" s="82"/>
      <c r="H5511" s="82"/>
      <c r="I5511" s="118">
        <f>VLOOKUP(道具表!L5511,虛寶卡代碼清單!D:H,4,FALSE)*K5511</f>
        <v>200000000000</v>
      </c>
      <c r="J5511" s="147"/>
      <c r="K5511" s="71">
        <v>1000000000</v>
      </c>
      <c r="L5511" t="s">
        <v>12041</v>
      </c>
    </row>
    <row r="5512" spans="2:12" x14ac:dyDescent="0.25">
      <c r="B5512" s="82" t="s">
        <v>441</v>
      </c>
      <c r="C5512" s="156" t="s">
        <v>12101</v>
      </c>
      <c r="D5512" s="153" t="s">
        <v>12279</v>
      </c>
      <c r="E5512" s="82">
        <v>12</v>
      </c>
      <c r="F5512" s="79"/>
      <c r="G5512" s="82"/>
      <c r="H5512" s="82"/>
      <c r="I5512" s="118">
        <f>VLOOKUP(道具表!L5512,虛寶卡代碼清單!D:H,4,FALSE)*K5512</f>
        <v>400000000000</v>
      </c>
      <c r="J5512" s="147"/>
      <c r="K5512" s="71">
        <v>2000000000</v>
      </c>
      <c r="L5512" t="s">
        <v>12041</v>
      </c>
    </row>
    <row r="5513" spans="2:12" x14ac:dyDescent="0.25">
      <c r="B5513" s="82" t="s">
        <v>441</v>
      </c>
      <c r="C5513" s="156" t="s">
        <v>12102</v>
      </c>
      <c r="D5513" s="153" t="s">
        <v>12280</v>
      </c>
      <c r="E5513" s="82">
        <v>12</v>
      </c>
      <c r="F5513" s="79"/>
      <c r="G5513" s="82"/>
      <c r="H5513" s="82"/>
      <c r="I5513" s="118">
        <f>VLOOKUP(道具表!L5513,虛寶卡代碼清單!D:H,4,FALSE)*K5513</f>
        <v>1000000000000</v>
      </c>
      <c r="J5513" s="147"/>
      <c r="K5513" s="71">
        <v>5000000000</v>
      </c>
      <c r="L5513" t="s">
        <v>12041</v>
      </c>
    </row>
    <row r="5514" spans="2:12" x14ac:dyDescent="0.25">
      <c r="B5514" s="82" t="s">
        <v>441</v>
      </c>
      <c r="C5514" s="156" t="s">
        <v>12103</v>
      </c>
      <c r="D5514" s="153" t="s">
        <v>12281</v>
      </c>
      <c r="E5514" s="82">
        <v>12</v>
      </c>
      <c r="F5514" s="79"/>
      <c r="G5514" s="82"/>
      <c r="H5514" s="82"/>
      <c r="I5514" s="118">
        <f>VLOOKUP(道具表!L5514,虛寶卡代碼清單!D:H,4,FALSE)*K5514</f>
        <v>2000000000000</v>
      </c>
      <c r="J5514" s="147"/>
      <c r="K5514" s="71">
        <v>10000000000</v>
      </c>
      <c r="L5514" t="s">
        <v>12041</v>
      </c>
    </row>
    <row r="5515" spans="2:12" x14ac:dyDescent="0.25">
      <c r="B5515" s="82" t="s">
        <v>441</v>
      </c>
      <c r="C5515" s="156" t="s">
        <v>12104</v>
      </c>
      <c r="D5515" s="153" t="s">
        <v>12282</v>
      </c>
      <c r="E5515" s="82">
        <v>12</v>
      </c>
      <c r="F5515" s="79"/>
      <c r="G5515" s="82"/>
      <c r="H5515" s="82"/>
      <c r="I5515" s="118">
        <f>VLOOKUP(道具表!L5515,虛寶卡代碼清單!D:H,4,FALSE)*K5515</f>
        <v>600000</v>
      </c>
      <c r="J5515" s="147"/>
      <c r="K5515" s="71">
        <v>3000</v>
      </c>
      <c r="L5515" t="s">
        <v>12041</v>
      </c>
    </row>
    <row r="5516" spans="2:12" x14ac:dyDescent="0.25">
      <c r="B5516" s="82" t="s">
        <v>441</v>
      </c>
      <c r="C5516" s="156" t="s">
        <v>12105</v>
      </c>
      <c r="D5516" s="153" t="s">
        <v>12283</v>
      </c>
      <c r="E5516" s="82">
        <v>12</v>
      </c>
      <c r="F5516" s="79"/>
      <c r="G5516" s="82"/>
      <c r="H5516" s="82"/>
      <c r="I5516" s="118">
        <f>VLOOKUP(道具表!L5516,虛寶卡代碼清單!D:H,4,FALSE)*K5516</f>
        <v>2000000</v>
      </c>
      <c r="J5516" s="147"/>
      <c r="K5516" s="71">
        <v>10000</v>
      </c>
      <c r="L5516" t="s">
        <v>12041</v>
      </c>
    </row>
    <row r="5517" spans="2:12" x14ac:dyDescent="0.25">
      <c r="B5517" s="82" t="s">
        <v>441</v>
      </c>
      <c r="C5517" s="156" t="s">
        <v>12106</v>
      </c>
      <c r="D5517" s="153" t="s">
        <v>12284</v>
      </c>
      <c r="E5517" s="82">
        <v>12</v>
      </c>
      <c r="F5517" s="79"/>
      <c r="G5517" s="82"/>
      <c r="H5517" s="82"/>
      <c r="I5517" s="118">
        <f>VLOOKUP(道具表!L5517,虛寶卡代碼清單!D:H,4,FALSE)*K5517</f>
        <v>6000000</v>
      </c>
      <c r="J5517" s="147"/>
      <c r="K5517" s="71">
        <v>30000</v>
      </c>
      <c r="L5517" t="s">
        <v>12041</v>
      </c>
    </row>
    <row r="5518" spans="2:12" x14ac:dyDescent="0.25">
      <c r="B5518" s="82" t="s">
        <v>441</v>
      </c>
      <c r="C5518" s="156" t="s">
        <v>12107</v>
      </c>
      <c r="D5518" s="153" t="s">
        <v>12285</v>
      </c>
      <c r="E5518" s="82">
        <v>12</v>
      </c>
      <c r="F5518" s="79"/>
      <c r="G5518" s="82"/>
      <c r="H5518" s="82"/>
      <c r="I5518" s="118">
        <f>VLOOKUP(道具表!L5518,虛寶卡代碼清單!D:H,4,FALSE)*K5518</f>
        <v>20000000</v>
      </c>
      <c r="J5518" s="147"/>
      <c r="K5518" s="71">
        <v>100000</v>
      </c>
      <c r="L5518" t="s">
        <v>12041</v>
      </c>
    </row>
    <row r="5519" spans="2:12" x14ac:dyDescent="0.25">
      <c r="B5519" s="82" t="s">
        <v>441</v>
      </c>
      <c r="C5519" s="156" t="s">
        <v>12108</v>
      </c>
      <c r="D5519" s="153" t="s">
        <v>12286</v>
      </c>
      <c r="E5519" s="82">
        <v>12</v>
      </c>
      <c r="F5519" s="79"/>
      <c r="G5519" s="82"/>
      <c r="H5519" s="82"/>
      <c r="I5519" s="118">
        <f>VLOOKUP(道具表!L5519,虛寶卡代碼清單!D:H,4,FALSE)*K5519</f>
        <v>60000000</v>
      </c>
      <c r="J5519" s="147"/>
      <c r="K5519" s="71">
        <v>300000</v>
      </c>
      <c r="L5519" t="s">
        <v>12041</v>
      </c>
    </row>
    <row r="5520" spans="2:12" x14ac:dyDescent="0.25">
      <c r="B5520" s="82" t="s">
        <v>441</v>
      </c>
      <c r="C5520" s="156" t="s">
        <v>12109</v>
      </c>
      <c r="D5520" s="153" t="s">
        <v>12287</v>
      </c>
      <c r="E5520" s="82">
        <v>12</v>
      </c>
      <c r="F5520" s="79"/>
      <c r="G5520" s="82"/>
      <c r="H5520" s="82"/>
      <c r="I5520" s="118">
        <f>VLOOKUP(道具表!L5520,虛寶卡代碼清單!D:H,4,FALSE)*K5520</f>
        <v>200000000</v>
      </c>
      <c r="J5520" s="147"/>
      <c r="K5520" s="71">
        <v>1000000</v>
      </c>
      <c r="L5520" t="s">
        <v>12041</v>
      </c>
    </row>
    <row r="5521" spans="2:12" x14ac:dyDescent="0.25">
      <c r="B5521" s="82" t="s">
        <v>441</v>
      </c>
      <c r="C5521" s="156" t="s">
        <v>12110</v>
      </c>
      <c r="D5521" s="153" t="s">
        <v>12288</v>
      </c>
      <c r="E5521" s="82">
        <v>12</v>
      </c>
      <c r="F5521" s="79"/>
      <c r="G5521" s="82"/>
      <c r="H5521" s="82"/>
      <c r="I5521" s="118">
        <f>VLOOKUP(道具表!L5521,虛寶卡代碼清單!D:H,4,FALSE)*K5521</f>
        <v>600000000</v>
      </c>
      <c r="J5521" s="147"/>
      <c r="K5521" s="71">
        <v>3000000</v>
      </c>
      <c r="L5521" t="s">
        <v>12041</v>
      </c>
    </row>
    <row r="5522" spans="2:12" x14ac:dyDescent="0.25">
      <c r="B5522" s="82" t="s">
        <v>441</v>
      </c>
      <c r="C5522" s="156" t="s">
        <v>12111</v>
      </c>
      <c r="D5522" s="153" t="s">
        <v>12289</v>
      </c>
      <c r="E5522" s="82">
        <v>12</v>
      </c>
      <c r="F5522" s="79"/>
      <c r="G5522" s="82"/>
      <c r="H5522" s="82"/>
      <c r="I5522" s="118">
        <f>VLOOKUP(道具表!L5522,虛寶卡代碼清單!D:H,4,FALSE)*K5522</f>
        <v>1200000000</v>
      </c>
      <c r="J5522" s="147"/>
      <c r="K5522" s="71">
        <v>6000000</v>
      </c>
      <c r="L5522" t="s">
        <v>12041</v>
      </c>
    </row>
    <row r="5523" spans="2:12" x14ac:dyDescent="0.25">
      <c r="B5523" s="82" t="s">
        <v>441</v>
      </c>
      <c r="C5523" s="156" t="s">
        <v>12112</v>
      </c>
      <c r="D5523" s="153" t="s">
        <v>12290</v>
      </c>
      <c r="E5523" s="82">
        <v>12</v>
      </c>
      <c r="F5523" s="79"/>
      <c r="G5523" s="82"/>
      <c r="H5523" s="82"/>
      <c r="I5523" s="118">
        <f>VLOOKUP(道具表!L5523,虛寶卡代碼清單!D:H,4,FALSE)*K5523</f>
        <v>1800000000</v>
      </c>
      <c r="J5523" s="147"/>
      <c r="K5523" s="71">
        <v>9000000</v>
      </c>
      <c r="L5523" t="s">
        <v>12041</v>
      </c>
    </row>
    <row r="5524" spans="2:12" x14ac:dyDescent="0.25">
      <c r="B5524" s="82" t="s">
        <v>441</v>
      </c>
      <c r="C5524" s="156" t="s">
        <v>12113</v>
      </c>
      <c r="D5524" s="153" t="s">
        <v>12291</v>
      </c>
      <c r="E5524" s="82">
        <v>12</v>
      </c>
      <c r="F5524" s="79"/>
      <c r="G5524" s="82"/>
      <c r="H5524" s="82"/>
      <c r="I5524" s="118">
        <f>VLOOKUP(道具表!L5524,虛寶卡代碼清單!D:H,4,FALSE)*K5524</f>
        <v>2000000000</v>
      </c>
      <c r="J5524" s="147"/>
      <c r="K5524" s="71">
        <v>10000000</v>
      </c>
      <c r="L5524" t="s">
        <v>12041</v>
      </c>
    </row>
    <row r="5525" spans="2:12" x14ac:dyDescent="0.25">
      <c r="B5525" s="82" t="s">
        <v>441</v>
      </c>
      <c r="C5525" s="156" t="s">
        <v>12114</v>
      </c>
      <c r="D5525" s="153" t="s">
        <v>12292</v>
      </c>
      <c r="E5525" s="82">
        <v>12</v>
      </c>
      <c r="F5525" s="79"/>
      <c r="G5525" s="82"/>
      <c r="H5525" s="82"/>
      <c r="I5525" s="118">
        <f>VLOOKUP(道具表!L5525,虛寶卡代碼清單!D:H,4,FALSE)*K5525</f>
        <v>3000000000</v>
      </c>
      <c r="J5525" s="147"/>
      <c r="K5525" s="71">
        <v>15000000</v>
      </c>
      <c r="L5525" t="s">
        <v>12041</v>
      </c>
    </row>
    <row r="5526" spans="2:12" x14ac:dyDescent="0.25">
      <c r="B5526" s="82" t="s">
        <v>441</v>
      </c>
      <c r="C5526" s="156" t="s">
        <v>12115</v>
      </c>
      <c r="D5526" s="153" t="s">
        <v>12293</v>
      </c>
      <c r="E5526" s="82">
        <v>12</v>
      </c>
      <c r="F5526" s="79"/>
      <c r="G5526" s="82"/>
      <c r="H5526" s="82"/>
      <c r="I5526" s="118">
        <f>VLOOKUP(道具表!L5526,虛寶卡代碼清單!D:H,4,FALSE)*K5526</f>
        <v>6000000000</v>
      </c>
      <c r="J5526" s="147"/>
      <c r="K5526" s="71">
        <v>30000000</v>
      </c>
      <c r="L5526" t="s">
        <v>12041</v>
      </c>
    </row>
    <row r="5527" spans="2:12" x14ac:dyDescent="0.25">
      <c r="B5527" s="82" t="s">
        <v>441</v>
      </c>
      <c r="C5527" s="156" t="s">
        <v>12116</v>
      </c>
      <c r="D5527" s="153" t="s">
        <v>12294</v>
      </c>
      <c r="E5527" s="82">
        <v>12</v>
      </c>
      <c r="F5527" s="79"/>
      <c r="G5527" s="82"/>
      <c r="H5527" s="82"/>
      <c r="I5527" s="118">
        <f>VLOOKUP(道具表!L5527,虛寶卡代碼清單!D:H,4,FALSE)*K5527</f>
        <v>10000000000</v>
      </c>
      <c r="J5527" s="147"/>
      <c r="K5527" s="71">
        <v>50000000</v>
      </c>
      <c r="L5527" t="s">
        <v>12041</v>
      </c>
    </row>
    <row r="5528" spans="2:12" x14ac:dyDescent="0.25">
      <c r="B5528" s="82" t="s">
        <v>441</v>
      </c>
      <c r="C5528" s="156" t="s">
        <v>12117</v>
      </c>
      <c r="D5528" s="153" t="s">
        <v>12295</v>
      </c>
      <c r="E5528" s="82">
        <v>12</v>
      </c>
      <c r="F5528" s="79"/>
      <c r="G5528" s="82"/>
      <c r="H5528" s="82"/>
      <c r="I5528" s="118">
        <f>VLOOKUP(道具表!L5528,虛寶卡代碼清單!D:H,4,FALSE)*K5528</f>
        <v>20000000000</v>
      </c>
      <c r="J5528" s="147"/>
      <c r="K5528" s="71">
        <v>100000000</v>
      </c>
      <c r="L5528" t="s">
        <v>12041</v>
      </c>
    </row>
    <row r="5529" spans="2:12" x14ac:dyDescent="0.25">
      <c r="B5529" s="82" t="s">
        <v>441</v>
      </c>
      <c r="C5529" s="156" t="s">
        <v>12118</v>
      </c>
      <c r="D5529" s="153" t="s">
        <v>12296</v>
      </c>
      <c r="E5529" s="82">
        <v>12</v>
      </c>
      <c r="F5529" s="79"/>
      <c r="G5529" s="82"/>
      <c r="H5529" s="82"/>
      <c r="I5529" s="118">
        <f>VLOOKUP(道具表!L5529,虛寶卡代碼清單!D:H,4,FALSE)*K5529</f>
        <v>40000000000</v>
      </c>
      <c r="J5529" s="147"/>
      <c r="K5529" s="71">
        <v>200000000</v>
      </c>
      <c r="L5529" t="s">
        <v>12041</v>
      </c>
    </row>
    <row r="5530" spans="2:12" x14ac:dyDescent="0.25">
      <c r="B5530" s="82" t="s">
        <v>441</v>
      </c>
      <c r="C5530" s="156" t="s">
        <v>12119</v>
      </c>
      <c r="D5530" s="153" t="s">
        <v>12297</v>
      </c>
      <c r="E5530" s="82">
        <v>12</v>
      </c>
      <c r="F5530" s="79"/>
      <c r="G5530" s="82"/>
      <c r="H5530" s="82"/>
      <c r="I5530" s="118">
        <f>VLOOKUP(道具表!L5530,虛寶卡代碼清單!D:H,4,FALSE)*K5530</f>
        <v>60000000000</v>
      </c>
      <c r="J5530" s="147"/>
      <c r="K5530" s="71">
        <v>300000000</v>
      </c>
      <c r="L5530" t="s">
        <v>12041</v>
      </c>
    </row>
    <row r="5531" spans="2:12" x14ac:dyDescent="0.25">
      <c r="B5531" s="82" t="s">
        <v>441</v>
      </c>
      <c r="C5531" s="156" t="s">
        <v>12120</v>
      </c>
      <c r="D5531" s="153" t="s">
        <v>12298</v>
      </c>
      <c r="E5531" s="82">
        <v>12</v>
      </c>
      <c r="F5531" s="79"/>
      <c r="G5531" s="82"/>
      <c r="H5531" s="82"/>
      <c r="I5531" s="118">
        <f>VLOOKUP(道具表!L5531,虛寶卡代碼清單!D:H,4,FALSE)*K5531</f>
        <v>100000000000</v>
      </c>
      <c r="J5531" s="147"/>
      <c r="K5531" s="71">
        <v>500000000</v>
      </c>
      <c r="L5531" t="s">
        <v>12041</v>
      </c>
    </row>
    <row r="5532" spans="2:12" x14ac:dyDescent="0.25">
      <c r="B5532" s="82" t="s">
        <v>441</v>
      </c>
      <c r="C5532" s="156" t="s">
        <v>12121</v>
      </c>
      <c r="D5532" s="153" t="s">
        <v>12299</v>
      </c>
      <c r="E5532" s="82">
        <v>12</v>
      </c>
      <c r="F5532" s="79"/>
      <c r="G5532" s="82"/>
      <c r="H5532" s="82"/>
      <c r="I5532" s="118">
        <f>VLOOKUP(道具表!L5532,虛寶卡代碼清單!D:H,4,FALSE)*K5532</f>
        <v>200000000000</v>
      </c>
      <c r="J5532" s="147"/>
      <c r="K5532" s="71">
        <v>1000000000</v>
      </c>
      <c r="L5532" t="s">
        <v>12041</v>
      </c>
    </row>
    <row r="5533" spans="2:12" x14ac:dyDescent="0.25">
      <c r="B5533" s="82" t="s">
        <v>441</v>
      </c>
      <c r="C5533" s="156" t="s">
        <v>12122</v>
      </c>
      <c r="D5533" s="153" t="s">
        <v>12300</v>
      </c>
      <c r="E5533" s="82">
        <v>12</v>
      </c>
      <c r="F5533" s="79"/>
      <c r="G5533" s="82"/>
      <c r="H5533" s="82"/>
      <c r="I5533" s="118">
        <f>VLOOKUP(道具表!L5533,虛寶卡代碼清單!D:H,4,FALSE)*K5533</f>
        <v>400000000000</v>
      </c>
      <c r="J5533" s="147"/>
      <c r="K5533" s="71">
        <v>2000000000</v>
      </c>
      <c r="L5533" t="s">
        <v>12041</v>
      </c>
    </row>
    <row r="5534" spans="2:12" x14ac:dyDescent="0.25">
      <c r="B5534" s="82" t="s">
        <v>441</v>
      </c>
      <c r="C5534" s="156" t="s">
        <v>12123</v>
      </c>
      <c r="D5534" s="153" t="s">
        <v>12301</v>
      </c>
      <c r="E5534" s="82">
        <v>12</v>
      </c>
      <c r="F5534" s="79"/>
      <c r="G5534" s="82"/>
      <c r="H5534" s="82"/>
      <c r="I5534" s="118">
        <f>VLOOKUP(道具表!L5534,虛寶卡代碼清單!D:H,4,FALSE)*K5534</f>
        <v>1000000000000</v>
      </c>
      <c r="J5534" s="147"/>
      <c r="K5534" s="71">
        <v>5000000000</v>
      </c>
      <c r="L5534" t="s">
        <v>12041</v>
      </c>
    </row>
    <row r="5535" spans="2:12" x14ac:dyDescent="0.25">
      <c r="B5535" s="82" t="s">
        <v>441</v>
      </c>
      <c r="C5535" s="156" t="s">
        <v>12124</v>
      </c>
      <c r="D5535" s="153" t="s">
        <v>12302</v>
      </c>
      <c r="E5535" s="82">
        <v>12</v>
      </c>
      <c r="F5535" s="79"/>
      <c r="G5535" s="82"/>
      <c r="H5535" s="82"/>
      <c r="I5535" s="118">
        <f>VLOOKUP(道具表!L5535,虛寶卡代碼清單!D:H,4,FALSE)*K5535</f>
        <v>2000000000000</v>
      </c>
      <c r="J5535" s="147"/>
      <c r="K5535" s="71">
        <v>10000000000</v>
      </c>
      <c r="L5535" t="s">
        <v>12041</v>
      </c>
    </row>
    <row r="5536" spans="2:12" x14ac:dyDescent="0.25">
      <c r="B5536" s="82" t="s">
        <v>441</v>
      </c>
      <c r="C5536" s="156" t="s">
        <v>12125</v>
      </c>
      <c r="D5536" s="153" t="s">
        <v>12303</v>
      </c>
      <c r="E5536" s="82">
        <v>12</v>
      </c>
      <c r="F5536" s="79"/>
      <c r="G5536" s="82"/>
      <c r="H5536" s="82"/>
      <c r="I5536" s="118">
        <f>VLOOKUP(道具表!L5536,虛寶卡代碼清單!D:H,4,FALSE)*K5536</f>
        <v>1500000</v>
      </c>
      <c r="J5536" s="147"/>
      <c r="K5536" s="71">
        <v>3000</v>
      </c>
      <c r="L5536" t="s">
        <v>12040</v>
      </c>
    </row>
    <row r="5537" spans="2:12" x14ac:dyDescent="0.25">
      <c r="B5537" s="82" t="s">
        <v>441</v>
      </c>
      <c r="C5537" s="156" t="s">
        <v>12126</v>
      </c>
      <c r="D5537" s="153" t="s">
        <v>12304</v>
      </c>
      <c r="E5537" s="82">
        <v>12</v>
      </c>
      <c r="F5537" s="79"/>
      <c r="G5537" s="82"/>
      <c r="H5537" s="82"/>
      <c r="I5537" s="118">
        <f>VLOOKUP(道具表!L5537,虛寶卡代碼清單!D:H,4,FALSE)*K5537</f>
        <v>5000000</v>
      </c>
      <c r="J5537" s="147"/>
      <c r="K5537" s="71">
        <v>10000</v>
      </c>
      <c r="L5537" t="s">
        <v>12040</v>
      </c>
    </row>
    <row r="5538" spans="2:12" x14ac:dyDescent="0.25">
      <c r="B5538" s="82" t="s">
        <v>441</v>
      </c>
      <c r="C5538" s="156" t="s">
        <v>12127</v>
      </c>
      <c r="D5538" s="153" t="s">
        <v>12305</v>
      </c>
      <c r="E5538" s="82">
        <v>12</v>
      </c>
      <c r="F5538" s="79"/>
      <c r="G5538" s="82"/>
      <c r="H5538" s="82"/>
      <c r="I5538" s="118">
        <f>VLOOKUP(道具表!L5538,虛寶卡代碼清單!D:H,4,FALSE)*K5538</f>
        <v>15000000</v>
      </c>
      <c r="J5538" s="147"/>
      <c r="K5538" s="71">
        <v>30000</v>
      </c>
      <c r="L5538" t="s">
        <v>12040</v>
      </c>
    </row>
    <row r="5539" spans="2:12" x14ac:dyDescent="0.25">
      <c r="B5539" s="82" t="s">
        <v>441</v>
      </c>
      <c r="C5539" s="156" t="s">
        <v>12128</v>
      </c>
      <c r="D5539" s="153" t="s">
        <v>12306</v>
      </c>
      <c r="E5539" s="82">
        <v>12</v>
      </c>
      <c r="F5539" s="79"/>
      <c r="G5539" s="82"/>
      <c r="H5539" s="82"/>
      <c r="I5539" s="118">
        <f>VLOOKUP(道具表!L5539,虛寶卡代碼清單!D:H,4,FALSE)*K5539</f>
        <v>50000000</v>
      </c>
      <c r="J5539" s="147"/>
      <c r="K5539" s="71">
        <v>100000</v>
      </c>
      <c r="L5539" t="s">
        <v>12040</v>
      </c>
    </row>
    <row r="5540" spans="2:12" x14ac:dyDescent="0.25">
      <c r="B5540" s="82" t="s">
        <v>441</v>
      </c>
      <c r="C5540" s="156" t="s">
        <v>12129</v>
      </c>
      <c r="D5540" s="153" t="s">
        <v>12307</v>
      </c>
      <c r="E5540" s="82">
        <v>12</v>
      </c>
      <c r="F5540" s="79"/>
      <c r="G5540" s="82"/>
      <c r="H5540" s="82"/>
      <c r="I5540" s="118">
        <f>VLOOKUP(道具表!L5540,虛寶卡代碼清單!D:H,4,FALSE)*K5540</f>
        <v>150000000</v>
      </c>
      <c r="J5540" s="147"/>
      <c r="K5540" s="71">
        <v>300000</v>
      </c>
      <c r="L5540" t="s">
        <v>12040</v>
      </c>
    </row>
    <row r="5541" spans="2:12" x14ac:dyDescent="0.25">
      <c r="B5541" s="82" t="s">
        <v>441</v>
      </c>
      <c r="C5541" s="156" t="s">
        <v>12130</v>
      </c>
      <c r="D5541" s="153" t="s">
        <v>12308</v>
      </c>
      <c r="E5541" s="82">
        <v>12</v>
      </c>
      <c r="F5541" s="79"/>
      <c r="G5541" s="82"/>
      <c r="H5541" s="82"/>
      <c r="I5541" s="118">
        <f>VLOOKUP(道具表!L5541,虛寶卡代碼清單!D:H,4,FALSE)*K5541</f>
        <v>500000000</v>
      </c>
      <c r="J5541" s="147"/>
      <c r="K5541" s="71">
        <v>1000000</v>
      </c>
      <c r="L5541" t="s">
        <v>12040</v>
      </c>
    </row>
    <row r="5542" spans="2:12" x14ac:dyDescent="0.25">
      <c r="B5542" s="82" t="s">
        <v>441</v>
      </c>
      <c r="C5542" s="156" t="s">
        <v>12131</v>
      </c>
      <c r="D5542" s="153" t="s">
        <v>12309</v>
      </c>
      <c r="E5542" s="82">
        <v>12</v>
      </c>
      <c r="F5542" s="79"/>
      <c r="G5542" s="82"/>
      <c r="H5542" s="82"/>
      <c r="I5542" s="118">
        <f>VLOOKUP(道具表!L5542,虛寶卡代碼清單!D:H,4,FALSE)*K5542</f>
        <v>1500000000</v>
      </c>
      <c r="J5542" s="147"/>
      <c r="K5542" s="71">
        <v>3000000</v>
      </c>
      <c r="L5542" t="s">
        <v>12040</v>
      </c>
    </row>
    <row r="5543" spans="2:12" x14ac:dyDescent="0.25">
      <c r="B5543" s="82" t="s">
        <v>441</v>
      </c>
      <c r="C5543" s="156" t="s">
        <v>12132</v>
      </c>
      <c r="D5543" s="153" t="s">
        <v>12310</v>
      </c>
      <c r="E5543" s="82">
        <v>12</v>
      </c>
      <c r="F5543" s="79"/>
      <c r="G5543" s="82"/>
      <c r="H5543" s="82"/>
      <c r="I5543" s="118">
        <f>VLOOKUP(道具表!L5543,虛寶卡代碼清單!D:H,4,FALSE)*K5543</f>
        <v>3000000000</v>
      </c>
      <c r="J5543" s="147"/>
      <c r="K5543" s="71">
        <v>6000000</v>
      </c>
      <c r="L5543" t="s">
        <v>12040</v>
      </c>
    </row>
    <row r="5544" spans="2:12" x14ac:dyDescent="0.25">
      <c r="B5544" s="82" t="s">
        <v>441</v>
      </c>
      <c r="C5544" s="156" t="s">
        <v>12133</v>
      </c>
      <c r="D5544" s="153" t="s">
        <v>12311</v>
      </c>
      <c r="E5544" s="82">
        <v>12</v>
      </c>
      <c r="F5544" s="79"/>
      <c r="G5544" s="82"/>
      <c r="H5544" s="82"/>
      <c r="I5544" s="118">
        <f>VLOOKUP(道具表!L5544,虛寶卡代碼清單!D:H,4,FALSE)*K5544</f>
        <v>4500000000</v>
      </c>
      <c r="J5544" s="147"/>
      <c r="K5544" s="71">
        <v>9000000</v>
      </c>
      <c r="L5544" t="s">
        <v>12040</v>
      </c>
    </row>
    <row r="5545" spans="2:12" x14ac:dyDescent="0.25">
      <c r="B5545" s="82" t="s">
        <v>441</v>
      </c>
      <c r="C5545" s="156" t="s">
        <v>12134</v>
      </c>
      <c r="D5545" s="153" t="s">
        <v>12312</v>
      </c>
      <c r="E5545" s="82">
        <v>12</v>
      </c>
      <c r="F5545" s="79"/>
      <c r="G5545" s="82"/>
      <c r="H5545" s="82"/>
      <c r="I5545" s="118">
        <f>VLOOKUP(道具表!L5545,虛寶卡代碼清單!D:H,4,FALSE)*K5545</f>
        <v>5000000000</v>
      </c>
      <c r="J5545" s="147"/>
      <c r="K5545" s="71">
        <v>10000000</v>
      </c>
      <c r="L5545" t="s">
        <v>12040</v>
      </c>
    </row>
    <row r="5546" spans="2:12" x14ac:dyDescent="0.25">
      <c r="B5546" s="82" t="s">
        <v>441</v>
      </c>
      <c r="C5546" s="156" t="s">
        <v>12135</v>
      </c>
      <c r="D5546" s="153" t="s">
        <v>12313</v>
      </c>
      <c r="E5546" s="82">
        <v>12</v>
      </c>
      <c r="F5546" s="79"/>
      <c r="G5546" s="82"/>
      <c r="H5546" s="82"/>
      <c r="I5546" s="118">
        <f>VLOOKUP(道具表!L5546,虛寶卡代碼清單!D:H,4,FALSE)*K5546</f>
        <v>7500000000</v>
      </c>
      <c r="J5546" s="147"/>
      <c r="K5546" s="71">
        <v>15000000</v>
      </c>
      <c r="L5546" t="s">
        <v>12040</v>
      </c>
    </row>
    <row r="5547" spans="2:12" x14ac:dyDescent="0.25">
      <c r="B5547" s="82" t="s">
        <v>441</v>
      </c>
      <c r="C5547" s="156" t="s">
        <v>12136</v>
      </c>
      <c r="D5547" s="153" t="s">
        <v>12314</v>
      </c>
      <c r="E5547" s="82">
        <v>12</v>
      </c>
      <c r="F5547" s="79"/>
      <c r="G5547" s="82"/>
      <c r="H5547" s="82"/>
      <c r="I5547" s="118">
        <f>VLOOKUP(道具表!L5547,虛寶卡代碼清單!D:H,4,FALSE)*K5547</f>
        <v>15000000000</v>
      </c>
      <c r="J5547" s="147"/>
      <c r="K5547" s="71">
        <v>30000000</v>
      </c>
      <c r="L5547" t="s">
        <v>12040</v>
      </c>
    </row>
    <row r="5548" spans="2:12" x14ac:dyDescent="0.25">
      <c r="B5548" s="82" t="s">
        <v>441</v>
      </c>
      <c r="C5548" s="156" t="s">
        <v>12137</v>
      </c>
      <c r="D5548" s="153" t="s">
        <v>12315</v>
      </c>
      <c r="E5548" s="82">
        <v>12</v>
      </c>
      <c r="F5548" s="79"/>
      <c r="G5548" s="82"/>
      <c r="H5548" s="82"/>
      <c r="I5548" s="118">
        <f>VLOOKUP(道具表!L5548,虛寶卡代碼清單!D:H,4,FALSE)*K5548</f>
        <v>25000000000</v>
      </c>
      <c r="J5548" s="147"/>
      <c r="K5548" s="71">
        <v>50000000</v>
      </c>
      <c r="L5548" t="s">
        <v>12040</v>
      </c>
    </row>
    <row r="5549" spans="2:12" x14ac:dyDescent="0.25">
      <c r="B5549" s="82" t="s">
        <v>441</v>
      </c>
      <c r="C5549" s="156" t="s">
        <v>12138</v>
      </c>
      <c r="D5549" s="153" t="s">
        <v>12316</v>
      </c>
      <c r="E5549" s="82">
        <v>12</v>
      </c>
      <c r="F5549" s="79"/>
      <c r="G5549" s="82"/>
      <c r="H5549" s="82"/>
      <c r="I5549" s="118">
        <f>VLOOKUP(道具表!L5549,虛寶卡代碼清單!D:H,4,FALSE)*K5549</f>
        <v>50000000000</v>
      </c>
      <c r="J5549" s="147"/>
      <c r="K5549" s="71">
        <v>100000000</v>
      </c>
      <c r="L5549" t="s">
        <v>12040</v>
      </c>
    </row>
    <row r="5550" spans="2:12" x14ac:dyDescent="0.25">
      <c r="B5550" s="82" t="s">
        <v>441</v>
      </c>
      <c r="C5550" s="156" t="s">
        <v>12139</v>
      </c>
      <c r="D5550" s="153" t="s">
        <v>12317</v>
      </c>
      <c r="E5550" s="82">
        <v>12</v>
      </c>
      <c r="F5550" s="79"/>
      <c r="G5550" s="82"/>
      <c r="H5550" s="82"/>
      <c r="I5550" s="118">
        <f>VLOOKUP(道具表!L5550,虛寶卡代碼清單!D:H,4,FALSE)*K5550</f>
        <v>100000000000</v>
      </c>
      <c r="J5550" s="147"/>
      <c r="K5550" s="71">
        <v>200000000</v>
      </c>
      <c r="L5550" t="s">
        <v>12040</v>
      </c>
    </row>
    <row r="5551" spans="2:12" x14ac:dyDescent="0.25">
      <c r="B5551" s="82" t="s">
        <v>441</v>
      </c>
      <c r="C5551" s="156" t="s">
        <v>12140</v>
      </c>
      <c r="D5551" s="153" t="s">
        <v>12318</v>
      </c>
      <c r="E5551" s="82">
        <v>12</v>
      </c>
      <c r="F5551" s="79"/>
      <c r="G5551" s="82"/>
      <c r="H5551" s="82"/>
      <c r="I5551" s="118">
        <f>VLOOKUP(道具表!L5551,虛寶卡代碼清單!D:H,4,FALSE)*K5551</f>
        <v>150000000000</v>
      </c>
      <c r="J5551" s="147"/>
      <c r="K5551" s="71">
        <v>300000000</v>
      </c>
      <c r="L5551" t="s">
        <v>12040</v>
      </c>
    </row>
    <row r="5552" spans="2:12" x14ac:dyDescent="0.25">
      <c r="B5552" s="82" t="s">
        <v>441</v>
      </c>
      <c r="C5552" s="156" t="s">
        <v>12141</v>
      </c>
      <c r="D5552" s="153" t="s">
        <v>12319</v>
      </c>
      <c r="E5552" s="82">
        <v>12</v>
      </c>
      <c r="F5552" s="79"/>
      <c r="G5552" s="82"/>
      <c r="H5552" s="82"/>
      <c r="I5552" s="118">
        <f>VLOOKUP(道具表!L5552,虛寶卡代碼清單!D:H,4,FALSE)*K5552</f>
        <v>250000000000</v>
      </c>
      <c r="J5552" s="147"/>
      <c r="K5552" s="71">
        <v>500000000</v>
      </c>
      <c r="L5552" t="s">
        <v>12040</v>
      </c>
    </row>
    <row r="5553" spans="2:12" x14ac:dyDescent="0.25">
      <c r="B5553" s="82" t="s">
        <v>441</v>
      </c>
      <c r="C5553" s="156" t="s">
        <v>12142</v>
      </c>
      <c r="D5553" s="153" t="s">
        <v>12320</v>
      </c>
      <c r="E5553" s="82">
        <v>12</v>
      </c>
      <c r="F5553" s="79"/>
      <c r="G5553" s="82"/>
      <c r="H5553" s="82"/>
      <c r="I5553" s="118">
        <f>VLOOKUP(道具表!L5553,虛寶卡代碼清單!D:H,4,FALSE)*K5553</f>
        <v>500000000000</v>
      </c>
      <c r="J5553" s="147"/>
      <c r="K5553" s="71">
        <v>1000000000</v>
      </c>
      <c r="L5553" t="s">
        <v>12040</v>
      </c>
    </row>
    <row r="5554" spans="2:12" x14ac:dyDescent="0.25">
      <c r="B5554" s="82" t="s">
        <v>441</v>
      </c>
      <c r="C5554" s="156" t="s">
        <v>12143</v>
      </c>
      <c r="D5554" s="153" t="s">
        <v>12321</v>
      </c>
      <c r="E5554" s="82">
        <v>12</v>
      </c>
      <c r="F5554" s="79"/>
      <c r="G5554" s="82"/>
      <c r="H5554" s="82"/>
      <c r="I5554" s="118">
        <f>VLOOKUP(道具表!L5554,虛寶卡代碼清單!D:H,4,FALSE)*K5554</f>
        <v>1000000000000</v>
      </c>
      <c r="J5554" s="147"/>
      <c r="K5554" s="71">
        <v>2000000000</v>
      </c>
      <c r="L5554" t="s">
        <v>12040</v>
      </c>
    </row>
    <row r="5555" spans="2:12" x14ac:dyDescent="0.25">
      <c r="B5555" s="82" t="s">
        <v>441</v>
      </c>
      <c r="C5555" s="156" t="s">
        <v>12144</v>
      </c>
      <c r="D5555" s="153" t="s">
        <v>12322</v>
      </c>
      <c r="E5555" s="82">
        <v>12</v>
      </c>
      <c r="F5555" s="79"/>
      <c r="G5555" s="82"/>
      <c r="H5555" s="82"/>
      <c r="I5555" s="118">
        <f>VLOOKUP(道具表!L5555,虛寶卡代碼清單!D:H,4,FALSE)*K5555</f>
        <v>2500000000000</v>
      </c>
      <c r="J5555" s="147"/>
      <c r="K5555" s="71">
        <v>5000000000</v>
      </c>
      <c r="L5555" t="s">
        <v>12040</v>
      </c>
    </row>
    <row r="5556" spans="2:12" x14ac:dyDescent="0.25">
      <c r="B5556" s="82" t="s">
        <v>441</v>
      </c>
      <c r="C5556" s="156" t="s">
        <v>12145</v>
      </c>
      <c r="D5556" s="153" t="s">
        <v>12323</v>
      </c>
      <c r="E5556" s="82">
        <v>12</v>
      </c>
      <c r="F5556" s="79"/>
      <c r="G5556" s="82"/>
      <c r="H5556" s="82"/>
      <c r="I5556" s="118">
        <f>VLOOKUP(道具表!L5556,虛寶卡代碼清單!D:H,4,FALSE)*K5556</f>
        <v>5000000000000</v>
      </c>
      <c r="J5556" s="147"/>
      <c r="K5556" s="71">
        <v>10000000000</v>
      </c>
      <c r="L5556" t="s">
        <v>12040</v>
      </c>
    </row>
    <row r="5557" spans="2:12" x14ac:dyDescent="0.25">
      <c r="B5557" s="82" t="s">
        <v>441</v>
      </c>
      <c r="C5557" s="156" t="s">
        <v>12146</v>
      </c>
      <c r="D5557" s="153" t="s">
        <v>12324</v>
      </c>
      <c r="E5557" s="82">
        <v>12</v>
      </c>
      <c r="F5557" s="79"/>
      <c r="G5557" s="82"/>
      <c r="H5557" s="82"/>
      <c r="I5557" s="118">
        <f>VLOOKUP(道具表!L5557,虛寶卡代碼清單!D:H,4,FALSE)*K5557</f>
        <v>1500000</v>
      </c>
      <c r="J5557" s="147"/>
      <c r="K5557" s="71">
        <v>3000</v>
      </c>
      <c r="L5557" t="s">
        <v>12040</v>
      </c>
    </row>
    <row r="5558" spans="2:12" x14ac:dyDescent="0.25">
      <c r="B5558" s="82" t="s">
        <v>441</v>
      </c>
      <c r="C5558" s="156" t="s">
        <v>12147</v>
      </c>
      <c r="D5558" s="153" t="s">
        <v>12325</v>
      </c>
      <c r="E5558" s="82">
        <v>12</v>
      </c>
      <c r="F5558" s="79"/>
      <c r="G5558" s="82"/>
      <c r="H5558" s="82"/>
      <c r="I5558" s="118">
        <f>VLOOKUP(道具表!L5558,虛寶卡代碼清單!D:H,4,FALSE)*K5558</f>
        <v>5000000</v>
      </c>
      <c r="J5558" s="147"/>
      <c r="K5558" s="71">
        <v>10000</v>
      </c>
      <c r="L5558" t="s">
        <v>12040</v>
      </c>
    </row>
    <row r="5559" spans="2:12" x14ac:dyDescent="0.25">
      <c r="B5559" s="82" t="s">
        <v>441</v>
      </c>
      <c r="C5559" s="156" t="s">
        <v>12148</v>
      </c>
      <c r="D5559" s="153" t="s">
        <v>12326</v>
      </c>
      <c r="E5559" s="82">
        <v>12</v>
      </c>
      <c r="F5559" s="79"/>
      <c r="G5559" s="82"/>
      <c r="H5559" s="82"/>
      <c r="I5559" s="118">
        <f>VLOOKUP(道具表!L5559,虛寶卡代碼清單!D:H,4,FALSE)*K5559</f>
        <v>15000000</v>
      </c>
      <c r="J5559" s="147"/>
      <c r="K5559" s="71">
        <v>30000</v>
      </c>
      <c r="L5559" t="s">
        <v>12040</v>
      </c>
    </row>
    <row r="5560" spans="2:12" x14ac:dyDescent="0.25">
      <c r="B5560" s="82" t="s">
        <v>441</v>
      </c>
      <c r="C5560" s="156" t="s">
        <v>12149</v>
      </c>
      <c r="D5560" s="153" t="s">
        <v>12327</v>
      </c>
      <c r="E5560" s="82">
        <v>12</v>
      </c>
      <c r="F5560" s="79"/>
      <c r="G5560" s="82"/>
      <c r="H5560" s="82"/>
      <c r="I5560" s="118">
        <f>VLOOKUP(道具表!L5560,虛寶卡代碼清單!D:H,4,FALSE)*K5560</f>
        <v>50000000</v>
      </c>
      <c r="J5560" s="147"/>
      <c r="K5560" s="71">
        <v>100000</v>
      </c>
      <c r="L5560" t="s">
        <v>12040</v>
      </c>
    </row>
    <row r="5561" spans="2:12" x14ac:dyDescent="0.25">
      <c r="B5561" s="82" t="s">
        <v>441</v>
      </c>
      <c r="C5561" s="156" t="s">
        <v>12150</v>
      </c>
      <c r="D5561" s="153" t="s">
        <v>12328</v>
      </c>
      <c r="E5561" s="82">
        <v>12</v>
      </c>
      <c r="F5561" s="79"/>
      <c r="G5561" s="82"/>
      <c r="H5561" s="82"/>
      <c r="I5561" s="118">
        <f>VLOOKUP(道具表!L5561,虛寶卡代碼清單!D:H,4,FALSE)*K5561</f>
        <v>150000000</v>
      </c>
      <c r="J5561" s="147"/>
      <c r="K5561" s="71">
        <v>300000</v>
      </c>
      <c r="L5561" t="s">
        <v>12040</v>
      </c>
    </row>
    <row r="5562" spans="2:12" x14ac:dyDescent="0.25">
      <c r="B5562" s="82" t="s">
        <v>441</v>
      </c>
      <c r="C5562" s="156" t="s">
        <v>12151</v>
      </c>
      <c r="D5562" s="153" t="s">
        <v>12329</v>
      </c>
      <c r="E5562" s="82">
        <v>12</v>
      </c>
      <c r="F5562" s="79"/>
      <c r="G5562" s="82"/>
      <c r="H5562" s="82"/>
      <c r="I5562" s="118">
        <f>VLOOKUP(道具表!L5562,虛寶卡代碼清單!D:H,4,FALSE)*K5562</f>
        <v>500000000</v>
      </c>
      <c r="J5562" s="147"/>
      <c r="K5562" s="71">
        <v>1000000</v>
      </c>
      <c r="L5562" t="s">
        <v>12040</v>
      </c>
    </row>
    <row r="5563" spans="2:12" x14ac:dyDescent="0.25">
      <c r="B5563" s="82" t="s">
        <v>441</v>
      </c>
      <c r="C5563" s="156" t="s">
        <v>12152</v>
      </c>
      <c r="D5563" s="153" t="s">
        <v>12330</v>
      </c>
      <c r="E5563" s="82">
        <v>12</v>
      </c>
      <c r="F5563" s="79"/>
      <c r="G5563" s="82"/>
      <c r="H5563" s="82"/>
      <c r="I5563" s="118">
        <f>VLOOKUP(道具表!L5563,虛寶卡代碼清單!D:H,4,FALSE)*K5563</f>
        <v>1500000000</v>
      </c>
      <c r="J5563" s="147"/>
      <c r="K5563" s="71">
        <v>3000000</v>
      </c>
      <c r="L5563" t="s">
        <v>12040</v>
      </c>
    </row>
    <row r="5564" spans="2:12" x14ac:dyDescent="0.25">
      <c r="B5564" s="82" t="s">
        <v>441</v>
      </c>
      <c r="C5564" s="156" t="s">
        <v>12153</v>
      </c>
      <c r="D5564" s="153" t="s">
        <v>12331</v>
      </c>
      <c r="E5564" s="82">
        <v>12</v>
      </c>
      <c r="F5564" s="79"/>
      <c r="G5564" s="82"/>
      <c r="H5564" s="82"/>
      <c r="I5564" s="118">
        <f>VLOOKUP(道具表!L5564,虛寶卡代碼清單!D:H,4,FALSE)*K5564</f>
        <v>3000000000</v>
      </c>
      <c r="J5564" s="147"/>
      <c r="K5564" s="71">
        <v>6000000</v>
      </c>
      <c r="L5564" t="s">
        <v>12040</v>
      </c>
    </row>
    <row r="5565" spans="2:12" x14ac:dyDescent="0.25">
      <c r="B5565" s="82" t="s">
        <v>441</v>
      </c>
      <c r="C5565" s="156" t="s">
        <v>12154</v>
      </c>
      <c r="D5565" s="153" t="s">
        <v>12332</v>
      </c>
      <c r="E5565" s="82">
        <v>12</v>
      </c>
      <c r="F5565" s="79"/>
      <c r="G5565" s="82"/>
      <c r="H5565" s="82"/>
      <c r="I5565" s="118">
        <f>VLOOKUP(道具表!L5565,虛寶卡代碼清單!D:H,4,FALSE)*K5565</f>
        <v>4500000000</v>
      </c>
      <c r="J5565" s="147"/>
      <c r="K5565" s="71">
        <v>9000000</v>
      </c>
      <c r="L5565" t="s">
        <v>12040</v>
      </c>
    </row>
    <row r="5566" spans="2:12" x14ac:dyDescent="0.25">
      <c r="B5566" s="82" t="s">
        <v>441</v>
      </c>
      <c r="C5566" s="156" t="s">
        <v>12155</v>
      </c>
      <c r="D5566" s="153" t="s">
        <v>12333</v>
      </c>
      <c r="E5566" s="82">
        <v>12</v>
      </c>
      <c r="F5566" s="79"/>
      <c r="G5566" s="82"/>
      <c r="H5566" s="82"/>
      <c r="I5566" s="118">
        <f>VLOOKUP(道具表!L5566,虛寶卡代碼清單!D:H,4,FALSE)*K5566</f>
        <v>5000000000</v>
      </c>
      <c r="J5566" s="147"/>
      <c r="K5566" s="71">
        <v>10000000</v>
      </c>
      <c r="L5566" t="s">
        <v>12040</v>
      </c>
    </row>
    <row r="5567" spans="2:12" x14ac:dyDescent="0.25">
      <c r="B5567" s="82" t="s">
        <v>441</v>
      </c>
      <c r="C5567" s="156" t="s">
        <v>12156</v>
      </c>
      <c r="D5567" s="153" t="s">
        <v>12334</v>
      </c>
      <c r="E5567" s="82">
        <v>12</v>
      </c>
      <c r="F5567" s="79"/>
      <c r="G5567" s="82"/>
      <c r="H5567" s="82"/>
      <c r="I5567" s="118">
        <f>VLOOKUP(道具表!L5567,虛寶卡代碼清單!D:H,4,FALSE)*K5567</f>
        <v>7500000000</v>
      </c>
      <c r="J5567" s="147"/>
      <c r="K5567" s="71">
        <v>15000000</v>
      </c>
      <c r="L5567" t="s">
        <v>12040</v>
      </c>
    </row>
    <row r="5568" spans="2:12" x14ac:dyDescent="0.25">
      <c r="B5568" s="82" t="s">
        <v>441</v>
      </c>
      <c r="C5568" s="156" t="s">
        <v>12157</v>
      </c>
      <c r="D5568" s="153" t="s">
        <v>12335</v>
      </c>
      <c r="E5568" s="82">
        <v>12</v>
      </c>
      <c r="F5568" s="79"/>
      <c r="G5568" s="82"/>
      <c r="H5568" s="82"/>
      <c r="I5568" s="118">
        <f>VLOOKUP(道具表!L5568,虛寶卡代碼清單!D:H,4,FALSE)*K5568</f>
        <v>15000000000</v>
      </c>
      <c r="J5568" s="147"/>
      <c r="K5568" s="71">
        <v>30000000</v>
      </c>
      <c r="L5568" t="s">
        <v>12040</v>
      </c>
    </row>
    <row r="5569" spans="2:12" x14ac:dyDescent="0.25">
      <c r="B5569" s="82" t="s">
        <v>441</v>
      </c>
      <c r="C5569" s="156" t="s">
        <v>12158</v>
      </c>
      <c r="D5569" s="153" t="s">
        <v>12336</v>
      </c>
      <c r="E5569" s="82">
        <v>12</v>
      </c>
      <c r="F5569" s="79"/>
      <c r="G5569" s="82"/>
      <c r="H5569" s="82"/>
      <c r="I5569" s="118">
        <f>VLOOKUP(道具表!L5569,虛寶卡代碼清單!D:H,4,FALSE)*K5569</f>
        <v>25000000000</v>
      </c>
      <c r="J5569" s="147"/>
      <c r="K5569" s="71">
        <v>50000000</v>
      </c>
      <c r="L5569" t="s">
        <v>12040</v>
      </c>
    </row>
    <row r="5570" spans="2:12" x14ac:dyDescent="0.25">
      <c r="B5570" s="82" t="s">
        <v>441</v>
      </c>
      <c r="C5570" s="156" t="s">
        <v>12159</v>
      </c>
      <c r="D5570" s="153" t="s">
        <v>12337</v>
      </c>
      <c r="E5570" s="82">
        <v>12</v>
      </c>
      <c r="F5570" s="79"/>
      <c r="G5570" s="82"/>
      <c r="H5570" s="82"/>
      <c r="I5570" s="118">
        <f>VLOOKUP(道具表!L5570,虛寶卡代碼清單!D:H,4,FALSE)*K5570</f>
        <v>50000000000</v>
      </c>
      <c r="J5570" s="147"/>
      <c r="K5570" s="71">
        <v>100000000</v>
      </c>
      <c r="L5570" t="s">
        <v>12040</v>
      </c>
    </row>
    <row r="5571" spans="2:12" x14ac:dyDescent="0.25">
      <c r="B5571" s="82" t="s">
        <v>441</v>
      </c>
      <c r="C5571" s="156" t="s">
        <v>12160</v>
      </c>
      <c r="D5571" s="153" t="s">
        <v>12338</v>
      </c>
      <c r="E5571" s="82">
        <v>12</v>
      </c>
      <c r="F5571" s="79"/>
      <c r="G5571" s="82"/>
      <c r="H5571" s="82"/>
      <c r="I5571" s="118">
        <f>VLOOKUP(道具表!L5571,虛寶卡代碼清單!D:H,4,FALSE)*K5571</f>
        <v>100000000000</v>
      </c>
      <c r="J5571" s="147"/>
      <c r="K5571" s="71">
        <v>200000000</v>
      </c>
      <c r="L5571" t="s">
        <v>12040</v>
      </c>
    </row>
    <row r="5572" spans="2:12" x14ac:dyDescent="0.25">
      <c r="B5572" s="82" t="s">
        <v>441</v>
      </c>
      <c r="C5572" s="156" t="s">
        <v>12161</v>
      </c>
      <c r="D5572" s="153" t="s">
        <v>12339</v>
      </c>
      <c r="E5572" s="82">
        <v>12</v>
      </c>
      <c r="F5572" s="79"/>
      <c r="G5572" s="82"/>
      <c r="H5572" s="82"/>
      <c r="I5572" s="118">
        <f>VLOOKUP(道具表!L5572,虛寶卡代碼清單!D:H,4,FALSE)*K5572</f>
        <v>150000000000</v>
      </c>
      <c r="J5572" s="147"/>
      <c r="K5572" s="71">
        <v>300000000</v>
      </c>
      <c r="L5572" t="s">
        <v>12040</v>
      </c>
    </row>
    <row r="5573" spans="2:12" x14ac:dyDescent="0.25">
      <c r="B5573" s="82" t="s">
        <v>441</v>
      </c>
      <c r="C5573" s="156" t="s">
        <v>12162</v>
      </c>
      <c r="D5573" s="153" t="s">
        <v>12340</v>
      </c>
      <c r="E5573" s="82">
        <v>12</v>
      </c>
      <c r="F5573" s="79"/>
      <c r="G5573" s="82"/>
      <c r="H5573" s="82"/>
      <c r="I5573" s="118">
        <f>VLOOKUP(道具表!L5573,虛寶卡代碼清單!D:H,4,FALSE)*K5573</f>
        <v>250000000000</v>
      </c>
      <c r="J5573" s="147"/>
      <c r="K5573" s="71">
        <v>500000000</v>
      </c>
      <c r="L5573" t="s">
        <v>12040</v>
      </c>
    </row>
    <row r="5574" spans="2:12" x14ac:dyDescent="0.25">
      <c r="B5574" s="82" t="s">
        <v>441</v>
      </c>
      <c r="C5574" s="156" t="s">
        <v>12163</v>
      </c>
      <c r="D5574" s="153" t="s">
        <v>12341</v>
      </c>
      <c r="E5574" s="82">
        <v>12</v>
      </c>
      <c r="F5574" s="79"/>
      <c r="G5574" s="82"/>
      <c r="H5574" s="82"/>
      <c r="I5574" s="118">
        <f>VLOOKUP(道具表!L5574,虛寶卡代碼清單!D:H,4,FALSE)*K5574</f>
        <v>500000000000</v>
      </c>
      <c r="J5574" s="147"/>
      <c r="K5574" s="71">
        <v>1000000000</v>
      </c>
      <c r="L5574" t="s">
        <v>12040</v>
      </c>
    </row>
    <row r="5575" spans="2:12" x14ac:dyDescent="0.25">
      <c r="B5575" s="82" t="s">
        <v>441</v>
      </c>
      <c r="C5575" s="156" t="s">
        <v>12164</v>
      </c>
      <c r="D5575" s="153" t="s">
        <v>12342</v>
      </c>
      <c r="E5575" s="82">
        <v>12</v>
      </c>
      <c r="F5575" s="79"/>
      <c r="G5575" s="82"/>
      <c r="H5575" s="82"/>
      <c r="I5575" s="118">
        <f>VLOOKUP(道具表!L5575,虛寶卡代碼清單!D:H,4,FALSE)*K5575</f>
        <v>1000000000000</v>
      </c>
      <c r="J5575" s="147"/>
      <c r="K5575" s="71">
        <v>2000000000</v>
      </c>
      <c r="L5575" t="s">
        <v>12040</v>
      </c>
    </row>
    <row r="5576" spans="2:12" x14ac:dyDescent="0.25">
      <c r="B5576" s="82" t="s">
        <v>441</v>
      </c>
      <c r="C5576" s="156" t="s">
        <v>12165</v>
      </c>
      <c r="D5576" s="153" t="s">
        <v>12343</v>
      </c>
      <c r="E5576" s="82">
        <v>12</v>
      </c>
      <c r="F5576" s="79"/>
      <c r="G5576" s="82"/>
      <c r="H5576" s="82"/>
      <c r="I5576" s="118">
        <f>VLOOKUP(道具表!L5576,虛寶卡代碼清單!D:H,4,FALSE)*K5576</f>
        <v>2500000000000</v>
      </c>
      <c r="J5576" s="147"/>
      <c r="K5576" s="71">
        <v>5000000000</v>
      </c>
      <c r="L5576" t="s">
        <v>12040</v>
      </c>
    </row>
    <row r="5577" spans="2:12" x14ac:dyDescent="0.25">
      <c r="B5577" s="82" t="s">
        <v>441</v>
      </c>
      <c r="C5577" s="156" t="s">
        <v>12166</v>
      </c>
      <c r="D5577" s="153" t="s">
        <v>12344</v>
      </c>
      <c r="E5577" s="82">
        <v>12</v>
      </c>
      <c r="F5577" s="79"/>
      <c r="G5577" s="82"/>
      <c r="H5577" s="82"/>
      <c r="I5577" s="118">
        <f>VLOOKUP(道具表!L5577,虛寶卡代碼清單!D:H,4,FALSE)*K5577</f>
        <v>5000000000000</v>
      </c>
      <c r="J5577" s="147"/>
      <c r="K5577" s="71">
        <v>10000000000</v>
      </c>
      <c r="L5577" t="s">
        <v>12040</v>
      </c>
    </row>
    <row r="5578" spans="2:12" x14ac:dyDescent="0.25">
      <c r="B5578" s="82" t="s">
        <v>441</v>
      </c>
      <c r="C5578" s="156" t="s">
        <v>12167</v>
      </c>
      <c r="D5578" s="153" t="s">
        <v>12345</v>
      </c>
      <c r="E5578" s="82">
        <v>12</v>
      </c>
      <c r="F5578" s="79"/>
      <c r="G5578" s="82"/>
      <c r="H5578" s="82"/>
      <c r="I5578" s="118">
        <f>VLOOKUP(道具表!L5578,虛寶卡代碼清單!D:H,4,FALSE)*K5578</f>
        <v>5400000</v>
      </c>
      <c r="J5578" s="147"/>
      <c r="K5578" s="71">
        <v>3000</v>
      </c>
      <c r="L5578" t="s">
        <v>12042</v>
      </c>
    </row>
    <row r="5579" spans="2:12" x14ac:dyDescent="0.25">
      <c r="B5579" s="82" t="s">
        <v>441</v>
      </c>
      <c r="C5579" s="156" t="s">
        <v>12168</v>
      </c>
      <c r="D5579" s="153" t="s">
        <v>12346</v>
      </c>
      <c r="E5579" s="82">
        <v>12</v>
      </c>
      <c r="F5579" s="79"/>
      <c r="G5579" s="82"/>
      <c r="H5579" s="82"/>
      <c r="I5579" s="118">
        <f>VLOOKUP(道具表!L5579,虛寶卡代碼清單!D:H,4,FALSE)*K5579</f>
        <v>18000000</v>
      </c>
      <c r="J5579" s="147"/>
      <c r="K5579" s="71">
        <v>10000</v>
      </c>
      <c r="L5579" t="s">
        <v>12042</v>
      </c>
    </row>
    <row r="5580" spans="2:12" x14ac:dyDescent="0.25">
      <c r="B5580" s="82" t="s">
        <v>441</v>
      </c>
      <c r="C5580" s="156" t="s">
        <v>12169</v>
      </c>
      <c r="D5580" s="153" t="s">
        <v>12347</v>
      </c>
      <c r="E5580" s="82">
        <v>12</v>
      </c>
      <c r="F5580" s="79"/>
      <c r="G5580" s="82"/>
      <c r="H5580" s="82"/>
      <c r="I5580" s="118">
        <f>VLOOKUP(道具表!L5580,虛寶卡代碼清單!D:H,4,FALSE)*K5580</f>
        <v>54000000</v>
      </c>
      <c r="J5580" s="147"/>
      <c r="K5580" s="71">
        <v>30000</v>
      </c>
      <c r="L5580" t="s">
        <v>12042</v>
      </c>
    </row>
    <row r="5581" spans="2:12" x14ac:dyDescent="0.25">
      <c r="B5581" s="82" t="s">
        <v>441</v>
      </c>
      <c r="C5581" s="156" t="s">
        <v>12170</v>
      </c>
      <c r="D5581" s="153" t="s">
        <v>12348</v>
      </c>
      <c r="E5581" s="82">
        <v>12</v>
      </c>
      <c r="F5581" s="79"/>
      <c r="G5581" s="82"/>
      <c r="H5581" s="82"/>
      <c r="I5581" s="118">
        <f>VLOOKUP(道具表!L5581,虛寶卡代碼清單!D:H,4,FALSE)*K5581</f>
        <v>180000000</v>
      </c>
      <c r="J5581" s="147"/>
      <c r="K5581" s="71">
        <v>100000</v>
      </c>
      <c r="L5581" t="s">
        <v>12042</v>
      </c>
    </row>
    <row r="5582" spans="2:12" x14ac:dyDescent="0.25">
      <c r="B5582" s="82" t="s">
        <v>441</v>
      </c>
      <c r="C5582" s="156" t="s">
        <v>12171</v>
      </c>
      <c r="D5582" s="153" t="s">
        <v>12349</v>
      </c>
      <c r="E5582" s="82">
        <v>12</v>
      </c>
      <c r="F5582" s="79"/>
      <c r="G5582" s="82"/>
      <c r="H5582" s="82"/>
      <c r="I5582" s="118">
        <f>VLOOKUP(道具表!L5582,虛寶卡代碼清單!D:H,4,FALSE)*K5582</f>
        <v>540000000</v>
      </c>
      <c r="J5582" s="147"/>
      <c r="K5582" s="71">
        <v>300000</v>
      </c>
      <c r="L5582" t="s">
        <v>12042</v>
      </c>
    </row>
    <row r="5583" spans="2:12" x14ac:dyDescent="0.25">
      <c r="B5583" s="82" t="s">
        <v>441</v>
      </c>
      <c r="C5583" s="156" t="s">
        <v>12172</v>
      </c>
      <c r="D5583" s="153" t="s">
        <v>12350</v>
      </c>
      <c r="E5583" s="82">
        <v>12</v>
      </c>
      <c r="F5583" s="79"/>
      <c r="G5583" s="82"/>
      <c r="H5583" s="82"/>
      <c r="I5583" s="118">
        <f>VLOOKUP(道具表!L5583,虛寶卡代碼清單!D:H,4,FALSE)*K5583</f>
        <v>1800000000</v>
      </c>
      <c r="J5583" s="147"/>
      <c r="K5583" s="71">
        <v>1000000</v>
      </c>
      <c r="L5583" t="s">
        <v>12042</v>
      </c>
    </row>
    <row r="5584" spans="2:12" x14ac:dyDescent="0.25">
      <c r="B5584" s="82" t="s">
        <v>441</v>
      </c>
      <c r="C5584" s="156" t="s">
        <v>12173</v>
      </c>
      <c r="D5584" s="153" t="s">
        <v>12351</v>
      </c>
      <c r="E5584" s="82">
        <v>12</v>
      </c>
      <c r="F5584" s="79"/>
      <c r="G5584" s="82"/>
      <c r="H5584" s="82"/>
      <c r="I5584" s="118">
        <f>VLOOKUP(道具表!L5584,虛寶卡代碼清單!D:H,4,FALSE)*K5584</f>
        <v>5400000000</v>
      </c>
      <c r="J5584" s="147"/>
      <c r="K5584" s="71">
        <v>3000000</v>
      </c>
      <c r="L5584" t="s">
        <v>12042</v>
      </c>
    </row>
    <row r="5585" spans="2:12" x14ac:dyDescent="0.25">
      <c r="B5585" s="82" t="s">
        <v>441</v>
      </c>
      <c r="C5585" s="156" t="s">
        <v>12174</v>
      </c>
      <c r="D5585" s="153" t="s">
        <v>12352</v>
      </c>
      <c r="E5585" s="82">
        <v>12</v>
      </c>
      <c r="F5585" s="79"/>
      <c r="G5585" s="82"/>
      <c r="H5585" s="82"/>
      <c r="I5585" s="118">
        <f>VLOOKUP(道具表!L5585,虛寶卡代碼清單!D:H,4,FALSE)*K5585</f>
        <v>10800000000</v>
      </c>
      <c r="J5585" s="147"/>
      <c r="K5585" s="71">
        <v>6000000</v>
      </c>
      <c r="L5585" t="s">
        <v>12042</v>
      </c>
    </row>
    <row r="5586" spans="2:12" x14ac:dyDescent="0.25">
      <c r="B5586" s="82" t="s">
        <v>441</v>
      </c>
      <c r="C5586" s="156" t="s">
        <v>12175</v>
      </c>
      <c r="D5586" s="153" t="s">
        <v>12353</v>
      </c>
      <c r="E5586" s="82">
        <v>12</v>
      </c>
      <c r="F5586" s="79"/>
      <c r="G5586" s="82"/>
      <c r="H5586" s="82"/>
      <c r="I5586" s="118">
        <f>VLOOKUP(道具表!L5586,虛寶卡代碼清單!D:H,4,FALSE)*K5586</f>
        <v>16200000000</v>
      </c>
      <c r="J5586" s="147"/>
      <c r="K5586" s="71">
        <v>9000000</v>
      </c>
      <c r="L5586" t="s">
        <v>12042</v>
      </c>
    </row>
    <row r="5587" spans="2:12" x14ac:dyDescent="0.25">
      <c r="B5587" s="82" t="s">
        <v>441</v>
      </c>
      <c r="C5587" s="156" t="s">
        <v>12176</v>
      </c>
      <c r="D5587" s="153" t="s">
        <v>12354</v>
      </c>
      <c r="E5587" s="82">
        <v>12</v>
      </c>
      <c r="F5587" s="79"/>
      <c r="G5587" s="82"/>
      <c r="H5587" s="82"/>
      <c r="I5587" s="118">
        <f>VLOOKUP(道具表!L5587,虛寶卡代碼清單!D:H,4,FALSE)*K5587</f>
        <v>18000000000</v>
      </c>
      <c r="J5587" s="147"/>
      <c r="K5587" s="71">
        <v>10000000</v>
      </c>
      <c r="L5587" t="s">
        <v>12042</v>
      </c>
    </row>
    <row r="5588" spans="2:12" x14ac:dyDescent="0.25">
      <c r="B5588" s="82" t="s">
        <v>441</v>
      </c>
      <c r="C5588" s="156" t="s">
        <v>12177</v>
      </c>
      <c r="D5588" s="153" t="s">
        <v>12355</v>
      </c>
      <c r="E5588" s="82">
        <v>12</v>
      </c>
      <c r="F5588" s="79"/>
      <c r="G5588" s="82"/>
      <c r="H5588" s="82"/>
      <c r="I5588" s="118">
        <f>VLOOKUP(道具表!L5588,虛寶卡代碼清單!D:H,4,FALSE)*K5588</f>
        <v>27000000000</v>
      </c>
      <c r="J5588" s="147"/>
      <c r="K5588" s="71">
        <v>15000000</v>
      </c>
      <c r="L5588" t="s">
        <v>12042</v>
      </c>
    </row>
    <row r="5589" spans="2:12" x14ac:dyDescent="0.25">
      <c r="B5589" s="82" t="s">
        <v>441</v>
      </c>
      <c r="C5589" s="156" t="s">
        <v>12178</v>
      </c>
      <c r="D5589" s="153" t="s">
        <v>12356</v>
      </c>
      <c r="E5589" s="82">
        <v>12</v>
      </c>
      <c r="F5589" s="79"/>
      <c r="G5589" s="82"/>
      <c r="H5589" s="82"/>
      <c r="I5589" s="118">
        <f>VLOOKUP(道具表!L5589,虛寶卡代碼清單!D:H,4,FALSE)*K5589</f>
        <v>54000000000</v>
      </c>
      <c r="J5589" s="147"/>
      <c r="K5589" s="71">
        <v>30000000</v>
      </c>
      <c r="L5589" t="s">
        <v>12042</v>
      </c>
    </row>
    <row r="5590" spans="2:12" x14ac:dyDescent="0.25">
      <c r="B5590" s="82" t="s">
        <v>441</v>
      </c>
      <c r="C5590" s="156" t="s">
        <v>12179</v>
      </c>
      <c r="D5590" s="153" t="s">
        <v>12357</v>
      </c>
      <c r="E5590" s="82">
        <v>12</v>
      </c>
      <c r="F5590" s="79"/>
      <c r="G5590" s="82"/>
      <c r="H5590" s="82"/>
      <c r="I5590" s="118">
        <f>VLOOKUP(道具表!L5590,虛寶卡代碼清單!D:H,4,FALSE)*K5590</f>
        <v>90000000000</v>
      </c>
      <c r="J5590" s="147"/>
      <c r="K5590" s="71">
        <v>50000000</v>
      </c>
      <c r="L5590" t="s">
        <v>12042</v>
      </c>
    </row>
    <row r="5591" spans="2:12" x14ac:dyDescent="0.25">
      <c r="B5591" s="82" t="s">
        <v>441</v>
      </c>
      <c r="C5591" s="156" t="s">
        <v>12180</v>
      </c>
      <c r="D5591" s="153" t="s">
        <v>12358</v>
      </c>
      <c r="E5591" s="82">
        <v>12</v>
      </c>
      <c r="F5591" s="79"/>
      <c r="G5591" s="82"/>
      <c r="H5591" s="82"/>
      <c r="I5591" s="118">
        <f>VLOOKUP(道具表!L5591,虛寶卡代碼清單!D:H,4,FALSE)*K5591</f>
        <v>180000000000</v>
      </c>
      <c r="J5591" s="147"/>
      <c r="K5591" s="71">
        <v>100000000</v>
      </c>
      <c r="L5591" t="s">
        <v>12042</v>
      </c>
    </row>
    <row r="5592" spans="2:12" x14ac:dyDescent="0.25">
      <c r="B5592" s="82" t="s">
        <v>441</v>
      </c>
      <c r="C5592" s="156" t="s">
        <v>12181</v>
      </c>
      <c r="D5592" s="153" t="s">
        <v>12359</v>
      </c>
      <c r="E5592" s="82">
        <v>12</v>
      </c>
      <c r="F5592" s="79"/>
      <c r="G5592" s="82"/>
      <c r="H5592" s="82"/>
      <c r="I5592" s="118">
        <f>VLOOKUP(道具表!L5592,虛寶卡代碼清單!D:H,4,FALSE)*K5592</f>
        <v>360000000000</v>
      </c>
      <c r="J5592" s="147"/>
      <c r="K5592" s="71">
        <v>200000000</v>
      </c>
      <c r="L5592" t="s">
        <v>12042</v>
      </c>
    </row>
    <row r="5593" spans="2:12" x14ac:dyDescent="0.25">
      <c r="B5593" s="82" t="s">
        <v>441</v>
      </c>
      <c r="C5593" s="156" t="s">
        <v>12182</v>
      </c>
      <c r="D5593" s="153" t="s">
        <v>12360</v>
      </c>
      <c r="E5593" s="82">
        <v>12</v>
      </c>
      <c r="F5593" s="79"/>
      <c r="G5593" s="82"/>
      <c r="H5593" s="82"/>
      <c r="I5593" s="118">
        <f>VLOOKUP(道具表!L5593,虛寶卡代碼清單!D:H,4,FALSE)*K5593</f>
        <v>540000000000</v>
      </c>
      <c r="J5593" s="147"/>
      <c r="K5593" s="71">
        <v>300000000</v>
      </c>
      <c r="L5593" t="s">
        <v>12042</v>
      </c>
    </row>
    <row r="5594" spans="2:12" x14ac:dyDescent="0.25">
      <c r="B5594" s="82" t="s">
        <v>441</v>
      </c>
      <c r="C5594" s="156" t="s">
        <v>12183</v>
      </c>
      <c r="D5594" s="153" t="s">
        <v>12361</v>
      </c>
      <c r="E5594" s="82">
        <v>12</v>
      </c>
      <c r="F5594" s="79"/>
      <c r="G5594" s="82"/>
      <c r="H5594" s="82"/>
      <c r="I5594" s="118">
        <f>VLOOKUP(道具表!L5594,虛寶卡代碼清單!D:H,4,FALSE)*K5594</f>
        <v>900000000000</v>
      </c>
      <c r="J5594" s="147"/>
      <c r="K5594" s="71">
        <v>500000000</v>
      </c>
      <c r="L5594" t="s">
        <v>12042</v>
      </c>
    </row>
    <row r="5595" spans="2:12" x14ac:dyDescent="0.25">
      <c r="B5595" s="82" t="s">
        <v>441</v>
      </c>
      <c r="C5595" s="156" t="s">
        <v>12184</v>
      </c>
      <c r="D5595" s="153" t="s">
        <v>12362</v>
      </c>
      <c r="E5595" s="82">
        <v>12</v>
      </c>
      <c r="F5595" s="79"/>
      <c r="G5595" s="82"/>
      <c r="H5595" s="82"/>
      <c r="I5595" s="118">
        <f>VLOOKUP(道具表!L5595,虛寶卡代碼清單!D:H,4,FALSE)*K5595</f>
        <v>1800000000000</v>
      </c>
      <c r="J5595" s="147"/>
      <c r="K5595" s="71">
        <v>1000000000</v>
      </c>
      <c r="L5595" t="s">
        <v>12042</v>
      </c>
    </row>
    <row r="5596" spans="2:12" x14ac:dyDescent="0.25">
      <c r="B5596" s="82" t="s">
        <v>441</v>
      </c>
      <c r="C5596" s="156" t="s">
        <v>12185</v>
      </c>
      <c r="D5596" s="153" t="s">
        <v>12363</v>
      </c>
      <c r="E5596" s="82">
        <v>12</v>
      </c>
      <c r="F5596" s="79"/>
      <c r="G5596" s="82"/>
      <c r="H5596" s="82"/>
      <c r="I5596" s="118">
        <f>VLOOKUP(道具表!L5596,虛寶卡代碼清單!D:H,4,FALSE)*K5596</f>
        <v>3600000000000</v>
      </c>
      <c r="J5596" s="147"/>
      <c r="K5596" s="71">
        <v>2000000000</v>
      </c>
      <c r="L5596" t="s">
        <v>12042</v>
      </c>
    </row>
    <row r="5597" spans="2:12" x14ac:dyDescent="0.25">
      <c r="B5597" s="82" t="s">
        <v>441</v>
      </c>
      <c r="C5597" s="156" t="s">
        <v>12186</v>
      </c>
      <c r="D5597" s="153" t="s">
        <v>12364</v>
      </c>
      <c r="E5597" s="82">
        <v>12</v>
      </c>
      <c r="F5597" s="79"/>
      <c r="G5597" s="82"/>
      <c r="H5597" s="82"/>
      <c r="I5597" s="118">
        <f>VLOOKUP(道具表!L5597,虛寶卡代碼清單!D:H,4,FALSE)*K5597</f>
        <v>9000000000000</v>
      </c>
      <c r="J5597" s="147"/>
      <c r="K5597" s="71">
        <v>5000000000</v>
      </c>
      <c r="L5597" t="s">
        <v>12042</v>
      </c>
    </row>
    <row r="5598" spans="2:12" x14ac:dyDescent="0.25">
      <c r="B5598" s="82" t="s">
        <v>441</v>
      </c>
      <c r="C5598" s="156" t="s">
        <v>12187</v>
      </c>
      <c r="D5598" s="153" t="s">
        <v>12365</v>
      </c>
      <c r="E5598" s="82">
        <v>12</v>
      </c>
      <c r="F5598" s="79"/>
      <c r="G5598" s="82"/>
      <c r="H5598" s="82"/>
      <c r="I5598" s="118">
        <f>VLOOKUP(道具表!L5598,虛寶卡代碼清單!D:H,4,FALSE)*K5598</f>
        <v>18000000000000</v>
      </c>
      <c r="J5598" s="147"/>
      <c r="K5598" s="71">
        <v>10000000000</v>
      </c>
      <c r="L5598" t="s">
        <v>12042</v>
      </c>
    </row>
    <row r="5599" spans="2:12" x14ac:dyDescent="0.25">
      <c r="B5599" s="82" t="s">
        <v>441</v>
      </c>
      <c r="C5599" s="156" t="s">
        <v>12188</v>
      </c>
      <c r="D5599" s="153" t="s">
        <v>12366</v>
      </c>
      <c r="E5599" s="82">
        <v>12</v>
      </c>
      <c r="F5599" s="79"/>
      <c r="G5599" s="82"/>
      <c r="H5599" s="82"/>
      <c r="I5599" s="118">
        <f>VLOOKUP(道具表!L5599,虛寶卡代碼清單!D:H,4,FALSE)*K5599</f>
        <v>5400000</v>
      </c>
      <c r="J5599" s="147"/>
      <c r="K5599" s="71">
        <v>3000</v>
      </c>
      <c r="L5599" t="s">
        <v>12042</v>
      </c>
    </row>
    <row r="5600" spans="2:12" x14ac:dyDescent="0.25">
      <c r="B5600" s="82" t="s">
        <v>441</v>
      </c>
      <c r="C5600" s="156" t="s">
        <v>12189</v>
      </c>
      <c r="D5600" s="153" t="s">
        <v>12367</v>
      </c>
      <c r="E5600" s="82">
        <v>12</v>
      </c>
      <c r="F5600" s="79"/>
      <c r="G5600" s="82"/>
      <c r="H5600" s="82"/>
      <c r="I5600" s="118">
        <f>VLOOKUP(道具表!L5600,虛寶卡代碼清單!D:H,4,FALSE)*K5600</f>
        <v>18000000</v>
      </c>
      <c r="J5600" s="147"/>
      <c r="K5600" s="71">
        <v>10000</v>
      </c>
      <c r="L5600" t="s">
        <v>12042</v>
      </c>
    </row>
    <row r="5601" spans="2:12" x14ac:dyDescent="0.25">
      <c r="B5601" s="82" t="s">
        <v>441</v>
      </c>
      <c r="C5601" s="156" t="s">
        <v>12190</v>
      </c>
      <c r="D5601" s="153" t="s">
        <v>12368</v>
      </c>
      <c r="E5601" s="82">
        <v>12</v>
      </c>
      <c r="F5601" s="79"/>
      <c r="G5601" s="82"/>
      <c r="H5601" s="82"/>
      <c r="I5601" s="118">
        <f>VLOOKUP(道具表!L5601,虛寶卡代碼清單!D:H,4,FALSE)*K5601</f>
        <v>54000000</v>
      </c>
      <c r="J5601" s="147"/>
      <c r="K5601" s="71">
        <v>30000</v>
      </c>
      <c r="L5601" t="s">
        <v>12042</v>
      </c>
    </row>
    <row r="5602" spans="2:12" x14ac:dyDescent="0.25">
      <c r="B5602" s="82" t="s">
        <v>441</v>
      </c>
      <c r="C5602" s="156" t="s">
        <v>12191</v>
      </c>
      <c r="D5602" s="153" t="s">
        <v>12369</v>
      </c>
      <c r="E5602" s="82">
        <v>12</v>
      </c>
      <c r="F5602" s="79"/>
      <c r="G5602" s="82"/>
      <c r="H5602" s="82"/>
      <c r="I5602" s="118">
        <f>VLOOKUP(道具表!L5602,虛寶卡代碼清單!D:H,4,FALSE)*K5602</f>
        <v>180000000</v>
      </c>
      <c r="J5602" s="147"/>
      <c r="K5602" s="71">
        <v>100000</v>
      </c>
      <c r="L5602" t="s">
        <v>12042</v>
      </c>
    </row>
    <row r="5603" spans="2:12" x14ac:dyDescent="0.25">
      <c r="B5603" s="82" t="s">
        <v>441</v>
      </c>
      <c r="C5603" s="156" t="s">
        <v>12192</v>
      </c>
      <c r="D5603" s="153" t="s">
        <v>12370</v>
      </c>
      <c r="E5603" s="82">
        <v>12</v>
      </c>
      <c r="F5603" s="79"/>
      <c r="G5603" s="82"/>
      <c r="H5603" s="82"/>
      <c r="I5603" s="118">
        <f>VLOOKUP(道具表!L5603,虛寶卡代碼清單!D:H,4,FALSE)*K5603</f>
        <v>540000000</v>
      </c>
      <c r="J5603" s="147"/>
      <c r="K5603" s="71">
        <v>300000</v>
      </c>
      <c r="L5603" t="s">
        <v>12042</v>
      </c>
    </row>
    <row r="5604" spans="2:12" x14ac:dyDescent="0.25">
      <c r="B5604" s="82" t="s">
        <v>441</v>
      </c>
      <c r="C5604" s="156" t="s">
        <v>12193</v>
      </c>
      <c r="D5604" s="153" t="s">
        <v>12371</v>
      </c>
      <c r="E5604" s="82">
        <v>12</v>
      </c>
      <c r="F5604" s="79"/>
      <c r="G5604" s="82"/>
      <c r="H5604" s="82"/>
      <c r="I5604" s="118">
        <f>VLOOKUP(道具表!L5604,虛寶卡代碼清單!D:H,4,FALSE)*K5604</f>
        <v>1800000000</v>
      </c>
      <c r="J5604" s="147"/>
      <c r="K5604" s="71">
        <v>1000000</v>
      </c>
      <c r="L5604" t="s">
        <v>12042</v>
      </c>
    </row>
    <row r="5605" spans="2:12" x14ac:dyDescent="0.25">
      <c r="B5605" s="82" t="s">
        <v>441</v>
      </c>
      <c r="C5605" s="156" t="s">
        <v>12194</v>
      </c>
      <c r="D5605" s="153" t="s">
        <v>12372</v>
      </c>
      <c r="E5605" s="82">
        <v>12</v>
      </c>
      <c r="F5605" s="79"/>
      <c r="G5605" s="82"/>
      <c r="H5605" s="82"/>
      <c r="I5605" s="118">
        <f>VLOOKUP(道具表!L5605,虛寶卡代碼清單!D:H,4,FALSE)*K5605</f>
        <v>5400000000</v>
      </c>
      <c r="J5605" s="147"/>
      <c r="K5605" s="71">
        <v>3000000</v>
      </c>
      <c r="L5605" t="s">
        <v>12042</v>
      </c>
    </row>
    <row r="5606" spans="2:12" x14ac:dyDescent="0.25">
      <c r="B5606" s="82" t="s">
        <v>441</v>
      </c>
      <c r="C5606" s="156" t="s">
        <v>12195</v>
      </c>
      <c r="D5606" s="153" t="s">
        <v>12373</v>
      </c>
      <c r="E5606" s="82">
        <v>12</v>
      </c>
      <c r="F5606" s="79"/>
      <c r="G5606" s="82"/>
      <c r="H5606" s="82"/>
      <c r="I5606" s="118">
        <f>VLOOKUP(道具表!L5606,虛寶卡代碼清單!D:H,4,FALSE)*K5606</f>
        <v>10800000000</v>
      </c>
      <c r="J5606" s="147"/>
      <c r="K5606" s="71">
        <v>6000000</v>
      </c>
      <c r="L5606" t="s">
        <v>12042</v>
      </c>
    </row>
    <row r="5607" spans="2:12" x14ac:dyDescent="0.25">
      <c r="B5607" s="82" t="s">
        <v>441</v>
      </c>
      <c r="C5607" s="156" t="s">
        <v>12196</v>
      </c>
      <c r="D5607" s="153" t="s">
        <v>12374</v>
      </c>
      <c r="E5607" s="82">
        <v>12</v>
      </c>
      <c r="F5607" s="79"/>
      <c r="G5607" s="82"/>
      <c r="H5607" s="82"/>
      <c r="I5607" s="118">
        <f>VLOOKUP(道具表!L5607,虛寶卡代碼清單!D:H,4,FALSE)*K5607</f>
        <v>16200000000</v>
      </c>
      <c r="J5607" s="147"/>
      <c r="K5607" s="71">
        <v>9000000</v>
      </c>
      <c r="L5607" t="s">
        <v>12042</v>
      </c>
    </row>
    <row r="5608" spans="2:12" x14ac:dyDescent="0.25">
      <c r="B5608" s="82" t="s">
        <v>441</v>
      </c>
      <c r="C5608" s="156" t="s">
        <v>12197</v>
      </c>
      <c r="D5608" s="153" t="s">
        <v>12375</v>
      </c>
      <c r="E5608" s="82">
        <v>12</v>
      </c>
      <c r="F5608" s="79"/>
      <c r="G5608" s="82"/>
      <c r="H5608" s="82"/>
      <c r="I5608" s="118">
        <f>VLOOKUP(道具表!L5608,虛寶卡代碼清單!D:H,4,FALSE)*K5608</f>
        <v>18000000000</v>
      </c>
      <c r="J5608" s="147"/>
      <c r="K5608" s="71">
        <v>10000000</v>
      </c>
      <c r="L5608" t="s">
        <v>12042</v>
      </c>
    </row>
    <row r="5609" spans="2:12" x14ac:dyDescent="0.25">
      <c r="B5609" s="82" t="s">
        <v>441</v>
      </c>
      <c r="C5609" s="156" t="s">
        <v>12198</v>
      </c>
      <c r="D5609" s="153" t="s">
        <v>12376</v>
      </c>
      <c r="E5609" s="82">
        <v>12</v>
      </c>
      <c r="F5609" s="79"/>
      <c r="G5609" s="82"/>
      <c r="H5609" s="82"/>
      <c r="I5609" s="118">
        <f>VLOOKUP(道具表!L5609,虛寶卡代碼清單!D:H,4,FALSE)*K5609</f>
        <v>27000000000</v>
      </c>
      <c r="J5609" s="147"/>
      <c r="K5609" s="71">
        <v>15000000</v>
      </c>
      <c r="L5609" t="s">
        <v>12042</v>
      </c>
    </row>
    <row r="5610" spans="2:12" x14ac:dyDescent="0.25">
      <c r="B5610" s="82" t="s">
        <v>441</v>
      </c>
      <c r="C5610" s="156" t="s">
        <v>12199</v>
      </c>
      <c r="D5610" s="153" t="s">
        <v>12377</v>
      </c>
      <c r="E5610" s="82">
        <v>12</v>
      </c>
      <c r="F5610" s="79"/>
      <c r="G5610" s="82"/>
      <c r="H5610" s="82"/>
      <c r="I5610" s="118">
        <f>VLOOKUP(道具表!L5610,虛寶卡代碼清單!D:H,4,FALSE)*K5610</f>
        <v>54000000000</v>
      </c>
      <c r="J5610" s="147"/>
      <c r="K5610" s="71">
        <v>30000000</v>
      </c>
      <c r="L5610" t="s">
        <v>12042</v>
      </c>
    </row>
    <row r="5611" spans="2:12" x14ac:dyDescent="0.25">
      <c r="B5611" s="82" t="s">
        <v>441</v>
      </c>
      <c r="C5611" s="156" t="s">
        <v>12200</v>
      </c>
      <c r="D5611" s="153" t="s">
        <v>12378</v>
      </c>
      <c r="E5611" s="82">
        <v>12</v>
      </c>
      <c r="F5611" s="79"/>
      <c r="G5611" s="82"/>
      <c r="H5611" s="82"/>
      <c r="I5611" s="118">
        <f>VLOOKUP(道具表!L5611,虛寶卡代碼清單!D:H,4,FALSE)*K5611</f>
        <v>90000000000</v>
      </c>
      <c r="J5611" s="147"/>
      <c r="K5611" s="71">
        <v>50000000</v>
      </c>
      <c r="L5611" t="s">
        <v>12042</v>
      </c>
    </row>
    <row r="5612" spans="2:12" x14ac:dyDescent="0.25">
      <c r="B5612" s="82" t="s">
        <v>441</v>
      </c>
      <c r="C5612" s="156" t="s">
        <v>12201</v>
      </c>
      <c r="D5612" s="153" t="s">
        <v>12379</v>
      </c>
      <c r="E5612" s="82">
        <v>12</v>
      </c>
      <c r="F5612" s="79"/>
      <c r="G5612" s="82"/>
      <c r="H5612" s="82"/>
      <c r="I5612" s="118">
        <f>VLOOKUP(道具表!L5612,虛寶卡代碼清單!D:H,4,FALSE)*K5612</f>
        <v>180000000000</v>
      </c>
      <c r="J5612" s="147"/>
      <c r="K5612" s="71">
        <v>100000000</v>
      </c>
      <c r="L5612" t="s">
        <v>12042</v>
      </c>
    </row>
    <row r="5613" spans="2:12" x14ac:dyDescent="0.25">
      <c r="B5613" s="82" t="s">
        <v>441</v>
      </c>
      <c r="C5613" s="156" t="s">
        <v>12202</v>
      </c>
      <c r="D5613" s="153" t="s">
        <v>12380</v>
      </c>
      <c r="E5613" s="82">
        <v>12</v>
      </c>
      <c r="F5613" s="79"/>
      <c r="G5613" s="82"/>
      <c r="H5613" s="82"/>
      <c r="I5613" s="118">
        <f>VLOOKUP(道具表!L5613,虛寶卡代碼清單!D:H,4,FALSE)*K5613</f>
        <v>360000000000</v>
      </c>
      <c r="J5613" s="147"/>
      <c r="K5613" s="71">
        <v>200000000</v>
      </c>
      <c r="L5613" t="s">
        <v>12042</v>
      </c>
    </row>
    <row r="5614" spans="2:12" x14ac:dyDescent="0.25">
      <c r="B5614" s="82" t="s">
        <v>441</v>
      </c>
      <c r="C5614" s="156" t="s">
        <v>12203</v>
      </c>
      <c r="D5614" s="153" t="s">
        <v>12381</v>
      </c>
      <c r="E5614" s="82">
        <v>12</v>
      </c>
      <c r="F5614" s="79"/>
      <c r="G5614" s="82"/>
      <c r="H5614" s="82"/>
      <c r="I5614" s="118">
        <f>VLOOKUP(道具表!L5614,虛寶卡代碼清單!D:H,4,FALSE)*K5614</f>
        <v>540000000000</v>
      </c>
      <c r="J5614" s="147"/>
      <c r="K5614" s="71">
        <v>300000000</v>
      </c>
      <c r="L5614" t="s">
        <v>12042</v>
      </c>
    </row>
    <row r="5615" spans="2:12" x14ac:dyDescent="0.25">
      <c r="B5615" s="82" t="s">
        <v>441</v>
      </c>
      <c r="C5615" s="156" t="s">
        <v>12204</v>
      </c>
      <c r="D5615" s="153" t="s">
        <v>12382</v>
      </c>
      <c r="E5615" s="82">
        <v>12</v>
      </c>
      <c r="F5615" s="79"/>
      <c r="G5615" s="82"/>
      <c r="H5615" s="82"/>
      <c r="I5615" s="118">
        <f>VLOOKUP(道具表!L5615,虛寶卡代碼清單!D:H,4,FALSE)*K5615</f>
        <v>900000000000</v>
      </c>
      <c r="J5615" s="147"/>
      <c r="K5615" s="71">
        <v>500000000</v>
      </c>
      <c r="L5615" t="s">
        <v>12042</v>
      </c>
    </row>
    <row r="5616" spans="2:12" x14ac:dyDescent="0.25">
      <c r="B5616" s="82" t="s">
        <v>441</v>
      </c>
      <c r="C5616" s="156" t="s">
        <v>12205</v>
      </c>
      <c r="D5616" s="153" t="s">
        <v>12383</v>
      </c>
      <c r="E5616" s="82">
        <v>12</v>
      </c>
      <c r="F5616" s="79"/>
      <c r="G5616" s="82"/>
      <c r="H5616" s="82"/>
      <c r="I5616" s="118">
        <f>VLOOKUP(道具表!L5616,虛寶卡代碼清單!D:H,4,FALSE)*K5616</f>
        <v>1800000000000</v>
      </c>
      <c r="J5616" s="147"/>
      <c r="K5616" s="71">
        <v>1000000000</v>
      </c>
      <c r="L5616" t="s">
        <v>12042</v>
      </c>
    </row>
    <row r="5617" spans="2:12" x14ac:dyDescent="0.25">
      <c r="B5617" s="82" t="s">
        <v>441</v>
      </c>
      <c r="C5617" s="156" t="s">
        <v>12206</v>
      </c>
      <c r="D5617" s="153" t="s">
        <v>12384</v>
      </c>
      <c r="E5617" s="82">
        <v>12</v>
      </c>
      <c r="F5617" s="79"/>
      <c r="G5617" s="82"/>
      <c r="H5617" s="82"/>
      <c r="I5617" s="118">
        <f>VLOOKUP(道具表!L5617,虛寶卡代碼清單!D:H,4,FALSE)*K5617</f>
        <v>3600000000000</v>
      </c>
      <c r="J5617" s="147"/>
      <c r="K5617" s="71">
        <v>2000000000</v>
      </c>
      <c r="L5617" t="s">
        <v>12042</v>
      </c>
    </row>
    <row r="5618" spans="2:12" x14ac:dyDescent="0.25">
      <c r="B5618" s="82" t="s">
        <v>441</v>
      </c>
      <c r="C5618" s="156" t="s">
        <v>12207</v>
      </c>
      <c r="D5618" s="153" t="s">
        <v>12385</v>
      </c>
      <c r="E5618" s="82">
        <v>12</v>
      </c>
      <c r="F5618" s="79"/>
      <c r="G5618" s="82"/>
      <c r="H5618" s="82"/>
      <c r="I5618" s="118">
        <f>VLOOKUP(道具表!L5618,虛寶卡代碼清單!D:H,4,FALSE)*K5618</f>
        <v>9000000000000</v>
      </c>
      <c r="J5618" s="147"/>
      <c r="K5618" s="71">
        <v>5000000000</v>
      </c>
      <c r="L5618" t="s">
        <v>12042</v>
      </c>
    </row>
    <row r="5619" spans="2:12" x14ac:dyDescent="0.25">
      <c r="B5619" s="82" t="s">
        <v>441</v>
      </c>
      <c r="C5619" s="156" t="s">
        <v>12208</v>
      </c>
      <c r="D5619" s="153" t="s">
        <v>12386</v>
      </c>
      <c r="E5619" s="82">
        <v>12</v>
      </c>
      <c r="F5619" s="79"/>
      <c r="G5619" s="82"/>
      <c r="H5619" s="82"/>
      <c r="I5619" s="118">
        <f>VLOOKUP(道具表!L5619,虛寶卡代碼清單!D:H,4,FALSE)*K5619</f>
        <v>18000000000000</v>
      </c>
      <c r="J5619" s="147"/>
      <c r="K5619" s="71">
        <v>10000000000</v>
      </c>
      <c r="L5619" t="s">
        <v>12042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H45"/>
  <sheetViews>
    <sheetView workbookViewId="0">
      <selection activeCell="I24" sqref="I24"/>
    </sheetView>
  </sheetViews>
  <sheetFormatPr defaultColWidth="10.28515625" defaultRowHeight="16.5" x14ac:dyDescent="0.25"/>
  <cols>
    <col min="1" max="1" width="4.7109375" style="1" customWidth="1"/>
    <col min="2" max="2" width="10.28515625" style="1"/>
    <col min="3" max="3" width="10" style="1" bestFit="1" customWidth="1"/>
    <col min="4" max="4" width="15.42578125" style="1" bestFit="1" customWidth="1"/>
    <col min="5" max="7" width="16.7109375" style="1" bestFit="1" customWidth="1"/>
    <col min="8" max="10" width="18" style="1" bestFit="1" customWidth="1"/>
    <col min="11" max="11" width="19.7109375" style="1" bestFit="1" customWidth="1"/>
    <col min="12" max="12" width="4.7109375" style="1" customWidth="1"/>
    <col min="13" max="13" width="10.28515625" style="1"/>
    <col min="14" max="14" width="10" style="1" bestFit="1" customWidth="1"/>
    <col min="15" max="22" width="8" style="1" bestFit="1" customWidth="1"/>
    <col min="23" max="23" width="10.28515625" style="1"/>
    <col min="24" max="26" width="17" style="1" bestFit="1" customWidth="1"/>
    <col min="27" max="28" width="18.28515625" style="1" bestFit="1" customWidth="1"/>
    <col min="29" max="31" width="19.5703125" style="1" bestFit="1" customWidth="1"/>
    <col min="32" max="16384" width="10.28515625" style="1"/>
  </cols>
  <sheetData>
    <row r="1" spans="1:34" x14ac:dyDescent="0.25">
      <c r="B1" s="2" t="s">
        <v>4</v>
      </c>
      <c r="L1" s="3"/>
      <c r="M1" s="2" t="s">
        <v>5</v>
      </c>
    </row>
    <row r="2" spans="1:34" x14ac:dyDescent="0.25">
      <c r="D2" s="4">
        <v>1</v>
      </c>
      <c r="E2" s="5">
        <v>1.5</v>
      </c>
      <c r="F2" s="4">
        <v>2</v>
      </c>
      <c r="G2" s="4">
        <v>7</v>
      </c>
      <c r="H2" s="4">
        <v>13</v>
      </c>
      <c r="I2" s="4">
        <v>24</v>
      </c>
      <c r="J2" s="4">
        <v>48</v>
      </c>
      <c r="K2" s="4">
        <v>120</v>
      </c>
      <c r="L2" s="6"/>
    </row>
    <row r="3" spans="1:34" x14ac:dyDescent="0.25">
      <c r="B3" s="7" t="s">
        <v>6</v>
      </c>
      <c r="C3" s="7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9"/>
      <c r="M3" s="7" t="s">
        <v>6</v>
      </c>
      <c r="N3" s="7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X3" s="1">
        <v>0</v>
      </c>
      <c r="Y3" s="1">
        <v>1</v>
      </c>
      <c r="Z3" s="1">
        <v>2</v>
      </c>
      <c r="AA3" s="1">
        <v>3</v>
      </c>
      <c r="AB3" s="1">
        <v>4</v>
      </c>
      <c r="AC3" s="1">
        <v>5</v>
      </c>
      <c r="AD3" s="1">
        <v>6</v>
      </c>
      <c r="AE3" s="1">
        <v>7</v>
      </c>
      <c r="AG3" s="120" t="s">
        <v>421</v>
      </c>
      <c r="AH3" s="82" t="s">
        <v>688</v>
      </c>
    </row>
    <row r="4" spans="1:34" x14ac:dyDescent="0.25">
      <c r="B4" s="10">
        <v>30</v>
      </c>
      <c r="C4" s="11">
        <v>0.99</v>
      </c>
      <c r="D4" s="12">
        <v>1500000</v>
      </c>
      <c r="E4" s="12">
        <v>2000000</v>
      </c>
      <c r="F4" s="12">
        <v>3000000</v>
      </c>
      <c r="G4" s="12">
        <v>10000000</v>
      </c>
      <c r="H4" s="12">
        <v>20000000</v>
      </c>
      <c r="I4" s="12">
        <v>35000000</v>
      </c>
      <c r="J4" s="12">
        <v>70000000</v>
      </c>
      <c r="K4" s="12">
        <v>150000000</v>
      </c>
      <c r="L4" s="13"/>
      <c r="M4" s="10">
        <v>30</v>
      </c>
      <c r="N4" s="11">
        <v>0.99</v>
      </c>
      <c r="O4" s="14">
        <f>D4/$C4/D$4-1</f>
        <v>1.0101010101010166E-2</v>
      </c>
      <c r="P4" s="14">
        <f t="shared" ref="P4:V4" si="0">E4/$C4/E$4-1</f>
        <v>1.0101010101010166E-2</v>
      </c>
      <c r="Q4" s="14">
        <f t="shared" si="0"/>
        <v>1.0101010101010166E-2</v>
      </c>
      <c r="R4" s="14">
        <f t="shared" si="0"/>
        <v>1.0101010101010166E-2</v>
      </c>
      <c r="S4" s="14">
        <f t="shared" si="0"/>
        <v>1.0101010101010166E-2</v>
      </c>
      <c r="T4" s="14">
        <f t="shared" si="0"/>
        <v>1.0101010101010166E-2</v>
      </c>
      <c r="U4" s="14">
        <f t="shared" si="0"/>
        <v>1.0101010101010166E-2</v>
      </c>
      <c r="V4" s="14">
        <f t="shared" si="0"/>
        <v>1.0101010101010166E-2</v>
      </c>
      <c r="X4" s="150">
        <f t="shared" ref="X4:X40" si="1">D4*2</f>
        <v>3000000</v>
      </c>
      <c r="Y4" s="150">
        <f t="shared" ref="Y4:Y40" si="2">E4*2</f>
        <v>4000000</v>
      </c>
      <c r="Z4" s="150">
        <f t="shared" ref="Z4:Z40" si="3">F4*2</f>
        <v>6000000</v>
      </c>
      <c r="AA4" s="150">
        <f t="shared" ref="AA4:AA40" si="4">G4*2</f>
        <v>20000000</v>
      </c>
      <c r="AB4" s="150">
        <f t="shared" ref="AB4:AB40" si="5">H4*2</f>
        <v>40000000</v>
      </c>
      <c r="AC4" s="150">
        <f t="shared" ref="AC4:AC40" si="6">I4*2</f>
        <v>70000000</v>
      </c>
      <c r="AD4" s="150">
        <f t="shared" ref="AD4:AD40" si="7">J4*2</f>
        <v>140000000</v>
      </c>
      <c r="AE4" s="150">
        <f t="shared" ref="AE4:AE40" si="8">K4*2</f>
        <v>300000000</v>
      </c>
      <c r="AG4" s="120">
        <v>0</v>
      </c>
      <c r="AH4" s="82">
        <v>1</v>
      </c>
    </row>
    <row r="5" spans="1:34" x14ac:dyDescent="0.25">
      <c r="B5" s="92">
        <v>50</v>
      </c>
      <c r="C5" s="15">
        <v>1.69</v>
      </c>
      <c r="D5" s="16">
        <v>2600000</v>
      </c>
      <c r="E5" s="16">
        <v>3400000</v>
      </c>
      <c r="F5" s="16">
        <v>5000000</v>
      </c>
      <c r="G5" s="16">
        <v>16600000</v>
      </c>
      <c r="H5" s="16">
        <v>34000000</v>
      </c>
      <c r="I5" s="16">
        <v>58000000</v>
      </c>
      <c r="J5" s="16">
        <v>116000000</v>
      </c>
      <c r="K5" s="16">
        <v>260000000</v>
      </c>
      <c r="L5" s="13"/>
      <c r="M5" s="92">
        <v>50</v>
      </c>
      <c r="N5" s="15">
        <v>1.69</v>
      </c>
      <c r="O5" s="14">
        <f t="shared" ref="O5:O41" si="9">D5/$C5/D$4-1</f>
        <v>2.5641025641025772E-2</v>
      </c>
      <c r="P5" s="14">
        <f t="shared" ref="P5:P41" si="10">E5/$C5/E$4-1</f>
        <v>5.9171597633136397E-3</v>
      </c>
      <c r="Q5" s="14">
        <f t="shared" ref="Q5:Q41" si="11">F5/$C5/F$4-1</f>
        <v>-1.3806706114398271E-2</v>
      </c>
      <c r="R5" s="14">
        <f t="shared" ref="R5:R41" si="12">G5/$C5/G$4-1</f>
        <v>-1.7751479289940697E-2</v>
      </c>
      <c r="S5" s="14">
        <f t="shared" ref="S5:S41" si="13">H5/$C5/H$4-1</f>
        <v>5.9171597633136397E-3</v>
      </c>
      <c r="T5" s="14">
        <f t="shared" ref="T5:T41" si="14">I5/$C5/I$4-1</f>
        <v>-1.9442096365173134E-2</v>
      </c>
      <c r="U5" s="14">
        <f t="shared" ref="U5:U41" si="15">J5/$C5/J$4-1</f>
        <v>-1.9442096365173134E-2</v>
      </c>
      <c r="V5" s="14">
        <f t="shared" ref="V5:V41" si="16">K5/$C5/K$4-1</f>
        <v>2.5641025641025772E-2</v>
      </c>
      <c r="X5" s="150">
        <f t="shared" si="1"/>
        <v>5200000</v>
      </c>
      <c r="Y5" s="150">
        <f t="shared" si="2"/>
        <v>6800000</v>
      </c>
      <c r="Z5" s="150">
        <f t="shared" si="3"/>
        <v>10000000</v>
      </c>
      <c r="AA5" s="150">
        <f t="shared" si="4"/>
        <v>33200000</v>
      </c>
      <c r="AB5" s="150">
        <f t="shared" si="5"/>
        <v>68000000</v>
      </c>
      <c r="AC5" s="150">
        <f t="shared" si="6"/>
        <v>116000000</v>
      </c>
      <c r="AD5" s="150">
        <f t="shared" si="7"/>
        <v>232000000</v>
      </c>
      <c r="AE5" s="150">
        <f t="shared" si="8"/>
        <v>520000000</v>
      </c>
      <c r="AF5" s="150"/>
      <c r="AG5" s="120">
        <v>1</v>
      </c>
      <c r="AH5" s="82">
        <v>1.5</v>
      </c>
    </row>
    <row r="6" spans="1:34" x14ac:dyDescent="0.25">
      <c r="B6" s="92">
        <v>60</v>
      </c>
      <c r="C6" s="91">
        <v>1.99</v>
      </c>
      <c r="D6" s="18">
        <v>3000000</v>
      </c>
      <c r="E6" s="18">
        <v>4000000</v>
      </c>
      <c r="F6" s="18">
        <v>6000000</v>
      </c>
      <c r="G6" s="18">
        <v>20000000</v>
      </c>
      <c r="H6" s="18">
        <v>40000000</v>
      </c>
      <c r="I6" s="18">
        <v>70000000</v>
      </c>
      <c r="J6" s="18">
        <v>140000000</v>
      </c>
      <c r="K6" s="18">
        <v>300000000</v>
      </c>
      <c r="L6" s="19"/>
      <c r="M6" s="92">
        <v>60</v>
      </c>
      <c r="N6" s="91">
        <v>1.99</v>
      </c>
      <c r="O6" s="14">
        <f t="shared" si="9"/>
        <v>5.0251256281408363E-3</v>
      </c>
      <c r="P6" s="14">
        <f t="shared" si="10"/>
        <v>5.0251256281408363E-3</v>
      </c>
      <c r="Q6" s="14">
        <f t="shared" si="11"/>
        <v>5.0251256281408363E-3</v>
      </c>
      <c r="R6" s="14">
        <f t="shared" si="12"/>
        <v>5.0251256281408363E-3</v>
      </c>
      <c r="S6" s="14">
        <f t="shared" si="13"/>
        <v>5.0251256281408363E-3</v>
      </c>
      <c r="T6" s="14">
        <f t="shared" si="14"/>
        <v>5.0251256281408363E-3</v>
      </c>
      <c r="U6" s="14">
        <f t="shared" si="15"/>
        <v>5.0251256281408363E-3</v>
      </c>
      <c r="V6" s="14">
        <f t="shared" si="16"/>
        <v>5.0251256281408363E-3</v>
      </c>
      <c r="W6" s="20"/>
      <c r="X6" s="150">
        <f t="shared" si="1"/>
        <v>6000000</v>
      </c>
      <c r="Y6" s="150">
        <f t="shared" si="2"/>
        <v>8000000</v>
      </c>
      <c r="Z6" s="150">
        <f t="shared" si="3"/>
        <v>12000000</v>
      </c>
      <c r="AA6" s="150">
        <f t="shared" si="4"/>
        <v>40000000</v>
      </c>
      <c r="AB6" s="150">
        <f t="shared" si="5"/>
        <v>80000000</v>
      </c>
      <c r="AC6" s="150">
        <f t="shared" si="6"/>
        <v>140000000</v>
      </c>
      <c r="AD6" s="150">
        <f t="shared" si="7"/>
        <v>280000000</v>
      </c>
      <c r="AE6" s="150">
        <f t="shared" si="8"/>
        <v>600000000</v>
      </c>
      <c r="AG6" s="120">
        <v>2</v>
      </c>
      <c r="AH6" s="82">
        <v>2</v>
      </c>
    </row>
    <row r="7" spans="1:34" x14ac:dyDescent="0.25">
      <c r="B7" s="17">
        <v>70</v>
      </c>
      <c r="C7" s="91">
        <v>1.99</v>
      </c>
      <c r="D7" s="18">
        <v>3000000</v>
      </c>
      <c r="E7" s="18">
        <v>4000000</v>
      </c>
      <c r="F7" s="18">
        <v>6000000</v>
      </c>
      <c r="G7" s="18">
        <v>20000000</v>
      </c>
      <c r="H7" s="18">
        <v>40000000</v>
      </c>
      <c r="I7" s="18">
        <v>70000000</v>
      </c>
      <c r="J7" s="18">
        <v>140000000</v>
      </c>
      <c r="K7" s="18">
        <v>300000000</v>
      </c>
      <c r="L7" s="19"/>
      <c r="M7" s="17">
        <v>70</v>
      </c>
      <c r="N7" s="91">
        <v>1.99</v>
      </c>
      <c r="O7" s="14">
        <f t="shared" si="9"/>
        <v>5.0251256281408363E-3</v>
      </c>
      <c r="P7" s="14">
        <f t="shared" si="10"/>
        <v>5.0251256281408363E-3</v>
      </c>
      <c r="Q7" s="14">
        <f t="shared" si="11"/>
        <v>5.0251256281408363E-3</v>
      </c>
      <c r="R7" s="14">
        <f t="shared" si="12"/>
        <v>5.0251256281408363E-3</v>
      </c>
      <c r="S7" s="14">
        <f t="shared" si="13"/>
        <v>5.0251256281408363E-3</v>
      </c>
      <c r="T7" s="14">
        <f t="shared" si="14"/>
        <v>5.0251256281408363E-3</v>
      </c>
      <c r="U7" s="14">
        <f t="shared" si="15"/>
        <v>5.0251256281408363E-3</v>
      </c>
      <c r="V7" s="14">
        <f t="shared" si="16"/>
        <v>5.0251256281408363E-3</v>
      </c>
      <c r="W7" s="20"/>
      <c r="X7" s="150">
        <f t="shared" si="1"/>
        <v>6000000</v>
      </c>
      <c r="Y7" s="150">
        <f t="shared" si="2"/>
        <v>8000000</v>
      </c>
      <c r="Z7" s="150">
        <f t="shared" si="3"/>
        <v>12000000</v>
      </c>
      <c r="AA7" s="150">
        <f t="shared" si="4"/>
        <v>40000000</v>
      </c>
      <c r="AB7" s="150">
        <f t="shared" si="5"/>
        <v>80000000</v>
      </c>
      <c r="AC7" s="150">
        <f t="shared" si="6"/>
        <v>140000000</v>
      </c>
      <c r="AD7" s="150">
        <f t="shared" si="7"/>
        <v>280000000</v>
      </c>
      <c r="AE7" s="150">
        <f t="shared" si="8"/>
        <v>600000000</v>
      </c>
      <c r="AG7" s="120">
        <v>3</v>
      </c>
      <c r="AH7" s="82">
        <v>7</v>
      </c>
    </row>
    <row r="8" spans="1:34" x14ac:dyDescent="0.25">
      <c r="A8" s="21"/>
      <c r="B8" s="92">
        <v>100</v>
      </c>
      <c r="C8" s="15">
        <v>3.33</v>
      </c>
      <c r="D8" s="22">
        <v>5400000</v>
      </c>
      <c r="E8" s="22">
        <v>7000000</v>
      </c>
      <c r="F8" s="22">
        <v>10600000</v>
      </c>
      <c r="G8" s="22">
        <v>36000000</v>
      </c>
      <c r="H8" s="22">
        <v>70000000</v>
      </c>
      <c r="I8" s="22">
        <v>124000000</v>
      </c>
      <c r="J8" s="22">
        <v>240000000</v>
      </c>
      <c r="K8" s="22">
        <v>540000000</v>
      </c>
      <c r="L8" s="19"/>
      <c r="M8" s="92">
        <v>100</v>
      </c>
      <c r="N8" s="15">
        <v>3.33</v>
      </c>
      <c r="O8" s="14">
        <f t="shared" si="9"/>
        <v>8.1081081081080919E-2</v>
      </c>
      <c r="P8" s="14">
        <f t="shared" si="10"/>
        <v>5.1051051051051122E-2</v>
      </c>
      <c r="Q8" s="14">
        <f t="shared" si="11"/>
        <v>6.1061061061060906E-2</v>
      </c>
      <c r="R8" s="14">
        <f t="shared" si="12"/>
        <v>8.1081081081080919E-2</v>
      </c>
      <c r="S8" s="14">
        <f t="shared" si="13"/>
        <v>5.10510510510509E-2</v>
      </c>
      <c r="T8" s="14">
        <f t="shared" si="14"/>
        <v>6.3921063921063892E-2</v>
      </c>
      <c r="U8" s="14">
        <f t="shared" si="15"/>
        <v>2.9601029601029616E-2</v>
      </c>
      <c r="V8" s="14">
        <f t="shared" si="16"/>
        <v>8.1081081081081141E-2</v>
      </c>
      <c r="W8" s="20"/>
      <c r="X8" s="150">
        <f t="shared" si="1"/>
        <v>10800000</v>
      </c>
      <c r="Y8" s="150">
        <f t="shared" si="2"/>
        <v>14000000</v>
      </c>
      <c r="Z8" s="150">
        <f t="shared" si="3"/>
        <v>21200000</v>
      </c>
      <c r="AA8" s="150">
        <f t="shared" si="4"/>
        <v>72000000</v>
      </c>
      <c r="AB8" s="150">
        <f t="shared" si="5"/>
        <v>140000000</v>
      </c>
      <c r="AC8" s="150">
        <f t="shared" si="6"/>
        <v>248000000</v>
      </c>
      <c r="AD8" s="150">
        <f t="shared" si="7"/>
        <v>480000000</v>
      </c>
      <c r="AE8" s="150">
        <f t="shared" si="8"/>
        <v>1080000000</v>
      </c>
      <c r="AG8" s="120">
        <v>4</v>
      </c>
      <c r="AH8" s="82">
        <v>13</v>
      </c>
    </row>
    <row r="9" spans="1:34" x14ac:dyDescent="0.25">
      <c r="A9" s="23">
        <v>1.05</v>
      </c>
      <c r="B9" s="24">
        <f>C9*30</f>
        <v>119.7</v>
      </c>
      <c r="C9" s="25">
        <v>3.99</v>
      </c>
      <c r="D9" s="26">
        <f>ROUND(D7*$C9/$C7*$A9,-5)</f>
        <v>6300000</v>
      </c>
      <c r="E9" s="26">
        <f>ROUND(E7*$C9/$C7*$A9,-5)</f>
        <v>8400000</v>
      </c>
      <c r="F9" s="26">
        <f>ROUND(F7*$C9/$C7*$A9,-5)</f>
        <v>12600000</v>
      </c>
      <c r="G9" s="26">
        <f>ROUND(G7*$C9/$C7*$A9,-6)</f>
        <v>42000000</v>
      </c>
      <c r="H9" s="26">
        <f>ROUND(H7*$C9/$C7*$A9,-6)</f>
        <v>84000000</v>
      </c>
      <c r="I9" s="26">
        <f>ROUND(I7*$C9/$C7*$A9,-6)</f>
        <v>147000000</v>
      </c>
      <c r="J9" s="26">
        <f>ROUND(J7*$C9/$C7*$A9,-7)</f>
        <v>290000000</v>
      </c>
      <c r="K9" s="26">
        <f>ROUND(K7*$C9/$C7*$A9,-7)</f>
        <v>630000000</v>
      </c>
      <c r="L9" s="19"/>
      <c r="M9" s="24">
        <f>N9*30</f>
        <v>119.7</v>
      </c>
      <c r="N9" s="25">
        <v>3.99</v>
      </c>
      <c r="O9" s="14">
        <f t="shared" si="9"/>
        <v>5.2631578947368363E-2</v>
      </c>
      <c r="P9" s="14">
        <f t="shared" si="10"/>
        <v>5.2631578947368363E-2</v>
      </c>
      <c r="Q9" s="14">
        <f t="shared" si="11"/>
        <v>5.2631578947368363E-2</v>
      </c>
      <c r="R9" s="14">
        <f t="shared" si="12"/>
        <v>5.2631578947368363E-2</v>
      </c>
      <c r="S9" s="14">
        <f t="shared" si="13"/>
        <v>5.2631578947368363E-2</v>
      </c>
      <c r="T9" s="14">
        <f t="shared" si="14"/>
        <v>5.2631578947368363E-2</v>
      </c>
      <c r="U9" s="14">
        <f t="shared" si="15"/>
        <v>3.8310060866451723E-2</v>
      </c>
      <c r="V9" s="14">
        <f t="shared" si="16"/>
        <v>5.2631578947368363E-2</v>
      </c>
      <c r="W9" s="20"/>
      <c r="X9" s="150">
        <f t="shared" si="1"/>
        <v>12600000</v>
      </c>
      <c r="Y9" s="150">
        <f t="shared" si="2"/>
        <v>16800000</v>
      </c>
      <c r="Z9" s="150">
        <f t="shared" si="3"/>
        <v>25200000</v>
      </c>
      <c r="AA9" s="150">
        <f t="shared" si="4"/>
        <v>84000000</v>
      </c>
      <c r="AB9" s="150">
        <f t="shared" si="5"/>
        <v>168000000</v>
      </c>
      <c r="AC9" s="150">
        <f t="shared" si="6"/>
        <v>294000000</v>
      </c>
      <c r="AD9" s="150">
        <f t="shared" si="7"/>
        <v>580000000</v>
      </c>
      <c r="AE9" s="150">
        <f t="shared" si="8"/>
        <v>1260000000</v>
      </c>
      <c r="AG9" s="120">
        <v>5</v>
      </c>
      <c r="AH9" s="82">
        <v>24</v>
      </c>
    </row>
    <row r="10" spans="1:34" x14ac:dyDescent="0.25">
      <c r="A10" s="21"/>
      <c r="B10" s="17">
        <v>150</v>
      </c>
      <c r="C10" s="91">
        <v>4.99</v>
      </c>
      <c r="D10" s="18">
        <v>8400000</v>
      </c>
      <c r="E10" s="18">
        <v>12600000</v>
      </c>
      <c r="F10" s="18">
        <v>17000000</v>
      </c>
      <c r="G10" s="18">
        <v>60000000</v>
      </c>
      <c r="H10" s="18">
        <v>110000000</v>
      </c>
      <c r="I10" s="18">
        <v>200000000</v>
      </c>
      <c r="J10" s="18">
        <v>400000000</v>
      </c>
      <c r="K10" s="18">
        <v>1020000000</v>
      </c>
      <c r="L10" s="19"/>
      <c r="M10" s="17">
        <v>150</v>
      </c>
      <c r="N10" s="91">
        <v>4.99</v>
      </c>
      <c r="O10" s="14">
        <f t="shared" si="9"/>
        <v>0.1222444889779557</v>
      </c>
      <c r="P10" s="14">
        <f t="shared" si="10"/>
        <v>0.26252505010020033</v>
      </c>
      <c r="Q10" s="14">
        <f t="shared" si="11"/>
        <v>0.13560454241816955</v>
      </c>
      <c r="R10" s="14">
        <f t="shared" si="12"/>
        <v>0.20240480961923835</v>
      </c>
      <c r="S10" s="14">
        <f t="shared" si="13"/>
        <v>0.10220440881763526</v>
      </c>
      <c r="T10" s="14">
        <f t="shared" si="14"/>
        <v>0.14514743773260808</v>
      </c>
      <c r="U10" s="14">
        <f t="shared" si="15"/>
        <v>0.14514743773260808</v>
      </c>
      <c r="V10" s="14">
        <f t="shared" si="16"/>
        <v>0.36272545090180364</v>
      </c>
      <c r="W10" s="20"/>
      <c r="X10" s="150">
        <f t="shared" si="1"/>
        <v>16800000</v>
      </c>
      <c r="Y10" s="150">
        <f t="shared" si="2"/>
        <v>25200000</v>
      </c>
      <c r="Z10" s="150">
        <f t="shared" si="3"/>
        <v>34000000</v>
      </c>
      <c r="AA10" s="150">
        <f t="shared" si="4"/>
        <v>120000000</v>
      </c>
      <c r="AB10" s="150">
        <f t="shared" si="5"/>
        <v>220000000</v>
      </c>
      <c r="AC10" s="150">
        <f t="shared" si="6"/>
        <v>400000000</v>
      </c>
      <c r="AD10" s="150">
        <f t="shared" si="7"/>
        <v>800000000</v>
      </c>
      <c r="AE10" s="150">
        <f t="shared" si="8"/>
        <v>2040000000</v>
      </c>
      <c r="AG10" s="120">
        <v>6</v>
      </c>
      <c r="AH10" s="82">
        <v>48</v>
      </c>
    </row>
    <row r="11" spans="1:34" x14ac:dyDescent="0.25">
      <c r="A11" s="21"/>
      <c r="B11" s="17">
        <v>300</v>
      </c>
      <c r="C11" s="91">
        <v>9.99</v>
      </c>
      <c r="D11" s="18">
        <v>18400000</v>
      </c>
      <c r="E11" s="18">
        <v>28000000</v>
      </c>
      <c r="F11" s="18">
        <v>36000000</v>
      </c>
      <c r="G11" s="18">
        <v>130000000</v>
      </c>
      <c r="H11" s="18">
        <v>240000000</v>
      </c>
      <c r="I11" s="18">
        <v>440000000</v>
      </c>
      <c r="J11" s="18">
        <v>880000000</v>
      </c>
      <c r="K11" s="18">
        <v>2200000000</v>
      </c>
      <c r="L11" s="19"/>
      <c r="M11" s="17">
        <v>300</v>
      </c>
      <c r="N11" s="91">
        <v>9.99</v>
      </c>
      <c r="O11" s="14">
        <f t="shared" si="9"/>
        <v>0.22789456122789464</v>
      </c>
      <c r="P11" s="14">
        <f t="shared" si="10"/>
        <v>0.40140140140140135</v>
      </c>
      <c r="Q11" s="14">
        <f t="shared" si="11"/>
        <v>0.201201201201201</v>
      </c>
      <c r="R11" s="14">
        <f t="shared" si="12"/>
        <v>0.30130130130130128</v>
      </c>
      <c r="S11" s="14">
        <f t="shared" si="13"/>
        <v>0.20120120120120122</v>
      </c>
      <c r="T11" s="14">
        <f t="shared" si="14"/>
        <v>0.25840125840125827</v>
      </c>
      <c r="U11" s="14">
        <f t="shared" si="15"/>
        <v>0.25840125840125827</v>
      </c>
      <c r="V11" s="14">
        <f t="shared" si="16"/>
        <v>0.4681348014681348</v>
      </c>
      <c r="W11" s="20"/>
      <c r="X11" s="150">
        <f t="shared" si="1"/>
        <v>36800000</v>
      </c>
      <c r="Y11" s="150">
        <f t="shared" si="2"/>
        <v>56000000</v>
      </c>
      <c r="Z11" s="150">
        <f t="shared" si="3"/>
        <v>72000000</v>
      </c>
      <c r="AA11" s="150">
        <f t="shared" si="4"/>
        <v>260000000</v>
      </c>
      <c r="AB11" s="150">
        <f t="shared" si="5"/>
        <v>480000000</v>
      </c>
      <c r="AC11" s="150">
        <f t="shared" si="6"/>
        <v>880000000</v>
      </c>
      <c r="AD11" s="150">
        <f t="shared" si="7"/>
        <v>1760000000</v>
      </c>
      <c r="AE11" s="150">
        <f t="shared" si="8"/>
        <v>4400000000</v>
      </c>
      <c r="AG11" s="120">
        <v>7</v>
      </c>
      <c r="AH11" s="82">
        <v>120</v>
      </c>
    </row>
    <row r="12" spans="1:34" x14ac:dyDescent="0.25">
      <c r="A12" s="23">
        <v>1.05</v>
      </c>
      <c r="B12" s="24">
        <f>C12*30</f>
        <v>449.7</v>
      </c>
      <c r="C12" s="25">
        <v>14.99</v>
      </c>
      <c r="D12" s="26">
        <f>ROUND(D11*$C12/$C11*$A12,-6)</f>
        <v>29000000</v>
      </c>
      <c r="E12" s="26">
        <f>ROUND(E11*$C12/$C11*$A12,-6)</f>
        <v>44000000</v>
      </c>
      <c r="F12" s="26">
        <f>ROUND(F11*$C12/$C11*$A12,-6)</f>
        <v>57000000</v>
      </c>
      <c r="G12" s="26">
        <f>ROUND(G11*$C12/$C11*$A12,-6)</f>
        <v>205000000</v>
      </c>
      <c r="H12" s="26">
        <f>ROUND(H11*$C12/$C11*$A12,-7)</f>
        <v>380000000</v>
      </c>
      <c r="I12" s="26">
        <f>ROUND(I11*$C12/$C11*$A12,-7)</f>
        <v>690000000</v>
      </c>
      <c r="J12" s="26">
        <f>ROUND(J11*$C12/$C11*$A12,-7)</f>
        <v>1390000000</v>
      </c>
      <c r="K12" s="26">
        <f>ROUND(K11*$C12/$C11*$A12,-8)</f>
        <v>3500000000</v>
      </c>
      <c r="L12" s="19"/>
      <c r="M12" s="24">
        <f>N12*30</f>
        <v>449.7</v>
      </c>
      <c r="N12" s="25">
        <v>14.99</v>
      </c>
      <c r="O12" s="14">
        <f t="shared" si="9"/>
        <v>0.28974872136980201</v>
      </c>
      <c r="P12" s="14">
        <f t="shared" si="10"/>
        <v>0.46764509673115406</v>
      </c>
      <c r="Q12" s="14">
        <f t="shared" si="11"/>
        <v>0.26751167444963309</v>
      </c>
      <c r="R12" s="14">
        <f t="shared" si="12"/>
        <v>0.36757838559039357</v>
      </c>
      <c r="S12" s="14">
        <f t="shared" si="13"/>
        <v>0.26751167444963309</v>
      </c>
      <c r="T12" s="14">
        <f t="shared" si="14"/>
        <v>0.31516248927856672</v>
      </c>
      <c r="U12" s="14">
        <f t="shared" si="15"/>
        <v>0.3246926522443534</v>
      </c>
      <c r="V12" s="14">
        <f t="shared" si="16"/>
        <v>0.5565932844118302</v>
      </c>
      <c r="W12" s="20"/>
      <c r="X12" s="150">
        <f t="shared" si="1"/>
        <v>58000000</v>
      </c>
      <c r="Y12" s="150">
        <f t="shared" si="2"/>
        <v>88000000</v>
      </c>
      <c r="Z12" s="150">
        <f t="shared" si="3"/>
        <v>114000000</v>
      </c>
      <c r="AA12" s="150">
        <f t="shared" si="4"/>
        <v>410000000</v>
      </c>
      <c r="AB12" s="150">
        <f t="shared" si="5"/>
        <v>760000000</v>
      </c>
      <c r="AC12" s="150">
        <f t="shared" si="6"/>
        <v>1380000000</v>
      </c>
      <c r="AD12" s="150">
        <f t="shared" si="7"/>
        <v>2780000000</v>
      </c>
      <c r="AE12" s="150">
        <f t="shared" si="8"/>
        <v>7000000000</v>
      </c>
    </row>
    <row r="13" spans="1:34" x14ac:dyDescent="0.25">
      <c r="A13" s="21"/>
      <c r="B13" s="92">
        <v>500</v>
      </c>
      <c r="C13" s="15">
        <v>16.670000000000002</v>
      </c>
      <c r="D13" s="22">
        <v>36000000</v>
      </c>
      <c r="E13" s="22">
        <v>54000000</v>
      </c>
      <c r="F13" s="22">
        <v>72000000</v>
      </c>
      <c r="G13" s="22">
        <v>260000000</v>
      </c>
      <c r="H13" s="22">
        <v>460000000</v>
      </c>
      <c r="I13" s="22">
        <v>860000000</v>
      </c>
      <c r="J13" s="22">
        <v>1660000000</v>
      </c>
      <c r="K13" s="22">
        <v>4400000000</v>
      </c>
      <c r="L13" s="19"/>
      <c r="M13" s="92">
        <v>500</v>
      </c>
      <c r="N13" s="15">
        <v>16.670000000000002</v>
      </c>
      <c r="O13" s="14">
        <f t="shared" si="9"/>
        <v>0.43971205758848231</v>
      </c>
      <c r="P13" s="14">
        <f t="shared" si="10"/>
        <v>0.61967606478704229</v>
      </c>
      <c r="Q13" s="14">
        <f t="shared" si="11"/>
        <v>0.43971205758848231</v>
      </c>
      <c r="R13" s="14">
        <f t="shared" si="12"/>
        <v>0.55968806238752222</v>
      </c>
      <c r="S13" s="14">
        <f t="shared" si="13"/>
        <v>0.37972405518896202</v>
      </c>
      <c r="T13" s="14">
        <f t="shared" si="14"/>
        <v>0.47399091610249355</v>
      </c>
      <c r="U13" s="14">
        <f t="shared" si="15"/>
        <v>0.42257262833147635</v>
      </c>
      <c r="V13" s="14">
        <f t="shared" si="16"/>
        <v>0.75964807038592252</v>
      </c>
      <c r="W13" s="20"/>
      <c r="X13" s="150">
        <f t="shared" si="1"/>
        <v>72000000</v>
      </c>
      <c r="Y13" s="150">
        <f t="shared" si="2"/>
        <v>108000000</v>
      </c>
      <c r="Z13" s="150">
        <f t="shared" si="3"/>
        <v>144000000</v>
      </c>
      <c r="AA13" s="150">
        <f t="shared" si="4"/>
        <v>520000000</v>
      </c>
      <c r="AB13" s="150">
        <f t="shared" si="5"/>
        <v>920000000</v>
      </c>
      <c r="AC13" s="150">
        <f t="shared" si="6"/>
        <v>1720000000</v>
      </c>
      <c r="AD13" s="150">
        <f t="shared" si="7"/>
        <v>3320000000</v>
      </c>
      <c r="AE13" s="150">
        <f t="shared" si="8"/>
        <v>8800000000</v>
      </c>
    </row>
    <row r="14" spans="1:34" x14ac:dyDescent="0.25">
      <c r="A14" s="21"/>
      <c r="B14" s="92">
        <v>600</v>
      </c>
      <c r="C14" s="91">
        <v>19.989999999999998</v>
      </c>
      <c r="D14" s="18">
        <v>44000000</v>
      </c>
      <c r="E14" s="18">
        <v>64000000</v>
      </c>
      <c r="F14" s="18">
        <v>86000000</v>
      </c>
      <c r="G14" s="18">
        <v>300000000</v>
      </c>
      <c r="H14" s="18">
        <v>560000000</v>
      </c>
      <c r="I14" s="18">
        <v>1040000000</v>
      </c>
      <c r="J14" s="18">
        <v>2000000000</v>
      </c>
      <c r="K14" s="18">
        <v>5200000000</v>
      </c>
      <c r="L14" s="19"/>
      <c r="M14" s="92">
        <v>600</v>
      </c>
      <c r="N14" s="91">
        <v>19.989999999999998</v>
      </c>
      <c r="O14" s="14">
        <f t="shared" si="9"/>
        <v>0.46740036685009168</v>
      </c>
      <c r="P14" s="14">
        <f t="shared" si="10"/>
        <v>0.60080040020010017</v>
      </c>
      <c r="Q14" s="14">
        <f t="shared" si="11"/>
        <v>0.43405035851258966</v>
      </c>
      <c r="R14" s="14">
        <f t="shared" si="12"/>
        <v>0.50075037518759391</v>
      </c>
      <c r="S14" s="14">
        <f t="shared" si="13"/>
        <v>0.40070035017508765</v>
      </c>
      <c r="T14" s="14">
        <f t="shared" si="14"/>
        <v>0.48645751447152152</v>
      </c>
      <c r="U14" s="14">
        <f t="shared" si="15"/>
        <v>0.4292860716072322</v>
      </c>
      <c r="V14" s="14">
        <f t="shared" si="16"/>
        <v>0.73420043355010844</v>
      </c>
      <c r="W14" s="20"/>
      <c r="X14" s="150">
        <f t="shared" si="1"/>
        <v>88000000</v>
      </c>
      <c r="Y14" s="150">
        <f t="shared" si="2"/>
        <v>128000000</v>
      </c>
      <c r="Z14" s="150">
        <f t="shared" si="3"/>
        <v>172000000</v>
      </c>
      <c r="AA14" s="150">
        <f t="shared" si="4"/>
        <v>600000000</v>
      </c>
      <c r="AB14" s="150">
        <f t="shared" si="5"/>
        <v>1120000000</v>
      </c>
      <c r="AC14" s="150">
        <f t="shared" si="6"/>
        <v>2080000000</v>
      </c>
      <c r="AD14" s="150">
        <f t="shared" si="7"/>
        <v>4000000000</v>
      </c>
      <c r="AE14" s="150">
        <f t="shared" si="8"/>
        <v>10400000000</v>
      </c>
    </row>
    <row r="15" spans="1:34" x14ac:dyDescent="0.25">
      <c r="B15" s="17">
        <v>670</v>
      </c>
      <c r="C15" s="91">
        <v>19.989999999999998</v>
      </c>
      <c r="D15" s="18">
        <v>44000000</v>
      </c>
      <c r="E15" s="18">
        <v>64000000</v>
      </c>
      <c r="F15" s="18">
        <v>86000000</v>
      </c>
      <c r="G15" s="18">
        <v>300000000</v>
      </c>
      <c r="H15" s="18">
        <v>560000000</v>
      </c>
      <c r="I15" s="18">
        <v>1040000000</v>
      </c>
      <c r="J15" s="18">
        <v>2000000000</v>
      </c>
      <c r="K15" s="18">
        <v>5200000000</v>
      </c>
      <c r="L15" s="19"/>
      <c r="M15" s="17">
        <v>670</v>
      </c>
      <c r="N15" s="91">
        <v>19.989999999999998</v>
      </c>
      <c r="O15" s="14">
        <f t="shared" si="9"/>
        <v>0.46740036685009168</v>
      </c>
      <c r="P15" s="14">
        <f t="shared" si="10"/>
        <v>0.60080040020010017</v>
      </c>
      <c r="Q15" s="14">
        <f t="shared" si="11"/>
        <v>0.43405035851258966</v>
      </c>
      <c r="R15" s="14">
        <f t="shared" si="12"/>
        <v>0.50075037518759391</v>
      </c>
      <c r="S15" s="14">
        <f t="shared" si="13"/>
        <v>0.40070035017508765</v>
      </c>
      <c r="T15" s="14">
        <f t="shared" si="14"/>
        <v>0.48645751447152152</v>
      </c>
      <c r="U15" s="14">
        <f t="shared" si="15"/>
        <v>0.4292860716072322</v>
      </c>
      <c r="V15" s="14">
        <f t="shared" si="16"/>
        <v>0.73420043355010844</v>
      </c>
      <c r="W15" s="20">
        <f>3600/3000</f>
        <v>1.2</v>
      </c>
      <c r="X15" s="150">
        <f t="shared" si="1"/>
        <v>88000000</v>
      </c>
      <c r="Y15" s="150">
        <f t="shared" si="2"/>
        <v>128000000</v>
      </c>
      <c r="Z15" s="150">
        <f t="shared" si="3"/>
        <v>172000000</v>
      </c>
      <c r="AA15" s="150">
        <f t="shared" si="4"/>
        <v>600000000</v>
      </c>
      <c r="AB15" s="150">
        <f t="shared" si="5"/>
        <v>1120000000</v>
      </c>
      <c r="AC15" s="150">
        <f t="shared" si="6"/>
        <v>2080000000</v>
      </c>
      <c r="AD15" s="150">
        <f t="shared" si="7"/>
        <v>4000000000</v>
      </c>
      <c r="AE15" s="150">
        <f t="shared" si="8"/>
        <v>10400000000</v>
      </c>
    </row>
    <row r="16" spans="1:34" x14ac:dyDescent="0.25">
      <c r="A16" s="23">
        <v>1.05</v>
      </c>
      <c r="B16" s="81">
        <v>900</v>
      </c>
      <c r="C16" s="25">
        <v>29.99</v>
      </c>
      <c r="D16" s="26">
        <f>ROUND(D14*$C16/$C14*$A16,-6)</f>
        <v>69000000</v>
      </c>
      <c r="E16" s="26">
        <f>ROUND(E14*$C16/$C14*$A16,-6)</f>
        <v>101000000</v>
      </c>
      <c r="F16" s="26">
        <f>ROUND(F14*$C16/$C14*$A16,-6)</f>
        <v>135000000</v>
      </c>
      <c r="G16" s="26">
        <f>ROUND(G14*$C16/$C14*$A16,-7)</f>
        <v>470000000</v>
      </c>
      <c r="H16" s="26">
        <f>ROUND(H14*$C16/$C14*$A16,-7)</f>
        <v>880000000</v>
      </c>
      <c r="I16" s="26">
        <f>ROUND(I14*$C16/$C14*$A16,-7)</f>
        <v>1640000000</v>
      </c>
      <c r="J16" s="26">
        <f>ROUND(J14*$C16/$C14*$A16,-8)</f>
        <v>3200000000</v>
      </c>
      <c r="K16" s="26">
        <f>ROUND(K14*$C16/$C14*$A16,-8)</f>
        <v>8200000000</v>
      </c>
      <c r="L16" s="19"/>
      <c r="M16" s="81">
        <v>900</v>
      </c>
      <c r="N16" s="25">
        <v>29.99</v>
      </c>
      <c r="O16" s="14">
        <f t="shared" si="9"/>
        <v>0.53384461487162382</v>
      </c>
      <c r="P16" s="14">
        <f t="shared" si="10"/>
        <v>0.68389463154384789</v>
      </c>
      <c r="Q16" s="14">
        <f t="shared" si="11"/>
        <v>0.50050016672224085</v>
      </c>
      <c r="R16" s="14">
        <f t="shared" si="12"/>
        <v>0.56718906302100702</v>
      </c>
      <c r="S16" s="14">
        <f t="shared" si="13"/>
        <v>0.46715571857285765</v>
      </c>
      <c r="T16" s="14">
        <f t="shared" si="14"/>
        <v>0.56242557042823815</v>
      </c>
      <c r="U16" s="14">
        <f t="shared" si="15"/>
        <v>0.52431762968608586</v>
      </c>
      <c r="V16" s="14">
        <f t="shared" si="16"/>
        <v>0.82282983216627748</v>
      </c>
      <c r="W16" s="20"/>
      <c r="X16" s="150">
        <f t="shared" si="1"/>
        <v>138000000</v>
      </c>
      <c r="Y16" s="150">
        <f t="shared" si="2"/>
        <v>202000000</v>
      </c>
      <c r="Z16" s="150">
        <f t="shared" si="3"/>
        <v>270000000</v>
      </c>
      <c r="AA16" s="150">
        <f t="shared" si="4"/>
        <v>940000000</v>
      </c>
      <c r="AB16" s="150">
        <f t="shared" si="5"/>
        <v>1760000000</v>
      </c>
      <c r="AC16" s="150">
        <f t="shared" si="6"/>
        <v>3280000000</v>
      </c>
      <c r="AD16" s="150">
        <f t="shared" si="7"/>
        <v>6400000000</v>
      </c>
      <c r="AE16" s="150">
        <f t="shared" si="8"/>
        <v>16400000000</v>
      </c>
    </row>
    <row r="17" spans="1:31" x14ac:dyDescent="0.25">
      <c r="A17" s="23"/>
      <c r="B17" s="81">
        <v>999</v>
      </c>
      <c r="C17" s="25">
        <v>33.33</v>
      </c>
      <c r="D17" s="27">
        <v>92000000</v>
      </c>
      <c r="E17" s="27">
        <v>134000000</v>
      </c>
      <c r="F17" s="27">
        <v>186000000</v>
      </c>
      <c r="G17" s="27">
        <v>640000000</v>
      </c>
      <c r="H17" s="27">
        <v>1200000000</v>
      </c>
      <c r="I17" s="27">
        <v>2200000000</v>
      </c>
      <c r="J17" s="27">
        <v>4400000000</v>
      </c>
      <c r="K17" s="27">
        <v>11000000000</v>
      </c>
      <c r="L17" s="19"/>
      <c r="M17" s="81">
        <v>999</v>
      </c>
      <c r="N17" s="25">
        <v>33.33</v>
      </c>
      <c r="O17" s="14">
        <f t="shared" si="9"/>
        <v>0.84018401840184032</v>
      </c>
      <c r="P17" s="14">
        <f t="shared" si="10"/>
        <v>1.0102010201020102</v>
      </c>
      <c r="Q17" s="14">
        <f t="shared" si="11"/>
        <v>0.86018601860186017</v>
      </c>
      <c r="R17" s="14">
        <f t="shared" si="12"/>
        <v>0.92019201920192017</v>
      </c>
      <c r="S17" s="14">
        <f t="shared" si="13"/>
        <v>0.80018001800180039</v>
      </c>
      <c r="T17" s="14">
        <f t="shared" si="14"/>
        <v>0.88590287600188589</v>
      </c>
      <c r="U17" s="14">
        <f t="shared" si="15"/>
        <v>0.88590287600188589</v>
      </c>
      <c r="V17" s="14">
        <f t="shared" si="16"/>
        <v>1.2002200220022003</v>
      </c>
      <c r="W17" s="20"/>
      <c r="X17" s="150">
        <f t="shared" si="1"/>
        <v>184000000</v>
      </c>
      <c r="Y17" s="150">
        <f t="shared" si="2"/>
        <v>268000000</v>
      </c>
      <c r="Z17" s="150">
        <f t="shared" si="3"/>
        <v>372000000</v>
      </c>
      <c r="AA17" s="150">
        <f t="shared" si="4"/>
        <v>1280000000</v>
      </c>
      <c r="AB17" s="150">
        <f t="shared" si="5"/>
        <v>2400000000</v>
      </c>
      <c r="AC17" s="150">
        <f t="shared" si="6"/>
        <v>4400000000</v>
      </c>
      <c r="AD17" s="150">
        <f t="shared" si="7"/>
        <v>8800000000</v>
      </c>
      <c r="AE17" s="150">
        <f t="shared" si="8"/>
        <v>22000000000</v>
      </c>
    </row>
    <row r="18" spans="1:31" x14ac:dyDescent="0.25">
      <c r="A18" s="21"/>
      <c r="B18" s="183">
        <v>1000</v>
      </c>
      <c r="C18" s="15">
        <v>33.33</v>
      </c>
      <c r="D18" s="28">
        <v>92000000</v>
      </c>
      <c r="E18" s="28">
        <v>134000000</v>
      </c>
      <c r="F18" s="28">
        <v>186000000</v>
      </c>
      <c r="G18" s="28">
        <v>640000000</v>
      </c>
      <c r="H18" s="28">
        <v>1200000000</v>
      </c>
      <c r="I18" s="28">
        <v>2200000000</v>
      </c>
      <c r="J18" s="28">
        <v>4400000000</v>
      </c>
      <c r="K18" s="28">
        <v>11000000000</v>
      </c>
      <c r="L18" s="19"/>
      <c r="M18" s="183">
        <v>1000</v>
      </c>
      <c r="N18" s="15">
        <v>33.33</v>
      </c>
      <c r="O18" s="14">
        <f t="shared" si="9"/>
        <v>0.84018401840184032</v>
      </c>
      <c r="P18" s="14">
        <f t="shared" si="10"/>
        <v>1.0102010201020102</v>
      </c>
      <c r="Q18" s="14">
        <f t="shared" si="11"/>
        <v>0.86018601860186017</v>
      </c>
      <c r="R18" s="14">
        <f t="shared" si="12"/>
        <v>0.92019201920192017</v>
      </c>
      <c r="S18" s="14">
        <f t="shared" si="13"/>
        <v>0.80018001800180039</v>
      </c>
      <c r="T18" s="14">
        <f t="shared" si="14"/>
        <v>0.88590287600188589</v>
      </c>
      <c r="U18" s="14">
        <f t="shared" si="15"/>
        <v>0.88590287600188589</v>
      </c>
      <c r="V18" s="14">
        <f t="shared" si="16"/>
        <v>1.2002200220022003</v>
      </c>
      <c r="W18" s="20"/>
      <c r="X18" s="150">
        <f t="shared" si="1"/>
        <v>184000000</v>
      </c>
      <c r="Y18" s="150">
        <f t="shared" si="2"/>
        <v>268000000</v>
      </c>
      <c r="Z18" s="150">
        <f t="shared" si="3"/>
        <v>372000000</v>
      </c>
      <c r="AA18" s="150">
        <f t="shared" si="4"/>
        <v>1280000000</v>
      </c>
      <c r="AB18" s="150">
        <f t="shared" si="5"/>
        <v>2400000000</v>
      </c>
      <c r="AC18" s="150">
        <f t="shared" si="6"/>
        <v>4400000000</v>
      </c>
      <c r="AD18" s="150">
        <f t="shared" si="7"/>
        <v>8800000000</v>
      </c>
      <c r="AE18" s="150">
        <f t="shared" si="8"/>
        <v>22000000000</v>
      </c>
    </row>
    <row r="19" spans="1:31" x14ac:dyDescent="0.25">
      <c r="A19" s="23"/>
      <c r="B19" s="183"/>
      <c r="C19" s="25">
        <v>39.99</v>
      </c>
      <c r="D19" s="27">
        <v>92000000</v>
      </c>
      <c r="E19" s="27">
        <v>134000000</v>
      </c>
      <c r="F19" s="27">
        <v>186000000</v>
      </c>
      <c r="G19" s="27">
        <v>640000000</v>
      </c>
      <c r="H19" s="27">
        <v>1200000000</v>
      </c>
      <c r="I19" s="27">
        <v>2200000000</v>
      </c>
      <c r="J19" s="27">
        <v>4400000000</v>
      </c>
      <c r="K19" s="27">
        <v>11000000000</v>
      </c>
      <c r="L19" s="19"/>
      <c r="M19" s="183"/>
      <c r="N19" s="25">
        <v>39.99</v>
      </c>
      <c r="O19" s="14">
        <f t="shared" si="9"/>
        <v>0.53371676252396427</v>
      </c>
      <c r="P19" s="14">
        <f t="shared" si="10"/>
        <v>0.67541885471367835</v>
      </c>
      <c r="Q19" s="14">
        <f t="shared" si="11"/>
        <v>0.55038759689922467</v>
      </c>
      <c r="R19" s="14">
        <f t="shared" si="12"/>
        <v>0.6004001000250061</v>
      </c>
      <c r="S19" s="14">
        <f t="shared" si="13"/>
        <v>0.50037509377344325</v>
      </c>
      <c r="T19" s="14">
        <f t="shared" si="14"/>
        <v>0.57182152681027398</v>
      </c>
      <c r="U19" s="14">
        <f t="shared" si="15"/>
        <v>0.57182152681027398</v>
      </c>
      <c r="V19" s="14">
        <f t="shared" si="16"/>
        <v>0.83379178127865283</v>
      </c>
      <c r="W19" s="20"/>
      <c r="X19" s="150">
        <f t="shared" si="1"/>
        <v>184000000</v>
      </c>
      <c r="Y19" s="150">
        <f t="shared" si="2"/>
        <v>268000000</v>
      </c>
      <c r="Z19" s="150">
        <f t="shared" si="3"/>
        <v>372000000</v>
      </c>
      <c r="AA19" s="150">
        <f t="shared" si="4"/>
        <v>1280000000</v>
      </c>
      <c r="AB19" s="150">
        <f t="shared" si="5"/>
        <v>2400000000</v>
      </c>
      <c r="AC19" s="150">
        <f t="shared" si="6"/>
        <v>4400000000</v>
      </c>
      <c r="AD19" s="150">
        <f t="shared" si="7"/>
        <v>8800000000</v>
      </c>
      <c r="AE19" s="150">
        <f t="shared" si="8"/>
        <v>22000000000</v>
      </c>
    </row>
    <row r="20" spans="1:31" x14ac:dyDescent="0.25">
      <c r="A20" s="23"/>
      <c r="B20" s="73">
        <v>1500</v>
      </c>
      <c r="C20" s="91">
        <v>49.99</v>
      </c>
      <c r="D20" s="29">
        <v>138000000</v>
      </c>
      <c r="E20" s="29">
        <v>200000000</v>
      </c>
      <c r="F20" s="29">
        <v>280000000</v>
      </c>
      <c r="G20" s="29">
        <v>960000000</v>
      </c>
      <c r="H20" s="29">
        <v>1800000000</v>
      </c>
      <c r="I20" s="29">
        <v>3400000000</v>
      </c>
      <c r="J20" s="29">
        <v>6600000000</v>
      </c>
      <c r="K20" s="29">
        <v>16600000000</v>
      </c>
      <c r="L20" s="19"/>
      <c r="M20" s="73">
        <v>1500</v>
      </c>
      <c r="N20" s="91">
        <v>49.99</v>
      </c>
      <c r="O20" s="14">
        <f t="shared" si="9"/>
        <v>0.84036807361472277</v>
      </c>
      <c r="P20" s="14">
        <f t="shared" si="10"/>
        <v>1.0004000800160031</v>
      </c>
      <c r="Q20" s="14">
        <f t="shared" si="11"/>
        <v>0.86704007468160293</v>
      </c>
      <c r="R20" s="14">
        <f t="shared" si="12"/>
        <v>0.92038407681536305</v>
      </c>
      <c r="S20" s="14">
        <f t="shared" si="13"/>
        <v>0.80036007201440307</v>
      </c>
      <c r="T20" s="14">
        <f t="shared" si="14"/>
        <v>0.9432457920155457</v>
      </c>
      <c r="U20" s="14">
        <f t="shared" si="15"/>
        <v>0.88609150401508874</v>
      </c>
      <c r="V20" s="14">
        <f t="shared" si="16"/>
        <v>1.2137760885510431</v>
      </c>
      <c r="W20" s="20"/>
      <c r="X20" s="150">
        <f t="shared" si="1"/>
        <v>276000000</v>
      </c>
      <c r="Y20" s="150">
        <f t="shared" si="2"/>
        <v>400000000</v>
      </c>
      <c r="Z20" s="150">
        <f t="shared" si="3"/>
        <v>560000000</v>
      </c>
      <c r="AA20" s="150">
        <f t="shared" si="4"/>
        <v>1920000000</v>
      </c>
      <c r="AB20" s="150">
        <f t="shared" si="5"/>
        <v>3600000000</v>
      </c>
      <c r="AC20" s="150">
        <f t="shared" si="6"/>
        <v>6800000000</v>
      </c>
      <c r="AD20" s="150">
        <f t="shared" si="7"/>
        <v>13200000000</v>
      </c>
      <c r="AE20" s="150">
        <f t="shared" si="8"/>
        <v>33200000000</v>
      </c>
    </row>
    <row r="21" spans="1:31" x14ac:dyDescent="0.25">
      <c r="A21" s="21"/>
      <c r="B21" s="17">
        <v>1690</v>
      </c>
      <c r="C21" s="91">
        <v>49.99</v>
      </c>
      <c r="D21" s="29">
        <v>138000000</v>
      </c>
      <c r="E21" s="29">
        <v>200000000</v>
      </c>
      <c r="F21" s="29">
        <v>280000000</v>
      </c>
      <c r="G21" s="29">
        <v>960000000</v>
      </c>
      <c r="H21" s="29">
        <v>1800000000</v>
      </c>
      <c r="I21" s="29">
        <v>3400000000</v>
      </c>
      <c r="J21" s="29">
        <v>6600000000</v>
      </c>
      <c r="K21" s="29">
        <v>16600000000</v>
      </c>
      <c r="L21" s="19"/>
      <c r="M21" s="17">
        <v>1690</v>
      </c>
      <c r="N21" s="91">
        <v>49.99</v>
      </c>
      <c r="O21" s="14">
        <f t="shared" si="9"/>
        <v>0.84036807361472277</v>
      </c>
      <c r="P21" s="14">
        <f t="shared" si="10"/>
        <v>1.0004000800160031</v>
      </c>
      <c r="Q21" s="14">
        <f t="shared" si="11"/>
        <v>0.86704007468160293</v>
      </c>
      <c r="R21" s="14">
        <f t="shared" si="12"/>
        <v>0.92038407681536305</v>
      </c>
      <c r="S21" s="14">
        <f t="shared" si="13"/>
        <v>0.80036007201440307</v>
      </c>
      <c r="T21" s="14">
        <f t="shared" si="14"/>
        <v>0.9432457920155457</v>
      </c>
      <c r="U21" s="14">
        <f t="shared" si="15"/>
        <v>0.88609150401508874</v>
      </c>
      <c r="V21" s="14">
        <f t="shared" si="16"/>
        <v>1.2137760885510431</v>
      </c>
      <c r="W21" s="20"/>
      <c r="X21" s="150">
        <f t="shared" si="1"/>
        <v>276000000</v>
      </c>
      <c r="Y21" s="150">
        <f t="shared" si="2"/>
        <v>400000000</v>
      </c>
      <c r="Z21" s="150">
        <f t="shared" si="3"/>
        <v>560000000</v>
      </c>
      <c r="AA21" s="150">
        <f t="shared" si="4"/>
        <v>1920000000</v>
      </c>
      <c r="AB21" s="150">
        <f t="shared" si="5"/>
        <v>3600000000</v>
      </c>
      <c r="AC21" s="150">
        <f t="shared" si="6"/>
        <v>6800000000</v>
      </c>
      <c r="AD21" s="150">
        <f t="shared" si="7"/>
        <v>13200000000</v>
      </c>
      <c r="AE21" s="150">
        <f t="shared" si="8"/>
        <v>33200000000</v>
      </c>
    </row>
    <row r="22" spans="1:31" x14ac:dyDescent="0.25">
      <c r="A22" s="23">
        <v>1</v>
      </c>
      <c r="B22" s="24">
        <f>C22*30</f>
        <v>1799.7</v>
      </c>
      <c r="C22" s="25">
        <v>59.99</v>
      </c>
      <c r="D22" s="26">
        <f>ROUND(D20*$C22/$C20*$A22,-6)</f>
        <v>166000000</v>
      </c>
      <c r="E22" s="26">
        <f>ROUND(E20*$C22/$C20*$A22,-7)</f>
        <v>240000000</v>
      </c>
      <c r="F22" s="26">
        <f>ROUND(F20*$C22/$C20*$A22,-7)</f>
        <v>340000000</v>
      </c>
      <c r="G22" s="26">
        <f>ROUND(G20*$C22/$C20*$A22,-7)</f>
        <v>1150000000</v>
      </c>
      <c r="H22" s="26">
        <f>ROUND(H20*$C22/$C20*$A22,-8)</f>
        <v>2200000000</v>
      </c>
      <c r="I22" s="26">
        <f>ROUND(I20*$C22/$C20*$A22,-8)</f>
        <v>4100000000</v>
      </c>
      <c r="J22" s="26">
        <f>ROUND(J20*$C22/$C20*$A22,-8)</f>
        <v>7900000000</v>
      </c>
      <c r="K22" s="26">
        <f>ROUND(K20*$C22/$C20*$A22,-8)</f>
        <v>19900000000</v>
      </c>
      <c r="L22" s="19"/>
      <c r="M22" s="24">
        <f>N22*30</f>
        <v>1799.7</v>
      </c>
      <c r="N22" s="25">
        <v>59.99</v>
      </c>
      <c r="O22" s="14">
        <f t="shared" si="9"/>
        <v>0.84475190309496018</v>
      </c>
      <c r="P22" s="14">
        <f t="shared" si="10"/>
        <v>1.0003333888981496</v>
      </c>
      <c r="Q22" s="14">
        <f t="shared" si="11"/>
        <v>0.88920375618158554</v>
      </c>
      <c r="R22" s="14">
        <f t="shared" si="12"/>
        <v>0.91698616436072666</v>
      </c>
      <c r="S22" s="14">
        <f t="shared" si="13"/>
        <v>0.83363893982330373</v>
      </c>
      <c r="T22" s="14">
        <f t="shared" si="14"/>
        <v>0.95270640344819379</v>
      </c>
      <c r="U22" s="14">
        <f t="shared" si="15"/>
        <v>0.88126592527325975</v>
      </c>
      <c r="V22" s="14">
        <f t="shared" si="16"/>
        <v>1.2114796910596208</v>
      </c>
      <c r="W22" s="20"/>
      <c r="X22" s="150">
        <f t="shared" si="1"/>
        <v>332000000</v>
      </c>
      <c r="Y22" s="150">
        <f t="shared" si="2"/>
        <v>480000000</v>
      </c>
      <c r="Z22" s="150">
        <f t="shared" si="3"/>
        <v>680000000</v>
      </c>
      <c r="AA22" s="150">
        <f t="shared" si="4"/>
        <v>2300000000</v>
      </c>
      <c r="AB22" s="150">
        <f t="shared" si="5"/>
        <v>4400000000</v>
      </c>
      <c r="AC22" s="150">
        <f t="shared" si="6"/>
        <v>8200000000</v>
      </c>
      <c r="AD22" s="150">
        <f t="shared" si="7"/>
        <v>15800000000</v>
      </c>
      <c r="AE22" s="150">
        <f t="shared" si="8"/>
        <v>39800000000</v>
      </c>
    </row>
    <row r="23" spans="1:31" x14ac:dyDescent="0.25">
      <c r="A23" s="23"/>
      <c r="B23" s="92">
        <v>2000</v>
      </c>
      <c r="C23" s="15">
        <v>66.67</v>
      </c>
      <c r="D23" s="22">
        <v>196000000</v>
      </c>
      <c r="E23" s="22">
        <v>280000000</v>
      </c>
      <c r="F23" s="22">
        <v>400000000</v>
      </c>
      <c r="G23" s="22">
        <v>1360000000</v>
      </c>
      <c r="H23" s="22">
        <v>2600000000</v>
      </c>
      <c r="I23" s="22">
        <v>4800000000</v>
      </c>
      <c r="J23" s="22">
        <v>9400000000</v>
      </c>
      <c r="K23" s="22">
        <v>24000000000</v>
      </c>
      <c r="L23" s="19"/>
      <c r="M23" s="92">
        <v>2000</v>
      </c>
      <c r="N23" s="15">
        <v>66.67</v>
      </c>
      <c r="O23" s="14">
        <f t="shared" si="9"/>
        <v>0.95990200489975486</v>
      </c>
      <c r="P23" s="14">
        <f t="shared" si="10"/>
        <v>1.0998950052497372</v>
      </c>
      <c r="Q23" s="14">
        <f t="shared" si="11"/>
        <v>0.99990000499974996</v>
      </c>
      <c r="R23" s="14">
        <f t="shared" si="12"/>
        <v>1.0398980050997451</v>
      </c>
      <c r="S23" s="14">
        <f t="shared" si="13"/>
        <v>0.94990250487475625</v>
      </c>
      <c r="T23" s="14">
        <f t="shared" si="14"/>
        <v>1.0570400051425999</v>
      </c>
      <c r="U23" s="14">
        <f t="shared" si="15"/>
        <v>1.0141850050354626</v>
      </c>
      <c r="V23" s="14">
        <f t="shared" si="16"/>
        <v>1.3998800059996999</v>
      </c>
      <c r="W23" s="20"/>
      <c r="X23" s="150">
        <f t="shared" si="1"/>
        <v>392000000</v>
      </c>
      <c r="Y23" s="150">
        <f t="shared" si="2"/>
        <v>560000000</v>
      </c>
      <c r="Z23" s="150">
        <f t="shared" si="3"/>
        <v>800000000</v>
      </c>
      <c r="AA23" s="150">
        <f t="shared" si="4"/>
        <v>2720000000</v>
      </c>
      <c r="AB23" s="150">
        <f t="shared" si="5"/>
        <v>5200000000</v>
      </c>
      <c r="AC23" s="150">
        <f t="shared" si="6"/>
        <v>9600000000</v>
      </c>
      <c r="AD23" s="150">
        <f t="shared" si="7"/>
        <v>18800000000</v>
      </c>
      <c r="AE23" s="150">
        <f t="shared" si="8"/>
        <v>48000000000</v>
      </c>
    </row>
    <row r="24" spans="1:31" x14ac:dyDescent="0.25">
      <c r="A24" s="23">
        <v>1</v>
      </c>
      <c r="B24" s="24">
        <f>C24*30</f>
        <v>2399.6999999999998</v>
      </c>
      <c r="C24" s="25">
        <v>79.989999999999995</v>
      </c>
      <c r="D24" s="26">
        <f>ROUND(D$23*$C24/$C$23*$A24,-7)</f>
        <v>240000000</v>
      </c>
      <c r="E24" s="26">
        <f t="shared" ref="E24:G25" si="17">ROUND(E$23*$C24/$C$23*$A24,-7)</f>
        <v>340000000</v>
      </c>
      <c r="F24" s="26">
        <f t="shared" si="17"/>
        <v>480000000</v>
      </c>
      <c r="G24" s="26">
        <f t="shared" si="17"/>
        <v>1630000000</v>
      </c>
      <c r="H24" s="26">
        <f t="shared" ref="H24:J25" si="18">ROUND(H$23*$C24/$C$23*$A24,-8)</f>
        <v>3100000000</v>
      </c>
      <c r="I24" s="26">
        <f t="shared" si="18"/>
        <v>5800000000</v>
      </c>
      <c r="J24" s="26">
        <f t="shared" si="18"/>
        <v>11300000000</v>
      </c>
      <c r="K24" s="26">
        <f>ROUND(K$23*$C24/$C$23*$A24,-9)</f>
        <v>29000000000</v>
      </c>
      <c r="L24" s="19"/>
      <c r="M24" s="24">
        <f>N24*30</f>
        <v>2399.6999999999998</v>
      </c>
      <c r="N24" s="25">
        <v>79.989999999999995</v>
      </c>
      <c r="O24" s="14">
        <f t="shared" si="9"/>
        <v>1.0002500312539069</v>
      </c>
      <c r="P24" s="14">
        <f t="shared" si="10"/>
        <v>1.125265658207276</v>
      </c>
      <c r="Q24" s="14">
        <f t="shared" si="11"/>
        <v>1.0002500312539069</v>
      </c>
      <c r="R24" s="14">
        <f t="shared" si="12"/>
        <v>1.0377547193399175</v>
      </c>
      <c r="S24" s="14">
        <f t="shared" si="13"/>
        <v>0.93774221777722233</v>
      </c>
      <c r="T24" s="14">
        <f t="shared" si="14"/>
        <v>1.0716875323701176</v>
      </c>
      <c r="U24" s="14">
        <f t="shared" si="15"/>
        <v>1.0181094065329592</v>
      </c>
      <c r="V24" s="14">
        <f t="shared" si="16"/>
        <v>1.4169687877651373</v>
      </c>
      <c r="W24" s="20"/>
      <c r="X24" s="150">
        <f t="shared" si="1"/>
        <v>480000000</v>
      </c>
      <c r="Y24" s="150">
        <f t="shared" si="2"/>
        <v>680000000</v>
      </c>
      <c r="Z24" s="150">
        <f t="shared" si="3"/>
        <v>960000000</v>
      </c>
      <c r="AA24" s="150">
        <f t="shared" si="4"/>
        <v>3260000000</v>
      </c>
      <c r="AB24" s="150">
        <f t="shared" si="5"/>
        <v>6200000000</v>
      </c>
      <c r="AC24" s="150">
        <f t="shared" si="6"/>
        <v>11600000000</v>
      </c>
      <c r="AD24" s="150">
        <f t="shared" si="7"/>
        <v>22600000000</v>
      </c>
      <c r="AE24" s="150">
        <f t="shared" si="8"/>
        <v>58000000000</v>
      </c>
    </row>
    <row r="25" spans="1:31" ht="17.25" thickBot="1" x14ac:dyDescent="0.3">
      <c r="A25" s="23">
        <v>1</v>
      </c>
      <c r="B25" s="100">
        <f>C25*30</f>
        <v>2699.7</v>
      </c>
      <c r="C25" s="93">
        <v>89.99</v>
      </c>
      <c r="D25" s="94">
        <f>ROUND(D$23*$C25/$C$23*$A25,-7)</f>
        <v>260000000</v>
      </c>
      <c r="E25" s="94">
        <f t="shared" si="17"/>
        <v>380000000</v>
      </c>
      <c r="F25" s="94">
        <f t="shared" si="17"/>
        <v>540000000</v>
      </c>
      <c r="G25" s="94">
        <f t="shared" si="17"/>
        <v>1840000000</v>
      </c>
      <c r="H25" s="94">
        <f t="shared" si="18"/>
        <v>3500000000</v>
      </c>
      <c r="I25" s="94">
        <f t="shared" si="18"/>
        <v>6500000000</v>
      </c>
      <c r="J25" s="94">
        <f t="shared" si="18"/>
        <v>12700000000</v>
      </c>
      <c r="K25" s="94">
        <f>ROUND(K$23*$C25/$C$23*$A25,-9)</f>
        <v>32000000000</v>
      </c>
      <c r="L25" s="19"/>
      <c r="M25" s="100">
        <f>N25*30</f>
        <v>2699.7</v>
      </c>
      <c r="N25" s="93">
        <v>89.99</v>
      </c>
      <c r="O25" s="14">
        <f t="shared" si="9"/>
        <v>0.92613994147497891</v>
      </c>
      <c r="P25" s="14">
        <f t="shared" si="10"/>
        <v>1.111345705078342</v>
      </c>
      <c r="Q25" s="14">
        <f t="shared" si="11"/>
        <v>1.0002222469163242</v>
      </c>
      <c r="R25" s="14">
        <f t="shared" si="12"/>
        <v>1.0446716301811314</v>
      </c>
      <c r="S25" s="14">
        <f t="shared" si="13"/>
        <v>0.94466051783531535</v>
      </c>
      <c r="T25" s="14">
        <f t="shared" si="14"/>
        <v>1.0637213658660487</v>
      </c>
      <c r="U25" s="14">
        <f t="shared" si="15"/>
        <v>1.016097026653755</v>
      </c>
      <c r="V25" s="14">
        <f t="shared" si="16"/>
        <v>1.3706337741230508</v>
      </c>
      <c r="W25" s="20"/>
      <c r="X25" s="150">
        <f t="shared" si="1"/>
        <v>520000000</v>
      </c>
      <c r="Y25" s="150">
        <f t="shared" si="2"/>
        <v>760000000</v>
      </c>
      <c r="Z25" s="150">
        <f t="shared" si="3"/>
        <v>1080000000</v>
      </c>
      <c r="AA25" s="150">
        <f t="shared" si="4"/>
        <v>3680000000</v>
      </c>
      <c r="AB25" s="150">
        <f t="shared" si="5"/>
        <v>7000000000</v>
      </c>
      <c r="AC25" s="150">
        <f t="shared" si="6"/>
        <v>13000000000</v>
      </c>
      <c r="AD25" s="150">
        <f t="shared" si="7"/>
        <v>25400000000</v>
      </c>
      <c r="AE25" s="150">
        <f t="shared" si="8"/>
        <v>64000000000</v>
      </c>
    </row>
    <row r="26" spans="1:31" x14ac:dyDescent="0.25">
      <c r="A26" s="23"/>
      <c r="B26" s="112">
        <v>3000</v>
      </c>
      <c r="C26" s="113">
        <v>99.99</v>
      </c>
      <c r="D26" s="114">
        <v>380000000</v>
      </c>
      <c r="E26" s="114">
        <v>580000000</v>
      </c>
      <c r="F26" s="114">
        <v>760000000</v>
      </c>
      <c r="G26" s="114">
        <v>2600000000</v>
      </c>
      <c r="H26" s="114">
        <v>5000000000</v>
      </c>
      <c r="I26" s="114">
        <v>9200000000</v>
      </c>
      <c r="J26" s="114">
        <v>18400000000</v>
      </c>
      <c r="K26" s="115">
        <v>46000000000</v>
      </c>
      <c r="L26" s="19"/>
      <c r="M26" s="112">
        <v>3000</v>
      </c>
      <c r="N26" s="113">
        <v>99.99</v>
      </c>
      <c r="O26" s="14">
        <f t="shared" si="9"/>
        <v>1.5335866920025336</v>
      </c>
      <c r="P26" s="14">
        <f t="shared" si="10"/>
        <v>1.9002900290029001</v>
      </c>
      <c r="Q26" s="14">
        <f t="shared" si="11"/>
        <v>1.5335866920025336</v>
      </c>
      <c r="R26" s="14">
        <f t="shared" si="12"/>
        <v>1.6002600260026005</v>
      </c>
      <c r="S26" s="14">
        <f t="shared" si="13"/>
        <v>1.5002500250025004</v>
      </c>
      <c r="T26" s="14">
        <f t="shared" si="14"/>
        <v>1.628834312002629</v>
      </c>
      <c r="U26" s="14">
        <f t="shared" si="15"/>
        <v>1.628834312002629</v>
      </c>
      <c r="V26" s="14">
        <f t="shared" si="16"/>
        <v>2.0669733640030672</v>
      </c>
      <c r="W26" s="20"/>
      <c r="X26" s="150">
        <f t="shared" si="1"/>
        <v>760000000</v>
      </c>
      <c r="Y26" s="150">
        <f t="shared" si="2"/>
        <v>1160000000</v>
      </c>
      <c r="Z26" s="150">
        <f t="shared" si="3"/>
        <v>1520000000</v>
      </c>
      <c r="AA26" s="150">
        <f t="shared" si="4"/>
        <v>5200000000</v>
      </c>
      <c r="AB26" s="150">
        <f t="shared" si="5"/>
        <v>10000000000</v>
      </c>
      <c r="AC26" s="150">
        <f t="shared" si="6"/>
        <v>18400000000</v>
      </c>
      <c r="AD26" s="150">
        <f t="shared" si="7"/>
        <v>36800000000</v>
      </c>
      <c r="AE26" s="150">
        <f t="shared" si="8"/>
        <v>92000000000</v>
      </c>
    </row>
    <row r="27" spans="1:31" x14ac:dyDescent="0.25">
      <c r="A27" s="23"/>
      <c r="B27" s="116">
        <v>3290</v>
      </c>
      <c r="C27" s="91">
        <v>99.99</v>
      </c>
      <c r="D27" s="30">
        <v>380000000</v>
      </c>
      <c r="E27" s="30">
        <v>580000000</v>
      </c>
      <c r="F27" s="30">
        <v>760000000</v>
      </c>
      <c r="G27" s="30">
        <v>2600000000</v>
      </c>
      <c r="H27" s="30">
        <v>5000000000</v>
      </c>
      <c r="I27" s="30">
        <v>9200000000</v>
      </c>
      <c r="J27" s="30">
        <v>18400000000</v>
      </c>
      <c r="K27" s="117">
        <v>46000000000</v>
      </c>
      <c r="L27" s="19"/>
      <c r="M27" s="116">
        <v>3290</v>
      </c>
      <c r="N27" s="91">
        <v>99.99</v>
      </c>
      <c r="O27" s="14">
        <f t="shared" si="9"/>
        <v>1.5335866920025336</v>
      </c>
      <c r="P27" s="14">
        <f t="shared" si="10"/>
        <v>1.9002900290029001</v>
      </c>
      <c r="Q27" s="14">
        <f t="shared" si="11"/>
        <v>1.5335866920025336</v>
      </c>
      <c r="R27" s="14">
        <f t="shared" si="12"/>
        <v>1.6002600260026005</v>
      </c>
      <c r="S27" s="14">
        <f t="shared" si="13"/>
        <v>1.5002500250025004</v>
      </c>
      <c r="T27" s="14">
        <f t="shared" si="14"/>
        <v>1.628834312002629</v>
      </c>
      <c r="U27" s="14">
        <f t="shared" si="15"/>
        <v>1.628834312002629</v>
      </c>
      <c r="V27" s="14">
        <f t="shared" si="16"/>
        <v>2.0669733640030672</v>
      </c>
      <c r="W27" s="20"/>
      <c r="X27" s="150">
        <f t="shared" si="1"/>
        <v>760000000</v>
      </c>
      <c r="Y27" s="150">
        <f t="shared" si="2"/>
        <v>1160000000</v>
      </c>
      <c r="Z27" s="150">
        <f t="shared" si="3"/>
        <v>1520000000</v>
      </c>
      <c r="AA27" s="150">
        <f t="shared" si="4"/>
        <v>5200000000</v>
      </c>
      <c r="AB27" s="150">
        <f t="shared" si="5"/>
        <v>10000000000</v>
      </c>
      <c r="AC27" s="150">
        <f t="shared" si="6"/>
        <v>18400000000</v>
      </c>
      <c r="AD27" s="150">
        <f t="shared" si="7"/>
        <v>36800000000</v>
      </c>
      <c r="AE27" s="150">
        <f t="shared" si="8"/>
        <v>92000000000</v>
      </c>
    </row>
    <row r="28" spans="1:31" x14ac:dyDescent="0.25">
      <c r="A28" s="23">
        <v>1</v>
      </c>
      <c r="B28" s="103">
        <f>C28*30</f>
        <v>3599.7</v>
      </c>
      <c r="C28" s="25">
        <v>119.99</v>
      </c>
      <c r="D28" s="26">
        <f>ROUND(D$26*$C28/$C$26*$A28,-7)</f>
        <v>460000000</v>
      </c>
      <c r="E28" s="26">
        <f t="shared" ref="E28:F29" si="19">ROUND(E$26*$C28/$C$26*$A28,-7)</f>
        <v>700000000</v>
      </c>
      <c r="F28" s="26">
        <f t="shared" si="19"/>
        <v>910000000</v>
      </c>
      <c r="G28" s="26">
        <f t="shared" ref="G28:I29" si="20">ROUND(G$26*$C28/$C$26*$A28,-8)</f>
        <v>3100000000</v>
      </c>
      <c r="H28" s="26">
        <f t="shared" si="20"/>
        <v>6000000000</v>
      </c>
      <c r="I28" s="26">
        <f t="shared" si="20"/>
        <v>11000000000</v>
      </c>
      <c r="J28" s="26">
        <f>ROUND(J$26*$C28/$C$26*$A28,-9)</f>
        <v>22000000000</v>
      </c>
      <c r="K28" s="104">
        <f>ROUND(K$26*$C28/$C$26*$A28,-9)</f>
        <v>55000000000</v>
      </c>
      <c r="L28" s="19"/>
      <c r="M28" s="103">
        <f>N28*30</f>
        <v>3599.7</v>
      </c>
      <c r="N28" s="25">
        <v>119.99</v>
      </c>
      <c r="O28" s="14">
        <f t="shared" si="9"/>
        <v>1.5557685362669114</v>
      </c>
      <c r="P28" s="14">
        <f t="shared" si="10"/>
        <v>1.91690974247854</v>
      </c>
      <c r="Q28" s="14">
        <f t="shared" si="11"/>
        <v>1.5279884434814011</v>
      </c>
      <c r="R28" s="14">
        <f t="shared" si="12"/>
        <v>1.5835486290524212</v>
      </c>
      <c r="S28" s="14">
        <f t="shared" si="13"/>
        <v>1.5002083506958912</v>
      </c>
      <c r="T28" s="14">
        <f t="shared" si="14"/>
        <v>1.6192658912052198</v>
      </c>
      <c r="U28" s="14">
        <f t="shared" si="15"/>
        <v>1.6192658912052198</v>
      </c>
      <c r="V28" s="14">
        <f t="shared" si="16"/>
        <v>2.0558102064060892</v>
      </c>
      <c r="W28" s="20"/>
      <c r="X28" s="150">
        <f t="shared" si="1"/>
        <v>920000000</v>
      </c>
      <c r="Y28" s="150">
        <f t="shared" si="2"/>
        <v>1400000000</v>
      </c>
      <c r="Z28" s="150">
        <f t="shared" si="3"/>
        <v>1820000000</v>
      </c>
      <c r="AA28" s="150">
        <f t="shared" si="4"/>
        <v>6200000000</v>
      </c>
      <c r="AB28" s="150">
        <f t="shared" si="5"/>
        <v>12000000000</v>
      </c>
      <c r="AC28" s="150">
        <f t="shared" si="6"/>
        <v>22000000000</v>
      </c>
      <c r="AD28" s="150">
        <f t="shared" si="7"/>
        <v>44000000000</v>
      </c>
      <c r="AE28" s="150">
        <f t="shared" si="8"/>
        <v>110000000000</v>
      </c>
    </row>
    <row r="29" spans="1:31" ht="17.25" thickBot="1" x14ac:dyDescent="0.3">
      <c r="A29" s="23">
        <v>1</v>
      </c>
      <c r="B29" s="105">
        <f>C29*30</f>
        <v>4499.7000000000007</v>
      </c>
      <c r="C29" s="99">
        <v>149.99</v>
      </c>
      <c r="D29" s="106">
        <f>ROUND(D$26*$C29/$C$26*$A29,-7)</f>
        <v>570000000</v>
      </c>
      <c r="E29" s="106">
        <f t="shared" si="19"/>
        <v>870000000</v>
      </c>
      <c r="F29" s="106">
        <f t="shared" si="19"/>
        <v>1140000000</v>
      </c>
      <c r="G29" s="106">
        <f t="shared" si="20"/>
        <v>3900000000</v>
      </c>
      <c r="H29" s="106">
        <f t="shared" si="20"/>
        <v>7500000000</v>
      </c>
      <c r="I29" s="106">
        <f t="shared" si="20"/>
        <v>13800000000</v>
      </c>
      <c r="J29" s="106">
        <f>ROUND(J$26*$C29/$C$26*$A29,-9)</f>
        <v>28000000000</v>
      </c>
      <c r="K29" s="107">
        <f>ROUND(K$26*$C29/$C$26*$A29,-9)</f>
        <v>69000000000</v>
      </c>
      <c r="L29" s="19"/>
      <c r="M29" s="105">
        <f>N29*30</f>
        <v>4499.7000000000007</v>
      </c>
      <c r="N29" s="99">
        <v>149.99</v>
      </c>
      <c r="O29" s="14">
        <f t="shared" si="9"/>
        <v>1.5335022334822321</v>
      </c>
      <c r="P29" s="14">
        <f t="shared" si="10"/>
        <v>1.9001933462230816</v>
      </c>
      <c r="Q29" s="14">
        <f t="shared" si="11"/>
        <v>1.5335022334822321</v>
      </c>
      <c r="R29" s="14">
        <f t="shared" si="12"/>
        <v>1.6001733448896589</v>
      </c>
      <c r="S29" s="14">
        <f t="shared" si="13"/>
        <v>1.5001666777785188</v>
      </c>
      <c r="T29" s="14">
        <f t="shared" si="14"/>
        <v>1.6287466783499851</v>
      </c>
      <c r="U29" s="14">
        <f t="shared" si="15"/>
        <v>1.6668444562970866</v>
      </c>
      <c r="V29" s="14">
        <f t="shared" si="16"/>
        <v>2.0668711247416494</v>
      </c>
      <c r="W29" s="20"/>
      <c r="X29" s="150">
        <f t="shared" si="1"/>
        <v>1140000000</v>
      </c>
      <c r="Y29" s="150">
        <f t="shared" si="2"/>
        <v>1740000000</v>
      </c>
      <c r="Z29" s="150">
        <f t="shared" si="3"/>
        <v>2280000000</v>
      </c>
      <c r="AA29" s="150">
        <f t="shared" si="4"/>
        <v>7800000000</v>
      </c>
      <c r="AB29" s="150">
        <f t="shared" si="5"/>
        <v>15000000000</v>
      </c>
      <c r="AC29" s="150">
        <f t="shared" si="6"/>
        <v>27600000000</v>
      </c>
      <c r="AD29" s="150">
        <f t="shared" si="7"/>
        <v>56000000000</v>
      </c>
      <c r="AE29" s="150">
        <f t="shared" si="8"/>
        <v>138000000000</v>
      </c>
    </row>
    <row r="30" spans="1:31" x14ac:dyDescent="0.25">
      <c r="A30" s="23"/>
      <c r="B30" s="184">
        <v>5000</v>
      </c>
      <c r="C30" s="108">
        <v>166.67</v>
      </c>
      <c r="D30" s="109">
        <v>680000000</v>
      </c>
      <c r="E30" s="109">
        <v>1020000000</v>
      </c>
      <c r="F30" s="109">
        <v>1340000000</v>
      </c>
      <c r="G30" s="109">
        <v>4600000000</v>
      </c>
      <c r="H30" s="109">
        <v>8800000000</v>
      </c>
      <c r="I30" s="109">
        <v>16200000000</v>
      </c>
      <c r="J30" s="109">
        <v>32000000000</v>
      </c>
      <c r="K30" s="110">
        <v>82000000000</v>
      </c>
      <c r="L30" s="19"/>
      <c r="M30" s="184">
        <v>5000</v>
      </c>
      <c r="N30" s="108">
        <v>166.67</v>
      </c>
      <c r="O30" s="14">
        <f t="shared" si="9"/>
        <v>1.7199456010879786</v>
      </c>
      <c r="P30" s="14">
        <f t="shared" si="10"/>
        <v>2.0599388012239754</v>
      </c>
      <c r="Q30" s="14">
        <f t="shared" si="11"/>
        <v>1.6799464010719789</v>
      </c>
      <c r="R30" s="14">
        <f t="shared" si="12"/>
        <v>1.7599448011039782</v>
      </c>
      <c r="S30" s="14">
        <f t="shared" si="13"/>
        <v>1.6399472010559788</v>
      </c>
      <c r="T30" s="14">
        <f t="shared" si="14"/>
        <v>1.7770873153965496</v>
      </c>
      <c r="U30" s="14">
        <f t="shared" si="15"/>
        <v>1.7428022868114068</v>
      </c>
      <c r="V30" s="14">
        <f t="shared" si="16"/>
        <v>2.2799344013119742</v>
      </c>
      <c r="W30" s="20"/>
      <c r="X30" s="150">
        <f t="shared" si="1"/>
        <v>1360000000</v>
      </c>
      <c r="Y30" s="150">
        <f t="shared" si="2"/>
        <v>2040000000</v>
      </c>
      <c r="Z30" s="150">
        <f t="shared" si="3"/>
        <v>2680000000</v>
      </c>
      <c r="AA30" s="150">
        <f t="shared" si="4"/>
        <v>9200000000</v>
      </c>
      <c r="AB30" s="150">
        <f t="shared" si="5"/>
        <v>17600000000</v>
      </c>
      <c r="AC30" s="150">
        <f t="shared" si="6"/>
        <v>32400000000</v>
      </c>
      <c r="AD30" s="150">
        <f t="shared" si="7"/>
        <v>64000000000</v>
      </c>
      <c r="AE30" s="150">
        <f t="shared" si="8"/>
        <v>164000000000</v>
      </c>
    </row>
    <row r="31" spans="1:31" x14ac:dyDescent="0.25">
      <c r="A31" s="23"/>
      <c r="B31" s="185"/>
      <c r="C31" s="25">
        <v>169.99</v>
      </c>
      <c r="D31" s="27">
        <v>680000000</v>
      </c>
      <c r="E31" s="27">
        <v>1020000000</v>
      </c>
      <c r="F31" s="27">
        <v>1340000000</v>
      </c>
      <c r="G31" s="27">
        <v>4600000000</v>
      </c>
      <c r="H31" s="27">
        <v>8800000000</v>
      </c>
      <c r="I31" s="27">
        <v>16200000000</v>
      </c>
      <c r="J31" s="27">
        <v>32000000000</v>
      </c>
      <c r="K31" s="111">
        <v>82000000000</v>
      </c>
      <c r="L31" s="19"/>
      <c r="M31" s="185"/>
      <c r="N31" s="25">
        <v>169.99</v>
      </c>
      <c r="O31" s="14">
        <f t="shared" si="9"/>
        <v>1.6668235386395276</v>
      </c>
      <c r="P31" s="14">
        <f t="shared" si="10"/>
        <v>2.0001764809694684</v>
      </c>
      <c r="Q31" s="14">
        <f t="shared" si="11"/>
        <v>1.6276055454242409</v>
      </c>
      <c r="R31" s="14">
        <f t="shared" si="12"/>
        <v>1.7060415318548148</v>
      </c>
      <c r="S31" s="14">
        <f t="shared" si="13"/>
        <v>1.5883875522089532</v>
      </c>
      <c r="T31" s="14">
        <f t="shared" si="14"/>
        <v>1.7228492432327953</v>
      </c>
      <c r="U31" s="14">
        <f t="shared" si="15"/>
        <v>1.6892338204768347</v>
      </c>
      <c r="V31" s="14">
        <f t="shared" si="16"/>
        <v>2.2158754436535482</v>
      </c>
      <c r="W31" s="20"/>
      <c r="X31" s="150">
        <f t="shared" si="1"/>
        <v>1360000000</v>
      </c>
      <c r="Y31" s="150">
        <f t="shared" si="2"/>
        <v>2040000000</v>
      </c>
      <c r="Z31" s="150">
        <f t="shared" si="3"/>
        <v>2680000000</v>
      </c>
      <c r="AA31" s="150">
        <f t="shared" si="4"/>
        <v>9200000000</v>
      </c>
      <c r="AB31" s="150">
        <f t="shared" si="5"/>
        <v>17600000000</v>
      </c>
      <c r="AC31" s="150">
        <f t="shared" si="6"/>
        <v>32400000000</v>
      </c>
      <c r="AD31" s="150">
        <f t="shared" si="7"/>
        <v>64000000000</v>
      </c>
      <c r="AE31" s="150">
        <f t="shared" si="8"/>
        <v>164000000000</v>
      </c>
    </row>
    <row r="32" spans="1:31" x14ac:dyDescent="0.25">
      <c r="A32" s="23">
        <v>1</v>
      </c>
      <c r="B32" s="103">
        <v>5999.7000000000007</v>
      </c>
      <c r="C32" s="25">
        <v>199.99</v>
      </c>
      <c r="D32" s="26">
        <f>ROUND(D$30*$C32/$C$30*$A32,-7)</f>
        <v>820000000</v>
      </c>
      <c r="E32" s="26">
        <f t="shared" ref="E32:F33" si="21">ROUND(E$30*$C32/$C$30*$A32,-7)</f>
        <v>1220000000</v>
      </c>
      <c r="F32" s="26">
        <f t="shared" si="21"/>
        <v>1610000000</v>
      </c>
      <c r="G32" s="26">
        <f>ROUND(G$30*$C32/$C$30*$A32,-8)</f>
        <v>5500000000</v>
      </c>
      <c r="H32" s="26">
        <f>ROUND(H$30*$C32/$C$30*$A32,-8)</f>
        <v>10600000000</v>
      </c>
      <c r="I32" s="26">
        <f>ROUND(I$30*$C32/$C$30*$A32,-8)</f>
        <v>19400000000</v>
      </c>
      <c r="J32" s="26">
        <f t="shared" ref="J32:K34" si="22">ROUND(J$30*$C32/$C$30*$A32,-9)</f>
        <v>38000000000</v>
      </c>
      <c r="K32" s="104">
        <f t="shared" si="22"/>
        <v>98000000000</v>
      </c>
      <c r="L32" s="19"/>
      <c r="M32" s="103">
        <v>5999.7000000000007</v>
      </c>
      <c r="N32" s="25">
        <v>199.99</v>
      </c>
      <c r="O32" s="14">
        <f t="shared" si="9"/>
        <v>1.733470006833675</v>
      </c>
      <c r="P32" s="14">
        <f t="shared" si="10"/>
        <v>2.050152507625381</v>
      </c>
      <c r="Q32" s="14">
        <f t="shared" si="11"/>
        <v>1.6834675067086686</v>
      </c>
      <c r="R32" s="14">
        <f t="shared" si="12"/>
        <v>1.7501375068753435</v>
      </c>
      <c r="S32" s="14">
        <f t="shared" si="13"/>
        <v>1.6501325066253312</v>
      </c>
      <c r="T32" s="14">
        <f t="shared" si="14"/>
        <v>1.7715671497860606</v>
      </c>
      <c r="U32" s="14">
        <f t="shared" si="15"/>
        <v>1.7144214353574823</v>
      </c>
      <c r="V32" s="14">
        <f t="shared" si="16"/>
        <v>2.2668300081670751</v>
      </c>
      <c r="W32" s="20"/>
      <c r="X32" s="150">
        <f t="shared" si="1"/>
        <v>1640000000</v>
      </c>
      <c r="Y32" s="150">
        <f t="shared" si="2"/>
        <v>2440000000</v>
      </c>
      <c r="Z32" s="150">
        <f t="shared" si="3"/>
        <v>3220000000</v>
      </c>
      <c r="AA32" s="150">
        <f t="shared" si="4"/>
        <v>11000000000</v>
      </c>
      <c r="AB32" s="150">
        <f t="shared" si="5"/>
        <v>21200000000</v>
      </c>
      <c r="AC32" s="150">
        <f t="shared" si="6"/>
        <v>38800000000</v>
      </c>
      <c r="AD32" s="150">
        <f t="shared" si="7"/>
        <v>76000000000</v>
      </c>
      <c r="AE32" s="150">
        <f t="shared" si="8"/>
        <v>196000000000</v>
      </c>
    </row>
    <row r="33" spans="1:31" x14ac:dyDescent="0.25">
      <c r="A33" s="23">
        <v>1</v>
      </c>
      <c r="B33" s="103">
        <f>C33*30</f>
        <v>7499.7000000000007</v>
      </c>
      <c r="C33" s="25">
        <v>249.99</v>
      </c>
      <c r="D33" s="26">
        <f>ROUND(D$30*$C33/$C$30*$A33,-7)</f>
        <v>1020000000</v>
      </c>
      <c r="E33" s="26">
        <f t="shared" si="21"/>
        <v>1530000000</v>
      </c>
      <c r="F33" s="26">
        <f t="shared" si="21"/>
        <v>2010000000</v>
      </c>
      <c r="G33" s="26">
        <f>ROUND(G$30*$C33/$C$30*$A33,-8)</f>
        <v>6900000000</v>
      </c>
      <c r="H33" s="26">
        <f>ROUND(H$30*$C33/$C$30*$A33,-8)</f>
        <v>13200000000</v>
      </c>
      <c r="I33" s="26">
        <f>ROUND(I$30*$C33/$C$30*$A33,-9)</f>
        <v>24000000000</v>
      </c>
      <c r="J33" s="26">
        <f t="shared" si="22"/>
        <v>48000000000</v>
      </c>
      <c r="K33" s="104">
        <f t="shared" si="22"/>
        <v>123000000000</v>
      </c>
      <c r="L33" s="19"/>
      <c r="M33" s="103">
        <f>N33*30</f>
        <v>7499.7000000000007</v>
      </c>
      <c r="N33" s="25">
        <v>249.99</v>
      </c>
      <c r="O33" s="14">
        <f t="shared" si="9"/>
        <v>1.7201088043521739</v>
      </c>
      <c r="P33" s="14">
        <f t="shared" si="10"/>
        <v>2.0601224048961955</v>
      </c>
      <c r="Q33" s="14">
        <f t="shared" si="11"/>
        <v>1.6801072042881713</v>
      </c>
      <c r="R33" s="14">
        <f t="shared" si="12"/>
        <v>1.7601104044161766</v>
      </c>
      <c r="S33" s="14">
        <f t="shared" si="13"/>
        <v>1.6401056042241691</v>
      </c>
      <c r="T33" s="14">
        <f t="shared" si="14"/>
        <v>1.7429668615316043</v>
      </c>
      <c r="U33" s="14">
        <f t="shared" si="15"/>
        <v>1.7429668615316043</v>
      </c>
      <c r="V33" s="14">
        <f t="shared" si="16"/>
        <v>2.2801312052482094</v>
      </c>
      <c r="W33" s="20"/>
      <c r="X33" s="150">
        <f t="shared" si="1"/>
        <v>2040000000</v>
      </c>
      <c r="Y33" s="150">
        <f t="shared" si="2"/>
        <v>3060000000</v>
      </c>
      <c r="Z33" s="150">
        <f t="shared" si="3"/>
        <v>4020000000</v>
      </c>
      <c r="AA33" s="150">
        <f t="shared" si="4"/>
        <v>13800000000</v>
      </c>
      <c r="AB33" s="150">
        <f t="shared" si="5"/>
        <v>26400000000</v>
      </c>
      <c r="AC33" s="150">
        <f t="shared" si="6"/>
        <v>48000000000</v>
      </c>
      <c r="AD33" s="150">
        <f t="shared" si="7"/>
        <v>96000000000</v>
      </c>
      <c r="AE33" s="150">
        <f t="shared" si="8"/>
        <v>246000000000</v>
      </c>
    </row>
    <row r="34" spans="1:31" ht="17.25" thickBot="1" x14ac:dyDescent="0.3">
      <c r="A34" s="23">
        <v>1</v>
      </c>
      <c r="B34" s="105">
        <v>9000</v>
      </c>
      <c r="C34" s="99">
        <v>299.99</v>
      </c>
      <c r="D34" s="106">
        <f>ROUND(D$30*$C34/$C$30*$A34,-7)</f>
        <v>1220000000</v>
      </c>
      <c r="E34" s="106">
        <f>ROUND(E$30*$C34/$C$30*$A34,-7)</f>
        <v>1840000000</v>
      </c>
      <c r="F34" s="106">
        <f>ROUND(F$30*$C34/$C$30*$A34,-8)</f>
        <v>2400000000</v>
      </c>
      <c r="G34" s="106">
        <f>ROUND(G$30*$C34/$C$30*$A34,-8)</f>
        <v>8300000000</v>
      </c>
      <c r="H34" s="106">
        <f>ROUND(H$30*$C34/$C$30*$A34,-8)</f>
        <v>15800000000</v>
      </c>
      <c r="I34" s="106">
        <f>ROUND(I$30*$C34/$C$30*$A34,-9)</f>
        <v>29000000000</v>
      </c>
      <c r="J34" s="106">
        <f t="shared" si="22"/>
        <v>58000000000</v>
      </c>
      <c r="K34" s="107">
        <f>ROUND(K$30*$C34/$C$30*$A34,-9)</f>
        <v>148000000000</v>
      </c>
      <c r="L34" s="19"/>
      <c r="M34" s="105">
        <v>9000</v>
      </c>
      <c r="N34" s="99">
        <v>299.99</v>
      </c>
      <c r="O34" s="14">
        <f t="shared" si="9"/>
        <v>1.7112014844939276</v>
      </c>
      <c r="P34" s="14">
        <f t="shared" si="10"/>
        <v>2.0667688922964098</v>
      </c>
      <c r="Q34" s="14">
        <f t="shared" si="11"/>
        <v>1.6667555585186169</v>
      </c>
      <c r="R34" s="14">
        <f t="shared" si="12"/>
        <v>1.7667588919630655</v>
      </c>
      <c r="S34" s="14">
        <f t="shared" si="13"/>
        <v>1.6334211140371346</v>
      </c>
      <c r="T34" s="14">
        <f t="shared" si="14"/>
        <v>1.7619968284657106</v>
      </c>
      <c r="U34" s="14">
        <f t="shared" si="15"/>
        <v>1.7619968284657106</v>
      </c>
      <c r="V34" s="14">
        <f t="shared" si="16"/>
        <v>2.2889985221729612</v>
      </c>
      <c r="W34" s="20"/>
      <c r="X34" s="150">
        <f t="shared" si="1"/>
        <v>2440000000</v>
      </c>
      <c r="Y34" s="150">
        <f t="shared" si="2"/>
        <v>3680000000</v>
      </c>
      <c r="Z34" s="150">
        <f t="shared" si="3"/>
        <v>4800000000</v>
      </c>
      <c r="AA34" s="150">
        <f t="shared" si="4"/>
        <v>16600000000</v>
      </c>
      <c r="AB34" s="150">
        <f t="shared" si="5"/>
        <v>31600000000</v>
      </c>
      <c r="AC34" s="150">
        <f t="shared" si="6"/>
        <v>58000000000</v>
      </c>
      <c r="AD34" s="150">
        <f t="shared" si="7"/>
        <v>116000000000</v>
      </c>
      <c r="AE34" s="150">
        <f t="shared" si="8"/>
        <v>296000000000</v>
      </c>
    </row>
    <row r="35" spans="1:31" x14ac:dyDescent="0.25">
      <c r="A35" s="23"/>
      <c r="B35" s="101">
        <v>9990</v>
      </c>
      <c r="C35" s="95">
        <v>333.33</v>
      </c>
      <c r="D35" s="96">
        <v>1400000000</v>
      </c>
      <c r="E35" s="96">
        <v>2200000000</v>
      </c>
      <c r="F35" s="96">
        <v>2800000000</v>
      </c>
      <c r="G35" s="96">
        <v>9600000000</v>
      </c>
      <c r="H35" s="96">
        <v>18400000000</v>
      </c>
      <c r="I35" s="96">
        <v>34000000000</v>
      </c>
      <c r="J35" s="96">
        <v>68000000000</v>
      </c>
      <c r="K35" s="97">
        <v>168000000000</v>
      </c>
      <c r="L35" s="19"/>
      <c r="M35" s="101">
        <v>9990</v>
      </c>
      <c r="N35" s="95">
        <v>333.33</v>
      </c>
      <c r="O35" s="14">
        <f t="shared" si="9"/>
        <v>1.8000280002800029</v>
      </c>
      <c r="P35" s="14">
        <f t="shared" si="10"/>
        <v>2.3000330003300036</v>
      </c>
      <c r="Q35" s="14">
        <f t="shared" si="11"/>
        <v>1.8000280002800029</v>
      </c>
      <c r="R35" s="14">
        <f t="shared" si="12"/>
        <v>1.8800288002880028</v>
      </c>
      <c r="S35" s="14">
        <f t="shared" si="13"/>
        <v>1.7600276002760031</v>
      </c>
      <c r="T35" s="14">
        <f t="shared" si="14"/>
        <v>1.914314857434289</v>
      </c>
      <c r="U35" s="14">
        <f t="shared" si="15"/>
        <v>1.914314857434289</v>
      </c>
      <c r="V35" s="14">
        <f t="shared" si="16"/>
        <v>2.3600336003360036</v>
      </c>
      <c r="W35" s="20"/>
      <c r="X35" s="150">
        <f t="shared" si="1"/>
        <v>2800000000</v>
      </c>
      <c r="Y35" s="150">
        <f t="shared" si="2"/>
        <v>4400000000</v>
      </c>
      <c r="Z35" s="150">
        <f t="shared" si="3"/>
        <v>5600000000</v>
      </c>
      <c r="AA35" s="150">
        <f t="shared" si="4"/>
        <v>19200000000</v>
      </c>
      <c r="AB35" s="150">
        <f t="shared" si="5"/>
        <v>36800000000</v>
      </c>
      <c r="AC35" s="150">
        <f t="shared" si="6"/>
        <v>68000000000</v>
      </c>
      <c r="AD35" s="150">
        <f t="shared" si="7"/>
        <v>136000000000</v>
      </c>
      <c r="AE35" s="150">
        <f t="shared" si="8"/>
        <v>336000000000</v>
      </c>
    </row>
    <row r="36" spans="1:31" x14ac:dyDescent="0.25">
      <c r="A36" s="21"/>
      <c r="B36" s="102">
        <v>10000</v>
      </c>
      <c r="C36" s="15">
        <v>333.33</v>
      </c>
      <c r="D36" s="28">
        <v>1400000000</v>
      </c>
      <c r="E36" s="28">
        <v>2200000000</v>
      </c>
      <c r="F36" s="28">
        <v>2800000000</v>
      </c>
      <c r="G36" s="28">
        <v>9600000000</v>
      </c>
      <c r="H36" s="28">
        <v>18400000000</v>
      </c>
      <c r="I36" s="28">
        <v>34000000000</v>
      </c>
      <c r="J36" s="28">
        <v>68000000000</v>
      </c>
      <c r="K36" s="98">
        <v>168000000000</v>
      </c>
      <c r="L36" s="19"/>
      <c r="M36" s="102">
        <v>10000</v>
      </c>
      <c r="N36" s="15">
        <v>333.33</v>
      </c>
      <c r="O36" s="14">
        <f t="shared" si="9"/>
        <v>1.8000280002800029</v>
      </c>
      <c r="P36" s="14">
        <f t="shared" si="10"/>
        <v>2.3000330003300036</v>
      </c>
      <c r="Q36" s="14">
        <f t="shared" si="11"/>
        <v>1.8000280002800029</v>
      </c>
      <c r="R36" s="14">
        <f t="shared" si="12"/>
        <v>1.8800288002880028</v>
      </c>
      <c r="S36" s="14">
        <f t="shared" si="13"/>
        <v>1.7600276002760031</v>
      </c>
      <c r="T36" s="14">
        <f t="shared" si="14"/>
        <v>1.914314857434289</v>
      </c>
      <c r="U36" s="14">
        <f t="shared" si="15"/>
        <v>1.914314857434289</v>
      </c>
      <c r="V36" s="14">
        <f t="shared" si="16"/>
        <v>2.3600336003360036</v>
      </c>
      <c r="W36" s="20"/>
      <c r="X36" s="150">
        <f t="shared" si="1"/>
        <v>2800000000</v>
      </c>
      <c r="Y36" s="150">
        <f t="shared" si="2"/>
        <v>4400000000</v>
      </c>
      <c r="Z36" s="150">
        <f t="shared" si="3"/>
        <v>5600000000</v>
      </c>
      <c r="AA36" s="150">
        <f t="shared" si="4"/>
        <v>19200000000</v>
      </c>
      <c r="AB36" s="150">
        <f t="shared" si="5"/>
        <v>36800000000</v>
      </c>
      <c r="AC36" s="150">
        <f t="shared" si="6"/>
        <v>68000000000</v>
      </c>
      <c r="AD36" s="150">
        <f t="shared" si="7"/>
        <v>136000000000</v>
      </c>
      <c r="AE36" s="150">
        <f t="shared" si="8"/>
        <v>336000000000</v>
      </c>
    </row>
    <row r="37" spans="1:31" x14ac:dyDescent="0.25">
      <c r="A37" s="23">
        <v>1</v>
      </c>
      <c r="B37" s="103">
        <v>12000</v>
      </c>
      <c r="C37" s="25">
        <v>399.99</v>
      </c>
      <c r="D37" s="26">
        <f t="shared" ref="D37:G38" si="23">ROUND(D$35*$C37/$C$35*$A37,-8)</f>
        <v>1700000000</v>
      </c>
      <c r="E37" s="26">
        <f t="shared" si="23"/>
        <v>2600000000</v>
      </c>
      <c r="F37" s="26">
        <f t="shared" si="23"/>
        <v>3400000000</v>
      </c>
      <c r="G37" s="26">
        <f t="shared" si="23"/>
        <v>11500000000</v>
      </c>
      <c r="H37" s="26">
        <f>ROUND(H$35*$C37/$C$35*$A37,-9)</f>
        <v>22000000000</v>
      </c>
      <c r="I37" s="26">
        <f t="shared" ref="I37" si="24">ROUND(I$35*$C37/$C$35*$A37,-9)</f>
        <v>41000000000</v>
      </c>
      <c r="J37" s="26">
        <f>ROUND(J$35*$C37/$C$35*$A37,-9)</f>
        <v>82000000000</v>
      </c>
      <c r="K37" s="104">
        <f>ROUND(K$35*$C37/$C$35*$A37,-10)</f>
        <v>200000000000</v>
      </c>
      <c r="L37" s="19"/>
      <c r="M37" s="103">
        <v>12000</v>
      </c>
      <c r="N37" s="25">
        <v>399.99</v>
      </c>
      <c r="O37" s="14">
        <f t="shared" si="9"/>
        <v>1.8334041684375442</v>
      </c>
      <c r="P37" s="14">
        <f t="shared" si="10"/>
        <v>2.2500812520313005</v>
      </c>
      <c r="Q37" s="14">
        <f t="shared" si="11"/>
        <v>1.8334041684375442</v>
      </c>
      <c r="R37" s="14">
        <f t="shared" si="12"/>
        <v>1.8750718767969197</v>
      </c>
      <c r="S37" s="14">
        <f t="shared" si="13"/>
        <v>1.7500687517187932</v>
      </c>
      <c r="T37" s="14">
        <f t="shared" si="14"/>
        <v>1.9286446446875458</v>
      </c>
      <c r="U37" s="14">
        <f t="shared" si="15"/>
        <v>1.9286446446875458</v>
      </c>
      <c r="V37" s="14">
        <f t="shared" si="16"/>
        <v>2.3334166687500519</v>
      </c>
      <c r="W37" s="20"/>
      <c r="X37" s="150">
        <f t="shared" si="1"/>
        <v>3400000000</v>
      </c>
      <c r="Y37" s="150">
        <f t="shared" si="2"/>
        <v>5200000000</v>
      </c>
      <c r="Z37" s="150">
        <f t="shared" si="3"/>
        <v>6800000000</v>
      </c>
      <c r="AA37" s="150">
        <f t="shared" si="4"/>
        <v>23000000000</v>
      </c>
      <c r="AB37" s="150">
        <f t="shared" si="5"/>
        <v>44000000000</v>
      </c>
      <c r="AC37" s="150">
        <f t="shared" si="6"/>
        <v>82000000000</v>
      </c>
      <c r="AD37" s="150">
        <f t="shared" si="7"/>
        <v>164000000000</v>
      </c>
      <c r="AE37" s="150">
        <f t="shared" si="8"/>
        <v>400000000000</v>
      </c>
    </row>
    <row r="38" spans="1:31" x14ac:dyDescent="0.25">
      <c r="A38" s="23">
        <v>1.05</v>
      </c>
      <c r="B38" s="103">
        <f>C38*30</f>
        <v>14999.7</v>
      </c>
      <c r="C38" s="25">
        <v>499.99</v>
      </c>
      <c r="D38" s="26">
        <f t="shared" si="23"/>
        <v>2200000000</v>
      </c>
      <c r="E38" s="26">
        <f t="shared" si="23"/>
        <v>3500000000</v>
      </c>
      <c r="F38" s="26">
        <f t="shared" si="23"/>
        <v>4400000000</v>
      </c>
      <c r="G38" s="26">
        <f t="shared" si="23"/>
        <v>15100000000</v>
      </c>
      <c r="H38" s="26">
        <f>ROUND(H$35*$C38/$C$35*$A38,-9)</f>
        <v>29000000000</v>
      </c>
      <c r="I38" s="26">
        <f t="shared" ref="I38:J38" si="25">ROUND(I$35*$C38/$C$35*$A38,-9)</f>
        <v>54000000000</v>
      </c>
      <c r="J38" s="26">
        <f t="shared" si="25"/>
        <v>107000000000</v>
      </c>
      <c r="K38" s="104">
        <f>ROUND(K$35*$C38/$C$35*$A38,-10)</f>
        <v>260000000000</v>
      </c>
      <c r="L38" s="3"/>
      <c r="M38" s="103">
        <f>N38*30</f>
        <v>14999.7</v>
      </c>
      <c r="N38" s="25">
        <v>499.99</v>
      </c>
      <c r="O38" s="14">
        <f t="shared" si="9"/>
        <v>1.9333920011733565</v>
      </c>
      <c r="P38" s="14">
        <f t="shared" si="10"/>
        <v>2.5000700014000281</v>
      </c>
      <c r="Q38" s="14">
        <f t="shared" si="11"/>
        <v>1.9333920011733565</v>
      </c>
      <c r="R38" s="14">
        <f t="shared" si="12"/>
        <v>2.0200604012080241</v>
      </c>
      <c r="S38" s="14">
        <f t="shared" si="13"/>
        <v>1.9000580011600228</v>
      </c>
      <c r="T38" s="14">
        <f t="shared" si="14"/>
        <v>2.0857760012343105</v>
      </c>
      <c r="U38" s="14">
        <f t="shared" si="15"/>
        <v>2.0572040012228818</v>
      </c>
      <c r="V38" s="14">
        <f t="shared" si="16"/>
        <v>2.4667360013866944</v>
      </c>
      <c r="X38" s="150">
        <f t="shared" si="1"/>
        <v>4400000000</v>
      </c>
      <c r="Y38" s="150">
        <f t="shared" si="2"/>
        <v>7000000000</v>
      </c>
      <c r="Z38" s="150">
        <f t="shared" si="3"/>
        <v>8800000000</v>
      </c>
      <c r="AA38" s="150">
        <f t="shared" si="4"/>
        <v>30200000000</v>
      </c>
      <c r="AB38" s="150">
        <f t="shared" si="5"/>
        <v>58000000000</v>
      </c>
      <c r="AC38" s="150">
        <f t="shared" si="6"/>
        <v>108000000000</v>
      </c>
      <c r="AD38" s="150">
        <f t="shared" si="7"/>
        <v>214000000000</v>
      </c>
      <c r="AE38" s="150">
        <f t="shared" si="8"/>
        <v>520000000000</v>
      </c>
    </row>
    <row r="39" spans="1:31" ht="16.5" customHeight="1" x14ac:dyDescent="0.25">
      <c r="A39" s="23">
        <v>1.05</v>
      </c>
      <c r="B39" s="103">
        <v>21000</v>
      </c>
      <c r="C39" s="25">
        <v>699.99</v>
      </c>
      <c r="D39" s="26">
        <f t="shared" ref="D39:F40" si="26">ROUND(D$35*$C39/$C$35*$A39,-8)</f>
        <v>3100000000</v>
      </c>
      <c r="E39" s="26">
        <f t="shared" si="26"/>
        <v>4900000000</v>
      </c>
      <c r="F39" s="26">
        <f t="shared" si="26"/>
        <v>6200000000</v>
      </c>
      <c r="G39" s="26">
        <f>ROUND(G$35*$C39/$C$35*$A39,-9)</f>
        <v>21000000000</v>
      </c>
      <c r="H39" s="26">
        <f>ROUND(H$35*$C39/$C$35*$A39,-9)</f>
        <v>41000000000</v>
      </c>
      <c r="I39" s="26">
        <f t="shared" ref="I39" si="27">ROUND(I$35*$C39/$C$35*$A39,-9)</f>
        <v>75000000000</v>
      </c>
      <c r="J39" s="26">
        <f>ROUND(J$35*$C39/$C$35*$A39,-9)</f>
        <v>150000000000</v>
      </c>
      <c r="K39" s="104">
        <f>ROUND(K$35*$C39/$C$35*$A39,-10)</f>
        <v>370000000000</v>
      </c>
      <c r="L39" s="31"/>
      <c r="M39" s="103">
        <v>21000</v>
      </c>
      <c r="N39" s="25">
        <v>699.99</v>
      </c>
      <c r="O39" s="14">
        <f t="shared" si="9"/>
        <v>1.9524231298542358</v>
      </c>
      <c r="P39" s="14">
        <f t="shared" si="10"/>
        <v>2.5000500007142961</v>
      </c>
      <c r="Q39" s="14">
        <f t="shared" si="11"/>
        <v>1.9524231298542358</v>
      </c>
      <c r="R39" s="14">
        <f t="shared" si="12"/>
        <v>2.0000428577551106</v>
      </c>
      <c r="S39" s="14">
        <f t="shared" si="13"/>
        <v>1.9286132659037984</v>
      </c>
      <c r="T39" s="14">
        <f t="shared" si="14"/>
        <v>2.0612682221990926</v>
      </c>
      <c r="U39" s="14">
        <f t="shared" si="15"/>
        <v>2.0612682221990926</v>
      </c>
      <c r="V39" s="14">
        <f t="shared" si="16"/>
        <v>2.5238598646647334</v>
      </c>
      <c r="X39" s="150">
        <f t="shared" si="1"/>
        <v>6200000000</v>
      </c>
      <c r="Y39" s="150">
        <f t="shared" si="2"/>
        <v>9800000000</v>
      </c>
      <c r="Z39" s="150">
        <f t="shared" si="3"/>
        <v>12400000000</v>
      </c>
      <c r="AA39" s="150">
        <f t="shared" si="4"/>
        <v>42000000000</v>
      </c>
      <c r="AB39" s="150">
        <f t="shared" si="5"/>
        <v>82000000000</v>
      </c>
      <c r="AC39" s="150">
        <f t="shared" si="6"/>
        <v>150000000000</v>
      </c>
      <c r="AD39" s="150">
        <f t="shared" si="7"/>
        <v>300000000000</v>
      </c>
      <c r="AE39" s="150">
        <f t="shared" si="8"/>
        <v>740000000000</v>
      </c>
    </row>
    <row r="40" spans="1:31" ht="16.5" customHeight="1" x14ac:dyDescent="0.25">
      <c r="A40" s="23">
        <v>1.1000000000000001</v>
      </c>
      <c r="B40" s="103">
        <v>30000</v>
      </c>
      <c r="C40" s="25">
        <v>999.99</v>
      </c>
      <c r="D40" s="26">
        <f t="shared" si="26"/>
        <v>4600000000</v>
      </c>
      <c r="E40" s="26">
        <f t="shared" si="26"/>
        <v>7300000000</v>
      </c>
      <c r="F40" s="26">
        <f t="shared" si="26"/>
        <v>9200000000</v>
      </c>
      <c r="G40" s="26">
        <f>ROUND(G$35*$C40/$C$35*$A40,-9)</f>
        <v>32000000000</v>
      </c>
      <c r="H40" s="26">
        <f>ROUND(H$35*$C40/$C$35*$A40,-9)</f>
        <v>61000000000</v>
      </c>
      <c r="I40" s="26">
        <f>ROUND(I$35*$C40/$C$35*$A40,-9)</f>
        <v>112000000000</v>
      </c>
      <c r="J40" s="26">
        <f>ROUND(J$35*$C40/$C$35*$A40,-10)</f>
        <v>220000000000</v>
      </c>
      <c r="K40" s="104">
        <f>ROUND(K$35*$C40/$C$35*$A40,-10)</f>
        <v>550000000000</v>
      </c>
      <c r="M40" s="103">
        <f>N40*30</f>
        <v>29999.7</v>
      </c>
      <c r="N40" s="25">
        <v>999.99</v>
      </c>
      <c r="O40" s="14">
        <f t="shared" si="9"/>
        <v>2.0666973336400027</v>
      </c>
      <c r="P40" s="14">
        <f t="shared" si="10"/>
        <v>2.6500365003650033</v>
      </c>
      <c r="Q40" s="14">
        <f t="shared" si="11"/>
        <v>2.0666973336400027</v>
      </c>
      <c r="R40" s="14">
        <f t="shared" si="12"/>
        <v>2.2000320003200033</v>
      </c>
      <c r="S40" s="14">
        <f t="shared" si="13"/>
        <v>2.0500305003050028</v>
      </c>
      <c r="T40" s="14">
        <f t="shared" si="14"/>
        <v>2.2000320003200033</v>
      </c>
      <c r="U40" s="14">
        <f t="shared" si="15"/>
        <v>2.1428885717428603</v>
      </c>
      <c r="V40" s="14">
        <f t="shared" si="16"/>
        <v>2.6667033337000037</v>
      </c>
      <c r="X40" s="150">
        <f t="shared" si="1"/>
        <v>9200000000</v>
      </c>
      <c r="Y40" s="150">
        <f t="shared" si="2"/>
        <v>14600000000</v>
      </c>
      <c r="Z40" s="150">
        <f t="shared" si="3"/>
        <v>18400000000</v>
      </c>
      <c r="AA40" s="150">
        <f t="shared" si="4"/>
        <v>64000000000</v>
      </c>
      <c r="AB40" s="150">
        <f t="shared" si="5"/>
        <v>122000000000</v>
      </c>
      <c r="AC40" s="150">
        <f t="shared" si="6"/>
        <v>224000000000</v>
      </c>
      <c r="AD40" s="150">
        <f t="shared" si="7"/>
        <v>440000000000</v>
      </c>
      <c r="AE40" s="150">
        <f t="shared" si="8"/>
        <v>1100000000000</v>
      </c>
    </row>
    <row r="41" spans="1:31" ht="16.5" customHeight="1" thickBot="1" x14ac:dyDescent="0.3">
      <c r="A41" s="1">
        <v>1.1000000000000001</v>
      </c>
      <c r="B41" s="105">
        <v>99000</v>
      </c>
      <c r="C41" s="99">
        <v>3299.99</v>
      </c>
      <c r="D41" s="106">
        <f>ROUND(D$35*$C41/$C$35*$A41,-8)</f>
        <v>15200000000</v>
      </c>
      <c r="E41" s="106">
        <f>ROUND(E$35*$C41/$C$35*$A41,-9)</f>
        <v>24000000000</v>
      </c>
      <c r="F41" s="106">
        <f t="shared" ref="F41:G41" si="28">ROUND(F$35*$C41/$C$35*$A41,-9)</f>
        <v>30000000000</v>
      </c>
      <c r="G41" s="106">
        <f t="shared" si="28"/>
        <v>105000000000</v>
      </c>
      <c r="H41" s="106">
        <f>ROUND(H$35*$C41/$C$35*$A41,-10)</f>
        <v>200000000000</v>
      </c>
      <c r="I41" s="106">
        <f t="shared" ref="I41:K41" si="29">ROUND(I$35*$C41/$C$35*$A41,-10)</f>
        <v>370000000000</v>
      </c>
      <c r="J41" s="106">
        <f t="shared" si="29"/>
        <v>740000000000</v>
      </c>
      <c r="K41" s="107">
        <f t="shared" si="29"/>
        <v>1830000000000</v>
      </c>
      <c r="M41" s="105">
        <v>99000</v>
      </c>
      <c r="N41" s="99">
        <v>3299.99</v>
      </c>
      <c r="O41" s="14">
        <f t="shared" si="9"/>
        <v>2.0707163759082103</v>
      </c>
      <c r="P41" s="14">
        <f t="shared" si="10"/>
        <v>2.636374655680775</v>
      </c>
      <c r="Q41" s="14">
        <f t="shared" si="11"/>
        <v>2.0303122130673126</v>
      </c>
      <c r="R41" s="14">
        <f t="shared" si="12"/>
        <v>2.1818278237206785</v>
      </c>
      <c r="S41" s="14">
        <f t="shared" si="13"/>
        <v>2.0303122130673126</v>
      </c>
      <c r="T41" s="14">
        <f t="shared" si="14"/>
        <v>2.2034729109568731</v>
      </c>
      <c r="U41" s="14">
        <f t="shared" si="15"/>
        <v>2.2034729109568731</v>
      </c>
      <c r="V41" s="14">
        <f t="shared" si="16"/>
        <v>2.6969808999421216</v>
      </c>
    </row>
    <row r="42" spans="1:31" ht="16.5" customHeight="1" x14ac:dyDescent="0.25">
      <c r="D42" s="31"/>
      <c r="E42" s="31"/>
      <c r="F42" s="31"/>
      <c r="G42" s="31"/>
      <c r="H42" s="31"/>
      <c r="I42" s="31"/>
      <c r="J42" s="31"/>
      <c r="K42" s="31"/>
    </row>
    <row r="43" spans="1:31" x14ac:dyDescent="0.25">
      <c r="B43" s="2" t="s">
        <v>16</v>
      </c>
    </row>
    <row r="44" spans="1:31" x14ac:dyDescent="0.25">
      <c r="B44" s="2" t="s">
        <v>17</v>
      </c>
    </row>
    <row r="45" spans="1:31" x14ac:dyDescent="0.25">
      <c r="B45" s="2" t="s">
        <v>18</v>
      </c>
    </row>
  </sheetData>
  <mergeCells count="4">
    <mergeCell ref="B18:B19"/>
    <mergeCell ref="B30:B31"/>
    <mergeCell ref="M18:M19"/>
    <mergeCell ref="M30:M31"/>
  </mergeCells>
  <phoneticPr fontId="7" type="noConversion"/>
  <conditionalFormatting sqref="O4:V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{65AAD9AA-14C1-4CF1-AC31-9B0F5FD46D50}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AAD9AA-14C1-4CF1-AC31-9B0F5FD46D5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O4:V41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F213"/>
  <sheetViews>
    <sheetView workbookViewId="0">
      <pane xSplit="4" ySplit="1" topLeftCell="E164" activePane="bottomRight" state="frozen"/>
      <selection pane="topRight" activeCell="C1" sqref="C1"/>
      <selection pane="bottomLeft" activeCell="A2" sqref="A2"/>
      <selection pane="bottomRight" activeCell="D188" sqref="D188"/>
    </sheetView>
  </sheetViews>
  <sheetFormatPr defaultColWidth="10.28515625" defaultRowHeight="15.75" x14ac:dyDescent="0.25"/>
  <cols>
    <col min="1" max="1" width="19" style="38" bestFit="1" customWidth="1"/>
    <col min="2" max="2" width="30.7109375" style="44" bestFit="1" customWidth="1"/>
    <col min="3" max="3" width="15.28515625" style="44" customWidth="1"/>
    <col min="4" max="4" width="27.5703125" style="44" bestFit="1" customWidth="1"/>
    <col min="5" max="5" width="19.5703125" style="44" bestFit="1" customWidth="1"/>
    <col min="6" max="6" width="16" style="44" customWidth="1"/>
    <col min="7" max="7" width="13" style="40" bestFit="1" customWidth="1"/>
    <col min="8" max="8" width="12.85546875" style="41" bestFit="1" customWidth="1"/>
    <col min="9" max="9" width="10.28515625" style="42"/>
    <col min="10" max="10" width="23.5703125" style="42" customWidth="1"/>
    <col min="11" max="11" width="27.42578125" style="42" bestFit="1" customWidth="1"/>
    <col min="12" max="12" width="23" style="42" bestFit="1" customWidth="1"/>
    <col min="13" max="13" width="23.7109375" style="42" customWidth="1"/>
    <col min="14" max="31" width="10.28515625" style="42"/>
    <col min="32" max="32" width="15.42578125" style="42" bestFit="1" customWidth="1"/>
    <col min="33" max="16384" width="10.28515625" style="42"/>
  </cols>
  <sheetData>
    <row r="1" spans="1:32" s="37" customFormat="1" ht="18.75" x14ac:dyDescent="0.3">
      <c r="A1" s="32" t="s">
        <v>19</v>
      </c>
      <c r="B1" s="33" t="s">
        <v>20</v>
      </c>
      <c r="C1" s="34" t="s">
        <v>21</v>
      </c>
      <c r="D1" s="34" t="s">
        <v>22</v>
      </c>
      <c r="E1" s="34" t="s">
        <v>23</v>
      </c>
      <c r="F1" s="34" t="s">
        <v>24</v>
      </c>
      <c r="G1" s="35" t="s">
        <v>25</v>
      </c>
      <c r="H1" s="36" t="s">
        <v>26</v>
      </c>
    </row>
    <row r="2" spans="1:32" x14ac:dyDescent="0.25">
      <c r="A2" s="38" t="s">
        <v>27</v>
      </c>
      <c r="B2" s="38" t="s">
        <v>28</v>
      </c>
      <c r="C2" s="39" t="s">
        <v>7840</v>
      </c>
      <c r="D2" s="39" t="s">
        <v>29</v>
      </c>
      <c r="E2" s="39" t="s">
        <v>30</v>
      </c>
      <c r="F2" s="39" t="s">
        <v>31</v>
      </c>
      <c r="G2" s="40">
        <v>23</v>
      </c>
      <c r="H2" s="41" t="s">
        <v>32</v>
      </c>
    </row>
    <row r="3" spans="1:32" x14ac:dyDescent="0.25">
      <c r="A3" s="38" t="str">
        <f t="shared" ref="A3:B5" si="0">A2</f>
        <v>巨龍戰紀</v>
      </c>
      <c r="B3" s="38" t="str">
        <f t="shared" si="0"/>
        <v>Dragon Hunter</v>
      </c>
      <c r="C3" s="39" t="s">
        <v>7840</v>
      </c>
      <c r="D3" s="39" t="s">
        <v>33</v>
      </c>
      <c r="E3" s="39" t="s">
        <v>34</v>
      </c>
      <c r="F3" s="39" t="s">
        <v>31</v>
      </c>
      <c r="G3" s="40">
        <v>47</v>
      </c>
      <c r="H3" s="41" t="s">
        <v>32</v>
      </c>
    </row>
    <row r="4" spans="1:32" x14ac:dyDescent="0.25">
      <c r="A4" s="38" t="str">
        <f t="shared" si="0"/>
        <v>巨龍戰紀</v>
      </c>
      <c r="B4" s="38" t="str">
        <f t="shared" si="0"/>
        <v>Dragon Hunter</v>
      </c>
      <c r="C4" s="39" t="s">
        <v>7840</v>
      </c>
      <c r="D4" s="39" t="s">
        <v>35</v>
      </c>
      <c r="E4" s="39" t="s">
        <v>36</v>
      </c>
      <c r="F4" s="39" t="s">
        <v>31</v>
      </c>
      <c r="G4" s="40">
        <v>25</v>
      </c>
      <c r="H4" s="41" t="s">
        <v>32</v>
      </c>
      <c r="L4" s="43"/>
      <c r="AF4" s="42">
        <v>1000000000</v>
      </c>
    </row>
    <row r="5" spans="1:32" x14ac:dyDescent="0.25">
      <c r="A5" s="38" t="str">
        <f t="shared" si="0"/>
        <v>巨龍戰紀</v>
      </c>
      <c r="B5" s="38" t="str">
        <f t="shared" si="0"/>
        <v>Dragon Hunter</v>
      </c>
      <c r="C5" s="39" t="s">
        <v>7840</v>
      </c>
      <c r="D5" s="39" t="s">
        <v>37</v>
      </c>
      <c r="E5" s="39" t="s">
        <v>38</v>
      </c>
      <c r="F5" s="39" t="s">
        <v>31</v>
      </c>
      <c r="G5" s="40">
        <v>20</v>
      </c>
      <c r="H5" s="41" t="s">
        <v>32</v>
      </c>
      <c r="L5" s="43"/>
    </row>
    <row r="6" spans="1:32" x14ac:dyDescent="0.25">
      <c r="A6" s="38" t="s">
        <v>39</v>
      </c>
      <c r="B6" s="44" t="s">
        <v>40</v>
      </c>
      <c r="C6" s="39" t="s">
        <v>7841</v>
      </c>
      <c r="D6" s="39" t="s">
        <v>41</v>
      </c>
      <c r="E6" s="39" t="s">
        <v>42</v>
      </c>
      <c r="F6" s="39" t="s">
        <v>31</v>
      </c>
      <c r="G6" s="40">
        <v>26</v>
      </c>
      <c r="H6" s="41" t="s">
        <v>43</v>
      </c>
      <c r="L6" s="43"/>
      <c r="M6" s="43"/>
    </row>
    <row r="7" spans="1:32" x14ac:dyDescent="0.25">
      <c r="A7" s="38" t="s">
        <v>44</v>
      </c>
      <c r="B7" s="44" t="s">
        <v>45</v>
      </c>
      <c r="C7" s="39" t="s">
        <v>7842</v>
      </c>
      <c r="D7" s="39" t="s">
        <v>46</v>
      </c>
      <c r="E7" s="39" t="s">
        <v>47</v>
      </c>
      <c r="F7" s="39" t="s">
        <v>31</v>
      </c>
      <c r="G7" s="40">
        <v>36</v>
      </c>
      <c r="H7" s="41" t="s">
        <v>32</v>
      </c>
      <c r="L7" s="43"/>
      <c r="M7" s="43"/>
    </row>
    <row r="8" spans="1:32" x14ac:dyDescent="0.25">
      <c r="A8" s="38" t="s">
        <v>48</v>
      </c>
      <c r="B8" s="44" t="s">
        <v>49</v>
      </c>
      <c r="C8" s="39" t="s">
        <v>7843</v>
      </c>
      <c r="D8" s="39" t="s">
        <v>50</v>
      </c>
      <c r="E8" s="39" t="s">
        <v>51</v>
      </c>
      <c r="F8" s="39" t="s">
        <v>31</v>
      </c>
      <c r="G8" s="40">
        <v>32</v>
      </c>
      <c r="H8" s="41" t="s">
        <v>43</v>
      </c>
      <c r="L8" s="43"/>
      <c r="M8" s="43"/>
    </row>
    <row r="9" spans="1:32" x14ac:dyDescent="0.25">
      <c r="A9" s="38" t="s">
        <v>52</v>
      </c>
      <c r="B9" s="44" t="s">
        <v>53</v>
      </c>
      <c r="C9" s="39" t="s">
        <v>7844</v>
      </c>
      <c r="D9" s="39" t="s">
        <v>54</v>
      </c>
      <c r="E9" s="39" t="s">
        <v>55</v>
      </c>
      <c r="F9" s="39" t="s">
        <v>31</v>
      </c>
      <c r="G9" s="40">
        <v>43</v>
      </c>
      <c r="H9" s="41" t="s">
        <v>43</v>
      </c>
      <c r="L9" s="43"/>
      <c r="M9" s="43"/>
    </row>
    <row r="10" spans="1:32" x14ac:dyDescent="0.25">
      <c r="A10" s="38" t="s">
        <v>56</v>
      </c>
      <c r="B10" s="44" t="s">
        <v>57</v>
      </c>
      <c r="C10" s="39" t="s">
        <v>7845</v>
      </c>
      <c r="D10" s="39" t="s">
        <v>58</v>
      </c>
      <c r="E10" s="39" t="s">
        <v>59</v>
      </c>
      <c r="F10" s="39" t="s">
        <v>31</v>
      </c>
      <c r="G10" s="40">
        <v>23</v>
      </c>
      <c r="H10" s="41" t="s">
        <v>43</v>
      </c>
      <c r="L10" s="43"/>
      <c r="M10" s="43"/>
    </row>
    <row r="11" spans="1:32" x14ac:dyDescent="0.25">
      <c r="A11" s="38" t="s">
        <v>60</v>
      </c>
      <c r="B11" s="44" t="s">
        <v>61</v>
      </c>
      <c r="C11" s="39" t="s">
        <v>7846</v>
      </c>
      <c r="D11" s="39" t="s">
        <v>62</v>
      </c>
      <c r="E11" s="39" t="s">
        <v>63</v>
      </c>
      <c r="F11" s="39" t="s">
        <v>64</v>
      </c>
      <c r="G11" s="40">
        <v>9</v>
      </c>
      <c r="H11" s="41" t="s">
        <v>43</v>
      </c>
      <c r="L11" s="43"/>
      <c r="M11" s="43"/>
    </row>
    <row r="12" spans="1:32" x14ac:dyDescent="0.25">
      <c r="A12" s="38" t="s">
        <v>65</v>
      </c>
      <c r="B12" s="44" t="s">
        <v>66</v>
      </c>
      <c r="C12" s="39" t="s">
        <v>7847</v>
      </c>
      <c r="D12" s="39" t="s">
        <v>67</v>
      </c>
      <c r="E12" s="39" t="s">
        <v>68</v>
      </c>
      <c r="F12" s="39" t="s">
        <v>31</v>
      </c>
      <c r="G12" s="40">
        <v>12</v>
      </c>
      <c r="H12" s="41" t="s">
        <v>43</v>
      </c>
      <c r="L12" s="43"/>
      <c r="M12" s="43"/>
    </row>
    <row r="13" spans="1:32" x14ac:dyDescent="0.25">
      <c r="A13" s="38" t="s">
        <v>69</v>
      </c>
      <c r="B13" s="44" t="s">
        <v>70</v>
      </c>
      <c r="C13" s="39" t="s">
        <v>7848</v>
      </c>
      <c r="D13" s="39" t="s">
        <v>71</v>
      </c>
      <c r="E13" s="39" t="s">
        <v>72</v>
      </c>
      <c r="F13" s="39" t="s">
        <v>31</v>
      </c>
      <c r="G13" s="40">
        <v>39</v>
      </c>
      <c r="H13" s="41" t="s">
        <v>43</v>
      </c>
      <c r="L13" s="43"/>
      <c r="M13" s="43"/>
    </row>
    <row r="14" spans="1:32" x14ac:dyDescent="0.25">
      <c r="A14" s="38" t="s">
        <v>73</v>
      </c>
      <c r="B14" s="44" t="s">
        <v>74</v>
      </c>
      <c r="C14" s="39" t="s">
        <v>7849</v>
      </c>
      <c r="D14" s="39" t="s">
        <v>75</v>
      </c>
      <c r="E14" s="39" t="s">
        <v>76</v>
      </c>
      <c r="F14" s="39" t="s">
        <v>77</v>
      </c>
      <c r="G14" s="40">
        <v>40</v>
      </c>
      <c r="H14" s="41" t="s">
        <v>78</v>
      </c>
      <c r="L14" s="43"/>
      <c r="M14" s="43"/>
    </row>
    <row r="15" spans="1:32" x14ac:dyDescent="0.25">
      <c r="A15" s="38" t="s">
        <v>79</v>
      </c>
      <c r="B15" s="44" t="s">
        <v>80</v>
      </c>
      <c r="C15" s="39" t="s">
        <v>7850</v>
      </c>
      <c r="D15" s="39" t="s">
        <v>81</v>
      </c>
      <c r="E15" s="39" t="s">
        <v>82</v>
      </c>
      <c r="F15" s="39" t="s">
        <v>31</v>
      </c>
      <c r="G15" s="40">
        <v>31</v>
      </c>
      <c r="H15" s="41" t="s">
        <v>43</v>
      </c>
      <c r="L15" s="43"/>
      <c r="M15" s="43"/>
    </row>
    <row r="16" spans="1:32" x14ac:dyDescent="0.25">
      <c r="A16" s="38" t="s">
        <v>83</v>
      </c>
      <c r="B16" s="44" t="s">
        <v>84</v>
      </c>
      <c r="C16" s="39" t="s">
        <v>7851</v>
      </c>
      <c r="D16" s="39" t="s">
        <v>85</v>
      </c>
      <c r="E16" s="39" t="s">
        <v>86</v>
      </c>
      <c r="F16" s="39" t="s">
        <v>77</v>
      </c>
      <c r="G16" s="40">
        <v>41</v>
      </c>
      <c r="H16" s="41" t="s">
        <v>43</v>
      </c>
      <c r="L16" s="43"/>
    </row>
    <row r="17" spans="1:12" x14ac:dyDescent="0.25">
      <c r="A17" s="38" t="s">
        <v>87</v>
      </c>
      <c r="B17" s="44" t="s">
        <v>88</v>
      </c>
      <c r="C17" s="39" t="s">
        <v>7852</v>
      </c>
      <c r="D17" s="39" t="s">
        <v>89</v>
      </c>
      <c r="E17" s="39" t="s">
        <v>90</v>
      </c>
      <c r="F17" s="39" t="s">
        <v>77</v>
      </c>
      <c r="G17" s="40">
        <v>15</v>
      </c>
      <c r="H17" s="41" t="s">
        <v>43</v>
      </c>
      <c r="L17" s="43"/>
    </row>
    <row r="18" spans="1:12" x14ac:dyDescent="0.25">
      <c r="A18" s="38" t="s">
        <v>91</v>
      </c>
      <c r="B18" s="44" t="s">
        <v>92</v>
      </c>
      <c r="C18" s="39" t="s">
        <v>7853</v>
      </c>
      <c r="D18" s="39" t="s">
        <v>93</v>
      </c>
      <c r="E18" s="39" t="s">
        <v>94</v>
      </c>
      <c r="F18" s="39" t="s">
        <v>31</v>
      </c>
      <c r="G18" s="40">
        <v>32</v>
      </c>
      <c r="H18" s="41" t="s">
        <v>43</v>
      </c>
      <c r="L18" s="43"/>
    </row>
    <row r="19" spans="1:12" x14ac:dyDescent="0.25">
      <c r="A19" s="38" t="s">
        <v>95</v>
      </c>
      <c r="B19" s="44" t="s">
        <v>96</v>
      </c>
      <c r="C19" s="39" t="s">
        <v>7854</v>
      </c>
      <c r="D19" s="39" t="s">
        <v>97</v>
      </c>
      <c r="E19" s="39" t="s">
        <v>98</v>
      </c>
      <c r="F19" s="39" t="s">
        <v>31</v>
      </c>
      <c r="G19" s="40">
        <v>43</v>
      </c>
      <c r="H19" s="41" t="s">
        <v>43</v>
      </c>
      <c r="L19" s="43"/>
    </row>
    <row r="20" spans="1:12" x14ac:dyDescent="0.25">
      <c r="A20" s="38" t="s">
        <v>99</v>
      </c>
      <c r="B20" s="44" t="s">
        <v>100</v>
      </c>
      <c r="C20" s="39" t="s">
        <v>7855</v>
      </c>
      <c r="D20" s="39" t="s">
        <v>101</v>
      </c>
      <c r="E20" s="39" t="s">
        <v>102</v>
      </c>
      <c r="F20" s="39" t="s">
        <v>31</v>
      </c>
      <c r="G20" s="40">
        <v>35</v>
      </c>
      <c r="H20" s="41" t="s">
        <v>43</v>
      </c>
      <c r="L20" s="43"/>
    </row>
    <row r="21" spans="1:12" x14ac:dyDescent="0.25">
      <c r="A21" s="38" t="s">
        <v>103</v>
      </c>
      <c r="B21" s="38" t="s">
        <v>104</v>
      </c>
      <c r="C21" s="39" t="s">
        <v>7856</v>
      </c>
      <c r="D21" s="39" t="s">
        <v>105</v>
      </c>
      <c r="E21" s="39" t="s">
        <v>106</v>
      </c>
      <c r="F21" s="39" t="s">
        <v>77</v>
      </c>
      <c r="G21" s="40">
        <v>30</v>
      </c>
      <c r="H21" s="41" t="s">
        <v>78</v>
      </c>
      <c r="L21" s="43"/>
    </row>
    <row r="22" spans="1:12" x14ac:dyDescent="0.25">
      <c r="A22" s="38" t="str">
        <f t="shared" ref="A22:B22" si="1">A21</f>
        <v>發財樹</v>
      </c>
      <c r="B22" s="38" t="str">
        <f t="shared" si="1"/>
        <v>Lucky Tree</v>
      </c>
      <c r="C22" s="39" t="s">
        <v>7856</v>
      </c>
      <c r="D22" s="39" t="s">
        <v>107</v>
      </c>
      <c r="E22" s="39" t="s">
        <v>108</v>
      </c>
      <c r="F22" s="39" t="s">
        <v>31</v>
      </c>
      <c r="G22" s="40">
        <v>40</v>
      </c>
      <c r="H22" s="41" t="s">
        <v>78</v>
      </c>
      <c r="L22" s="43"/>
    </row>
    <row r="23" spans="1:12" x14ac:dyDescent="0.25">
      <c r="A23" s="38" t="s">
        <v>109</v>
      </c>
      <c r="B23" s="44" t="s">
        <v>110</v>
      </c>
      <c r="C23" s="39" t="s">
        <v>7857</v>
      </c>
      <c r="D23" s="39" t="s">
        <v>111</v>
      </c>
      <c r="E23" s="39" t="s">
        <v>112</v>
      </c>
      <c r="F23" s="39" t="s">
        <v>31</v>
      </c>
      <c r="G23" s="40">
        <v>39</v>
      </c>
      <c r="H23" s="41" t="s">
        <v>43</v>
      </c>
      <c r="L23" s="43"/>
    </row>
    <row r="24" spans="1:12" x14ac:dyDescent="0.25">
      <c r="A24" s="141" t="s">
        <v>7915</v>
      </c>
      <c r="B24" s="137" t="s">
        <v>114</v>
      </c>
      <c r="C24" s="138" t="s">
        <v>7858</v>
      </c>
      <c r="D24" s="138" t="s">
        <v>7907</v>
      </c>
      <c r="E24" s="138" t="s">
        <v>7911</v>
      </c>
      <c r="F24" s="138" t="s">
        <v>31</v>
      </c>
      <c r="G24" s="139">
        <v>35</v>
      </c>
      <c r="H24" s="140" t="s">
        <v>43</v>
      </c>
      <c r="L24" s="43"/>
    </row>
    <row r="25" spans="1:12" x14ac:dyDescent="0.25">
      <c r="A25" s="141" t="s">
        <v>113</v>
      </c>
      <c r="B25" s="137" t="s">
        <v>7906</v>
      </c>
      <c r="C25" s="138" t="s">
        <v>7858</v>
      </c>
      <c r="D25" s="138" t="s">
        <v>7908</v>
      </c>
      <c r="E25" s="138" t="s">
        <v>7912</v>
      </c>
      <c r="F25" s="138" t="s">
        <v>7836</v>
      </c>
      <c r="G25" s="139">
        <v>147</v>
      </c>
      <c r="H25" s="140" t="s">
        <v>43</v>
      </c>
      <c r="L25" s="43"/>
    </row>
    <row r="26" spans="1:12" x14ac:dyDescent="0.25">
      <c r="A26" s="141" t="s">
        <v>113</v>
      </c>
      <c r="B26" s="137" t="s">
        <v>7906</v>
      </c>
      <c r="C26" s="138" t="s">
        <v>7858</v>
      </c>
      <c r="D26" s="138" t="s">
        <v>7909</v>
      </c>
      <c r="E26" s="138" t="s">
        <v>7913</v>
      </c>
      <c r="F26" s="138" t="s">
        <v>7832</v>
      </c>
      <c r="G26" s="139">
        <v>609</v>
      </c>
      <c r="H26" s="140" t="s">
        <v>43</v>
      </c>
      <c r="L26" s="43"/>
    </row>
    <row r="27" spans="1:12" x14ac:dyDescent="0.25">
      <c r="A27" s="141" t="s">
        <v>113</v>
      </c>
      <c r="B27" s="137" t="s">
        <v>7906</v>
      </c>
      <c r="C27" s="138" t="s">
        <v>7858</v>
      </c>
      <c r="D27" s="138" t="s">
        <v>7910</v>
      </c>
      <c r="E27" s="138" t="s">
        <v>7914</v>
      </c>
      <c r="F27" s="138" t="s">
        <v>7835</v>
      </c>
      <c r="G27" s="139">
        <v>2079</v>
      </c>
      <c r="H27" s="140" t="s">
        <v>43</v>
      </c>
      <c r="L27" s="43"/>
    </row>
    <row r="28" spans="1:12" x14ac:dyDescent="0.25">
      <c r="A28" s="38" t="s">
        <v>115</v>
      </c>
      <c r="B28" s="38" t="s">
        <v>116</v>
      </c>
      <c r="C28" s="39" t="s">
        <v>7859</v>
      </c>
      <c r="D28" s="39" t="s">
        <v>117</v>
      </c>
      <c r="E28" s="39" t="s">
        <v>118</v>
      </c>
      <c r="F28" s="39" t="s">
        <v>7834</v>
      </c>
      <c r="G28" s="40">
        <v>32</v>
      </c>
      <c r="H28" s="41" t="s">
        <v>43</v>
      </c>
      <c r="L28" s="43"/>
    </row>
    <row r="29" spans="1:12" x14ac:dyDescent="0.25">
      <c r="A29" s="38" t="str">
        <f t="shared" ref="A29:B29" si="2">A28</f>
        <v>大熊貓</v>
      </c>
      <c r="B29" s="38" t="str">
        <f t="shared" si="2"/>
        <v>Grand Panda</v>
      </c>
      <c r="C29" s="39" t="s">
        <v>7859</v>
      </c>
      <c r="D29" s="39" t="s">
        <v>119</v>
      </c>
      <c r="E29" s="39" t="s">
        <v>120</v>
      </c>
      <c r="F29" s="39" t="s">
        <v>121</v>
      </c>
      <c r="G29" s="40">
        <v>38</v>
      </c>
      <c r="H29" s="41" t="s">
        <v>43</v>
      </c>
      <c r="L29" s="43"/>
    </row>
    <row r="30" spans="1:12" x14ac:dyDescent="0.25">
      <c r="A30" s="38" t="s">
        <v>122</v>
      </c>
      <c r="B30" s="38" t="s">
        <v>123</v>
      </c>
      <c r="C30" s="39" t="s">
        <v>7860</v>
      </c>
      <c r="D30" s="39" t="s">
        <v>124</v>
      </c>
      <c r="E30" s="39" t="s">
        <v>125</v>
      </c>
      <c r="F30" s="39" t="s">
        <v>31</v>
      </c>
      <c r="G30" s="40">
        <v>23</v>
      </c>
      <c r="H30" s="41" t="s">
        <v>32</v>
      </c>
      <c r="L30" s="43"/>
    </row>
    <row r="31" spans="1:12" x14ac:dyDescent="0.25">
      <c r="A31" s="38" t="str">
        <f t="shared" ref="A31:B33" si="3">A30</f>
        <v>阿拉丁</v>
      </c>
      <c r="B31" s="38" t="str">
        <f t="shared" si="3"/>
        <v>Aladdin</v>
      </c>
      <c r="C31" s="39" t="s">
        <v>7860</v>
      </c>
      <c r="D31" s="39" t="s">
        <v>126</v>
      </c>
      <c r="E31" s="39" t="s">
        <v>127</v>
      </c>
      <c r="F31" s="39" t="s">
        <v>128</v>
      </c>
      <c r="G31" s="40">
        <v>47</v>
      </c>
      <c r="H31" s="41" t="s">
        <v>32</v>
      </c>
      <c r="L31" s="43"/>
    </row>
    <row r="32" spans="1:12" x14ac:dyDescent="0.25">
      <c r="A32" s="38" t="str">
        <f t="shared" si="3"/>
        <v>阿拉丁</v>
      </c>
      <c r="B32" s="38" t="str">
        <f t="shared" si="3"/>
        <v>Aladdin</v>
      </c>
      <c r="C32" s="39" t="s">
        <v>7860</v>
      </c>
      <c r="D32" s="39" t="s">
        <v>129</v>
      </c>
      <c r="E32" s="39" t="s">
        <v>130</v>
      </c>
      <c r="F32" s="39" t="s">
        <v>131</v>
      </c>
      <c r="G32" s="40">
        <v>25</v>
      </c>
      <c r="H32" s="41" t="s">
        <v>32</v>
      </c>
      <c r="L32" s="43"/>
    </row>
    <row r="33" spans="1:12" x14ac:dyDescent="0.25">
      <c r="A33" s="38" t="str">
        <f t="shared" si="3"/>
        <v>阿拉丁</v>
      </c>
      <c r="B33" s="38" t="str">
        <f t="shared" si="3"/>
        <v>Aladdin</v>
      </c>
      <c r="C33" s="39" t="s">
        <v>7860</v>
      </c>
      <c r="D33" s="39" t="s">
        <v>132</v>
      </c>
      <c r="E33" s="39" t="s">
        <v>133</v>
      </c>
      <c r="F33" s="39" t="s">
        <v>134</v>
      </c>
      <c r="G33" s="40">
        <v>20</v>
      </c>
      <c r="H33" s="41" t="s">
        <v>32</v>
      </c>
      <c r="L33" s="43"/>
    </row>
    <row r="34" spans="1:12" ht="17.25" x14ac:dyDescent="0.25">
      <c r="A34" s="45" t="s">
        <v>135</v>
      </c>
      <c r="B34" s="44" t="s">
        <v>136</v>
      </c>
      <c r="C34" s="39" t="s">
        <v>7861</v>
      </c>
      <c r="D34" s="39" t="s">
        <v>137</v>
      </c>
      <c r="E34" s="39" t="s">
        <v>138</v>
      </c>
      <c r="F34" s="39" t="s">
        <v>31</v>
      </c>
      <c r="G34" s="40">
        <v>37</v>
      </c>
      <c r="H34" s="41" t="s">
        <v>43</v>
      </c>
      <c r="L34" s="43"/>
    </row>
    <row r="35" spans="1:12" ht="17.25" x14ac:dyDescent="0.25">
      <c r="A35" s="45" t="s">
        <v>139</v>
      </c>
      <c r="B35" s="44" t="s">
        <v>140</v>
      </c>
      <c r="C35" s="39" t="s">
        <v>7862</v>
      </c>
      <c r="D35" s="39" t="s">
        <v>141</v>
      </c>
      <c r="E35" s="39" t="s">
        <v>142</v>
      </c>
      <c r="F35" s="39" t="s">
        <v>77</v>
      </c>
      <c r="G35" s="40">
        <v>28</v>
      </c>
      <c r="H35" s="41" t="s">
        <v>143</v>
      </c>
      <c r="L35" s="43"/>
    </row>
    <row r="36" spans="1:12" x14ac:dyDescent="0.25">
      <c r="A36" s="38" t="s">
        <v>144</v>
      </c>
      <c r="B36" s="38" t="s">
        <v>145</v>
      </c>
      <c r="C36" s="39" t="s">
        <v>7863</v>
      </c>
      <c r="D36" s="39" t="s">
        <v>146</v>
      </c>
      <c r="E36" s="39" t="s">
        <v>147</v>
      </c>
      <c r="F36" s="39" t="s">
        <v>31</v>
      </c>
      <c r="G36" s="40">
        <v>33</v>
      </c>
      <c r="H36" s="41" t="s">
        <v>43</v>
      </c>
      <c r="L36" s="43"/>
    </row>
    <row r="37" spans="1:12" x14ac:dyDescent="0.25">
      <c r="A37" s="38" t="str">
        <f t="shared" ref="A37:B37" si="4">A36</f>
        <v>俠女無雙</v>
      </c>
      <c r="B37" s="38" t="str">
        <f t="shared" si="4"/>
        <v>Chivalric Heroine</v>
      </c>
      <c r="C37" s="39" t="s">
        <v>7863</v>
      </c>
      <c r="D37" s="173" t="s">
        <v>10066</v>
      </c>
      <c r="E37" s="39" t="s">
        <v>148</v>
      </c>
      <c r="F37" s="39" t="s">
        <v>121</v>
      </c>
      <c r="G37" s="40">
        <v>47</v>
      </c>
      <c r="H37" s="41" t="s">
        <v>43</v>
      </c>
      <c r="L37" s="43"/>
    </row>
    <row r="38" spans="1:12" x14ac:dyDescent="0.25">
      <c r="A38" s="38" t="s">
        <v>149</v>
      </c>
      <c r="B38" s="44" t="s">
        <v>150</v>
      </c>
      <c r="C38" s="39" t="s">
        <v>7864</v>
      </c>
      <c r="D38" s="39" t="s">
        <v>151</v>
      </c>
      <c r="E38" s="39" t="s">
        <v>152</v>
      </c>
      <c r="F38" s="39" t="s">
        <v>31</v>
      </c>
      <c r="G38" s="40">
        <v>37</v>
      </c>
      <c r="H38" s="41" t="s">
        <v>43</v>
      </c>
      <c r="L38" s="43"/>
    </row>
    <row r="39" spans="1:12" x14ac:dyDescent="0.25">
      <c r="A39" s="38" t="s">
        <v>153</v>
      </c>
      <c r="B39" s="38" t="s">
        <v>154</v>
      </c>
      <c r="C39" s="39" t="s">
        <v>7865</v>
      </c>
      <c r="D39" s="39" t="s">
        <v>155</v>
      </c>
      <c r="E39" s="39" t="s">
        <v>156</v>
      </c>
      <c r="F39" s="39" t="s">
        <v>31</v>
      </c>
      <c r="G39" s="40">
        <v>45</v>
      </c>
      <c r="H39" s="41" t="s">
        <v>43</v>
      </c>
      <c r="L39" s="43"/>
    </row>
    <row r="40" spans="1:12" x14ac:dyDescent="0.25">
      <c r="A40" s="38" t="str">
        <f t="shared" ref="A40:B40" si="5">A39</f>
        <v>清宮美人</v>
      </c>
      <c r="B40" s="38" t="str">
        <f t="shared" si="5"/>
        <v>Qing Beauties</v>
      </c>
      <c r="C40" s="39" t="s">
        <v>7865</v>
      </c>
      <c r="D40" s="39" t="s">
        <v>157</v>
      </c>
      <c r="E40" s="39" t="s">
        <v>158</v>
      </c>
      <c r="F40" s="39" t="s">
        <v>121</v>
      </c>
      <c r="G40" s="40">
        <v>40</v>
      </c>
      <c r="H40" s="41" t="s">
        <v>43</v>
      </c>
      <c r="L40" s="43"/>
    </row>
    <row r="41" spans="1:12" x14ac:dyDescent="0.25">
      <c r="A41" s="38" t="s">
        <v>159</v>
      </c>
      <c r="B41" s="44" t="s">
        <v>160</v>
      </c>
      <c r="C41" s="39" t="s">
        <v>7866</v>
      </c>
      <c r="D41" s="39" t="s">
        <v>161</v>
      </c>
      <c r="E41" s="39" t="s">
        <v>162</v>
      </c>
      <c r="F41" s="39" t="s">
        <v>64</v>
      </c>
      <c r="G41" s="40">
        <v>12</v>
      </c>
      <c r="H41" s="41" t="s">
        <v>43</v>
      </c>
      <c r="L41" s="43"/>
    </row>
    <row r="42" spans="1:12" x14ac:dyDescent="0.25">
      <c r="A42" s="46" t="str">
        <f t="shared" ref="A42:B42" si="6">A41</f>
        <v>幸運草</v>
      </c>
      <c r="B42" s="47" t="str">
        <f t="shared" si="6"/>
        <v>Lucky Irish</v>
      </c>
      <c r="C42" s="47" t="s">
        <v>7867</v>
      </c>
      <c r="D42" s="47" t="s">
        <v>163</v>
      </c>
      <c r="E42" s="47" t="s">
        <v>164</v>
      </c>
      <c r="F42" s="47" t="s">
        <v>31</v>
      </c>
      <c r="G42" s="48" t="s">
        <v>165</v>
      </c>
      <c r="H42" s="48">
        <v>0</v>
      </c>
      <c r="L42" s="43"/>
    </row>
    <row r="43" spans="1:12" x14ac:dyDescent="0.25">
      <c r="A43" s="38" t="s">
        <v>166</v>
      </c>
      <c r="B43" s="44" t="s">
        <v>167</v>
      </c>
      <c r="C43" s="39" t="s">
        <v>7868</v>
      </c>
      <c r="D43" s="39" t="s">
        <v>168</v>
      </c>
      <c r="E43" s="39" t="s">
        <v>169</v>
      </c>
      <c r="F43" s="39" t="s">
        <v>31</v>
      </c>
      <c r="G43" s="40">
        <v>26</v>
      </c>
      <c r="H43" s="41" t="s">
        <v>43</v>
      </c>
      <c r="L43" s="43"/>
    </row>
    <row r="44" spans="1:12" x14ac:dyDescent="0.25">
      <c r="A44" s="141" t="s">
        <v>7838</v>
      </c>
      <c r="B44" s="137" t="s">
        <v>171</v>
      </c>
      <c r="C44" s="138" t="s">
        <v>7869</v>
      </c>
      <c r="D44" s="138" t="s">
        <v>7839</v>
      </c>
      <c r="E44" s="138" t="s">
        <v>7894</v>
      </c>
      <c r="F44" s="138" t="s">
        <v>31</v>
      </c>
      <c r="G44" s="139">
        <v>41</v>
      </c>
      <c r="H44" s="140" t="s">
        <v>43</v>
      </c>
      <c r="L44" s="43"/>
    </row>
    <row r="45" spans="1:12" x14ac:dyDescent="0.25">
      <c r="A45" s="141" t="s">
        <v>170</v>
      </c>
      <c r="B45" s="137" t="s">
        <v>171</v>
      </c>
      <c r="C45" s="138" t="s">
        <v>7869</v>
      </c>
      <c r="D45" s="138" t="s">
        <v>7823</v>
      </c>
      <c r="E45" s="138" t="s">
        <v>7895</v>
      </c>
      <c r="F45" s="138" t="s">
        <v>7837</v>
      </c>
      <c r="G45" s="139">
        <v>147</v>
      </c>
      <c r="H45" s="140" t="s">
        <v>43</v>
      </c>
      <c r="L45" s="43"/>
    </row>
    <row r="46" spans="1:12" x14ac:dyDescent="0.25">
      <c r="A46" s="141" t="s">
        <v>170</v>
      </c>
      <c r="B46" s="137" t="s">
        <v>171</v>
      </c>
      <c r="C46" s="138" t="s">
        <v>7869</v>
      </c>
      <c r="D46" s="138" t="s">
        <v>7824</v>
      </c>
      <c r="E46" s="138" t="s">
        <v>7896</v>
      </c>
      <c r="F46" s="138" t="s">
        <v>7833</v>
      </c>
      <c r="G46" s="139">
        <v>596</v>
      </c>
      <c r="H46" s="140" t="s">
        <v>43</v>
      </c>
      <c r="L46" s="43"/>
    </row>
    <row r="47" spans="1:12" x14ac:dyDescent="0.25">
      <c r="A47" s="141" t="s">
        <v>7838</v>
      </c>
      <c r="B47" s="137" t="s">
        <v>171</v>
      </c>
      <c r="C47" s="138" t="s">
        <v>7869</v>
      </c>
      <c r="D47" s="138" t="s">
        <v>7825</v>
      </c>
      <c r="E47" s="138" t="s">
        <v>7897</v>
      </c>
      <c r="F47" s="138" t="s">
        <v>7835</v>
      </c>
      <c r="G47" s="139">
        <v>2094</v>
      </c>
      <c r="H47" s="140" t="s">
        <v>43</v>
      </c>
      <c r="L47" s="43"/>
    </row>
    <row r="48" spans="1:12" ht="17.25" x14ac:dyDescent="0.25">
      <c r="A48" s="136" t="s">
        <v>172</v>
      </c>
      <c r="B48" s="137" t="s">
        <v>173</v>
      </c>
      <c r="C48" s="138" t="s">
        <v>7870</v>
      </c>
      <c r="D48" s="138" t="s">
        <v>7899</v>
      </c>
      <c r="E48" s="138" t="s">
        <v>174</v>
      </c>
      <c r="F48" s="138" t="s">
        <v>31</v>
      </c>
      <c r="G48" s="139">
        <v>39</v>
      </c>
      <c r="H48" s="140" t="s">
        <v>43</v>
      </c>
      <c r="L48" s="43"/>
    </row>
    <row r="49" spans="1:12" ht="17.25" x14ac:dyDescent="0.25">
      <c r="A49" s="136" t="s">
        <v>172</v>
      </c>
      <c r="B49" s="137" t="s">
        <v>173</v>
      </c>
      <c r="C49" s="138" t="s">
        <v>7870</v>
      </c>
      <c r="D49" s="138" t="s">
        <v>7900</v>
      </c>
      <c r="E49" s="138" t="s">
        <v>7903</v>
      </c>
      <c r="F49" s="138" t="s">
        <v>7837</v>
      </c>
      <c r="G49" s="139">
        <v>146</v>
      </c>
      <c r="H49" s="140" t="s">
        <v>7898</v>
      </c>
      <c r="L49" s="43"/>
    </row>
    <row r="50" spans="1:12" ht="17.25" x14ac:dyDescent="0.25">
      <c r="A50" s="136" t="s">
        <v>172</v>
      </c>
      <c r="B50" s="137" t="s">
        <v>173</v>
      </c>
      <c r="C50" s="138" t="s">
        <v>7870</v>
      </c>
      <c r="D50" s="138" t="s">
        <v>7901</v>
      </c>
      <c r="E50" s="138" t="s">
        <v>7904</v>
      </c>
      <c r="F50" s="138" t="s">
        <v>7833</v>
      </c>
      <c r="G50" s="139">
        <v>540</v>
      </c>
      <c r="H50" s="140" t="s">
        <v>7898</v>
      </c>
      <c r="L50" s="43"/>
    </row>
    <row r="51" spans="1:12" ht="17.25" x14ac:dyDescent="0.25">
      <c r="A51" s="136" t="s">
        <v>172</v>
      </c>
      <c r="B51" s="137" t="s">
        <v>173</v>
      </c>
      <c r="C51" s="138" t="s">
        <v>7870</v>
      </c>
      <c r="D51" s="138" t="s">
        <v>7902</v>
      </c>
      <c r="E51" s="138" t="s">
        <v>7905</v>
      </c>
      <c r="F51" s="138" t="s">
        <v>7835</v>
      </c>
      <c r="G51" s="139">
        <v>2089</v>
      </c>
      <c r="H51" s="140" t="s">
        <v>7898</v>
      </c>
      <c r="L51" s="43"/>
    </row>
    <row r="52" spans="1:12" ht="17.25" x14ac:dyDescent="0.25">
      <c r="A52" s="45" t="s">
        <v>175</v>
      </c>
      <c r="B52" s="44" t="s">
        <v>176</v>
      </c>
      <c r="C52" s="39" t="s">
        <v>7871</v>
      </c>
      <c r="D52" s="39" t="s">
        <v>177</v>
      </c>
      <c r="E52" s="39" t="s">
        <v>178</v>
      </c>
      <c r="F52" s="39" t="s">
        <v>179</v>
      </c>
      <c r="G52" s="40">
        <v>47</v>
      </c>
      <c r="H52" s="41" t="s">
        <v>43</v>
      </c>
      <c r="L52" s="43"/>
    </row>
    <row r="53" spans="1:12" ht="17.25" x14ac:dyDescent="0.25">
      <c r="A53" s="45" t="s">
        <v>180</v>
      </c>
      <c r="B53" s="44" t="s">
        <v>181</v>
      </c>
      <c r="C53" s="39" t="s">
        <v>7872</v>
      </c>
      <c r="D53" s="39" t="s">
        <v>182</v>
      </c>
      <c r="E53" s="39" t="s">
        <v>183</v>
      </c>
      <c r="F53" s="39" t="s">
        <v>31</v>
      </c>
      <c r="G53" s="40">
        <v>39</v>
      </c>
      <c r="H53" s="41" t="s">
        <v>43</v>
      </c>
      <c r="L53" s="43"/>
    </row>
    <row r="54" spans="1:12" x14ac:dyDescent="0.25">
      <c r="A54" s="38" t="s">
        <v>184</v>
      </c>
      <c r="B54" s="44" t="s">
        <v>185</v>
      </c>
      <c r="C54" s="39" t="s">
        <v>7873</v>
      </c>
      <c r="D54" s="39" t="s">
        <v>186</v>
      </c>
      <c r="E54" s="39" t="s">
        <v>187</v>
      </c>
      <c r="F54" s="39" t="s">
        <v>77</v>
      </c>
      <c r="G54" s="40">
        <v>50</v>
      </c>
      <c r="H54" s="41" t="s">
        <v>43</v>
      </c>
      <c r="L54" s="43"/>
    </row>
    <row r="55" spans="1:12" x14ac:dyDescent="0.25">
      <c r="A55" s="38" t="s">
        <v>188</v>
      </c>
      <c r="B55" s="44" t="s">
        <v>189</v>
      </c>
      <c r="C55" s="39" t="s">
        <v>7874</v>
      </c>
      <c r="D55" s="39" t="s">
        <v>190</v>
      </c>
      <c r="E55" s="39" t="s">
        <v>191</v>
      </c>
      <c r="F55" s="39" t="s">
        <v>77</v>
      </c>
      <c r="G55" s="40">
        <v>50</v>
      </c>
      <c r="H55" s="41" t="s">
        <v>43</v>
      </c>
    </row>
    <row r="56" spans="1:12" x14ac:dyDescent="0.25">
      <c r="A56" s="38" t="s">
        <v>192</v>
      </c>
      <c r="B56" s="44" t="s">
        <v>193</v>
      </c>
      <c r="C56" s="39" t="s">
        <v>7875</v>
      </c>
      <c r="D56" s="39" t="s">
        <v>194</v>
      </c>
      <c r="E56" s="39" t="s">
        <v>195</v>
      </c>
      <c r="F56" s="39" t="s">
        <v>77</v>
      </c>
      <c r="G56" s="40">
        <v>50</v>
      </c>
      <c r="H56" s="41" t="s">
        <v>43</v>
      </c>
    </row>
    <row r="57" spans="1:12" x14ac:dyDescent="0.25">
      <c r="A57" s="38" t="s">
        <v>196</v>
      </c>
      <c r="B57" s="44" t="s">
        <v>197</v>
      </c>
      <c r="C57" s="39" t="s">
        <v>7876</v>
      </c>
      <c r="D57" s="39" t="s">
        <v>198</v>
      </c>
      <c r="E57" s="39" t="s">
        <v>199</v>
      </c>
      <c r="F57" s="39" t="s">
        <v>31</v>
      </c>
      <c r="G57" s="40">
        <v>55</v>
      </c>
      <c r="H57" s="41" t="s">
        <v>43</v>
      </c>
    </row>
    <row r="58" spans="1:12" ht="17.25" x14ac:dyDescent="0.25">
      <c r="A58" s="45" t="s">
        <v>200</v>
      </c>
      <c r="B58" s="44" t="s">
        <v>201</v>
      </c>
      <c r="C58" s="39" t="s">
        <v>7877</v>
      </c>
      <c r="D58" s="39" t="s">
        <v>202</v>
      </c>
      <c r="E58" s="39" t="s">
        <v>203</v>
      </c>
      <c r="F58" s="39" t="s">
        <v>31</v>
      </c>
      <c r="G58" s="40">
        <v>54</v>
      </c>
      <c r="H58" s="41" t="s">
        <v>43</v>
      </c>
    </row>
    <row r="59" spans="1:12" ht="17.25" x14ac:dyDescent="0.25">
      <c r="A59" s="45" t="s">
        <v>204</v>
      </c>
      <c r="B59" s="44" t="s">
        <v>205</v>
      </c>
      <c r="C59" s="39" t="s">
        <v>7878</v>
      </c>
      <c r="D59" s="39" t="s">
        <v>206</v>
      </c>
      <c r="E59" s="39" t="s">
        <v>207</v>
      </c>
      <c r="F59" s="39" t="s">
        <v>31</v>
      </c>
      <c r="G59" s="40">
        <v>43</v>
      </c>
      <c r="H59" s="41" t="s">
        <v>43</v>
      </c>
    </row>
    <row r="60" spans="1:12" ht="17.25" x14ac:dyDescent="0.25">
      <c r="A60" s="45" t="s">
        <v>208</v>
      </c>
      <c r="B60" s="44" t="s">
        <v>209</v>
      </c>
      <c r="C60" s="39" t="s">
        <v>7879</v>
      </c>
      <c r="D60" s="39" t="s">
        <v>10065</v>
      </c>
      <c r="E60" s="39" t="s">
        <v>210</v>
      </c>
      <c r="F60" s="39" t="s">
        <v>77</v>
      </c>
      <c r="G60" s="40">
        <v>55</v>
      </c>
      <c r="H60" s="41" t="s">
        <v>43</v>
      </c>
    </row>
    <row r="61" spans="1:12" ht="17.25" x14ac:dyDescent="0.25">
      <c r="A61" s="45" t="s">
        <v>211</v>
      </c>
      <c r="B61" s="44" t="s">
        <v>212</v>
      </c>
      <c r="C61" s="39" t="s">
        <v>7880</v>
      </c>
      <c r="D61" s="39" t="s">
        <v>213</v>
      </c>
      <c r="E61" s="39" t="s">
        <v>214</v>
      </c>
      <c r="F61" s="39" t="s">
        <v>77</v>
      </c>
      <c r="G61" s="40">
        <v>50</v>
      </c>
      <c r="H61" s="41" t="s">
        <v>43</v>
      </c>
    </row>
    <row r="62" spans="1:12" ht="17.25" x14ac:dyDescent="0.25">
      <c r="A62" s="45" t="s">
        <v>215</v>
      </c>
      <c r="B62" s="53" t="s">
        <v>216</v>
      </c>
      <c r="C62" s="54" t="s">
        <v>7881</v>
      </c>
      <c r="D62" s="54" t="s">
        <v>217</v>
      </c>
      <c r="E62" s="54" t="s">
        <v>218</v>
      </c>
      <c r="F62" s="54" t="s">
        <v>31</v>
      </c>
      <c r="G62" s="55">
        <v>70</v>
      </c>
      <c r="H62" s="167" t="s">
        <v>43</v>
      </c>
    </row>
    <row r="63" spans="1:12" ht="17.25" x14ac:dyDescent="0.25">
      <c r="A63" s="45" t="s">
        <v>215</v>
      </c>
      <c r="B63" s="53" t="s">
        <v>216</v>
      </c>
      <c r="C63" s="54" t="s">
        <v>7881</v>
      </c>
      <c r="D63" s="54" t="s">
        <v>7826</v>
      </c>
      <c r="E63" s="54" t="s">
        <v>7829</v>
      </c>
      <c r="F63" s="54" t="s">
        <v>7837</v>
      </c>
      <c r="G63" s="55">
        <v>146</v>
      </c>
      <c r="H63" s="167" t="s">
        <v>43</v>
      </c>
    </row>
    <row r="64" spans="1:12" ht="17.25" x14ac:dyDescent="0.25">
      <c r="A64" s="45" t="s">
        <v>215</v>
      </c>
      <c r="B64" s="53" t="s">
        <v>216</v>
      </c>
      <c r="C64" s="54" t="s">
        <v>7881</v>
      </c>
      <c r="D64" s="54" t="s">
        <v>7828</v>
      </c>
      <c r="E64" s="54" t="s">
        <v>7830</v>
      </c>
      <c r="F64" s="54" t="s">
        <v>7833</v>
      </c>
      <c r="G64" s="55">
        <v>526</v>
      </c>
      <c r="H64" s="167" t="s">
        <v>43</v>
      </c>
    </row>
    <row r="65" spans="1:11" ht="17.25" x14ac:dyDescent="0.25">
      <c r="A65" s="45" t="s">
        <v>215</v>
      </c>
      <c r="B65" s="53" t="s">
        <v>216</v>
      </c>
      <c r="C65" s="54" t="s">
        <v>7881</v>
      </c>
      <c r="D65" s="54" t="s">
        <v>7827</v>
      </c>
      <c r="E65" s="54" t="s">
        <v>7831</v>
      </c>
      <c r="F65" s="54" t="s">
        <v>7835</v>
      </c>
      <c r="G65" s="55">
        <v>2068</v>
      </c>
      <c r="H65" s="167" t="s">
        <v>43</v>
      </c>
    </row>
    <row r="66" spans="1:11" ht="17.25" x14ac:dyDescent="0.25">
      <c r="A66" s="45" t="s">
        <v>219</v>
      </c>
      <c r="B66" s="44" t="s">
        <v>220</v>
      </c>
      <c r="C66" s="39" t="s">
        <v>7882</v>
      </c>
      <c r="D66" s="39" t="s">
        <v>221</v>
      </c>
      <c r="E66" s="39" t="s">
        <v>222</v>
      </c>
      <c r="F66" s="39" t="s">
        <v>223</v>
      </c>
      <c r="G66" s="40">
        <v>53</v>
      </c>
      <c r="H66" s="41" t="s">
        <v>43</v>
      </c>
    </row>
    <row r="67" spans="1:11" ht="17.25" x14ac:dyDescent="0.25">
      <c r="A67" s="45" t="s">
        <v>224</v>
      </c>
      <c r="B67" s="44" t="s">
        <v>225</v>
      </c>
      <c r="C67" s="39" t="s">
        <v>7883</v>
      </c>
      <c r="D67" s="39" t="s">
        <v>226</v>
      </c>
      <c r="E67" s="39" t="s">
        <v>227</v>
      </c>
      <c r="F67" s="39" t="s">
        <v>223</v>
      </c>
      <c r="G67" s="40">
        <v>48</v>
      </c>
      <c r="H67" s="41" t="s">
        <v>43</v>
      </c>
    </row>
    <row r="68" spans="1:11" ht="17.25" x14ac:dyDescent="0.25">
      <c r="A68" s="45" t="s">
        <v>228</v>
      </c>
      <c r="B68" s="44" t="s">
        <v>229</v>
      </c>
      <c r="C68" s="39" t="s">
        <v>7884</v>
      </c>
      <c r="D68" s="39" t="s">
        <v>230</v>
      </c>
      <c r="E68" s="39" t="s">
        <v>231</v>
      </c>
      <c r="F68" s="39" t="s">
        <v>223</v>
      </c>
      <c r="G68" s="40">
        <v>67</v>
      </c>
      <c r="H68" s="41" t="s">
        <v>43</v>
      </c>
    </row>
    <row r="69" spans="1:11" ht="17.25" x14ac:dyDescent="0.25">
      <c r="A69" s="49" t="s">
        <v>232</v>
      </c>
      <c r="B69" s="44" t="s">
        <v>233</v>
      </c>
      <c r="C69" s="39" t="s">
        <v>7885</v>
      </c>
      <c r="D69" s="39" t="s">
        <v>234</v>
      </c>
      <c r="E69" s="39" t="s">
        <v>235</v>
      </c>
      <c r="F69" s="39" t="s">
        <v>236</v>
      </c>
      <c r="G69" s="40">
        <v>48</v>
      </c>
      <c r="H69" s="41" t="s">
        <v>43</v>
      </c>
    </row>
    <row r="70" spans="1:11" ht="17.25" x14ac:dyDescent="0.25">
      <c r="A70" s="49" t="s">
        <v>237</v>
      </c>
      <c r="B70" s="44" t="s">
        <v>238</v>
      </c>
      <c r="C70" s="39" t="s">
        <v>7886</v>
      </c>
      <c r="D70" s="39" t="s">
        <v>239</v>
      </c>
      <c r="E70" s="39" t="s">
        <v>240</v>
      </c>
      <c r="F70" s="44" t="s">
        <v>236</v>
      </c>
      <c r="G70" s="40">
        <v>40</v>
      </c>
      <c r="H70" s="41" t="s">
        <v>43</v>
      </c>
    </row>
    <row r="71" spans="1:11" ht="17.25" x14ac:dyDescent="0.25">
      <c r="A71" s="49" t="s">
        <v>241</v>
      </c>
      <c r="B71" s="44" t="s">
        <v>242</v>
      </c>
      <c r="C71" s="39" t="s">
        <v>7887</v>
      </c>
      <c r="D71" s="39" t="s">
        <v>243</v>
      </c>
      <c r="E71" s="39" t="s">
        <v>244</v>
      </c>
      <c r="F71" s="44" t="s">
        <v>236</v>
      </c>
      <c r="G71" s="40">
        <v>63</v>
      </c>
      <c r="H71" s="41" t="s">
        <v>43</v>
      </c>
    </row>
    <row r="72" spans="1:11" x14ac:dyDescent="0.25">
      <c r="A72" s="38" t="s">
        <v>245</v>
      </c>
      <c r="B72" s="38" t="s">
        <v>246</v>
      </c>
      <c r="C72" s="39" t="s">
        <v>7888</v>
      </c>
      <c r="D72" s="39" t="s">
        <v>247</v>
      </c>
      <c r="E72" s="39" t="s">
        <v>248</v>
      </c>
      <c r="F72" s="39" t="s">
        <v>77</v>
      </c>
      <c r="G72" s="40">
        <v>42</v>
      </c>
      <c r="H72" s="41" t="s">
        <v>249</v>
      </c>
    </row>
    <row r="73" spans="1:11" x14ac:dyDescent="0.25">
      <c r="A73" s="38" t="str">
        <f t="shared" ref="A73:B73" si="7">A72</f>
        <v>馬戲團</v>
      </c>
      <c r="B73" s="38" t="str">
        <f t="shared" si="7"/>
        <v>Circus</v>
      </c>
      <c r="C73" s="39" t="s">
        <v>7888</v>
      </c>
      <c r="D73" s="39" t="s">
        <v>250</v>
      </c>
      <c r="E73" s="39" t="s">
        <v>251</v>
      </c>
      <c r="F73" s="39" t="s">
        <v>77</v>
      </c>
      <c r="G73" s="40">
        <v>112</v>
      </c>
      <c r="H73" s="41" t="s">
        <v>249</v>
      </c>
    </row>
    <row r="74" spans="1:11" x14ac:dyDescent="0.25">
      <c r="A74" s="44" t="s">
        <v>252</v>
      </c>
      <c r="B74" s="44" t="s">
        <v>253</v>
      </c>
      <c r="C74" s="39" t="s">
        <v>7889</v>
      </c>
      <c r="D74" s="44" t="s">
        <v>254</v>
      </c>
      <c r="E74" s="44" t="s">
        <v>255</v>
      </c>
      <c r="F74" s="44" t="s">
        <v>236</v>
      </c>
      <c r="G74" s="40">
        <v>54</v>
      </c>
      <c r="H74" s="41" t="s">
        <v>256</v>
      </c>
    </row>
    <row r="75" spans="1:11" s="51" customFormat="1" x14ac:dyDescent="0.25">
      <c r="A75" s="38" t="s">
        <v>257</v>
      </c>
      <c r="B75" s="38" t="s">
        <v>258</v>
      </c>
      <c r="C75" s="39" t="s">
        <v>7841</v>
      </c>
      <c r="D75" s="38" t="s">
        <v>261</v>
      </c>
      <c r="E75" s="39" t="s">
        <v>262</v>
      </c>
      <c r="F75" s="39" t="s">
        <v>77</v>
      </c>
      <c r="G75" s="50">
        <v>42</v>
      </c>
      <c r="H75" s="41" t="s">
        <v>249</v>
      </c>
    </row>
    <row r="76" spans="1:11" s="51" customFormat="1" ht="16.5" customHeight="1" x14ac:dyDescent="0.25">
      <c r="A76" s="38" t="s">
        <v>257</v>
      </c>
      <c r="B76" s="38" t="s">
        <v>258</v>
      </c>
      <c r="C76" s="39" t="s">
        <v>7841</v>
      </c>
      <c r="D76" s="38" t="s">
        <v>259</v>
      </c>
      <c r="E76" s="39" t="s">
        <v>260</v>
      </c>
      <c r="F76" s="39" t="s">
        <v>77</v>
      </c>
      <c r="G76" s="50">
        <v>127</v>
      </c>
      <c r="H76" s="41" t="s">
        <v>249</v>
      </c>
    </row>
    <row r="77" spans="1:11" x14ac:dyDescent="0.25">
      <c r="A77" s="44" t="s">
        <v>263</v>
      </c>
      <c r="B77" s="44" t="s">
        <v>264</v>
      </c>
      <c r="C77" s="39" t="s">
        <v>7890</v>
      </c>
      <c r="D77" s="44" t="s">
        <v>265</v>
      </c>
      <c r="E77" s="44" t="s">
        <v>266</v>
      </c>
      <c r="F77" s="44" t="s">
        <v>236</v>
      </c>
      <c r="G77" s="40">
        <v>39</v>
      </c>
      <c r="H77" s="41" t="s">
        <v>43</v>
      </c>
      <c r="K77" s="51"/>
    </row>
    <row r="78" spans="1:11" x14ac:dyDescent="0.25">
      <c r="A78" s="44" t="s">
        <v>267</v>
      </c>
      <c r="B78" s="44" t="s">
        <v>268</v>
      </c>
      <c r="C78" s="39" t="s">
        <v>7891</v>
      </c>
      <c r="D78" s="44" t="s">
        <v>269</v>
      </c>
      <c r="E78" s="44" t="s">
        <v>270</v>
      </c>
      <c r="F78" s="44" t="s">
        <v>236</v>
      </c>
      <c r="G78" s="40">
        <v>54</v>
      </c>
      <c r="H78" s="41" t="s">
        <v>43</v>
      </c>
      <c r="K78" s="51"/>
    </row>
    <row r="79" spans="1:11" x14ac:dyDescent="0.25">
      <c r="A79" s="44" t="s">
        <v>271</v>
      </c>
      <c r="B79" s="44" t="s">
        <v>272</v>
      </c>
      <c r="C79" s="39" t="s">
        <v>7892</v>
      </c>
      <c r="D79" s="44" t="s">
        <v>273</v>
      </c>
      <c r="E79" s="44" t="s">
        <v>274</v>
      </c>
      <c r="F79" s="44" t="s">
        <v>236</v>
      </c>
      <c r="G79" s="40">
        <v>37</v>
      </c>
      <c r="H79" s="41" t="s">
        <v>43</v>
      </c>
      <c r="K79" s="51"/>
    </row>
    <row r="80" spans="1:11" x14ac:dyDescent="0.25">
      <c r="A80" s="38" t="s">
        <v>275</v>
      </c>
      <c r="B80" s="44" t="s">
        <v>276</v>
      </c>
      <c r="C80" s="39" t="s">
        <v>9044</v>
      </c>
      <c r="D80" s="38" t="s">
        <v>279</v>
      </c>
      <c r="E80" s="39" t="s">
        <v>280</v>
      </c>
      <c r="F80" s="39" t="s">
        <v>77</v>
      </c>
      <c r="G80" s="50">
        <v>42</v>
      </c>
      <c r="H80" s="41" t="s">
        <v>249</v>
      </c>
      <c r="K80" s="51"/>
    </row>
    <row r="81" spans="1:11" x14ac:dyDescent="0.25">
      <c r="A81" s="38" t="s">
        <v>275</v>
      </c>
      <c r="B81" s="44" t="s">
        <v>276</v>
      </c>
      <c r="C81" s="39" t="s">
        <v>9044</v>
      </c>
      <c r="D81" s="38" t="s">
        <v>277</v>
      </c>
      <c r="E81" s="39" t="s">
        <v>278</v>
      </c>
      <c r="F81" s="39" t="s">
        <v>77</v>
      </c>
      <c r="G81" s="40">
        <v>128</v>
      </c>
      <c r="H81" s="41" t="s">
        <v>249</v>
      </c>
      <c r="K81" s="51"/>
    </row>
    <row r="82" spans="1:11" x14ac:dyDescent="0.25">
      <c r="A82" s="141" t="s">
        <v>275</v>
      </c>
      <c r="B82" s="137" t="s">
        <v>276</v>
      </c>
      <c r="C82" s="138" t="s">
        <v>9044</v>
      </c>
      <c r="D82" s="141" t="s">
        <v>9043</v>
      </c>
      <c r="E82" s="138" t="s">
        <v>9045</v>
      </c>
      <c r="F82" s="138" t="s">
        <v>9046</v>
      </c>
      <c r="G82" s="166">
        <v>724</v>
      </c>
      <c r="H82" s="140" t="s">
        <v>249</v>
      </c>
      <c r="K82" s="51"/>
    </row>
    <row r="83" spans="1:11" x14ac:dyDescent="0.25">
      <c r="A83" s="38" t="s">
        <v>2</v>
      </c>
      <c r="B83" s="44" t="s">
        <v>281</v>
      </c>
      <c r="C83" s="39" t="s">
        <v>7893</v>
      </c>
      <c r="D83" s="44" t="s">
        <v>282</v>
      </c>
      <c r="E83" s="44" t="s">
        <v>283</v>
      </c>
      <c r="F83" s="44" t="s">
        <v>236</v>
      </c>
      <c r="G83" s="40">
        <v>58</v>
      </c>
      <c r="H83" s="41" t="s">
        <v>78</v>
      </c>
      <c r="K83" s="51"/>
    </row>
    <row r="84" spans="1:11" x14ac:dyDescent="0.25">
      <c r="A84" s="52" t="s">
        <v>284</v>
      </c>
      <c r="B84" s="53" t="s">
        <v>285</v>
      </c>
      <c r="C84" s="54" t="s">
        <v>286</v>
      </c>
      <c r="D84" s="54" t="s">
        <v>287</v>
      </c>
      <c r="E84" s="53" t="s">
        <v>288</v>
      </c>
      <c r="F84" s="53" t="s">
        <v>31</v>
      </c>
      <c r="G84" s="55">
        <v>45</v>
      </c>
      <c r="H84" s="41" t="s">
        <v>43</v>
      </c>
      <c r="K84" s="51"/>
    </row>
    <row r="85" spans="1:11" x14ac:dyDescent="0.25">
      <c r="A85" s="52" t="s">
        <v>284</v>
      </c>
      <c r="B85" s="53" t="s">
        <v>285</v>
      </c>
      <c r="C85" s="54" t="s">
        <v>286</v>
      </c>
      <c r="D85" s="54" t="s">
        <v>289</v>
      </c>
      <c r="E85" s="53" t="s">
        <v>290</v>
      </c>
      <c r="F85" s="53" t="s">
        <v>77</v>
      </c>
      <c r="G85" s="55">
        <v>40</v>
      </c>
      <c r="H85" s="41" t="s">
        <v>43</v>
      </c>
      <c r="K85" s="51"/>
    </row>
    <row r="86" spans="1:11" x14ac:dyDescent="0.25">
      <c r="A86" s="38" t="s">
        <v>291</v>
      </c>
      <c r="B86" s="44" t="s">
        <v>292</v>
      </c>
      <c r="C86" s="39" t="s">
        <v>293</v>
      </c>
      <c r="D86" s="39" t="s">
        <v>294</v>
      </c>
      <c r="E86" s="44" t="s">
        <v>295</v>
      </c>
      <c r="F86" s="44" t="s">
        <v>31</v>
      </c>
      <c r="G86" s="40">
        <v>42</v>
      </c>
      <c r="H86" s="41" t="s">
        <v>43</v>
      </c>
      <c r="K86" s="51"/>
    </row>
    <row r="87" spans="1:11" x14ac:dyDescent="0.25">
      <c r="A87" s="38" t="s">
        <v>291</v>
      </c>
      <c r="B87" s="44" t="s">
        <v>292</v>
      </c>
      <c r="C87" s="39" t="s">
        <v>293</v>
      </c>
      <c r="D87" s="39" t="s">
        <v>296</v>
      </c>
      <c r="E87" s="44" t="s">
        <v>297</v>
      </c>
      <c r="F87" s="44" t="s">
        <v>77</v>
      </c>
      <c r="G87" s="40">
        <v>44</v>
      </c>
      <c r="H87" s="41" t="s">
        <v>43</v>
      </c>
      <c r="K87" s="51"/>
    </row>
    <row r="88" spans="1:11" x14ac:dyDescent="0.25">
      <c r="A88" s="38" t="s">
        <v>298</v>
      </c>
      <c r="B88" s="44" t="s">
        <v>299</v>
      </c>
      <c r="C88" s="44" t="s">
        <v>300</v>
      </c>
      <c r="D88" s="44" t="s">
        <v>301</v>
      </c>
      <c r="E88" s="44" t="s">
        <v>302</v>
      </c>
      <c r="F88" s="44" t="s">
        <v>236</v>
      </c>
      <c r="G88" s="40">
        <v>36</v>
      </c>
      <c r="H88" s="41" t="s">
        <v>43</v>
      </c>
      <c r="K88" s="51"/>
    </row>
    <row r="89" spans="1:11" x14ac:dyDescent="0.25">
      <c r="A89" s="38" t="s">
        <v>303</v>
      </c>
      <c r="B89" s="44" t="s">
        <v>304</v>
      </c>
      <c r="C89" s="44" t="s">
        <v>305</v>
      </c>
      <c r="D89" s="44" t="s">
        <v>306</v>
      </c>
      <c r="E89" s="53" t="s">
        <v>307</v>
      </c>
      <c r="F89" s="44" t="s">
        <v>31</v>
      </c>
      <c r="G89" s="40">
        <v>34</v>
      </c>
      <c r="H89" s="41" t="s">
        <v>43</v>
      </c>
      <c r="K89" s="51"/>
    </row>
    <row r="90" spans="1:11" x14ac:dyDescent="0.25">
      <c r="A90" s="38" t="s">
        <v>308</v>
      </c>
      <c r="B90" s="44" t="s">
        <v>309</v>
      </c>
      <c r="C90" s="44" t="s">
        <v>310</v>
      </c>
      <c r="D90" s="44" t="s">
        <v>311</v>
      </c>
      <c r="E90" s="44" t="s">
        <v>312</v>
      </c>
      <c r="F90" s="44" t="s">
        <v>31</v>
      </c>
      <c r="G90" s="40">
        <v>40</v>
      </c>
      <c r="H90" s="41" t="s">
        <v>43</v>
      </c>
      <c r="K90" s="51"/>
    </row>
    <row r="91" spans="1:11" x14ac:dyDescent="0.25">
      <c r="A91" s="38" t="s">
        <v>313</v>
      </c>
      <c r="B91" s="44" t="s">
        <v>314</v>
      </c>
      <c r="C91" s="44" t="s">
        <v>315</v>
      </c>
      <c r="D91" s="44" t="s">
        <v>316</v>
      </c>
      <c r="E91" s="44" t="s">
        <v>317</v>
      </c>
      <c r="F91" s="44" t="s">
        <v>31</v>
      </c>
      <c r="G91" s="40">
        <v>60</v>
      </c>
      <c r="H91" s="41" t="s">
        <v>43</v>
      </c>
    </row>
    <row r="92" spans="1:11" x14ac:dyDescent="0.25">
      <c r="A92" s="38" t="s">
        <v>318</v>
      </c>
      <c r="B92" s="44" t="s">
        <v>319</v>
      </c>
      <c r="C92" s="44" t="s">
        <v>320</v>
      </c>
      <c r="D92" s="44" t="s">
        <v>321</v>
      </c>
      <c r="E92" s="44" t="s">
        <v>322</v>
      </c>
      <c r="F92" s="44" t="s">
        <v>31</v>
      </c>
      <c r="G92" s="40">
        <v>42</v>
      </c>
      <c r="H92" s="41" t="s">
        <v>43</v>
      </c>
    </row>
    <row r="93" spans="1:11" x14ac:dyDescent="0.25">
      <c r="A93" s="38" t="s">
        <v>1</v>
      </c>
      <c r="B93" s="44" t="s">
        <v>323</v>
      </c>
      <c r="C93" s="44" t="s">
        <v>324</v>
      </c>
      <c r="D93" s="44" t="s">
        <v>3</v>
      </c>
      <c r="E93" s="44" t="s">
        <v>325</v>
      </c>
      <c r="F93" s="44" t="s">
        <v>236</v>
      </c>
      <c r="G93" s="40">
        <v>49</v>
      </c>
      <c r="H93" s="41" t="s">
        <v>78</v>
      </c>
    </row>
    <row r="94" spans="1:11" x14ac:dyDescent="0.25">
      <c r="A94" s="38" t="s">
        <v>326</v>
      </c>
      <c r="B94" s="44" t="s">
        <v>327</v>
      </c>
      <c r="C94" s="44" t="s">
        <v>328</v>
      </c>
      <c r="D94" s="44" t="s">
        <v>329</v>
      </c>
      <c r="E94" s="44" t="s">
        <v>330</v>
      </c>
      <c r="F94" s="44" t="s">
        <v>236</v>
      </c>
      <c r="G94" s="40">
        <v>23</v>
      </c>
      <c r="H94" s="41" t="s">
        <v>43</v>
      </c>
    </row>
    <row r="95" spans="1:11" x14ac:dyDescent="0.25">
      <c r="A95" s="38" t="s">
        <v>331</v>
      </c>
      <c r="B95" s="44" t="s">
        <v>332</v>
      </c>
      <c r="C95" s="44" t="s">
        <v>333</v>
      </c>
      <c r="D95" s="44" t="s">
        <v>334</v>
      </c>
      <c r="E95" s="44" t="s">
        <v>335</v>
      </c>
      <c r="F95" s="44" t="s">
        <v>236</v>
      </c>
      <c r="G95" s="40">
        <v>35</v>
      </c>
      <c r="H95" s="41" t="s">
        <v>43</v>
      </c>
    </row>
    <row r="96" spans="1:11" x14ac:dyDescent="0.25">
      <c r="A96" s="38" t="s">
        <v>336</v>
      </c>
      <c r="B96" s="44" t="s">
        <v>337</v>
      </c>
      <c r="C96" s="44" t="s">
        <v>338</v>
      </c>
      <c r="D96" s="44" t="s">
        <v>339</v>
      </c>
      <c r="E96" s="44" t="s">
        <v>340</v>
      </c>
      <c r="F96" s="44" t="s">
        <v>31</v>
      </c>
      <c r="G96" s="40">
        <v>33</v>
      </c>
      <c r="H96" s="41" t="s">
        <v>143</v>
      </c>
    </row>
    <row r="97" spans="1:9" x14ac:dyDescent="0.25">
      <c r="A97" s="38" t="s">
        <v>341</v>
      </c>
      <c r="B97" s="44" t="s">
        <v>342</v>
      </c>
      <c r="C97" s="44" t="s">
        <v>343</v>
      </c>
      <c r="D97" s="44" t="s">
        <v>344</v>
      </c>
      <c r="E97" s="44" t="s">
        <v>345</v>
      </c>
      <c r="F97" s="44" t="s">
        <v>77</v>
      </c>
      <c r="G97" s="40">
        <v>44</v>
      </c>
      <c r="H97" s="41" t="s">
        <v>249</v>
      </c>
    </row>
    <row r="98" spans="1:9" x14ac:dyDescent="0.25">
      <c r="A98" s="178" t="s">
        <v>341</v>
      </c>
      <c r="B98" s="179" t="s">
        <v>342</v>
      </c>
      <c r="C98" s="179" t="s">
        <v>343</v>
      </c>
      <c r="D98" s="179" t="s">
        <v>346</v>
      </c>
      <c r="E98" s="179" t="s">
        <v>347</v>
      </c>
      <c r="F98" s="179" t="s">
        <v>77</v>
      </c>
      <c r="G98" s="180">
        <v>102</v>
      </c>
      <c r="H98" s="181" t="s">
        <v>249</v>
      </c>
      <c r="I98" s="43" t="s">
        <v>11277</v>
      </c>
    </row>
    <row r="99" spans="1:9" x14ac:dyDescent="0.25">
      <c r="A99" s="38" t="s">
        <v>341</v>
      </c>
      <c r="B99" s="44" t="s">
        <v>342</v>
      </c>
      <c r="C99" s="44" t="s">
        <v>343</v>
      </c>
      <c r="D99" s="44" t="s">
        <v>348</v>
      </c>
      <c r="E99" s="44" t="s">
        <v>349</v>
      </c>
      <c r="F99" s="44" t="s">
        <v>77</v>
      </c>
      <c r="G99" s="40">
        <v>201</v>
      </c>
      <c r="H99" s="41" t="s">
        <v>249</v>
      </c>
    </row>
    <row r="100" spans="1:9" x14ac:dyDescent="0.25">
      <c r="A100" s="38" t="s">
        <v>341</v>
      </c>
      <c r="B100" s="44" t="s">
        <v>342</v>
      </c>
      <c r="C100" s="44" t="s">
        <v>343</v>
      </c>
      <c r="D100" s="44" t="s">
        <v>350</v>
      </c>
      <c r="E100" s="44" t="s">
        <v>351</v>
      </c>
      <c r="F100" s="44" t="s">
        <v>77</v>
      </c>
      <c r="G100" s="40">
        <v>726</v>
      </c>
      <c r="H100" s="41" t="s">
        <v>249</v>
      </c>
    </row>
    <row r="101" spans="1:9" x14ac:dyDescent="0.25">
      <c r="A101" s="38" t="s">
        <v>0</v>
      </c>
      <c r="B101" s="44" t="s">
        <v>352</v>
      </c>
      <c r="C101" s="44" t="s">
        <v>353</v>
      </c>
      <c r="D101" s="44" t="s">
        <v>356</v>
      </c>
      <c r="E101" s="44" t="s">
        <v>357</v>
      </c>
      <c r="F101" s="44" t="s">
        <v>121</v>
      </c>
      <c r="G101" s="40">
        <v>43</v>
      </c>
      <c r="H101" s="41" t="s">
        <v>43</v>
      </c>
    </row>
    <row r="102" spans="1:9" x14ac:dyDescent="0.25">
      <c r="A102" s="38" t="s">
        <v>0</v>
      </c>
      <c r="B102" s="44" t="s">
        <v>352</v>
      </c>
      <c r="C102" s="44" t="s">
        <v>353</v>
      </c>
      <c r="D102" s="44" t="s">
        <v>354</v>
      </c>
      <c r="E102" s="44" t="s">
        <v>355</v>
      </c>
      <c r="F102" s="44" t="s">
        <v>31</v>
      </c>
      <c r="G102" s="40">
        <v>338</v>
      </c>
      <c r="H102" s="41" t="s">
        <v>43</v>
      </c>
    </row>
    <row r="103" spans="1:9" x14ac:dyDescent="0.25">
      <c r="A103" s="44" t="s">
        <v>358</v>
      </c>
      <c r="B103" s="38" t="s">
        <v>359</v>
      </c>
      <c r="C103" s="44" t="s">
        <v>360</v>
      </c>
      <c r="D103" s="44" t="s">
        <v>361</v>
      </c>
      <c r="E103" s="44" t="s">
        <v>362</v>
      </c>
      <c r="F103" s="44" t="s">
        <v>31</v>
      </c>
      <c r="G103" s="40">
        <v>54</v>
      </c>
      <c r="H103" s="41" t="s">
        <v>363</v>
      </c>
    </row>
    <row r="104" spans="1:9" x14ac:dyDescent="0.25">
      <c r="A104" s="44" t="s">
        <v>364</v>
      </c>
      <c r="B104" s="38" t="s">
        <v>365</v>
      </c>
      <c r="C104" s="44" t="s">
        <v>366</v>
      </c>
      <c r="D104" s="44" t="s">
        <v>367</v>
      </c>
      <c r="E104" s="44" t="s">
        <v>368</v>
      </c>
      <c r="F104" s="44" t="s">
        <v>31</v>
      </c>
      <c r="G104" s="40">
        <v>67</v>
      </c>
      <c r="H104" s="41" t="s">
        <v>363</v>
      </c>
    </row>
    <row r="105" spans="1:9" x14ac:dyDescent="0.25">
      <c r="A105" s="44" t="s">
        <v>369</v>
      </c>
      <c r="B105" s="38" t="s">
        <v>370</v>
      </c>
      <c r="C105" s="44" t="s">
        <v>371</v>
      </c>
      <c r="D105" s="44" t="s">
        <v>372</v>
      </c>
      <c r="E105" s="44" t="s">
        <v>373</v>
      </c>
      <c r="F105" s="44" t="s">
        <v>31</v>
      </c>
      <c r="G105" s="40">
        <v>54</v>
      </c>
      <c r="H105" s="41" t="s">
        <v>374</v>
      </c>
    </row>
    <row r="106" spans="1:9" x14ac:dyDescent="0.25">
      <c r="A106" s="44" t="s">
        <v>375</v>
      </c>
      <c r="B106" s="38" t="s">
        <v>376</v>
      </c>
      <c r="C106" s="44" t="s">
        <v>377</v>
      </c>
      <c r="D106" s="44" t="s">
        <v>378</v>
      </c>
      <c r="E106" s="44" t="s">
        <v>379</v>
      </c>
      <c r="F106" s="44" t="s">
        <v>31</v>
      </c>
      <c r="G106" s="40">
        <v>45</v>
      </c>
      <c r="H106" s="41" t="s">
        <v>374</v>
      </c>
    </row>
    <row r="107" spans="1:9" x14ac:dyDescent="0.25">
      <c r="A107" s="44" t="s">
        <v>375</v>
      </c>
      <c r="B107" s="38" t="s">
        <v>376</v>
      </c>
      <c r="C107" s="44" t="s">
        <v>377</v>
      </c>
      <c r="D107" s="44" t="s">
        <v>380</v>
      </c>
      <c r="E107" s="44" t="s">
        <v>381</v>
      </c>
      <c r="F107" s="44" t="s">
        <v>121</v>
      </c>
      <c r="G107" s="40">
        <v>40</v>
      </c>
      <c r="H107" s="41" t="s">
        <v>374</v>
      </c>
    </row>
    <row r="108" spans="1:9" x14ac:dyDescent="0.25">
      <c r="A108" s="44" t="s">
        <v>375</v>
      </c>
      <c r="B108" s="38" t="s">
        <v>376</v>
      </c>
      <c r="C108" s="44" t="s">
        <v>377</v>
      </c>
      <c r="D108" s="44" t="s">
        <v>382</v>
      </c>
      <c r="E108" s="44" t="s">
        <v>383</v>
      </c>
      <c r="F108" s="44" t="s">
        <v>384</v>
      </c>
      <c r="G108" s="40">
        <v>301</v>
      </c>
      <c r="H108" s="41" t="s">
        <v>374</v>
      </c>
    </row>
    <row r="109" spans="1:9" x14ac:dyDescent="0.25">
      <c r="A109" s="44" t="s">
        <v>385</v>
      </c>
      <c r="B109" s="38" t="s">
        <v>386</v>
      </c>
      <c r="C109" s="44" t="s">
        <v>387</v>
      </c>
      <c r="D109" s="44" t="s">
        <v>392</v>
      </c>
      <c r="E109" s="44" t="s">
        <v>393</v>
      </c>
      <c r="F109" s="44" t="s">
        <v>394</v>
      </c>
      <c r="G109" s="40">
        <v>42</v>
      </c>
      <c r="H109" s="41" t="s">
        <v>391</v>
      </c>
    </row>
    <row r="110" spans="1:9" x14ac:dyDescent="0.25">
      <c r="A110" s="44" t="s">
        <v>385</v>
      </c>
      <c r="B110" s="38" t="s">
        <v>386</v>
      </c>
      <c r="C110" s="44" t="s">
        <v>387</v>
      </c>
      <c r="D110" s="44" t="s">
        <v>388</v>
      </c>
      <c r="E110" s="44" t="s">
        <v>389</v>
      </c>
      <c r="F110" s="44" t="s">
        <v>390</v>
      </c>
      <c r="G110" s="40">
        <v>112</v>
      </c>
      <c r="H110" s="41" t="s">
        <v>391</v>
      </c>
    </row>
    <row r="111" spans="1:9" x14ac:dyDescent="0.25">
      <c r="A111" s="44" t="s">
        <v>385</v>
      </c>
      <c r="B111" s="38" t="s">
        <v>386</v>
      </c>
      <c r="C111" s="44" t="s">
        <v>387</v>
      </c>
      <c r="D111" s="44" t="s">
        <v>395</v>
      </c>
      <c r="E111" s="44" t="s">
        <v>662</v>
      </c>
      <c r="F111" s="44" t="s">
        <v>396</v>
      </c>
      <c r="G111" s="40">
        <v>4095</v>
      </c>
      <c r="H111" s="41" t="s">
        <v>391</v>
      </c>
    </row>
    <row r="112" spans="1:9" x14ac:dyDescent="0.25">
      <c r="A112" s="38" t="s">
        <v>481</v>
      </c>
      <c r="B112" s="44" t="s">
        <v>482</v>
      </c>
      <c r="C112" s="44" t="s">
        <v>483</v>
      </c>
      <c r="D112" s="44" t="s">
        <v>478</v>
      </c>
      <c r="E112" s="44" t="s">
        <v>484</v>
      </c>
      <c r="F112" s="44" t="s">
        <v>236</v>
      </c>
      <c r="G112" s="40">
        <v>70</v>
      </c>
      <c r="H112" s="41" t="s">
        <v>43</v>
      </c>
    </row>
    <row r="113" spans="1:11" x14ac:dyDescent="0.25">
      <c r="A113" s="38" t="s">
        <v>481</v>
      </c>
      <c r="B113" s="44" t="s">
        <v>482</v>
      </c>
      <c r="C113" s="44" t="s">
        <v>483</v>
      </c>
      <c r="D113" s="44" t="s">
        <v>479</v>
      </c>
      <c r="E113" s="44" t="s">
        <v>485</v>
      </c>
      <c r="F113" s="44" t="s">
        <v>384</v>
      </c>
      <c r="G113" s="40">
        <v>178</v>
      </c>
      <c r="H113" s="41" t="s">
        <v>43</v>
      </c>
    </row>
    <row r="114" spans="1:11" x14ac:dyDescent="0.25">
      <c r="A114" s="38" t="s">
        <v>481</v>
      </c>
      <c r="B114" s="44" t="s">
        <v>482</v>
      </c>
      <c r="C114" s="44" t="s">
        <v>483</v>
      </c>
      <c r="D114" s="44" t="s">
        <v>480</v>
      </c>
      <c r="E114" s="44" t="s">
        <v>486</v>
      </c>
      <c r="F114" s="44" t="s">
        <v>487</v>
      </c>
      <c r="G114" s="40">
        <v>1651</v>
      </c>
      <c r="H114" s="41" t="s">
        <v>43</v>
      </c>
    </row>
    <row r="115" spans="1:11" x14ac:dyDescent="0.25">
      <c r="A115" s="38" t="s">
        <v>488</v>
      </c>
      <c r="B115" s="44" t="s">
        <v>501</v>
      </c>
      <c r="C115" s="44" t="s">
        <v>500</v>
      </c>
      <c r="D115" s="44" t="s">
        <v>512</v>
      </c>
      <c r="E115" s="44" t="s">
        <v>495</v>
      </c>
      <c r="F115" s="44" t="s">
        <v>390</v>
      </c>
      <c r="G115" s="40">
        <v>77</v>
      </c>
      <c r="H115" s="41" t="s">
        <v>249</v>
      </c>
    </row>
    <row r="116" spans="1:11" x14ac:dyDescent="0.25">
      <c r="A116" s="38" t="s">
        <v>488</v>
      </c>
      <c r="B116" s="44" t="s">
        <v>501</v>
      </c>
      <c r="C116" s="44" t="s">
        <v>500</v>
      </c>
      <c r="D116" s="44" t="s">
        <v>511</v>
      </c>
      <c r="E116" s="44" t="s">
        <v>492</v>
      </c>
      <c r="F116" s="44" t="s">
        <v>396</v>
      </c>
      <c r="G116" s="40">
        <v>256</v>
      </c>
      <c r="H116" s="41" t="s">
        <v>249</v>
      </c>
    </row>
    <row r="117" spans="1:11" x14ac:dyDescent="0.25">
      <c r="A117" s="38" t="s">
        <v>488</v>
      </c>
      <c r="B117" s="44" t="s">
        <v>501</v>
      </c>
      <c r="C117" s="44" t="s">
        <v>500</v>
      </c>
      <c r="D117" s="44" t="s">
        <v>491</v>
      </c>
      <c r="E117" s="44" t="s">
        <v>493</v>
      </c>
      <c r="F117" s="44" t="s">
        <v>499</v>
      </c>
      <c r="G117" s="40">
        <v>402</v>
      </c>
      <c r="H117" s="41" t="s">
        <v>249</v>
      </c>
    </row>
    <row r="118" spans="1:11" x14ac:dyDescent="0.25">
      <c r="A118" s="38" t="s">
        <v>488</v>
      </c>
      <c r="B118" s="44" t="s">
        <v>501</v>
      </c>
      <c r="C118" s="44" t="s">
        <v>500</v>
      </c>
      <c r="D118" s="44" t="s">
        <v>490</v>
      </c>
      <c r="E118" s="44" t="s">
        <v>494</v>
      </c>
      <c r="F118" s="44" t="s">
        <v>498</v>
      </c>
      <c r="G118" s="40">
        <v>798</v>
      </c>
      <c r="H118" s="41" t="s">
        <v>249</v>
      </c>
    </row>
    <row r="119" spans="1:11" x14ac:dyDescent="0.25">
      <c r="A119" s="38" t="s">
        <v>488</v>
      </c>
      <c r="B119" s="44" t="s">
        <v>501</v>
      </c>
      <c r="C119" s="44" t="s">
        <v>500</v>
      </c>
      <c r="D119" s="44" t="s">
        <v>489</v>
      </c>
      <c r="E119" s="44" t="s">
        <v>496</v>
      </c>
      <c r="F119" s="44" t="s">
        <v>497</v>
      </c>
      <c r="G119" s="40">
        <v>2135</v>
      </c>
      <c r="H119" s="41" t="s">
        <v>249</v>
      </c>
    </row>
    <row r="120" spans="1:11" x14ac:dyDescent="0.25">
      <c r="A120" s="38" t="s">
        <v>518</v>
      </c>
      <c r="B120" s="44" t="s">
        <v>535</v>
      </c>
      <c r="C120" s="44" t="s">
        <v>534</v>
      </c>
      <c r="D120" s="44" t="s">
        <v>519</v>
      </c>
      <c r="E120" s="44" t="s">
        <v>524</v>
      </c>
      <c r="F120" s="44" t="s">
        <v>531</v>
      </c>
      <c r="G120" s="40">
        <v>51</v>
      </c>
      <c r="H120" s="41" t="s">
        <v>391</v>
      </c>
    </row>
    <row r="121" spans="1:11" x14ac:dyDescent="0.25">
      <c r="A121" s="38" t="s">
        <v>518</v>
      </c>
      <c r="B121" s="44" t="s">
        <v>535</v>
      </c>
      <c r="C121" s="44" t="s">
        <v>534</v>
      </c>
      <c r="D121" s="44" t="s">
        <v>520</v>
      </c>
      <c r="E121" s="44" t="s">
        <v>525</v>
      </c>
      <c r="F121" s="44" t="s">
        <v>530</v>
      </c>
      <c r="G121" s="40">
        <v>209</v>
      </c>
      <c r="H121" s="41" t="s">
        <v>391</v>
      </c>
    </row>
    <row r="122" spans="1:11" x14ac:dyDescent="0.25">
      <c r="A122" s="38" t="s">
        <v>518</v>
      </c>
      <c r="B122" s="44" t="s">
        <v>535</v>
      </c>
      <c r="C122" s="44" t="s">
        <v>534</v>
      </c>
      <c r="D122" s="44" t="s">
        <v>521</v>
      </c>
      <c r="E122" s="44" t="s">
        <v>526</v>
      </c>
      <c r="F122" s="44" t="s">
        <v>532</v>
      </c>
      <c r="G122" s="40">
        <v>1249</v>
      </c>
      <c r="H122" s="41" t="s">
        <v>391</v>
      </c>
      <c r="K122" s="124"/>
    </row>
    <row r="123" spans="1:11" x14ac:dyDescent="0.25">
      <c r="A123" s="38" t="s">
        <v>518</v>
      </c>
      <c r="B123" s="44" t="s">
        <v>535</v>
      </c>
      <c r="C123" s="44" t="s">
        <v>534</v>
      </c>
      <c r="D123" s="44" t="s">
        <v>522</v>
      </c>
      <c r="E123" s="44" t="s">
        <v>527</v>
      </c>
      <c r="F123" s="44" t="s">
        <v>533</v>
      </c>
      <c r="G123" s="40">
        <v>2278</v>
      </c>
      <c r="H123" s="41" t="s">
        <v>391</v>
      </c>
    </row>
    <row r="124" spans="1:11" x14ac:dyDescent="0.25">
      <c r="A124" s="38" t="s">
        <v>518</v>
      </c>
      <c r="B124" s="44" t="s">
        <v>535</v>
      </c>
      <c r="C124" s="44" t="s">
        <v>534</v>
      </c>
      <c r="D124" s="44" t="s">
        <v>523</v>
      </c>
      <c r="E124" s="44" t="s">
        <v>528</v>
      </c>
      <c r="F124" s="44" t="s">
        <v>529</v>
      </c>
      <c r="G124" s="40">
        <v>6485</v>
      </c>
      <c r="H124" s="41" t="s">
        <v>391</v>
      </c>
    </row>
    <row r="125" spans="1:11" x14ac:dyDescent="0.25">
      <c r="A125" s="38" t="s">
        <v>575</v>
      </c>
      <c r="B125" s="44" t="s">
        <v>576</v>
      </c>
      <c r="C125" s="44" t="s">
        <v>577</v>
      </c>
      <c r="D125" s="44" t="s">
        <v>578</v>
      </c>
      <c r="E125" s="44" t="s">
        <v>586</v>
      </c>
      <c r="F125" s="44" t="s">
        <v>588</v>
      </c>
      <c r="G125" s="40">
        <v>61</v>
      </c>
      <c r="H125" s="41" t="s">
        <v>43</v>
      </c>
    </row>
    <row r="126" spans="1:11" x14ac:dyDescent="0.25">
      <c r="A126" s="38" t="s">
        <v>575</v>
      </c>
      <c r="B126" s="44" t="s">
        <v>576</v>
      </c>
      <c r="C126" s="44" t="s">
        <v>577</v>
      </c>
      <c r="D126" s="44" t="s">
        <v>579</v>
      </c>
      <c r="E126" s="44" t="s">
        <v>587</v>
      </c>
      <c r="F126" s="44" t="s">
        <v>589</v>
      </c>
      <c r="G126" s="40">
        <v>90</v>
      </c>
      <c r="H126" s="41" t="s">
        <v>43</v>
      </c>
    </row>
    <row r="127" spans="1:11" x14ac:dyDescent="0.25">
      <c r="A127" s="38" t="s">
        <v>575</v>
      </c>
      <c r="B127" s="44" t="s">
        <v>576</v>
      </c>
      <c r="C127" s="44" t="s">
        <v>577</v>
      </c>
      <c r="D127" s="44" t="s">
        <v>580</v>
      </c>
      <c r="E127" s="44" t="s">
        <v>585</v>
      </c>
      <c r="F127" s="44" t="s">
        <v>590</v>
      </c>
      <c r="G127" s="40">
        <v>214</v>
      </c>
      <c r="H127" s="41" t="s">
        <v>43</v>
      </c>
    </row>
    <row r="128" spans="1:11" x14ac:dyDescent="0.25">
      <c r="A128" s="38" t="s">
        <v>575</v>
      </c>
      <c r="B128" s="44" t="s">
        <v>576</v>
      </c>
      <c r="C128" s="44" t="s">
        <v>577</v>
      </c>
      <c r="D128" s="44" t="s">
        <v>581</v>
      </c>
      <c r="E128" s="44" t="s">
        <v>584</v>
      </c>
      <c r="F128" s="44" t="s">
        <v>591</v>
      </c>
      <c r="G128" s="40">
        <v>450</v>
      </c>
      <c r="H128" s="41" t="s">
        <v>43</v>
      </c>
    </row>
    <row r="129" spans="1:13" x14ac:dyDescent="0.25">
      <c r="A129" s="38" t="s">
        <v>575</v>
      </c>
      <c r="B129" s="44" t="s">
        <v>576</v>
      </c>
      <c r="C129" s="44" t="s">
        <v>577</v>
      </c>
      <c r="D129" s="44" t="s">
        <v>582</v>
      </c>
      <c r="E129" s="44" t="s">
        <v>583</v>
      </c>
      <c r="F129" s="44" t="s">
        <v>592</v>
      </c>
      <c r="G129" s="40">
        <v>1642</v>
      </c>
      <c r="H129" s="41" t="s">
        <v>43</v>
      </c>
    </row>
    <row r="130" spans="1:13" x14ac:dyDescent="0.25">
      <c r="A130" s="38" t="s">
        <v>625</v>
      </c>
      <c r="B130" s="44" t="s">
        <v>623</v>
      </c>
      <c r="C130" s="44" t="s">
        <v>633</v>
      </c>
      <c r="D130" s="38" t="s">
        <v>626</v>
      </c>
      <c r="E130" s="44" t="s">
        <v>624</v>
      </c>
      <c r="F130" s="44" t="s">
        <v>634</v>
      </c>
      <c r="G130" s="40">
        <v>132</v>
      </c>
      <c r="H130" s="41" t="s">
        <v>391</v>
      </c>
    </row>
    <row r="131" spans="1:13" x14ac:dyDescent="0.25">
      <c r="A131" s="38" t="s">
        <v>625</v>
      </c>
      <c r="B131" s="44" t="s">
        <v>623</v>
      </c>
      <c r="C131" s="44" t="s">
        <v>633</v>
      </c>
      <c r="D131" s="44" t="s">
        <v>628</v>
      </c>
      <c r="E131" s="44" t="s">
        <v>627</v>
      </c>
      <c r="F131" s="44" t="s">
        <v>635</v>
      </c>
      <c r="G131" s="40">
        <v>419</v>
      </c>
      <c r="H131" s="41" t="s">
        <v>391</v>
      </c>
    </row>
    <row r="132" spans="1:13" x14ac:dyDescent="0.25">
      <c r="A132" s="38" t="s">
        <v>625</v>
      </c>
      <c r="B132" s="44" t="s">
        <v>623</v>
      </c>
      <c r="C132" s="44" t="s">
        <v>633</v>
      </c>
      <c r="D132" s="44" t="s">
        <v>630</v>
      </c>
      <c r="E132" s="44" t="s">
        <v>629</v>
      </c>
      <c r="F132" s="44" t="s">
        <v>529</v>
      </c>
      <c r="G132" s="40">
        <v>595</v>
      </c>
      <c r="H132" s="41" t="s">
        <v>391</v>
      </c>
    </row>
    <row r="133" spans="1:13" x14ac:dyDescent="0.25">
      <c r="A133" s="38" t="s">
        <v>625</v>
      </c>
      <c r="B133" s="44" t="s">
        <v>623</v>
      </c>
      <c r="C133" s="44" t="s">
        <v>633</v>
      </c>
      <c r="D133" s="44" t="s">
        <v>631</v>
      </c>
      <c r="E133" s="44" t="s">
        <v>637</v>
      </c>
      <c r="F133" s="44" t="s">
        <v>638</v>
      </c>
      <c r="G133" s="40">
        <v>867</v>
      </c>
      <c r="H133" s="41" t="s">
        <v>391</v>
      </c>
    </row>
    <row r="134" spans="1:13" x14ac:dyDescent="0.25">
      <c r="A134" s="38" t="s">
        <v>625</v>
      </c>
      <c r="B134" s="44" t="s">
        <v>623</v>
      </c>
      <c r="C134" s="44" t="s">
        <v>633</v>
      </c>
      <c r="D134" s="44" t="s">
        <v>632</v>
      </c>
      <c r="E134" s="44" t="s">
        <v>636</v>
      </c>
      <c r="F134" s="44" t="s">
        <v>639</v>
      </c>
      <c r="G134" s="40">
        <v>1674</v>
      </c>
      <c r="H134" s="41" t="s">
        <v>391</v>
      </c>
    </row>
    <row r="135" spans="1:13" x14ac:dyDescent="0.25">
      <c r="A135" s="38" t="s">
        <v>644</v>
      </c>
      <c r="B135" s="44" t="s">
        <v>645</v>
      </c>
      <c r="C135" s="44" t="s">
        <v>646</v>
      </c>
      <c r="D135" s="38" t="s">
        <v>653</v>
      </c>
      <c r="E135" s="44" t="s">
        <v>647</v>
      </c>
      <c r="F135" s="44" t="s">
        <v>657</v>
      </c>
      <c r="G135" s="40">
        <v>74</v>
      </c>
      <c r="H135" s="41" t="s">
        <v>43</v>
      </c>
    </row>
    <row r="136" spans="1:13" x14ac:dyDescent="0.25">
      <c r="A136" s="38" t="s">
        <v>644</v>
      </c>
      <c r="B136" s="44" t="s">
        <v>645</v>
      </c>
      <c r="C136" s="44" t="s">
        <v>646</v>
      </c>
      <c r="D136" s="38" t="s">
        <v>654</v>
      </c>
      <c r="E136" s="44" t="s">
        <v>650</v>
      </c>
      <c r="F136" s="44" t="s">
        <v>658</v>
      </c>
      <c r="G136" s="40">
        <v>146</v>
      </c>
      <c r="H136" s="41" t="s">
        <v>43</v>
      </c>
    </row>
    <row r="137" spans="1:13" x14ac:dyDescent="0.25">
      <c r="A137" s="38" t="s">
        <v>644</v>
      </c>
      <c r="B137" s="44" t="s">
        <v>645</v>
      </c>
      <c r="C137" s="44" t="s">
        <v>646</v>
      </c>
      <c r="D137" s="38" t="s">
        <v>655</v>
      </c>
      <c r="E137" s="44" t="s">
        <v>651</v>
      </c>
      <c r="F137" s="44" t="s">
        <v>659</v>
      </c>
      <c r="G137" s="40">
        <v>342</v>
      </c>
      <c r="H137" s="41" t="s">
        <v>43</v>
      </c>
    </row>
    <row r="138" spans="1:13" x14ac:dyDescent="0.25">
      <c r="A138" s="38" t="s">
        <v>644</v>
      </c>
      <c r="B138" s="44" t="s">
        <v>645</v>
      </c>
      <c r="C138" s="44" t="s">
        <v>646</v>
      </c>
      <c r="D138" s="38" t="s">
        <v>656</v>
      </c>
      <c r="E138" s="44" t="s">
        <v>648</v>
      </c>
      <c r="F138" s="44" t="s">
        <v>660</v>
      </c>
      <c r="G138" s="40">
        <v>674</v>
      </c>
      <c r="H138" s="41" t="s">
        <v>43</v>
      </c>
    </row>
    <row r="139" spans="1:13" x14ac:dyDescent="0.25">
      <c r="A139" s="38" t="s">
        <v>644</v>
      </c>
      <c r="B139" s="44" t="s">
        <v>645</v>
      </c>
      <c r="C139" s="44" t="s">
        <v>646</v>
      </c>
      <c r="D139" s="38" t="s">
        <v>652</v>
      </c>
      <c r="E139" s="44" t="s">
        <v>649</v>
      </c>
      <c r="F139" s="44" t="s">
        <v>661</v>
      </c>
      <c r="G139" s="40">
        <v>1722</v>
      </c>
      <c r="H139" s="41" t="s">
        <v>43</v>
      </c>
      <c r="J139" s="42" t="s">
        <v>975</v>
      </c>
      <c r="L139" s="42" t="s">
        <v>972</v>
      </c>
    </row>
    <row r="140" spans="1:13" x14ac:dyDescent="0.25">
      <c r="A140" s="38" t="s">
        <v>696</v>
      </c>
      <c r="B140" s="44" t="s">
        <v>699</v>
      </c>
      <c r="C140" s="44" t="s">
        <v>693</v>
      </c>
      <c r="D140" s="38" t="s">
        <v>690</v>
      </c>
      <c r="E140" s="44" t="s">
        <v>705</v>
      </c>
      <c r="F140" s="44" t="s">
        <v>703</v>
      </c>
      <c r="G140" s="40">
        <v>41</v>
      </c>
      <c r="H140" s="41" t="s">
        <v>374</v>
      </c>
      <c r="K140" s="124">
        <v>100000000000000</v>
      </c>
    </row>
    <row r="141" spans="1:13" x14ac:dyDescent="0.25">
      <c r="A141" s="38" t="s">
        <v>676</v>
      </c>
      <c r="B141" s="44" t="s">
        <v>699</v>
      </c>
      <c r="C141" s="44" t="s">
        <v>693</v>
      </c>
      <c r="D141" s="38" t="s">
        <v>799</v>
      </c>
      <c r="E141" s="44" t="s">
        <v>815</v>
      </c>
      <c r="F141" s="44" t="s">
        <v>810</v>
      </c>
      <c r="G141" s="40">
        <v>604</v>
      </c>
      <c r="H141" s="41" t="s">
        <v>374</v>
      </c>
    </row>
    <row r="142" spans="1:13" x14ac:dyDescent="0.25">
      <c r="A142" s="38" t="s">
        <v>676</v>
      </c>
      <c r="B142" s="44" t="s">
        <v>699</v>
      </c>
      <c r="C142" s="44" t="s">
        <v>693</v>
      </c>
      <c r="D142" s="38" t="s">
        <v>800</v>
      </c>
      <c r="E142" s="44" t="s">
        <v>816</v>
      </c>
      <c r="F142" s="44" t="s">
        <v>809</v>
      </c>
      <c r="G142" s="40">
        <v>2275</v>
      </c>
      <c r="H142" s="41" t="s">
        <v>374</v>
      </c>
      <c r="L142" s="42" t="s">
        <v>970</v>
      </c>
      <c r="M142" s="42" t="s">
        <v>974</v>
      </c>
    </row>
    <row r="143" spans="1:13" x14ac:dyDescent="0.25">
      <c r="A143" s="38" t="s">
        <v>695</v>
      </c>
      <c r="B143" s="44" t="s">
        <v>702</v>
      </c>
      <c r="C143" s="44" t="s">
        <v>694</v>
      </c>
      <c r="D143" s="38" t="s">
        <v>689</v>
      </c>
      <c r="E143" s="44" t="s">
        <v>704</v>
      </c>
      <c r="F143" s="44" t="s">
        <v>703</v>
      </c>
      <c r="G143" s="40">
        <v>35</v>
      </c>
      <c r="H143" s="41" t="s">
        <v>374</v>
      </c>
      <c r="J143" s="42" t="s">
        <v>973</v>
      </c>
      <c r="K143" s="124">
        <v>3000000000</v>
      </c>
      <c r="L143" s="42" t="s">
        <v>972</v>
      </c>
      <c r="M143" s="42">
        <v>3001</v>
      </c>
    </row>
    <row r="144" spans="1:13" x14ac:dyDescent="0.25">
      <c r="A144" s="38" t="s">
        <v>677</v>
      </c>
      <c r="B144" s="44" t="s">
        <v>702</v>
      </c>
      <c r="C144" s="44" t="s">
        <v>694</v>
      </c>
      <c r="D144" s="38" t="s">
        <v>801</v>
      </c>
      <c r="E144" s="44" t="s">
        <v>813</v>
      </c>
      <c r="F144" s="44" t="s">
        <v>810</v>
      </c>
      <c r="G144" s="40">
        <v>597</v>
      </c>
      <c r="H144" s="41" t="s">
        <v>374</v>
      </c>
      <c r="K144" s="124">
        <v>300000000</v>
      </c>
      <c r="L144" s="42" t="s">
        <v>971</v>
      </c>
      <c r="M144" s="42">
        <v>300000000</v>
      </c>
    </row>
    <row r="145" spans="1:11" x14ac:dyDescent="0.25">
      <c r="A145" s="38" t="s">
        <v>677</v>
      </c>
      <c r="B145" s="44" t="s">
        <v>702</v>
      </c>
      <c r="C145" s="44" t="s">
        <v>694</v>
      </c>
      <c r="D145" s="38" t="s">
        <v>802</v>
      </c>
      <c r="E145" s="44" t="s">
        <v>814</v>
      </c>
      <c r="F145" s="44" t="s">
        <v>809</v>
      </c>
      <c r="G145" s="40">
        <v>2292</v>
      </c>
      <c r="H145" s="41" t="s">
        <v>374</v>
      </c>
      <c r="K145" s="124">
        <v>30000000</v>
      </c>
    </row>
    <row r="146" spans="1:11" x14ac:dyDescent="0.25">
      <c r="A146" s="38" t="s">
        <v>698</v>
      </c>
      <c r="B146" s="44" t="s">
        <v>700</v>
      </c>
      <c r="C146" s="44" t="s">
        <v>735</v>
      </c>
      <c r="D146" s="38" t="s">
        <v>691</v>
      </c>
      <c r="E146" s="44" t="s">
        <v>738</v>
      </c>
      <c r="F146" s="44" t="s">
        <v>703</v>
      </c>
      <c r="G146" s="40">
        <v>40</v>
      </c>
      <c r="H146" s="41" t="s">
        <v>374</v>
      </c>
      <c r="K146" s="124">
        <v>20000000</v>
      </c>
    </row>
    <row r="147" spans="1:11" x14ac:dyDescent="0.25">
      <c r="A147" s="38" t="s">
        <v>675</v>
      </c>
      <c r="B147" s="44" t="s">
        <v>700</v>
      </c>
      <c r="C147" s="44" t="s">
        <v>735</v>
      </c>
      <c r="D147" s="38" t="s">
        <v>803</v>
      </c>
      <c r="E147" s="44" t="s">
        <v>807</v>
      </c>
      <c r="F147" s="44" t="s">
        <v>810</v>
      </c>
      <c r="G147" s="40">
        <v>538</v>
      </c>
      <c r="H147" s="41" t="s">
        <v>374</v>
      </c>
      <c r="K147" s="124">
        <v>1500000</v>
      </c>
    </row>
    <row r="148" spans="1:11" x14ac:dyDescent="0.25">
      <c r="A148" s="38" t="s">
        <v>675</v>
      </c>
      <c r="B148" s="44" t="s">
        <v>700</v>
      </c>
      <c r="C148" s="44" t="s">
        <v>735</v>
      </c>
      <c r="D148" s="38" t="s">
        <v>804</v>
      </c>
      <c r="E148" s="44" t="s">
        <v>808</v>
      </c>
      <c r="F148" s="44" t="s">
        <v>809</v>
      </c>
      <c r="G148" s="40">
        <v>2219</v>
      </c>
      <c r="H148" s="41" t="s">
        <v>374</v>
      </c>
      <c r="K148" s="124">
        <v>1000000</v>
      </c>
    </row>
    <row r="149" spans="1:11" x14ac:dyDescent="0.25">
      <c r="A149" s="38" t="s">
        <v>697</v>
      </c>
      <c r="B149" s="44" t="s">
        <v>701</v>
      </c>
      <c r="C149" s="44" t="s">
        <v>736</v>
      </c>
      <c r="D149" s="38" t="s">
        <v>692</v>
      </c>
      <c r="E149" s="44" t="s">
        <v>737</v>
      </c>
      <c r="F149" s="44" t="s">
        <v>703</v>
      </c>
      <c r="G149" s="40">
        <v>68</v>
      </c>
      <c r="H149" s="41" t="s">
        <v>374</v>
      </c>
      <c r="K149" s="124">
        <v>300000</v>
      </c>
    </row>
    <row r="150" spans="1:11" x14ac:dyDescent="0.25">
      <c r="A150" s="38" t="s">
        <v>674</v>
      </c>
      <c r="B150" s="44" t="s">
        <v>701</v>
      </c>
      <c r="C150" s="44" t="s">
        <v>736</v>
      </c>
      <c r="D150" s="38" t="s">
        <v>805</v>
      </c>
      <c r="E150" s="44" t="s">
        <v>811</v>
      </c>
      <c r="F150" s="44" t="s">
        <v>810</v>
      </c>
      <c r="G150" s="40">
        <v>533</v>
      </c>
      <c r="H150" s="41" t="s">
        <v>374</v>
      </c>
    </row>
    <row r="151" spans="1:11" x14ac:dyDescent="0.25">
      <c r="A151" s="38" t="s">
        <v>674</v>
      </c>
      <c r="B151" s="44" t="s">
        <v>701</v>
      </c>
      <c r="C151" s="44" t="s">
        <v>736</v>
      </c>
      <c r="D151" s="38" t="s">
        <v>806</v>
      </c>
      <c r="E151" s="44" t="s">
        <v>812</v>
      </c>
      <c r="F151" s="44" t="s">
        <v>809</v>
      </c>
      <c r="G151" s="40">
        <v>2253</v>
      </c>
      <c r="H151" s="41" t="s">
        <v>374</v>
      </c>
    </row>
    <row r="152" spans="1:11" x14ac:dyDescent="0.25">
      <c r="A152" s="38" t="s">
        <v>823</v>
      </c>
      <c r="B152" s="44" t="s">
        <v>834</v>
      </c>
      <c r="C152" s="44" t="s">
        <v>833</v>
      </c>
      <c r="D152" s="44" t="s">
        <v>831</v>
      </c>
      <c r="E152" s="44" t="s">
        <v>835</v>
      </c>
      <c r="F152" s="44" t="s">
        <v>845</v>
      </c>
      <c r="G152" s="40">
        <v>50</v>
      </c>
      <c r="H152" s="41" t="s">
        <v>43</v>
      </c>
      <c r="K152" s="124">
        <v>1100000</v>
      </c>
    </row>
    <row r="153" spans="1:11" x14ac:dyDescent="0.25">
      <c r="A153" s="38" t="s">
        <v>823</v>
      </c>
      <c r="B153" s="44" t="s">
        <v>834</v>
      </c>
      <c r="C153" s="44" t="s">
        <v>833</v>
      </c>
      <c r="D153" s="44" t="s">
        <v>8219</v>
      </c>
      <c r="E153" s="44" t="s">
        <v>836</v>
      </c>
      <c r="F153" s="44" t="s">
        <v>846</v>
      </c>
      <c r="G153" s="40">
        <v>97</v>
      </c>
      <c r="H153" s="41" t="s">
        <v>43</v>
      </c>
    </row>
    <row r="154" spans="1:11" x14ac:dyDescent="0.25">
      <c r="A154" s="38" t="s">
        <v>823</v>
      </c>
      <c r="B154" s="44" t="s">
        <v>834</v>
      </c>
      <c r="C154" s="44" t="s">
        <v>833</v>
      </c>
      <c r="D154" s="44" t="s">
        <v>824</v>
      </c>
      <c r="E154" s="44" t="s">
        <v>837</v>
      </c>
      <c r="F154" s="44" t="s">
        <v>847</v>
      </c>
      <c r="G154" s="40">
        <v>100</v>
      </c>
      <c r="H154" s="41" t="s">
        <v>43</v>
      </c>
    </row>
    <row r="155" spans="1:11" x14ac:dyDescent="0.25">
      <c r="A155" s="38" t="s">
        <v>823</v>
      </c>
      <c r="B155" s="44" t="s">
        <v>834</v>
      </c>
      <c r="C155" s="44" t="s">
        <v>833</v>
      </c>
      <c r="D155" s="44" t="s">
        <v>825</v>
      </c>
      <c r="E155" s="44" t="s">
        <v>838</v>
      </c>
      <c r="F155" s="44" t="s">
        <v>848</v>
      </c>
      <c r="G155" s="40">
        <v>103</v>
      </c>
      <c r="H155" s="41" t="s">
        <v>43</v>
      </c>
    </row>
    <row r="156" spans="1:11" x14ac:dyDescent="0.25">
      <c r="A156" s="38" t="s">
        <v>823</v>
      </c>
      <c r="B156" s="44" t="s">
        <v>834</v>
      </c>
      <c r="C156" s="44" t="s">
        <v>833</v>
      </c>
      <c r="D156" s="44" t="s">
        <v>826</v>
      </c>
      <c r="E156" s="44" t="s">
        <v>839</v>
      </c>
      <c r="F156" s="44" t="s">
        <v>849</v>
      </c>
      <c r="G156" s="40">
        <v>224</v>
      </c>
      <c r="H156" s="41" t="s">
        <v>43</v>
      </c>
    </row>
    <row r="157" spans="1:11" x14ac:dyDescent="0.25">
      <c r="A157" s="38" t="s">
        <v>823</v>
      </c>
      <c r="B157" s="44" t="s">
        <v>834</v>
      </c>
      <c r="C157" s="44" t="s">
        <v>833</v>
      </c>
      <c r="D157" s="44" t="s">
        <v>827</v>
      </c>
      <c r="E157" s="44" t="s">
        <v>840</v>
      </c>
      <c r="F157" s="44" t="s">
        <v>850</v>
      </c>
      <c r="G157" s="40">
        <v>109</v>
      </c>
      <c r="H157" s="41" t="s">
        <v>43</v>
      </c>
    </row>
    <row r="158" spans="1:11" x14ac:dyDescent="0.25">
      <c r="A158" s="38" t="s">
        <v>823</v>
      </c>
      <c r="B158" s="44" t="s">
        <v>834</v>
      </c>
      <c r="C158" s="44" t="s">
        <v>833</v>
      </c>
      <c r="D158" s="44" t="s">
        <v>828</v>
      </c>
      <c r="E158" s="44" t="s">
        <v>841</v>
      </c>
      <c r="F158" s="44" t="s">
        <v>851</v>
      </c>
      <c r="G158" s="40">
        <v>116</v>
      </c>
      <c r="H158" s="41" t="s">
        <v>43</v>
      </c>
    </row>
    <row r="159" spans="1:11" x14ac:dyDescent="0.25">
      <c r="A159" s="38" t="s">
        <v>823</v>
      </c>
      <c r="B159" s="44" t="s">
        <v>834</v>
      </c>
      <c r="C159" s="44" t="s">
        <v>833</v>
      </c>
      <c r="D159" s="44" t="s">
        <v>829</v>
      </c>
      <c r="E159" s="44" t="s">
        <v>842</v>
      </c>
      <c r="F159" s="44" t="s">
        <v>852</v>
      </c>
      <c r="G159" s="40">
        <v>496</v>
      </c>
      <c r="H159" s="41" t="s">
        <v>43</v>
      </c>
    </row>
    <row r="160" spans="1:11" x14ac:dyDescent="0.25">
      <c r="A160" s="38" t="s">
        <v>823</v>
      </c>
      <c r="B160" s="44" t="s">
        <v>834</v>
      </c>
      <c r="C160" s="44" t="s">
        <v>833</v>
      </c>
      <c r="D160" s="44" t="s">
        <v>832</v>
      </c>
      <c r="E160" s="44" t="s">
        <v>843</v>
      </c>
      <c r="F160" s="44" t="s">
        <v>853</v>
      </c>
      <c r="G160" s="40">
        <v>1021</v>
      </c>
      <c r="H160" s="41" t="s">
        <v>43</v>
      </c>
    </row>
    <row r="161" spans="1:8" x14ac:dyDescent="0.25">
      <c r="A161" s="38" t="s">
        <v>823</v>
      </c>
      <c r="B161" s="44" t="s">
        <v>834</v>
      </c>
      <c r="C161" s="44" t="s">
        <v>833</v>
      </c>
      <c r="D161" s="44" t="s">
        <v>830</v>
      </c>
      <c r="E161" s="44" t="s">
        <v>844</v>
      </c>
      <c r="F161" s="44" t="s">
        <v>854</v>
      </c>
      <c r="G161" s="40">
        <v>2022</v>
      </c>
      <c r="H161" s="41" t="s">
        <v>43</v>
      </c>
    </row>
    <row r="162" spans="1:8" x14ac:dyDescent="0.25">
      <c r="A162" s="38" t="s">
        <v>965</v>
      </c>
      <c r="B162" s="44" t="s">
        <v>987</v>
      </c>
      <c r="C162" s="44" t="s">
        <v>985</v>
      </c>
      <c r="D162" s="44" t="s">
        <v>8218</v>
      </c>
      <c r="E162" s="44" t="s">
        <v>981</v>
      </c>
      <c r="F162" s="44" t="s">
        <v>988</v>
      </c>
      <c r="G162" s="40">
        <v>50.2</v>
      </c>
      <c r="H162" s="41" t="s">
        <v>43</v>
      </c>
    </row>
    <row r="163" spans="1:8" x14ac:dyDescent="0.25">
      <c r="A163" s="38" t="s">
        <v>965</v>
      </c>
      <c r="B163" s="44" t="s">
        <v>986</v>
      </c>
      <c r="C163" s="44" t="s">
        <v>984</v>
      </c>
      <c r="D163" s="44" t="s">
        <v>966</v>
      </c>
      <c r="E163" s="44" t="s">
        <v>982</v>
      </c>
      <c r="F163" s="44" t="s">
        <v>989</v>
      </c>
      <c r="G163" s="40">
        <v>202</v>
      </c>
      <c r="H163" s="41" t="s">
        <v>43</v>
      </c>
    </row>
    <row r="164" spans="1:8" x14ac:dyDescent="0.25">
      <c r="A164" s="38" t="s">
        <v>965</v>
      </c>
      <c r="B164" s="44" t="s">
        <v>986</v>
      </c>
      <c r="C164" s="44" t="s">
        <v>984</v>
      </c>
      <c r="D164" s="44" t="s">
        <v>968</v>
      </c>
      <c r="E164" s="44" t="s">
        <v>979</v>
      </c>
      <c r="F164" s="44" t="s">
        <v>991</v>
      </c>
      <c r="G164" s="40">
        <v>524</v>
      </c>
      <c r="H164" s="41" t="s">
        <v>43</v>
      </c>
    </row>
    <row r="165" spans="1:8" x14ac:dyDescent="0.25">
      <c r="A165" s="38" t="s">
        <v>965</v>
      </c>
      <c r="B165" s="44" t="s">
        <v>986</v>
      </c>
      <c r="C165" s="44" t="s">
        <v>984</v>
      </c>
      <c r="D165" s="44" t="s">
        <v>967</v>
      </c>
      <c r="E165" s="44" t="s">
        <v>983</v>
      </c>
      <c r="F165" s="44" t="s">
        <v>990</v>
      </c>
      <c r="G165" s="40">
        <v>1000</v>
      </c>
      <c r="H165" s="41" t="s">
        <v>43</v>
      </c>
    </row>
    <row r="166" spans="1:8" x14ac:dyDescent="0.25">
      <c r="A166" s="38" t="s">
        <v>965</v>
      </c>
      <c r="B166" s="44" t="s">
        <v>987</v>
      </c>
      <c r="C166" s="44" t="s">
        <v>984</v>
      </c>
      <c r="D166" s="44" t="s">
        <v>969</v>
      </c>
      <c r="E166" s="44" t="s">
        <v>980</v>
      </c>
      <c r="F166" s="44" t="s">
        <v>992</v>
      </c>
      <c r="G166" s="40">
        <v>2517</v>
      </c>
      <c r="H166" s="41" t="s">
        <v>43</v>
      </c>
    </row>
    <row r="167" spans="1:8" x14ac:dyDescent="0.25">
      <c r="A167" s="38" t="s">
        <v>1102</v>
      </c>
      <c r="B167" s="44" t="s">
        <v>1103</v>
      </c>
      <c r="C167" s="44" t="s">
        <v>1104</v>
      </c>
      <c r="D167" s="44" t="s">
        <v>8217</v>
      </c>
      <c r="E167" s="44" t="s">
        <v>1118</v>
      </c>
      <c r="F167" s="44" t="s">
        <v>1105</v>
      </c>
      <c r="G167" s="40">
        <v>58</v>
      </c>
      <c r="H167" s="41" t="s">
        <v>43</v>
      </c>
    </row>
    <row r="168" spans="1:8" x14ac:dyDescent="0.25">
      <c r="A168" s="38" t="s">
        <v>1102</v>
      </c>
      <c r="B168" s="44" t="s">
        <v>1103</v>
      </c>
      <c r="C168" s="44" t="s">
        <v>1104</v>
      </c>
      <c r="D168" s="44" t="s">
        <v>1095</v>
      </c>
      <c r="E168" s="44" t="s">
        <v>1098</v>
      </c>
      <c r="F168" s="44" t="s">
        <v>1106</v>
      </c>
      <c r="G168" s="40">
        <v>201</v>
      </c>
      <c r="H168" s="41" t="s">
        <v>43</v>
      </c>
    </row>
    <row r="169" spans="1:8" x14ac:dyDescent="0.25">
      <c r="A169" s="38" t="s">
        <v>1102</v>
      </c>
      <c r="B169" s="44" t="s">
        <v>1103</v>
      </c>
      <c r="C169" s="44" t="s">
        <v>1104</v>
      </c>
      <c r="D169" s="44" t="s">
        <v>1096</v>
      </c>
      <c r="E169" s="44" t="s">
        <v>1100</v>
      </c>
      <c r="F169" s="44" t="s">
        <v>1107</v>
      </c>
      <c r="G169" s="40">
        <v>419</v>
      </c>
      <c r="H169" s="41" t="s">
        <v>43</v>
      </c>
    </row>
    <row r="170" spans="1:8" x14ac:dyDescent="0.25">
      <c r="A170" s="38" t="s">
        <v>1102</v>
      </c>
      <c r="B170" s="44" t="s">
        <v>1103</v>
      </c>
      <c r="C170" s="44" t="s">
        <v>1104</v>
      </c>
      <c r="D170" s="44" t="s">
        <v>1097</v>
      </c>
      <c r="E170" s="44" t="s">
        <v>1101</v>
      </c>
      <c r="F170" s="44" t="s">
        <v>1108</v>
      </c>
      <c r="G170" s="40">
        <v>1201</v>
      </c>
      <c r="H170" s="41" t="s">
        <v>43</v>
      </c>
    </row>
    <row r="171" spans="1:8" x14ac:dyDescent="0.25">
      <c r="A171" s="38" t="s">
        <v>1102</v>
      </c>
      <c r="B171" s="44" t="s">
        <v>1103</v>
      </c>
      <c r="C171" s="44" t="s">
        <v>1104</v>
      </c>
      <c r="D171" s="44" t="s">
        <v>11295</v>
      </c>
      <c r="E171" s="44" t="s">
        <v>1099</v>
      </c>
      <c r="F171" s="44" t="s">
        <v>1109</v>
      </c>
      <c r="G171" s="40">
        <v>2058</v>
      </c>
      <c r="H171" s="41" t="s">
        <v>43</v>
      </c>
    </row>
    <row r="172" spans="1:8" x14ac:dyDescent="0.25">
      <c r="A172" s="38" t="s">
        <v>1128</v>
      </c>
      <c r="B172" s="44" t="s">
        <v>1137</v>
      </c>
      <c r="C172" s="44" t="s">
        <v>1136</v>
      </c>
      <c r="D172" s="44" t="s">
        <v>7817</v>
      </c>
      <c r="E172" s="44" t="s">
        <v>1132</v>
      </c>
      <c r="F172" s="44" t="s">
        <v>1139</v>
      </c>
      <c r="G172" s="40">
        <v>30</v>
      </c>
      <c r="H172" s="41" t="s">
        <v>1138</v>
      </c>
    </row>
    <row r="173" spans="1:8" x14ac:dyDescent="0.25">
      <c r="A173" s="169" t="s">
        <v>1128</v>
      </c>
      <c r="B173" s="170" t="s">
        <v>1137</v>
      </c>
      <c r="C173" s="170" t="s">
        <v>1136</v>
      </c>
      <c r="D173" s="170" t="s">
        <v>1129</v>
      </c>
      <c r="E173" s="170" t="s">
        <v>1131</v>
      </c>
      <c r="F173" s="170" t="s">
        <v>1140</v>
      </c>
      <c r="G173" s="171">
        <v>100</v>
      </c>
      <c r="H173" s="172" t="s">
        <v>1138</v>
      </c>
    </row>
    <row r="174" spans="1:8" x14ac:dyDescent="0.25">
      <c r="A174" s="38" t="s">
        <v>1128</v>
      </c>
      <c r="B174" s="44" t="s">
        <v>1137</v>
      </c>
      <c r="C174" s="44" t="s">
        <v>1136</v>
      </c>
      <c r="D174" s="44" t="s">
        <v>1130</v>
      </c>
      <c r="E174" s="44" t="s">
        <v>1133</v>
      </c>
      <c r="F174" s="44" t="s">
        <v>1141</v>
      </c>
      <c r="G174" s="40">
        <v>205</v>
      </c>
      <c r="H174" s="41" t="s">
        <v>1138</v>
      </c>
    </row>
    <row r="175" spans="1:8" x14ac:dyDescent="0.25">
      <c r="A175" s="38" t="s">
        <v>1128</v>
      </c>
      <c r="B175" s="44" t="s">
        <v>1137</v>
      </c>
      <c r="C175" s="44" t="s">
        <v>1136</v>
      </c>
      <c r="D175" s="44" t="s">
        <v>7818</v>
      </c>
      <c r="E175" s="44" t="s">
        <v>1134</v>
      </c>
      <c r="F175" s="44" t="s">
        <v>1142</v>
      </c>
      <c r="G175" s="40">
        <v>399</v>
      </c>
      <c r="H175" s="41" t="s">
        <v>1138</v>
      </c>
    </row>
    <row r="176" spans="1:8" x14ac:dyDescent="0.25">
      <c r="A176" s="38" t="s">
        <v>1128</v>
      </c>
      <c r="B176" s="44" t="s">
        <v>1137</v>
      </c>
      <c r="C176" s="44" t="s">
        <v>1136</v>
      </c>
      <c r="D176" s="44" t="s">
        <v>7819</v>
      </c>
      <c r="E176" s="44" t="s">
        <v>1135</v>
      </c>
      <c r="F176" s="44" t="s">
        <v>1143</v>
      </c>
      <c r="G176" s="40">
        <v>1000</v>
      </c>
      <c r="H176" s="41" t="s">
        <v>1138</v>
      </c>
    </row>
    <row r="177" spans="1:10" x14ac:dyDescent="0.25">
      <c r="A177" s="38" t="s">
        <v>8221</v>
      </c>
      <c r="B177" s="44" t="s">
        <v>8223</v>
      </c>
      <c r="C177" s="44" t="s">
        <v>8224</v>
      </c>
      <c r="D177" s="44" t="s">
        <v>8222</v>
      </c>
      <c r="E177" s="44" t="s">
        <v>8225</v>
      </c>
      <c r="F177" s="44" t="s">
        <v>8233</v>
      </c>
      <c r="G177" s="40">
        <v>40</v>
      </c>
      <c r="H177" s="41" t="s">
        <v>8226</v>
      </c>
      <c r="J177" s="40">
        <v>51</v>
      </c>
    </row>
    <row r="178" spans="1:10" x14ac:dyDescent="0.25">
      <c r="A178" s="38" t="s">
        <v>8221</v>
      </c>
      <c r="B178" s="44" t="s">
        <v>8223</v>
      </c>
      <c r="C178" s="44" t="s">
        <v>8224</v>
      </c>
      <c r="D178" s="44" t="s">
        <v>8797</v>
      </c>
      <c r="E178" s="44" t="s">
        <v>8227</v>
      </c>
      <c r="F178" s="44" t="s">
        <v>8234</v>
      </c>
      <c r="G178" s="40">
        <v>132</v>
      </c>
      <c r="H178" s="41" t="s">
        <v>8226</v>
      </c>
      <c r="J178" s="40">
        <v>209</v>
      </c>
    </row>
    <row r="179" spans="1:10" x14ac:dyDescent="0.25">
      <c r="A179" s="38" t="s">
        <v>8221</v>
      </c>
      <c r="B179" s="44" t="s">
        <v>8223</v>
      </c>
      <c r="C179" s="44" t="s">
        <v>8224</v>
      </c>
      <c r="D179" s="44" t="s">
        <v>8228</v>
      </c>
      <c r="E179" s="44" t="s">
        <v>8229</v>
      </c>
      <c r="F179" s="44" t="s">
        <v>8235</v>
      </c>
      <c r="G179" s="40">
        <v>459</v>
      </c>
      <c r="H179" s="41" t="s">
        <v>8226</v>
      </c>
      <c r="J179" s="40">
        <v>1249</v>
      </c>
    </row>
    <row r="180" spans="1:10" x14ac:dyDescent="0.25">
      <c r="A180" s="38" t="s">
        <v>8221</v>
      </c>
      <c r="B180" s="44" t="s">
        <v>8223</v>
      </c>
      <c r="C180" s="44" t="s">
        <v>8224</v>
      </c>
      <c r="D180" s="44" t="s">
        <v>8230</v>
      </c>
      <c r="E180" s="44" t="s">
        <v>8231</v>
      </c>
      <c r="F180" s="44" t="s">
        <v>8236</v>
      </c>
      <c r="G180" s="40">
        <v>1320</v>
      </c>
      <c r="H180" s="41" t="s">
        <v>8226</v>
      </c>
      <c r="J180" s="40">
        <v>2278</v>
      </c>
    </row>
    <row r="181" spans="1:10" x14ac:dyDescent="0.25">
      <c r="A181" s="38" t="s">
        <v>8221</v>
      </c>
      <c r="B181" s="44" t="s">
        <v>8223</v>
      </c>
      <c r="C181" s="44" t="s">
        <v>8224</v>
      </c>
      <c r="D181" s="44" t="s">
        <v>11294</v>
      </c>
      <c r="E181" s="44" t="s">
        <v>8232</v>
      </c>
      <c r="F181" s="44" t="s">
        <v>8237</v>
      </c>
      <c r="G181" s="40">
        <v>6018</v>
      </c>
      <c r="H181" s="41" t="s">
        <v>8226</v>
      </c>
      <c r="J181" s="40">
        <v>6485</v>
      </c>
    </row>
    <row r="182" spans="1:10" x14ac:dyDescent="0.25">
      <c r="A182" s="52" t="s">
        <v>9047</v>
      </c>
      <c r="B182" s="53" t="s">
        <v>9048</v>
      </c>
      <c r="C182" s="53" t="s">
        <v>9049</v>
      </c>
      <c r="D182" s="53" t="s">
        <v>9050</v>
      </c>
      <c r="E182" s="53" t="s">
        <v>9054</v>
      </c>
      <c r="F182" s="53" t="s">
        <v>9058</v>
      </c>
      <c r="G182" s="55">
        <v>41</v>
      </c>
      <c r="H182" s="167" t="s">
        <v>1138</v>
      </c>
    </row>
    <row r="183" spans="1:10" x14ac:dyDescent="0.25">
      <c r="A183" s="52" t="s">
        <v>9047</v>
      </c>
      <c r="B183" s="53" t="s">
        <v>9048</v>
      </c>
      <c r="C183" s="53" t="s">
        <v>9049</v>
      </c>
      <c r="D183" s="53" t="s">
        <v>9051</v>
      </c>
      <c r="E183" s="53" t="s">
        <v>9055</v>
      </c>
      <c r="F183" s="53" t="s">
        <v>9059</v>
      </c>
      <c r="G183" s="55">
        <v>119</v>
      </c>
      <c r="H183" s="167" t="s">
        <v>1138</v>
      </c>
    </row>
    <row r="184" spans="1:10" x14ac:dyDescent="0.25">
      <c r="A184" s="52" t="s">
        <v>9047</v>
      </c>
      <c r="B184" s="53" t="s">
        <v>9048</v>
      </c>
      <c r="C184" s="53" t="s">
        <v>9049</v>
      </c>
      <c r="D184" s="53" t="s">
        <v>9052</v>
      </c>
      <c r="E184" s="53" t="s">
        <v>9056</v>
      </c>
      <c r="F184" s="53">
        <v>777</v>
      </c>
      <c r="G184" s="55">
        <v>404</v>
      </c>
      <c r="H184" s="167" t="s">
        <v>1138</v>
      </c>
    </row>
    <row r="185" spans="1:10" x14ac:dyDescent="0.25">
      <c r="A185" s="52" t="s">
        <v>9047</v>
      </c>
      <c r="B185" s="53" t="s">
        <v>9048</v>
      </c>
      <c r="C185" s="53" t="s">
        <v>9049</v>
      </c>
      <c r="D185" s="53" t="s">
        <v>9053</v>
      </c>
      <c r="E185" s="53" t="s">
        <v>9057</v>
      </c>
      <c r="F185" s="53" t="s">
        <v>9060</v>
      </c>
      <c r="G185" s="55">
        <v>1000</v>
      </c>
      <c r="H185" s="167" t="s">
        <v>1138</v>
      </c>
    </row>
    <row r="186" spans="1:10" x14ac:dyDescent="0.25">
      <c r="A186" s="52" t="s">
        <v>9334</v>
      </c>
      <c r="B186" s="53" t="s">
        <v>9335</v>
      </c>
      <c r="C186" s="53" t="s">
        <v>9336</v>
      </c>
      <c r="D186" s="53" t="s">
        <v>9337</v>
      </c>
      <c r="E186" s="53" t="s">
        <v>9338</v>
      </c>
      <c r="F186" s="53" t="s">
        <v>236</v>
      </c>
      <c r="G186" s="55">
        <v>72</v>
      </c>
      <c r="H186" s="167" t="s">
        <v>43</v>
      </c>
    </row>
    <row r="187" spans="1:10" x14ac:dyDescent="0.25">
      <c r="A187" s="52" t="s">
        <v>9334</v>
      </c>
      <c r="B187" s="53" t="s">
        <v>9335</v>
      </c>
      <c r="C187" s="53" t="s">
        <v>9336</v>
      </c>
      <c r="D187" s="53" t="s">
        <v>9339</v>
      </c>
      <c r="E187" s="53" t="s">
        <v>9340</v>
      </c>
      <c r="F187" s="53" t="s">
        <v>660</v>
      </c>
      <c r="G187" s="55">
        <v>228</v>
      </c>
      <c r="H187" s="167" t="s">
        <v>43</v>
      </c>
    </row>
    <row r="188" spans="1:10" x14ac:dyDescent="0.25">
      <c r="A188" s="52" t="s">
        <v>9334</v>
      </c>
      <c r="B188" s="53" t="s">
        <v>9335</v>
      </c>
      <c r="C188" s="53" t="s">
        <v>9336</v>
      </c>
      <c r="D188" s="53" t="s">
        <v>9341</v>
      </c>
      <c r="E188" s="53" t="s">
        <v>9342</v>
      </c>
      <c r="F188" s="53" t="s">
        <v>9333</v>
      </c>
      <c r="G188" s="55">
        <v>514</v>
      </c>
      <c r="H188" s="167" t="s">
        <v>43</v>
      </c>
    </row>
    <row r="189" spans="1:10" x14ac:dyDescent="0.25">
      <c r="A189" s="52" t="s">
        <v>9334</v>
      </c>
      <c r="B189" s="53" t="s">
        <v>9335</v>
      </c>
      <c r="C189" s="53" t="s">
        <v>9336</v>
      </c>
      <c r="D189" s="53" t="s">
        <v>9343</v>
      </c>
      <c r="E189" s="53" t="s">
        <v>9344</v>
      </c>
      <c r="F189" s="53" t="s">
        <v>853</v>
      </c>
      <c r="G189" s="55">
        <v>1940</v>
      </c>
      <c r="H189" s="167" t="s">
        <v>43</v>
      </c>
    </row>
    <row r="190" spans="1:10" x14ac:dyDescent="0.25">
      <c r="A190" s="52" t="s">
        <v>10050</v>
      </c>
      <c r="B190" s="53" t="s">
        <v>10051</v>
      </c>
      <c r="C190" s="53" t="s">
        <v>10052</v>
      </c>
      <c r="D190" s="53" t="s">
        <v>10053</v>
      </c>
      <c r="E190" s="53" t="s">
        <v>10057</v>
      </c>
      <c r="F190" s="53" t="s">
        <v>10061</v>
      </c>
      <c r="G190" s="55">
        <v>50</v>
      </c>
      <c r="H190" s="167" t="s">
        <v>7898</v>
      </c>
    </row>
    <row r="191" spans="1:10" x14ac:dyDescent="0.25">
      <c r="A191" s="52" t="s">
        <v>10050</v>
      </c>
      <c r="B191" s="53" t="s">
        <v>10051</v>
      </c>
      <c r="C191" s="53" t="s">
        <v>10052</v>
      </c>
      <c r="D191" s="53" t="s">
        <v>10054</v>
      </c>
      <c r="E191" s="53" t="s">
        <v>10058</v>
      </c>
      <c r="F191" s="53" t="s">
        <v>10062</v>
      </c>
      <c r="G191" s="55">
        <v>200</v>
      </c>
      <c r="H191" s="167" t="s">
        <v>7898</v>
      </c>
    </row>
    <row r="192" spans="1:10" x14ac:dyDescent="0.25">
      <c r="A192" s="52" t="s">
        <v>10050</v>
      </c>
      <c r="B192" s="53" t="s">
        <v>10051</v>
      </c>
      <c r="C192" s="53" t="s">
        <v>10052</v>
      </c>
      <c r="D192" s="53" t="s">
        <v>10055</v>
      </c>
      <c r="E192" s="53" t="s">
        <v>10059</v>
      </c>
      <c r="F192" s="53" t="s">
        <v>10063</v>
      </c>
      <c r="G192" s="55">
        <v>500</v>
      </c>
      <c r="H192" s="167" t="s">
        <v>7898</v>
      </c>
    </row>
    <row r="193" spans="1:9" x14ac:dyDescent="0.25">
      <c r="A193" s="52" t="s">
        <v>10050</v>
      </c>
      <c r="B193" s="53" t="s">
        <v>10051</v>
      </c>
      <c r="C193" s="53" t="s">
        <v>10052</v>
      </c>
      <c r="D193" s="53" t="s">
        <v>10056</v>
      </c>
      <c r="E193" s="53" t="s">
        <v>10060</v>
      </c>
      <c r="F193" s="53" t="s">
        <v>10064</v>
      </c>
      <c r="G193" s="55">
        <v>1200</v>
      </c>
      <c r="H193" s="167" t="s">
        <v>7898</v>
      </c>
    </row>
    <row r="194" spans="1:9" x14ac:dyDescent="0.25">
      <c r="A194" s="52" t="s">
        <v>10069</v>
      </c>
      <c r="B194" s="53" t="s">
        <v>10072</v>
      </c>
      <c r="C194" s="53" t="s">
        <v>10073</v>
      </c>
      <c r="D194" s="53" t="s">
        <v>10074</v>
      </c>
      <c r="E194" s="53" t="s">
        <v>10070</v>
      </c>
      <c r="F194" s="53" t="s">
        <v>10061</v>
      </c>
      <c r="G194" s="177">
        <v>60</v>
      </c>
      <c r="H194" s="167" t="s">
        <v>7898</v>
      </c>
      <c r="I194" s="43"/>
    </row>
    <row r="195" spans="1:9" x14ac:dyDescent="0.25">
      <c r="A195" s="52" t="s">
        <v>10069</v>
      </c>
      <c r="B195" s="53" t="s">
        <v>10072</v>
      </c>
      <c r="C195" s="53" t="s">
        <v>10073</v>
      </c>
      <c r="D195" s="53" t="s">
        <v>10075</v>
      </c>
      <c r="E195" s="53" t="s">
        <v>10078</v>
      </c>
      <c r="F195" s="53" t="s">
        <v>10062</v>
      </c>
      <c r="G195" s="177">
        <v>200</v>
      </c>
      <c r="H195" s="167" t="s">
        <v>7898</v>
      </c>
    </row>
    <row r="196" spans="1:9" x14ac:dyDescent="0.25">
      <c r="A196" s="52" t="s">
        <v>10069</v>
      </c>
      <c r="B196" s="53" t="s">
        <v>10072</v>
      </c>
      <c r="C196" s="53" t="s">
        <v>10073</v>
      </c>
      <c r="D196" s="53" t="s">
        <v>10076</v>
      </c>
      <c r="E196" s="53" t="s">
        <v>10079</v>
      </c>
      <c r="F196" s="53" t="s">
        <v>10063</v>
      </c>
      <c r="G196" s="177">
        <v>520</v>
      </c>
      <c r="H196" s="167" t="s">
        <v>7898</v>
      </c>
    </row>
    <row r="197" spans="1:9" x14ac:dyDescent="0.25">
      <c r="A197" s="52" t="s">
        <v>10069</v>
      </c>
      <c r="B197" s="53" t="s">
        <v>10072</v>
      </c>
      <c r="C197" s="53" t="s">
        <v>10073</v>
      </c>
      <c r="D197" s="53" t="s">
        <v>10077</v>
      </c>
      <c r="E197" s="53" t="s">
        <v>10071</v>
      </c>
      <c r="F197" s="53" t="s">
        <v>10064</v>
      </c>
      <c r="G197" s="177">
        <v>1200</v>
      </c>
      <c r="H197" s="167" t="s">
        <v>7898</v>
      </c>
    </row>
    <row r="198" spans="1:9" x14ac:dyDescent="0.25">
      <c r="A198" s="52" t="s">
        <v>10929</v>
      </c>
      <c r="B198" s="53" t="s">
        <v>10922</v>
      </c>
      <c r="C198" s="53" t="s">
        <v>10930</v>
      </c>
      <c r="D198" s="53" t="s">
        <v>11293</v>
      </c>
      <c r="E198" s="53" t="s">
        <v>10926</v>
      </c>
      <c r="F198" s="53" t="s">
        <v>10061</v>
      </c>
      <c r="G198" s="177">
        <v>50</v>
      </c>
      <c r="H198" s="167" t="s">
        <v>10928</v>
      </c>
    </row>
    <row r="199" spans="1:9" x14ac:dyDescent="0.25">
      <c r="A199" s="52" t="s">
        <v>10929</v>
      </c>
      <c r="B199" s="53" t="s">
        <v>10922</v>
      </c>
      <c r="C199" s="53" t="s">
        <v>10930</v>
      </c>
      <c r="D199" s="53" t="s">
        <v>10924</v>
      </c>
      <c r="E199" s="53" t="s">
        <v>10931</v>
      </c>
      <c r="F199" s="53" t="s">
        <v>10062</v>
      </c>
      <c r="G199" s="177">
        <v>200</v>
      </c>
      <c r="H199" s="167" t="s">
        <v>10928</v>
      </c>
    </row>
    <row r="200" spans="1:9" x14ac:dyDescent="0.25">
      <c r="A200" s="52" t="s">
        <v>10929</v>
      </c>
      <c r="B200" s="53" t="s">
        <v>10922</v>
      </c>
      <c r="C200" s="53" t="s">
        <v>10930</v>
      </c>
      <c r="D200" s="53" t="s">
        <v>10925</v>
      </c>
      <c r="E200" s="53" t="s">
        <v>10932</v>
      </c>
      <c r="F200" s="53" t="s">
        <v>10063</v>
      </c>
      <c r="G200" s="177">
        <v>500</v>
      </c>
      <c r="H200" s="167" t="s">
        <v>10928</v>
      </c>
    </row>
    <row r="201" spans="1:9" x14ac:dyDescent="0.25">
      <c r="A201" s="52" t="s">
        <v>10929</v>
      </c>
      <c r="B201" s="53" t="s">
        <v>10922</v>
      </c>
      <c r="C201" s="53" t="s">
        <v>10930</v>
      </c>
      <c r="D201" s="53" t="s">
        <v>11281</v>
      </c>
      <c r="E201" s="182" t="s">
        <v>10927</v>
      </c>
      <c r="F201" s="182" t="s">
        <v>10064</v>
      </c>
      <c r="G201" s="177">
        <v>1800</v>
      </c>
      <c r="H201" s="167" t="s">
        <v>10928</v>
      </c>
    </row>
    <row r="202" spans="1:9" x14ac:dyDescent="0.25">
      <c r="A202" s="52" t="s">
        <v>11644</v>
      </c>
      <c r="B202" s="53" t="s">
        <v>11645</v>
      </c>
      <c r="C202" s="53" t="s">
        <v>11646</v>
      </c>
      <c r="D202" s="53" t="s">
        <v>11662</v>
      </c>
      <c r="E202" s="53" t="s">
        <v>11648</v>
      </c>
      <c r="F202" s="53" t="s">
        <v>11652</v>
      </c>
      <c r="G202" s="55">
        <v>50</v>
      </c>
      <c r="H202" s="167" t="s">
        <v>7898</v>
      </c>
    </row>
    <row r="203" spans="1:9" x14ac:dyDescent="0.25">
      <c r="A203" s="52" t="s">
        <v>11644</v>
      </c>
      <c r="B203" s="53" t="s">
        <v>11645</v>
      </c>
      <c r="C203" s="53" t="s">
        <v>11646</v>
      </c>
      <c r="D203" s="53" t="s">
        <v>11661</v>
      </c>
      <c r="E203" s="53" t="s">
        <v>11649</v>
      </c>
      <c r="F203" s="53" t="s">
        <v>11653</v>
      </c>
      <c r="G203" s="55">
        <v>200</v>
      </c>
      <c r="H203" s="167" t="s">
        <v>7898</v>
      </c>
    </row>
    <row r="204" spans="1:9" x14ac:dyDescent="0.25">
      <c r="A204" s="52" t="s">
        <v>11644</v>
      </c>
      <c r="B204" s="53" t="s">
        <v>11645</v>
      </c>
      <c r="C204" s="53" t="s">
        <v>11646</v>
      </c>
      <c r="D204" s="53" t="s">
        <v>11660</v>
      </c>
      <c r="E204" s="53" t="s">
        <v>11650</v>
      </c>
      <c r="F204" s="53" t="s">
        <v>11654</v>
      </c>
      <c r="G204" s="55">
        <v>500</v>
      </c>
      <c r="H204" s="167" t="s">
        <v>7898</v>
      </c>
    </row>
    <row r="205" spans="1:9" x14ac:dyDescent="0.25">
      <c r="A205" s="52" t="s">
        <v>11644</v>
      </c>
      <c r="B205" s="53" t="s">
        <v>11645</v>
      </c>
      <c r="C205" s="53" t="s">
        <v>11646</v>
      </c>
      <c r="D205" s="53" t="s">
        <v>11659</v>
      </c>
      <c r="E205" s="53" t="s">
        <v>11651</v>
      </c>
      <c r="F205" s="53" t="s">
        <v>11655</v>
      </c>
      <c r="G205" s="55">
        <v>1800</v>
      </c>
      <c r="H205" s="167" t="s">
        <v>7898</v>
      </c>
    </row>
    <row r="206" spans="1:9" x14ac:dyDescent="0.25">
      <c r="A206" s="52" t="s">
        <v>12007</v>
      </c>
      <c r="B206" s="53" t="s">
        <v>12006</v>
      </c>
      <c r="C206" s="53" t="s">
        <v>12009</v>
      </c>
      <c r="D206" s="53" t="s">
        <v>12026</v>
      </c>
      <c r="E206" s="53" t="s">
        <v>12010</v>
      </c>
      <c r="F206" s="53" t="s">
        <v>11652</v>
      </c>
      <c r="G206" s="55">
        <v>50</v>
      </c>
      <c r="H206" s="167" t="s">
        <v>7898</v>
      </c>
    </row>
    <row r="207" spans="1:9" x14ac:dyDescent="0.25">
      <c r="A207" s="52" t="s">
        <v>12007</v>
      </c>
      <c r="B207" s="53" t="s">
        <v>12006</v>
      </c>
      <c r="C207" s="53" t="s">
        <v>12009</v>
      </c>
      <c r="D207" s="53" t="s">
        <v>12025</v>
      </c>
      <c r="E207" s="53" t="s">
        <v>12011</v>
      </c>
      <c r="F207" s="53" t="s">
        <v>11653</v>
      </c>
      <c r="G207" s="55">
        <v>200</v>
      </c>
      <c r="H207" s="167" t="s">
        <v>7898</v>
      </c>
    </row>
    <row r="208" spans="1:9" x14ac:dyDescent="0.25">
      <c r="A208" s="52" t="s">
        <v>12007</v>
      </c>
      <c r="B208" s="53" t="s">
        <v>12006</v>
      </c>
      <c r="C208" s="53" t="s">
        <v>12008</v>
      </c>
      <c r="D208" s="53" t="s">
        <v>12027</v>
      </c>
      <c r="E208" s="53" t="s">
        <v>12012</v>
      </c>
      <c r="F208" s="53" t="s">
        <v>12014</v>
      </c>
      <c r="G208" s="55">
        <v>500</v>
      </c>
      <c r="H208" s="167" t="s">
        <v>7898</v>
      </c>
    </row>
    <row r="209" spans="1:8" x14ac:dyDescent="0.25">
      <c r="A209" s="52" t="s">
        <v>12007</v>
      </c>
      <c r="B209" s="53" t="s">
        <v>12006</v>
      </c>
      <c r="C209" s="53" t="s">
        <v>12008</v>
      </c>
      <c r="D209" s="53" t="s">
        <v>12028</v>
      </c>
      <c r="E209" s="53" t="s">
        <v>12013</v>
      </c>
      <c r="F209" s="53" t="s">
        <v>12015</v>
      </c>
      <c r="G209" s="55">
        <v>1500</v>
      </c>
      <c r="H209" s="167" t="s">
        <v>7898</v>
      </c>
    </row>
    <row r="210" spans="1:8" x14ac:dyDescent="0.25">
      <c r="A210" s="141" t="s">
        <v>12038</v>
      </c>
      <c r="B210" s="137" t="s">
        <v>12036</v>
      </c>
      <c r="C210" s="137" t="s">
        <v>12037</v>
      </c>
      <c r="D210" s="137" t="s">
        <v>12387</v>
      </c>
      <c r="E210" s="137" t="s">
        <v>12211</v>
      </c>
      <c r="F210" s="137" t="s">
        <v>12215</v>
      </c>
      <c r="G210" s="139">
        <v>50</v>
      </c>
      <c r="H210" s="140" t="s">
        <v>7898</v>
      </c>
    </row>
    <row r="211" spans="1:8" x14ac:dyDescent="0.25">
      <c r="A211" s="141" t="s">
        <v>12038</v>
      </c>
      <c r="B211" s="137" t="s">
        <v>12036</v>
      </c>
      <c r="C211" s="137" t="s">
        <v>12037</v>
      </c>
      <c r="D211" s="137" t="s">
        <v>12388</v>
      </c>
      <c r="E211" s="137" t="s">
        <v>12212</v>
      </c>
      <c r="F211" s="137" t="s">
        <v>12216</v>
      </c>
      <c r="G211" s="139">
        <v>200</v>
      </c>
      <c r="H211" s="140" t="s">
        <v>7898</v>
      </c>
    </row>
    <row r="212" spans="1:8" x14ac:dyDescent="0.25">
      <c r="A212" s="141" t="s">
        <v>12038</v>
      </c>
      <c r="B212" s="137" t="s">
        <v>12036</v>
      </c>
      <c r="C212" s="137" t="s">
        <v>12037</v>
      </c>
      <c r="D212" s="137" t="s">
        <v>12040</v>
      </c>
      <c r="E212" s="137" t="s">
        <v>12213</v>
      </c>
      <c r="F212" s="137" t="s">
        <v>12217</v>
      </c>
      <c r="G212" s="139">
        <v>500</v>
      </c>
      <c r="H212" s="140" t="s">
        <v>7898</v>
      </c>
    </row>
    <row r="213" spans="1:8" x14ac:dyDescent="0.25">
      <c r="A213" s="141" t="s">
        <v>12038</v>
      </c>
      <c r="B213" s="137" t="s">
        <v>12036</v>
      </c>
      <c r="C213" s="137" t="s">
        <v>12037</v>
      </c>
      <c r="D213" s="137" t="s">
        <v>12042</v>
      </c>
      <c r="E213" s="137" t="s">
        <v>12214</v>
      </c>
      <c r="F213" s="137" t="s">
        <v>12218</v>
      </c>
      <c r="G213" s="139">
        <v>1800</v>
      </c>
      <c r="H213" s="140" t="s">
        <v>7898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000"/>
  <sheetViews>
    <sheetView topLeftCell="K1" workbookViewId="0">
      <selection activeCell="S15" sqref="S15"/>
    </sheetView>
  </sheetViews>
  <sheetFormatPr defaultColWidth="9.140625" defaultRowHeight="16.5" x14ac:dyDescent="0.25"/>
  <cols>
    <col min="1" max="1" width="12.5703125" style="60" bestFit="1" customWidth="1"/>
    <col min="2" max="3" width="18.7109375" style="60" bestFit="1" customWidth="1"/>
    <col min="4" max="5" width="17.28515625" style="60" bestFit="1" customWidth="1"/>
    <col min="6" max="6" width="9.28515625" style="60" customWidth="1"/>
    <col min="7" max="7" width="18.7109375" style="60" bestFit="1" customWidth="1"/>
    <col min="8" max="8" width="9.28515625" style="60" bestFit="1" customWidth="1"/>
    <col min="9" max="9" width="18.7109375" style="60" bestFit="1" customWidth="1"/>
    <col min="10" max="10" width="10.28515625" style="60" bestFit="1" customWidth="1"/>
    <col min="11" max="11" width="22.28515625" style="60" bestFit="1" customWidth="1"/>
    <col min="12" max="12" width="9.28515625" style="56" bestFit="1" customWidth="1"/>
    <col min="13" max="13" width="18.7109375" style="56" bestFit="1" customWidth="1"/>
    <col min="14" max="14" width="4.7109375" style="56" customWidth="1"/>
    <col min="15" max="16" width="14.42578125" style="56" bestFit="1" customWidth="1"/>
    <col min="17" max="18" width="13.28515625" style="56" bestFit="1" customWidth="1"/>
    <col min="19" max="24" width="14.42578125" style="56" bestFit="1" customWidth="1"/>
    <col min="25" max="16384" width="9.140625" style="56"/>
  </cols>
  <sheetData>
    <row r="1" spans="1:24" ht="39.75" customHeight="1" x14ac:dyDescent="0.25">
      <c r="A1" s="67" t="s">
        <v>8056</v>
      </c>
      <c r="B1" s="66" t="s">
        <v>502</v>
      </c>
      <c r="C1" s="66" t="s">
        <v>503</v>
      </c>
      <c r="D1" s="66" t="s">
        <v>504</v>
      </c>
      <c r="E1" s="66" t="s">
        <v>505</v>
      </c>
      <c r="F1" s="186" t="s">
        <v>508</v>
      </c>
      <c r="G1" s="187"/>
      <c r="H1" s="186" t="s">
        <v>509</v>
      </c>
      <c r="I1" s="187"/>
      <c r="J1" s="190" t="s">
        <v>1172</v>
      </c>
      <c r="K1" s="191"/>
      <c r="L1" s="186" t="s">
        <v>506</v>
      </c>
      <c r="M1" s="187"/>
      <c r="O1" s="56" t="s">
        <v>8932</v>
      </c>
    </row>
    <row r="2" spans="1:24" x14ac:dyDescent="0.25">
      <c r="A2" s="57" t="s">
        <v>397</v>
      </c>
      <c r="B2" s="68" t="s">
        <v>43</v>
      </c>
      <c r="C2" s="68" t="s">
        <v>32</v>
      </c>
      <c r="D2" s="68" t="s">
        <v>78</v>
      </c>
      <c r="E2" s="68" t="s">
        <v>143</v>
      </c>
      <c r="F2" s="188" t="s">
        <v>249</v>
      </c>
      <c r="G2" s="189"/>
      <c r="H2" s="188" t="s">
        <v>507</v>
      </c>
      <c r="I2" s="189"/>
      <c r="J2" s="188" t="s">
        <v>1138</v>
      </c>
      <c r="K2" s="189"/>
      <c r="L2" s="188" t="s">
        <v>398</v>
      </c>
      <c r="M2" s="189"/>
      <c r="O2" s="158" t="s">
        <v>7898</v>
      </c>
      <c r="P2" s="158" t="s">
        <v>8924</v>
      </c>
      <c r="Q2" s="158" t="s">
        <v>8925</v>
      </c>
      <c r="R2" s="158" t="s">
        <v>8926</v>
      </c>
      <c r="S2" s="158" t="s">
        <v>8226</v>
      </c>
      <c r="T2" s="158" t="s">
        <v>8927</v>
      </c>
      <c r="U2" s="158" t="s">
        <v>8928</v>
      </c>
      <c r="V2" s="158" t="s">
        <v>8929</v>
      </c>
      <c r="W2" s="158" t="s">
        <v>8930</v>
      </c>
      <c r="X2" s="158" t="s">
        <v>8931</v>
      </c>
    </row>
    <row r="3" spans="1:24" x14ac:dyDescent="0.25">
      <c r="A3" s="58" t="s">
        <v>399</v>
      </c>
      <c r="B3" s="58" t="s">
        <v>400</v>
      </c>
      <c r="C3" s="58" t="s">
        <v>400</v>
      </c>
      <c r="D3" s="58" t="s">
        <v>400</v>
      </c>
      <c r="E3" s="58" t="s">
        <v>400</v>
      </c>
      <c r="F3" s="58" t="s">
        <v>399</v>
      </c>
      <c r="G3" s="58" t="s">
        <v>400</v>
      </c>
      <c r="H3" s="58" t="s">
        <v>399</v>
      </c>
      <c r="I3" s="58" t="s">
        <v>400</v>
      </c>
      <c r="J3" s="58" t="s">
        <v>399</v>
      </c>
      <c r="K3" s="58" t="s">
        <v>400</v>
      </c>
      <c r="L3" s="58" t="s">
        <v>399</v>
      </c>
      <c r="M3" s="58" t="s">
        <v>400</v>
      </c>
      <c r="O3" s="159">
        <v>3000</v>
      </c>
      <c r="P3" s="159">
        <v>3000</v>
      </c>
      <c r="Q3" s="159">
        <v>3000</v>
      </c>
      <c r="R3" s="159">
        <v>2970</v>
      </c>
      <c r="S3" s="159">
        <v>3000</v>
      </c>
      <c r="T3" s="159">
        <v>5000</v>
      </c>
      <c r="U3" s="160"/>
      <c r="V3" s="161"/>
      <c r="W3" s="162">
        <v>3000</v>
      </c>
      <c r="X3" s="160"/>
    </row>
    <row r="4" spans="1:24" x14ac:dyDescent="0.25">
      <c r="A4" s="59">
        <v>1</v>
      </c>
      <c r="B4" s="134">
        <v>2000</v>
      </c>
      <c r="C4" s="134">
        <v>2000</v>
      </c>
      <c r="D4" s="134">
        <v>1980</v>
      </c>
      <c r="E4" s="134">
        <v>1980</v>
      </c>
      <c r="F4" s="59">
        <v>1</v>
      </c>
      <c r="G4" s="134">
        <v>3000</v>
      </c>
      <c r="H4" s="59">
        <v>1</v>
      </c>
      <c r="I4" s="134">
        <v>5000</v>
      </c>
      <c r="J4" s="59" t="s">
        <v>7807</v>
      </c>
      <c r="K4" s="134">
        <v>9000000</v>
      </c>
      <c r="L4" s="59">
        <v>1</v>
      </c>
      <c r="M4" s="157">
        <v>100000000</v>
      </c>
      <c r="O4" s="159">
        <v>10000</v>
      </c>
      <c r="P4" s="159">
        <v>10000</v>
      </c>
      <c r="Q4" s="159">
        <v>9960</v>
      </c>
      <c r="R4" s="163">
        <v>9900</v>
      </c>
      <c r="S4" s="159">
        <v>9000</v>
      </c>
      <c r="T4" s="159">
        <v>10000</v>
      </c>
      <c r="U4" s="160"/>
      <c r="V4" s="161"/>
      <c r="W4" s="162">
        <v>9000</v>
      </c>
      <c r="X4" s="160"/>
    </row>
    <row r="5" spans="1:24" x14ac:dyDescent="0.25">
      <c r="A5" s="59">
        <v>4</v>
      </c>
      <c r="B5" s="134">
        <v>3000</v>
      </c>
      <c r="C5" s="134">
        <v>3000</v>
      </c>
      <c r="D5" s="134">
        <v>3000</v>
      </c>
      <c r="E5" s="134">
        <v>2970</v>
      </c>
      <c r="F5" s="59">
        <v>4</v>
      </c>
      <c r="G5" s="134">
        <v>9000</v>
      </c>
      <c r="H5" s="59">
        <v>4</v>
      </c>
      <c r="I5" s="134">
        <v>10000</v>
      </c>
      <c r="J5" s="59" t="s">
        <v>7806</v>
      </c>
      <c r="K5" s="134">
        <v>18000000</v>
      </c>
      <c r="L5" s="59">
        <v>500</v>
      </c>
      <c r="M5" s="157">
        <v>200000000</v>
      </c>
      <c r="O5" s="159">
        <v>30000</v>
      </c>
      <c r="P5" s="159">
        <v>28000</v>
      </c>
      <c r="Q5" s="163">
        <v>30000</v>
      </c>
      <c r="R5" s="159">
        <v>29700</v>
      </c>
      <c r="S5" s="159">
        <v>30000</v>
      </c>
      <c r="T5" s="159">
        <v>50000</v>
      </c>
      <c r="U5" s="160"/>
      <c r="V5" s="161"/>
      <c r="W5" s="162">
        <v>30000</v>
      </c>
      <c r="X5" s="160"/>
    </row>
    <row r="6" spans="1:24" x14ac:dyDescent="0.25">
      <c r="A6" s="59">
        <v>7</v>
      </c>
      <c r="B6" s="134">
        <v>4000</v>
      </c>
      <c r="C6" s="134">
        <v>4000</v>
      </c>
      <c r="D6" s="134">
        <v>3960</v>
      </c>
      <c r="E6" s="134">
        <v>3960</v>
      </c>
      <c r="F6" s="59">
        <v>30</v>
      </c>
      <c r="G6" s="134">
        <v>30000</v>
      </c>
      <c r="H6" s="59">
        <v>7</v>
      </c>
      <c r="I6" s="134"/>
      <c r="J6" s="59" t="s">
        <v>7805</v>
      </c>
      <c r="K6" s="134">
        <v>36000000</v>
      </c>
      <c r="L6" s="59">
        <v>1000</v>
      </c>
      <c r="M6" s="157">
        <v>300000000</v>
      </c>
      <c r="O6" s="159">
        <v>100000</v>
      </c>
      <c r="P6" s="159">
        <v>100000</v>
      </c>
      <c r="Q6" s="159">
        <v>96000</v>
      </c>
      <c r="R6" s="159">
        <v>99000</v>
      </c>
      <c r="S6" s="159">
        <v>90000</v>
      </c>
      <c r="T6" s="159">
        <v>100000</v>
      </c>
      <c r="U6" s="160"/>
      <c r="V6" s="162">
        <v>100000</v>
      </c>
      <c r="W6" s="162">
        <v>90000</v>
      </c>
      <c r="X6" s="160"/>
    </row>
    <row r="7" spans="1:24" x14ac:dyDescent="0.25">
      <c r="A7" s="59">
        <v>11</v>
      </c>
      <c r="B7" s="134">
        <v>5000</v>
      </c>
      <c r="C7" s="134">
        <v>5000</v>
      </c>
      <c r="D7" s="134">
        <v>4980</v>
      </c>
      <c r="E7" s="134">
        <v>4950</v>
      </c>
      <c r="F7" s="59">
        <v>40</v>
      </c>
      <c r="G7" s="134">
        <v>90000</v>
      </c>
      <c r="H7" s="59">
        <v>11</v>
      </c>
      <c r="I7" s="134"/>
      <c r="J7" s="59" t="s">
        <v>7808</v>
      </c>
      <c r="K7" s="134">
        <v>37500000</v>
      </c>
      <c r="L7" s="59">
        <v>1500</v>
      </c>
      <c r="M7" s="157">
        <v>400000000</v>
      </c>
      <c r="O7" s="159">
        <v>300000</v>
      </c>
      <c r="P7" s="159">
        <v>280000</v>
      </c>
      <c r="Q7" s="159">
        <v>300000</v>
      </c>
      <c r="R7" s="159">
        <v>297000</v>
      </c>
      <c r="S7" s="159">
        <v>300000</v>
      </c>
      <c r="T7" s="159">
        <v>250000</v>
      </c>
      <c r="U7" s="160"/>
      <c r="V7" s="162">
        <v>300000</v>
      </c>
      <c r="W7" s="162">
        <v>300000</v>
      </c>
      <c r="X7" s="160"/>
    </row>
    <row r="8" spans="1:24" x14ac:dyDescent="0.25">
      <c r="A8" s="59">
        <v>15</v>
      </c>
      <c r="B8" s="134">
        <v>6000</v>
      </c>
      <c r="C8" s="134">
        <v>6000</v>
      </c>
      <c r="D8" s="134">
        <v>6000</v>
      </c>
      <c r="E8" s="134">
        <v>5940</v>
      </c>
      <c r="F8" s="59">
        <v>60</v>
      </c>
      <c r="G8" s="134">
        <v>300000</v>
      </c>
      <c r="H8" s="59">
        <v>15</v>
      </c>
      <c r="I8" s="134"/>
      <c r="J8" s="59" t="s">
        <v>7809</v>
      </c>
      <c r="K8" s="134">
        <v>75000000</v>
      </c>
      <c r="L8" s="59">
        <v>1900</v>
      </c>
      <c r="M8" s="157">
        <v>500000000</v>
      </c>
      <c r="O8" s="159">
        <v>1000000</v>
      </c>
      <c r="P8" s="159">
        <v>1000000</v>
      </c>
      <c r="Q8" s="163">
        <v>996000</v>
      </c>
      <c r="R8" s="159">
        <v>990000</v>
      </c>
      <c r="S8" s="159">
        <v>900000</v>
      </c>
      <c r="T8" s="159">
        <v>1000000</v>
      </c>
      <c r="U8" s="160"/>
      <c r="V8" s="162">
        <v>1000000</v>
      </c>
      <c r="W8" s="162">
        <v>900000</v>
      </c>
      <c r="X8" s="160"/>
    </row>
    <row r="9" spans="1:24" x14ac:dyDescent="0.25">
      <c r="A9" s="59">
        <v>19</v>
      </c>
      <c r="B9" s="134">
        <v>8000</v>
      </c>
      <c r="C9" s="134">
        <v>8000</v>
      </c>
      <c r="D9" s="134">
        <v>7980</v>
      </c>
      <c r="E9" s="134">
        <v>7920</v>
      </c>
      <c r="F9" s="59">
        <v>100</v>
      </c>
      <c r="G9" s="134">
        <v>900000</v>
      </c>
      <c r="H9" s="59">
        <v>19</v>
      </c>
      <c r="I9" s="134"/>
      <c r="J9" s="59" t="s">
        <v>7810</v>
      </c>
      <c r="K9" s="134">
        <v>150000000</v>
      </c>
      <c r="L9" s="59">
        <v>2100</v>
      </c>
      <c r="M9" s="157">
        <v>600000000</v>
      </c>
      <c r="O9" s="159">
        <v>3000000</v>
      </c>
      <c r="P9" s="159">
        <v>3000000</v>
      </c>
      <c r="Q9" s="163">
        <v>3000000</v>
      </c>
      <c r="R9" s="159">
        <v>2970000</v>
      </c>
      <c r="S9" s="159">
        <v>3000000</v>
      </c>
      <c r="T9" s="159">
        <v>2500000</v>
      </c>
      <c r="U9" s="160"/>
      <c r="V9" s="162">
        <v>3000000</v>
      </c>
      <c r="W9" s="162">
        <v>3000000</v>
      </c>
      <c r="X9" s="160"/>
    </row>
    <row r="10" spans="1:24" x14ac:dyDescent="0.25">
      <c r="A10" s="59">
        <v>23</v>
      </c>
      <c r="B10" s="135">
        <v>10000</v>
      </c>
      <c r="C10" s="135">
        <v>10000</v>
      </c>
      <c r="D10" s="135">
        <v>9960</v>
      </c>
      <c r="E10" s="135">
        <v>9900</v>
      </c>
      <c r="F10" s="59">
        <v>125</v>
      </c>
      <c r="G10" s="134">
        <v>3000000</v>
      </c>
      <c r="H10" s="59">
        <v>23</v>
      </c>
      <c r="I10" s="134"/>
      <c r="J10" s="59" t="s">
        <v>7802</v>
      </c>
      <c r="K10" s="134">
        <v>125000000</v>
      </c>
      <c r="L10" s="59">
        <v>2200</v>
      </c>
      <c r="M10" s="157">
        <v>750000000</v>
      </c>
      <c r="O10" s="159">
        <v>6000000</v>
      </c>
      <c r="P10" s="159">
        <v>6000000</v>
      </c>
      <c r="Q10" s="163">
        <v>6000000</v>
      </c>
      <c r="R10" s="159">
        <v>5940000</v>
      </c>
      <c r="S10" s="159">
        <v>6000000</v>
      </c>
      <c r="T10" s="159">
        <v>5000000</v>
      </c>
      <c r="U10" s="160"/>
      <c r="V10" s="162">
        <v>6000000</v>
      </c>
      <c r="W10" s="162">
        <v>6000000</v>
      </c>
      <c r="X10" s="160"/>
    </row>
    <row r="11" spans="1:24" x14ac:dyDescent="0.25">
      <c r="A11" s="59">
        <v>28</v>
      </c>
      <c r="B11" s="135">
        <v>15000</v>
      </c>
      <c r="C11" s="135">
        <v>14800</v>
      </c>
      <c r="D11" s="135">
        <v>15000</v>
      </c>
      <c r="E11" s="135">
        <v>14400</v>
      </c>
      <c r="F11" s="59">
        <v>300</v>
      </c>
      <c r="G11" s="134">
        <v>6000000</v>
      </c>
      <c r="H11" s="59">
        <v>28</v>
      </c>
      <c r="I11" s="134">
        <v>20000</v>
      </c>
      <c r="J11" s="59" t="s">
        <v>7803</v>
      </c>
      <c r="K11" s="134">
        <v>250000000</v>
      </c>
      <c r="L11" s="59">
        <v>2500</v>
      </c>
      <c r="M11" s="157">
        <v>1000000000</v>
      </c>
      <c r="O11" s="159">
        <v>9000000</v>
      </c>
      <c r="P11" s="159">
        <v>9000000</v>
      </c>
      <c r="Q11" s="159">
        <v>9000000</v>
      </c>
      <c r="R11" s="159">
        <v>9000000</v>
      </c>
      <c r="S11" s="168">
        <v>9000000</v>
      </c>
      <c r="T11" s="168">
        <v>10000000</v>
      </c>
      <c r="U11" s="163">
        <v>9000000</v>
      </c>
      <c r="V11" s="162">
        <v>9000000</v>
      </c>
      <c r="W11" s="162">
        <v>9000000</v>
      </c>
      <c r="X11" s="160"/>
    </row>
    <row r="12" spans="1:24" x14ac:dyDescent="0.25">
      <c r="A12" s="59">
        <v>33</v>
      </c>
      <c r="B12" s="135">
        <v>20000</v>
      </c>
      <c r="C12" s="135">
        <v>20000</v>
      </c>
      <c r="D12" s="135">
        <v>19800</v>
      </c>
      <c r="E12" s="135">
        <v>19800</v>
      </c>
      <c r="F12" s="59">
        <v>500</v>
      </c>
      <c r="G12" s="134">
        <v>9000000</v>
      </c>
      <c r="H12" s="59">
        <v>33</v>
      </c>
      <c r="I12" s="134"/>
      <c r="J12" s="59" t="s">
        <v>7804</v>
      </c>
      <c r="K12" s="134">
        <v>500000000</v>
      </c>
      <c r="L12" s="59">
        <v>3750</v>
      </c>
      <c r="M12" s="157">
        <v>2000000000</v>
      </c>
      <c r="O12" s="159">
        <v>10000000</v>
      </c>
      <c r="P12" s="159">
        <v>10000000</v>
      </c>
      <c r="Q12" s="163">
        <v>9960000</v>
      </c>
      <c r="R12" s="163">
        <v>9900000</v>
      </c>
      <c r="S12" s="164">
        <v>9000000</v>
      </c>
      <c r="T12" s="164">
        <v>10000000</v>
      </c>
      <c r="U12" s="163">
        <v>9000000</v>
      </c>
      <c r="V12" s="162">
        <v>10000000</v>
      </c>
      <c r="W12" s="162">
        <v>9000000</v>
      </c>
      <c r="X12" s="160"/>
    </row>
    <row r="13" spans="1:24" x14ac:dyDescent="0.25">
      <c r="A13" s="59">
        <v>38</v>
      </c>
      <c r="B13" s="135">
        <v>25000</v>
      </c>
      <c r="C13" s="135">
        <v>24000</v>
      </c>
      <c r="D13" s="135">
        <v>24000</v>
      </c>
      <c r="E13" s="135">
        <v>24300</v>
      </c>
      <c r="F13" s="59">
        <v>600</v>
      </c>
      <c r="G13" s="134">
        <v>12000000</v>
      </c>
      <c r="H13" s="59">
        <v>38</v>
      </c>
      <c r="I13" s="134">
        <v>50000</v>
      </c>
      <c r="J13" s="59" t="s">
        <v>7811</v>
      </c>
      <c r="K13" s="134">
        <v>375000000</v>
      </c>
      <c r="L13" s="59">
        <v>4950</v>
      </c>
      <c r="M13" s="157">
        <v>3000000000</v>
      </c>
      <c r="O13" s="159">
        <v>15000000</v>
      </c>
      <c r="P13" s="159">
        <v>14800000</v>
      </c>
      <c r="Q13" s="163">
        <v>15000000</v>
      </c>
      <c r="R13" s="159">
        <v>14400000</v>
      </c>
      <c r="S13" s="159">
        <v>15000000</v>
      </c>
      <c r="T13" s="159">
        <v>10000000</v>
      </c>
      <c r="U13" s="163">
        <v>18000000</v>
      </c>
      <c r="V13" s="162">
        <v>15000000</v>
      </c>
      <c r="W13" s="162">
        <v>15000000</v>
      </c>
      <c r="X13" s="160"/>
    </row>
    <row r="14" spans="1:24" x14ac:dyDescent="0.25">
      <c r="A14" s="59">
        <v>43</v>
      </c>
      <c r="B14" s="135">
        <v>30000</v>
      </c>
      <c r="C14" s="135">
        <v>28000</v>
      </c>
      <c r="D14" s="135">
        <v>30000</v>
      </c>
      <c r="E14" s="135">
        <v>29700</v>
      </c>
      <c r="F14" s="59">
        <v>650</v>
      </c>
      <c r="G14" s="134">
        <v>15000000</v>
      </c>
      <c r="H14" s="59">
        <v>43</v>
      </c>
      <c r="I14" s="134"/>
      <c r="J14" s="59" t="s">
        <v>7812</v>
      </c>
      <c r="K14" s="134">
        <v>750000000</v>
      </c>
      <c r="L14" s="59">
        <v>6500</v>
      </c>
      <c r="M14" s="157">
        <v>4000000000</v>
      </c>
      <c r="O14" s="159">
        <v>30000000</v>
      </c>
      <c r="P14" s="159">
        <v>28000000</v>
      </c>
      <c r="Q14" s="163">
        <v>30000000</v>
      </c>
      <c r="R14" s="159">
        <v>29700000</v>
      </c>
      <c r="S14" s="159">
        <v>30000000</v>
      </c>
      <c r="T14" s="159">
        <v>30000000</v>
      </c>
      <c r="U14" s="163">
        <v>36000000</v>
      </c>
      <c r="V14" s="162">
        <v>30000000</v>
      </c>
      <c r="W14" s="162">
        <v>30000000</v>
      </c>
      <c r="X14" s="160"/>
    </row>
    <row r="15" spans="1:24" x14ac:dyDescent="0.25">
      <c r="A15" s="59">
        <v>50</v>
      </c>
      <c r="B15" s="135">
        <v>50000</v>
      </c>
      <c r="C15" s="135">
        <v>48000</v>
      </c>
      <c r="D15" s="135">
        <v>48000</v>
      </c>
      <c r="E15" s="135">
        <v>48600</v>
      </c>
      <c r="F15" s="59">
        <v>800</v>
      </c>
      <c r="G15" s="134">
        <v>30000000</v>
      </c>
      <c r="H15" s="59">
        <v>50</v>
      </c>
      <c r="I15" s="134"/>
      <c r="J15" s="59" t="s">
        <v>7813</v>
      </c>
      <c r="K15" s="134">
        <v>1500000000</v>
      </c>
      <c r="L15" s="59">
        <v>8000</v>
      </c>
      <c r="M15" s="157">
        <v>5000000000</v>
      </c>
      <c r="O15" s="159">
        <v>50000000</v>
      </c>
      <c r="P15" s="159">
        <v>50000000</v>
      </c>
      <c r="Q15" s="159">
        <v>49860000</v>
      </c>
      <c r="R15" s="163">
        <v>49500000</v>
      </c>
      <c r="S15" s="159">
        <v>45000000</v>
      </c>
      <c r="T15" s="159">
        <v>50000000</v>
      </c>
      <c r="U15" s="163">
        <v>75000000</v>
      </c>
      <c r="V15" s="162">
        <v>50000000</v>
      </c>
      <c r="W15" s="162">
        <v>45000000</v>
      </c>
      <c r="X15" s="160"/>
    </row>
    <row r="16" spans="1:24" x14ac:dyDescent="0.25">
      <c r="A16" s="59">
        <v>55</v>
      </c>
      <c r="B16" s="135">
        <v>100000</v>
      </c>
      <c r="C16" s="135">
        <v>100000</v>
      </c>
      <c r="D16" s="135">
        <v>96000</v>
      </c>
      <c r="E16" s="135">
        <v>99000</v>
      </c>
      <c r="F16" s="59">
        <v>850</v>
      </c>
      <c r="G16" s="134">
        <v>45000000</v>
      </c>
      <c r="H16" s="59">
        <v>55</v>
      </c>
      <c r="I16" s="134">
        <v>100000</v>
      </c>
      <c r="J16" s="59" t="s">
        <v>7814</v>
      </c>
      <c r="K16" s="134">
        <v>1250000000</v>
      </c>
      <c r="L16" s="59">
        <v>8500</v>
      </c>
      <c r="M16" s="157">
        <v>6000000000</v>
      </c>
      <c r="O16" s="159">
        <v>100000000</v>
      </c>
      <c r="P16" s="159">
        <v>100000000</v>
      </c>
      <c r="Q16" s="163">
        <v>99600000</v>
      </c>
      <c r="R16" s="163">
        <v>99000000</v>
      </c>
      <c r="S16" s="159">
        <v>90000000</v>
      </c>
      <c r="T16" s="159">
        <v>100000000</v>
      </c>
      <c r="U16" s="164">
        <v>75000000</v>
      </c>
      <c r="V16" s="162">
        <v>100000000</v>
      </c>
      <c r="W16" s="162">
        <v>90000000</v>
      </c>
      <c r="X16" s="159">
        <v>100000000</v>
      </c>
    </row>
    <row r="17" spans="1:24" x14ac:dyDescent="0.25">
      <c r="A17" s="59">
        <v>60</v>
      </c>
      <c r="B17" s="135">
        <v>200000</v>
      </c>
      <c r="C17" s="135">
        <v>200000</v>
      </c>
      <c r="D17" s="135">
        <v>198000</v>
      </c>
      <c r="E17" s="135">
        <v>198000</v>
      </c>
      <c r="F17" s="59">
        <v>950</v>
      </c>
      <c r="G17" s="134">
        <v>60000000</v>
      </c>
      <c r="H17" s="59">
        <v>60</v>
      </c>
      <c r="I17" s="134">
        <v>250000</v>
      </c>
      <c r="J17" s="59" t="s">
        <v>7815</v>
      </c>
      <c r="K17" s="134">
        <v>2500000000</v>
      </c>
      <c r="L17" s="59">
        <v>9000</v>
      </c>
      <c r="M17" s="157">
        <v>7000000000</v>
      </c>
      <c r="O17" s="159">
        <v>200000000</v>
      </c>
      <c r="P17" s="159">
        <v>200000000</v>
      </c>
      <c r="Q17" s="163">
        <v>198000000</v>
      </c>
      <c r="R17" s="159">
        <v>198000000</v>
      </c>
      <c r="S17" s="159">
        <v>150000000</v>
      </c>
      <c r="T17" s="159">
        <v>200000000</v>
      </c>
      <c r="U17" s="163">
        <v>150000000</v>
      </c>
      <c r="V17" s="162">
        <v>200000000</v>
      </c>
      <c r="W17" s="162">
        <v>150000000</v>
      </c>
      <c r="X17" s="159">
        <v>200000000</v>
      </c>
    </row>
    <row r="18" spans="1:24" x14ac:dyDescent="0.25">
      <c r="A18" s="59">
        <v>70</v>
      </c>
      <c r="B18" s="135">
        <v>250000</v>
      </c>
      <c r="C18" s="135">
        <v>240000</v>
      </c>
      <c r="D18" s="135">
        <v>240000</v>
      </c>
      <c r="E18" s="135">
        <v>243000</v>
      </c>
      <c r="F18" s="148">
        <v>1000</v>
      </c>
      <c r="G18" s="134">
        <v>90000000</v>
      </c>
      <c r="H18" s="59">
        <v>70</v>
      </c>
      <c r="I18" s="134"/>
      <c r="J18" s="59" t="s">
        <v>7816</v>
      </c>
      <c r="K18" s="134">
        <v>5000000000</v>
      </c>
      <c r="L18" s="59">
        <v>9500</v>
      </c>
      <c r="M18" s="157">
        <v>8000000000</v>
      </c>
      <c r="O18" s="159">
        <v>300000000</v>
      </c>
      <c r="P18" s="159">
        <v>280000000</v>
      </c>
      <c r="Q18" s="163">
        <v>300000000</v>
      </c>
      <c r="R18" s="159">
        <v>297000000</v>
      </c>
      <c r="S18" s="159">
        <v>300000000</v>
      </c>
      <c r="T18" s="159">
        <v>300000000</v>
      </c>
      <c r="U18" s="163">
        <v>250000000</v>
      </c>
      <c r="V18" s="162">
        <v>300000000</v>
      </c>
      <c r="W18" s="162">
        <v>300000000</v>
      </c>
      <c r="X18" s="159">
        <v>300000000</v>
      </c>
    </row>
    <row r="19" spans="1:24" x14ac:dyDescent="0.25">
      <c r="A19" s="59">
        <v>85</v>
      </c>
      <c r="B19" s="135">
        <v>300000</v>
      </c>
      <c r="C19" s="135">
        <v>280000</v>
      </c>
      <c r="D19" s="135">
        <v>300000</v>
      </c>
      <c r="E19" s="135">
        <v>297000</v>
      </c>
      <c r="F19" s="148">
        <v>1700</v>
      </c>
      <c r="G19" s="134">
        <v>150000000</v>
      </c>
      <c r="H19" s="59">
        <v>85</v>
      </c>
      <c r="I19" s="134">
        <v>500000</v>
      </c>
      <c r="J19" s="59" t="s">
        <v>8057</v>
      </c>
      <c r="K19" s="134">
        <v>2500000000</v>
      </c>
      <c r="L19" s="59">
        <v>10000</v>
      </c>
      <c r="M19" s="157">
        <v>9000000000</v>
      </c>
      <c r="O19" s="159">
        <v>500000000</v>
      </c>
      <c r="P19" s="159">
        <v>500000000</v>
      </c>
      <c r="Q19" s="163">
        <v>498000000</v>
      </c>
      <c r="R19" s="163">
        <v>495000000</v>
      </c>
      <c r="S19" s="159">
        <v>600000000</v>
      </c>
      <c r="T19" s="159">
        <v>500000000</v>
      </c>
      <c r="U19" s="163">
        <v>500000000</v>
      </c>
      <c r="V19" s="162">
        <v>500000000</v>
      </c>
      <c r="W19" s="162">
        <v>600000000</v>
      </c>
      <c r="X19" s="159">
        <v>500000000</v>
      </c>
    </row>
    <row r="20" spans="1:24" x14ac:dyDescent="0.25">
      <c r="A20" s="59">
        <v>100</v>
      </c>
      <c r="B20" s="135">
        <v>500000</v>
      </c>
      <c r="C20" s="135">
        <v>480000</v>
      </c>
      <c r="D20" s="135">
        <v>480000</v>
      </c>
      <c r="E20" s="135">
        <v>486000</v>
      </c>
      <c r="F20" s="148">
        <v>2000</v>
      </c>
      <c r="G20" s="134">
        <v>300000000</v>
      </c>
      <c r="H20" s="59">
        <v>100</v>
      </c>
      <c r="I20" s="134"/>
      <c r="J20" s="59" t="s">
        <v>8058</v>
      </c>
      <c r="K20" s="134">
        <v>5000000000</v>
      </c>
      <c r="L20" s="59">
        <v>10500</v>
      </c>
      <c r="M20" s="157">
        <v>10000000000</v>
      </c>
      <c r="O20" s="159">
        <v>1000000000</v>
      </c>
      <c r="P20" s="159">
        <v>1000000000</v>
      </c>
      <c r="Q20" s="163">
        <v>996000000</v>
      </c>
      <c r="R20" s="163">
        <v>990000000</v>
      </c>
      <c r="S20" s="159">
        <v>1200000000</v>
      </c>
      <c r="T20" s="159">
        <v>1000000000</v>
      </c>
      <c r="U20" s="163">
        <v>1500000000</v>
      </c>
      <c r="V20" s="162">
        <v>1000000000</v>
      </c>
      <c r="W20" s="162">
        <v>1200000000</v>
      </c>
      <c r="X20" s="159">
        <v>1000000000</v>
      </c>
    </row>
    <row r="21" spans="1:24" x14ac:dyDescent="0.25">
      <c r="A21" s="59">
        <v>125</v>
      </c>
      <c r="B21" s="135">
        <v>1000000</v>
      </c>
      <c r="C21" s="135">
        <v>1000000</v>
      </c>
      <c r="D21" s="135">
        <v>996000</v>
      </c>
      <c r="E21" s="135">
        <v>990000</v>
      </c>
      <c r="F21" s="148">
        <v>3000</v>
      </c>
      <c r="G21" s="134">
        <v>450000000</v>
      </c>
      <c r="H21" s="59">
        <v>125</v>
      </c>
      <c r="I21" s="134">
        <v>1000000</v>
      </c>
      <c r="J21" s="59" t="s">
        <v>8059</v>
      </c>
      <c r="K21" s="134">
        <v>10000000000</v>
      </c>
      <c r="L21" s="60"/>
      <c r="M21" s="60"/>
      <c r="O21" s="163">
        <v>2000000000</v>
      </c>
      <c r="P21" s="163">
        <v>2000000000</v>
      </c>
      <c r="Q21" s="163">
        <v>1980000000</v>
      </c>
      <c r="R21" s="163">
        <v>1980000000</v>
      </c>
      <c r="S21" s="163">
        <v>3000000000</v>
      </c>
      <c r="T21" s="163">
        <v>2000000000</v>
      </c>
      <c r="U21" s="163">
        <v>1500000000</v>
      </c>
      <c r="V21" s="162">
        <v>2000000000</v>
      </c>
      <c r="W21" s="162">
        <v>3000000000</v>
      </c>
      <c r="X21" s="163">
        <v>2000000000</v>
      </c>
    </row>
    <row r="22" spans="1:24" x14ac:dyDescent="0.25">
      <c r="A22" s="59">
        <v>150</v>
      </c>
      <c r="B22" s="135">
        <v>1500000</v>
      </c>
      <c r="C22" s="135">
        <v>1480000</v>
      </c>
      <c r="D22" s="135">
        <v>1500000</v>
      </c>
      <c r="E22" s="135">
        <v>1440000</v>
      </c>
      <c r="F22" s="148">
        <v>4200</v>
      </c>
      <c r="G22" s="134">
        <v>600000000</v>
      </c>
      <c r="H22" s="59">
        <v>150</v>
      </c>
      <c r="I22" s="134">
        <v>2500000</v>
      </c>
      <c r="J22" s="56"/>
      <c r="K22" s="56"/>
      <c r="L22" s="60"/>
      <c r="M22" s="60"/>
      <c r="O22" s="163">
        <v>5000000000</v>
      </c>
      <c r="P22" s="163">
        <v>5000000000</v>
      </c>
      <c r="Q22" s="163">
        <v>4980000000</v>
      </c>
      <c r="R22" s="163">
        <v>4950000000</v>
      </c>
      <c r="S22" s="163">
        <v>6000000000</v>
      </c>
      <c r="T22" s="163">
        <v>5000000000</v>
      </c>
      <c r="U22" s="163">
        <v>5000000000</v>
      </c>
      <c r="V22" s="162">
        <v>5000000000</v>
      </c>
      <c r="W22" s="162">
        <v>6000000000</v>
      </c>
      <c r="X22" s="163">
        <v>5000000000</v>
      </c>
    </row>
    <row r="23" spans="1:24" x14ac:dyDescent="0.25">
      <c r="A23" s="59">
        <v>175</v>
      </c>
      <c r="B23" s="135">
        <v>2000000</v>
      </c>
      <c r="C23" s="135">
        <v>2000000</v>
      </c>
      <c r="D23" s="135">
        <v>1980000</v>
      </c>
      <c r="E23" s="135">
        <v>1980000</v>
      </c>
      <c r="F23" s="148">
        <v>4800</v>
      </c>
      <c r="G23" s="134">
        <v>900000000</v>
      </c>
      <c r="H23" s="59">
        <v>175</v>
      </c>
      <c r="I23" s="134"/>
      <c r="J23" s="56"/>
      <c r="K23" s="56"/>
      <c r="L23" s="60"/>
      <c r="M23" s="60"/>
      <c r="O23" s="163">
        <v>10000000000</v>
      </c>
      <c r="P23" s="163">
        <v>10000000000</v>
      </c>
      <c r="Q23" s="163">
        <v>9960000000</v>
      </c>
      <c r="R23" s="163">
        <v>9900000000</v>
      </c>
      <c r="S23" s="163">
        <v>12000000000</v>
      </c>
      <c r="T23" s="163">
        <v>10000000000</v>
      </c>
      <c r="U23" s="163">
        <v>10000000000</v>
      </c>
      <c r="V23" s="165">
        <v>10000000000</v>
      </c>
      <c r="W23" s="165">
        <v>12000000000</v>
      </c>
      <c r="X23" s="163">
        <v>10000000000</v>
      </c>
    </row>
    <row r="24" spans="1:24" x14ac:dyDescent="0.25">
      <c r="A24" s="59">
        <v>200</v>
      </c>
      <c r="B24" s="135">
        <v>2500000</v>
      </c>
      <c r="C24" s="135">
        <v>2400000</v>
      </c>
      <c r="D24" s="135">
        <v>2400000</v>
      </c>
      <c r="E24" s="135">
        <v>2430000</v>
      </c>
      <c r="F24" s="148">
        <v>5000</v>
      </c>
      <c r="G24" s="134">
        <v>1200000000</v>
      </c>
      <c r="H24" s="59">
        <v>200</v>
      </c>
      <c r="I24" s="134"/>
      <c r="J24" s="69" t="s">
        <v>510</v>
      </c>
      <c r="K24" s="56"/>
      <c r="L24" s="60"/>
      <c r="M24" s="60"/>
    </row>
    <row r="25" spans="1:24" x14ac:dyDescent="0.25">
      <c r="A25" s="59">
        <v>250</v>
      </c>
      <c r="B25" s="135">
        <v>3000000</v>
      </c>
      <c r="C25" s="135">
        <v>3000000</v>
      </c>
      <c r="D25" s="135">
        <v>3000000</v>
      </c>
      <c r="E25" s="135">
        <v>2970000</v>
      </c>
      <c r="F25" s="148">
        <v>7500</v>
      </c>
      <c r="G25" s="134">
        <v>1500000000</v>
      </c>
      <c r="H25" s="59">
        <v>250</v>
      </c>
      <c r="I25" s="134">
        <v>5000000</v>
      </c>
      <c r="J25" s="56"/>
      <c r="K25" s="56"/>
      <c r="L25" s="60"/>
      <c r="M25" s="60"/>
    </row>
    <row r="26" spans="1:24" x14ac:dyDescent="0.25">
      <c r="A26" s="59">
        <v>300</v>
      </c>
      <c r="B26" s="135">
        <v>3500000</v>
      </c>
      <c r="C26" s="135">
        <v>3500000</v>
      </c>
      <c r="D26" s="135">
        <v>3480000</v>
      </c>
      <c r="E26" s="135">
        <v>3420000</v>
      </c>
      <c r="F26" s="148">
        <v>9500</v>
      </c>
      <c r="G26" s="134">
        <v>3000000000</v>
      </c>
      <c r="H26" s="59">
        <v>300</v>
      </c>
      <c r="I26" s="134"/>
      <c r="J26" s="56"/>
      <c r="K26" s="56"/>
      <c r="L26" s="60"/>
      <c r="M26" s="60"/>
    </row>
    <row r="27" spans="1:24" x14ac:dyDescent="0.25">
      <c r="A27" s="59">
        <v>350</v>
      </c>
      <c r="B27" s="135">
        <v>4000000</v>
      </c>
      <c r="C27" s="135">
        <v>4000000</v>
      </c>
      <c r="D27" s="135">
        <v>3960000</v>
      </c>
      <c r="E27" s="135">
        <v>3960000</v>
      </c>
      <c r="F27" s="148">
        <v>13000</v>
      </c>
      <c r="G27" s="134">
        <v>4500000000</v>
      </c>
      <c r="H27" s="59">
        <v>350</v>
      </c>
      <c r="I27" s="134"/>
      <c r="J27" s="56"/>
      <c r="K27" s="56"/>
      <c r="L27" s="60"/>
      <c r="M27" s="60"/>
    </row>
    <row r="28" spans="1:24" x14ac:dyDescent="0.25">
      <c r="A28" s="59">
        <v>450</v>
      </c>
      <c r="B28" s="135">
        <v>5000000</v>
      </c>
      <c r="C28" s="135">
        <v>5000000</v>
      </c>
      <c r="D28" s="135">
        <v>4980000</v>
      </c>
      <c r="E28" s="135">
        <v>4950000</v>
      </c>
      <c r="F28" s="148">
        <v>17000</v>
      </c>
      <c r="G28" s="134">
        <v>6000000000</v>
      </c>
      <c r="H28" s="59">
        <v>450</v>
      </c>
      <c r="I28" s="134"/>
      <c r="J28" s="56"/>
      <c r="K28" s="56"/>
      <c r="L28" s="60"/>
      <c r="M28" s="60"/>
    </row>
    <row r="29" spans="1:24" x14ac:dyDescent="0.25">
      <c r="A29" s="59">
        <v>500</v>
      </c>
      <c r="B29" s="135">
        <v>6000000</v>
      </c>
      <c r="C29" s="135">
        <v>6000000</v>
      </c>
      <c r="D29" s="135">
        <v>6000000</v>
      </c>
      <c r="E29" s="135">
        <v>5940000</v>
      </c>
      <c r="F29" s="148">
        <v>20000</v>
      </c>
      <c r="G29" s="134">
        <v>9000000000</v>
      </c>
      <c r="H29" s="59">
        <v>500</v>
      </c>
      <c r="I29" s="134">
        <v>7500000</v>
      </c>
      <c r="J29" s="56"/>
      <c r="K29" s="56"/>
      <c r="L29" s="60"/>
      <c r="M29" s="60"/>
    </row>
    <row r="30" spans="1:24" x14ac:dyDescent="0.25">
      <c r="A30" s="59">
        <v>550</v>
      </c>
      <c r="B30" s="149">
        <v>7000000</v>
      </c>
      <c r="C30" s="149">
        <v>7000000</v>
      </c>
      <c r="D30" s="149">
        <v>6960000</v>
      </c>
      <c r="E30" s="149">
        <v>6930000</v>
      </c>
      <c r="F30" s="148">
        <v>21000</v>
      </c>
      <c r="G30" s="134">
        <v>12000000000</v>
      </c>
      <c r="H30" s="59">
        <v>550</v>
      </c>
      <c r="I30" s="134"/>
      <c r="J30" s="56"/>
      <c r="K30" s="56"/>
      <c r="L30" s="60"/>
      <c r="M30" s="60"/>
    </row>
    <row r="31" spans="1:24" x14ac:dyDescent="0.25">
      <c r="A31" s="59">
        <v>565</v>
      </c>
      <c r="B31" s="149">
        <v>8000000</v>
      </c>
      <c r="C31" s="149">
        <v>8000000</v>
      </c>
      <c r="D31" s="149">
        <v>7980000</v>
      </c>
      <c r="E31" s="149">
        <v>7920000</v>
      </c>
      <c r="F31" s="61"/>
      <c r="G31" s="61"/>
      <c r="H31" s="59">
        <v>565</v>
      </c>
      <c r="I31" s="134">
        <v>10000000</v>
      </c>
      <c r="J31" s="56"/>
      <c r="K31" s="56"/>
      <c r="L31" s="60"/>
      <c r="M31" s="60"/>
    </row>
    <row r="32" spans="1:24" x14ac:dyDescent="0.25">
      <c r="A32" s="59">
        <v>580</v>
      </c>
      <c r="B32" s="149">
        <v>9000000</v>
      </c>
      <c r="C32" s="149">
        <v>9000000</v>
      </c>
      <c r="D32" s="149">
        <v>9000000</v>
      </c>
      <c r="E32" s="149">
        <v>9000000</v>
      </c>
      <c r="F32" s="61"/>
      <c r="G32" s="61"/>
      <c r="H32" s="59">
        <v>580</v>
      </c>
      <c r="I32" s="134"/>
      <c r="J32" s="56"/>
      <c r="K32" s="56"/>
      <c r="L32" s="60"/>
      <c r="M32" s="60"/>
    </row>
    <row r="33" spans="1:13" x14ac:dyDescent="0.25">
      <c r="A33" s="59">
        <v>600</v>
      </c>
      <c r="B33" s="149">
        <v>10000000</v>
      </c>
      <c r="C33" s="149">
        <v>10000000</v>
      </c>
      <c r="D33" s="149">
        <v>9960000</v>
      </c>
      <c r="E33" s="149">
        <v>9900000</v>
      </c>
      <c r="F33" s="61"/>
      <c r="G33" s="61"/>
      <c r="H33" s="59">
        <v>600</v>
      </c>
      <c r="I33" s="134"/>
      <c r="J33" s="56"/>
      <c r="K33" s="56"/>
      <c r="L33" s="60"/>
      <c r="M33" s="60"/>
    </row>
    <row r="34" spans="1:13" x14ac:dyDescent="0.25">
      <c r="A34" s="59">
        <v>650</v>
      </c>
      <c r="B34" s="149">
        <v>15000000</v>
      </c>
      <c r="C34" s="149">
        <v>14800000</v>
      </c>
      <c r="D34" s="149">
        <v>15000000</v>
      </c>
      <c r="E34" s="149">
        <v>14400000</v>
      </c>
      <c r="F34" s="61"/>
      <c r="G34" s="61"/>
      <c r="H34" s="59">
        <v>650</v>
      </c>
      <c r="I34" s="134">
        <v>30000000</v>
      </c>
      <c r="J34" s="56"/>
      <c r="K34" s="56"/>
      <c r="L34" s="60"/>
      <c r="M34" s="60"/>
    </row>
    <row r="35" spans="1:13" x14ac:dyDescent="0.25">
      <c r="A35" s="59">
        <v>700</v>
      </c>
      <c r="B35" s="149">
        <v>20000000</v>
      </c>
      <c r="C35" s="149">
        <v>20000000</v>
      </c>
      <c r="D35" s="149">
        <v>19800000</v>
      </c>
      <c r="E35" s="149">
        <v>19800000</v>
      </c>
      <c r="F35" s="61"/>
      <c r="G35" s="61"/>
      <c r="H35" s="59">
        <v>700</v>
      </c>
      <c r="I35" s="134"/>
      <c r="J35" s="56"/>
      <c r="K35" s="56"/>
      <c r="L35" s="60"/>
      <c r="M35" s="60"/>
    </row>
    <row r="36" spans="1:13" x14ac:dyDescent="0.25">
      <c r="A36" s="59">
        <v>750</v>
      </c>
      <c r="B36" s="149">
        <v>25000000</v>
      </c>
      <c r="C36" s="149">
        <v>24000000</v>
      </c>
      <c r="D36" s="149">
        <v>24000000</v>
      </c>
      <c r="E36" s="149">
        <v>24300000</v>
      </c>
      <c r="F36" s="61"/>
      <c r="G36" s="61"/>
      <c r="H36" s="59">
        <v>750</v>
      </c>
      <c r="I36" s="134"/>
      <c r="J36" s="56"/>
      <c r="K36" s="56"/>
      <c r="L36" s="60"/>
      <c r="M36" s="60"/>
    </row>
    <row r="37" spans="1:13" x14ac:dyDescent="0.25">
      <c r="A37" s="59">
        <v>800</v>
      </c>
      <c r="B37" s="149">
        <v>30000000</v>
      </c>
      <c r="C37" s="149">
        <v>28000000</v>
      </c>
      <c r="D37" s="149">
        <v>30000000</v>
      </c>
      <c r="E37" s="149">
        <v>29700000</v>
      </c>
      <c r="F37" s="61"/>
      <c r="G37" s="61"/>
      <c r="H37" s="59">
        <v>800</v>
      </c>
      <c r="I37" s="134"/>
      <c r="J37" s="56"/>
      <c r="K37" s="56"/>
      <c r="L37" s="60"/>
      <c r="M37" s="60"/>
    </row>
    <row r="38" spans="1:13" x14ac:dyDescent="0.25">
      <c r="A38" s="59">
        <v>825</v>
      </c>
      <c r="B38" s="149">
        <v>35000000</v>
      </c>
      <c r="C38" s="149">
        <v>34800000</v>
      </c>
      <c r="D38" s="149">
        <v>34920000</v>
      </c>
      <c r="E38" s="149">
        <v>34200000</v>
      </c>
      <c r="F38" s="61"/>
      <c r="G38" s="61"/>
      <c r="H38" s="59">
        <v>825</v>
      </c>
      <c r="I38" s="134">
        <v>50000000</v>
      </c>
      <c r="J38" s="56"/>
      <c r="K38" s="56"/>
      <c r="L38" s="60"/>
      <c r="M38" s="60"/>
    </row>
    <row r="39" spans="1:13" x14ac:dyDescent="0.25">
      <c r="A39" s="59">
        <v>850</v>
      </c>
      <c r="B39" s="149">
        <v>40000000</v>
      </c>
      <c r="C39" s="149">
        <v>40000000</v>
      </c>
      <c r="D39" s="149">
        <v>39960000</v>
      </c>
      <c r="E39" s="149">
        <v>39600000</v>
      </c>
      <c r="F39" s="61"/>
      <c r="G39" s="61"/>
      <c r="H39" s="59">
        <v>850</v>
      </c>
      <c r="I39" s="134"/>
      <c r="J39" s="56"/>
      <c r="K39" s="56"/>
      <c r="L39" s="60"/>
      <c r="M39" s="60"/>
    </row>
    <row r="40" spans="1:13" x14ac:dyDescent="0.25">
      <c r="A40" s="59">
        <v>900</v>
      </c>
      <c r="B40" s="149">
        <v>50000000</v>
      </c>
      <c r="C40" s="149">
        <v>50000000</v>
      </c>
      <c r="D40" s="149">
        <v>49860000</v>
      </c>
      <c r="E40" s="149">
        <v>49500000</v>
      </c>
      <c r="F40" s="61"/>
      <c r="G40" s="61"/>
      <c r="H40" s="59">
        <v>900</v>
      </c>
      <c r="I40" s="134"/>
      <c r="J40" s="56"/>
      <c r="K40" s="56"/>
      <c r="L40" s="60"/>
      <c r="M40" s="60"/>
    </row>
    <row r="41" spans="1:13" x14ac:dyDescent="0.25">
      <c r="A41" s="59">
        <v>950</v>
      </c>
      <c r="B41" s="149">
        <v>60000000</v>
      </c>
      <c r="C41" s="149">
        <v>60000000</v>
      </c>
      <c r="D41" s="149">
        <v>60000000</v>
      </c>
      <c r="E41" s="149">
        <v>59400000</v>
      </c>
      <c r="F41" s="61"/>
      <c r="G41" s="61"/>
      <c r="H41" s="59">
        <v>950</v>
      </c>
      <c r="I41" s="134">
        <v>100000000</v>
      </c>
      <c r="J41" s="56"/>
      <c r="K41" s="56"/>
    </row>
    <row r="42" spans="1:13" x14ac:dyDescent="0.25">
      <c r="A42" s="148">
        <v>1000</v>
      </c>
      <c r="B42" s="149">
        <v>75000000</v>
      </c>
      <c r="C42" s="149">
        <v>72000000</v>
      </c>
      <c r="D42" s="149">
        <v>75000000</v>
      </c>
      <c r="E42" s="149">
        <v>74700000</v>
      </c>
      <c r="F42" s="61"/>
      <c r="G42" s="61"/>
      <c r="H42" s="59">
        <v>1000</v>
      </c>
      <c r="I42" s="134"/>
      <c r="J42" s="56"/>
      <c r="K42" s="56"/>
    </row>
    <row r="43" spans="1:13" x14ac:dyDescent="0.25">
      <c r="A43" s="148">
        <v>1300</v>
      </c>
      <c r="B43" s="149">
        <v>100000000</v>
      </c>
      <c r="C43" s="149">
        <v>100000000</v>
      </c>
      <c r="D43" s="149">
        <v>99600000</v>
      </c>
      <c r="E43" s="149">
        <v>99000000</v>
      </c>
      <c r="F43" s="61"/>
      <c r="G43" s="61"/>
      <c r="H43" s="59">
        <v>1300</v>
      </c>
      <c r="I43" s="134"/>
      <c r="J43" s="56"/>
      <c r="K43" s="56"/>
    </row>
    <row r="44" spans="1:13" x14ac:dyDescent="0.25">
      <c r="A44" s="148">
        <v>1600</v>
      </c>
      <c r="B44" s="149">
        <v>125000000</v>
      </c>
      <c r="C44" s="149">
        <v>124000000</v>
      </c>
      <c r="D44" s="149">
        <v>120000000</v>
      </c>
      <c r="E44" s="149">
        <v>117000000</v>
      </c>
      <c r="F44" s="61"/>
      <c r="G44" s="61"/>
      <c r="H44" s="59">
        <v>1600</v>
      </c>
      <c r="I44" s="134">
        <v>150000000</v>
      </c>
      <c r="J44" s="56"/>
      <c r="K44" s="56"/>
    </row>
    <row r="45" spans="1:13" x14ac:dyDescent="0.25">
      <c r="A45" s="148">
        <v>1700</v>
      </c>
      <c r="B45" s="149">
        <v>150000000</v>
      </c>
      <c r="C45" s="149">
        <v>148000000</v>
      </c>
      <c r="D45" s="149">
        <v>150000000</v>
      </c>
      <c r="E45" s="149">
        <v>144000000</v>
      </c>
      <c r="F45" s="61"/>
      <c r="G45" s="61"/>
      <c r="H45" s="59">
        <v>1700</v>
      </c>
      <c r="I45" s="134"/>
      <c r="J45" s="56"/>
      <c r="K45" s="56"/>
    </row>
    <row r="46" spans="1:13" x14ac:dyDescent="0.25">
      <c r="A46" s="148">
        <v>1800</v>
      </c>
      <c r="B46" s="149">
        <v>200000000</v>
      </c>
      <c r="C46" s="149">
        <v>200000000</v>
      </c>
      <c r="D46" s="149">
        <v>198000000</v>
      </c>
      <c r="E46" s="149">
        <v>198000000</v>
      </c>
      <c r="F46" s="61"/>
      <c r="G46" s="61"/>
      <c r="H46" s="59">
        <v>1800</v>
      </c>
      <c r="I46" s="134">
        <v>200000000</v>
      </c>
      <c r="J46" s="56"/>
      <c r="K46" s="56"/>
    </row>
    <row r="47" spans="1:13" x14ac:dyDescent="0.25">
      <c r="A47" s="148">
        <v>2000</v>
      </c>
      <c r="B47" s="149">
        <v>300000000</v>
      </c>
      <c r="C47" s="149">
        <v>280000000</v>
      </c>
      <c r="D47" s="149">
        <v>300000000</v>
      </c>
      <c r="E47" s="149">
        <v>297000000</v>
      </c>
      <c r="F47" s="61"/>
      <c r="G47" s="61"/>
      <c r="H47" s="59">
        <v>2000</v>
      </c>
      <c r="I47" s="134">
        <v>300000000</v>
      </c>
      <c r="J47" s="56"/>
      <c r="K47" s="56"/>
    </row>
    <row r="48" spans="1:13" x14ac:dyDescent="0.25">
      <c r="A48" s="148">
        <v>3000</v>
      </c>
      <c r="B48" s="149">
        <v>400000000</v>
      </c>
      <c r="C48" s="149">
        <v>400000000</v>
      </c>
      <c r="D48" s="149">
        <v>396000000</v>
      </c>
      <c r="E48" s="149">
        <v>396000000</v>
      </c>
      <c r="F48" s="61"/>
      <c r="G48" s="61"/>
      <c r="H48" s="59">
        <v>3000</v>
      </c>
      <c r="I48" s="134">
        <v>400000000</v>
      </c>
      <c r="J48" s="56"/>
      <c r="K48" s="56"/>
    </row>
    <row r="49" spans="1:11" x14ac:dyDescent="0.25">
      <c r="A49" s="148">
        <v>3800</v>
      </c>
      <c r="B49" s="149">
        <v>500000000</v>
      </c>
      <c r="C49" s="149">
        <v>500000000</v>
      </c>
      <c r="D49" s="149">
        <v>498000000</v>
      </c>
      <c r="E49" s="149">
        <v>495000000</v>
      </c>
      <c r="F49" s="61"/>
      <c r="G49" s="61"/>
      <c r="H49" s="59">
        <v>3800</v>
      </c>
      <c r="I49" s="134">
        <v>500000000</v>
      </c>
      <c r="J49" s="56"/>
      <c r="K49" s="56"/>
    </row>
    <row r="50" spans="1:11" x14ac:dyDescent="0.25">
      <c r="A50" s="148">
        <v>4200</v>
      </c>
      <c r="B50" s="149">
        <v>600000000</v>
      </c>
      <c r="C50" s="149">
        <v>600000000</v>
      </c>
      <c r="D50" s="149">
        <v>600000000</v>
      </c>
      <c r="E50" s="149">
        <v>594000000</v>
      </c>
      <c r="F50" s="61"/>
      <c r="G50" s="61"/>
      <c r="H50" s="59">
        <v>4200</v>
      </c>
      <c r="I50" s="134">
        <v>600000000</v>
      </c>
      <c r="J50" s="56"/>
      <c r="K50" s="56"/>
    </row>
    <row r="51" spans="1:11" x14ac:dyDescent="0.25">
      <c r="A51" s="148">
        <v>4400</v>
      </c>
      <c r="B51" s="149">
        <v>700000000</v>
      </c>
      <c r="C51" s="149">
        <v>700000000</v>
      </c>
      <c r="D51" s="149">
        <v>696000000</v>
      </c>
      <c r="E51" s="149">
        <v>693000000</v>
      </c>
      <c r="F51" s="61"/>
      <c r="G51" s="61"/>
      <c r="H51" s="59">
        <v>4400</v>
      </c>
      <c r="I51" s="134">
        <v>700000000</v>
      </c>
      <c r="J51" s="56"/>
      <c r="K51" s="56"/>
    </row>
    <row r="52" spans="1:11" x14ac:dyDescent="0.25">
      <c r="A52" s="148">
        <v>4600</v>
      </c>
      <c r="B52" s="149">
        <v>800000000</v>
      </c>
      <c r="C52" s="149">
        <v>800000000</v>
      </c>
      <c r="D52" s="149">
        <v>798000000</v>
      </c>
      <c r="E52" s="149">
        <v>792000000</v>
      </c>
      <c r="F52" s="61"/>
      <c r="G52" s="61"/>
      <c r="H52" s="59">
        <v>4600</v>
      </c>
      <c r="I52" s="134">
        <v>800000000</v>
      </c>
      <c r="J52" s="56"/>
      <c r="K52" s="56"/>
    </row>
    <row r="53" spans="1:11" x14ac:dyDescent="0.25">
      <c r="A53" s="148">
        <v>4800</v>
      </c>
      <c r="B53" s="149">
        <v>900000000</v>
      </c>
      <c r="C53" s="149">
        <v>900000000</v>
      </c>
      <c r="D53" s="149">
        <v>900000000</v>
      </c>
      <c r="E53" s="149">
        <v>900000000</v>
      </c>
      <c r="F53" s="61"/>
      <c r="G53" s="61"/>
      <c r="H53" s="59">
        <v>4800</v>
      </c>
      <c r="I53" s="134">
        <v>900000000</v>
      </c>
      <c r="J53" s="56"/>
      <c r="K53" s="56"/>
    </row>
    <row r="54" spans="1:11" x14ac:dyDescent="0.25">
      <c r="A54" s="148">
        <v>5000</v>
      </c>
      <c r="B54" s="149">
        <v>1000000000</v>
      </c>
      <c r="C54" s="149">
        <v>1000000000</v>
      </c>
      <c r="D54" s="149">
        <v>996000000</v>
      </c>
      <c r="E54" s="149">
        <v>990000000</v>
      </c>
      <c r="F54" s="61"/>
      <c r="G54" s="61"/>
      <c r="H54" s="59">
        <v>5000</v>
      </c>
      <c r="I54" s="134">
        <v>1000000000</v>
      </c>
      <c r="J54" s="56"/>
      <c r="K54" s="56"/>
    </row>
    <row r="55" spans="1:11" x14ac:dyDescent="0.25">
      <c r="A55" s="148">
        <v>7500</v>
      </c>
      <c r="B55" s="149">
        <v>2000000000</v>
      </c>
      <c r="C55" s="149">
        <v>2000000000</v>
      </c>
      <c r="D55" s="149">
        <v>1980000000</v>
      </c>
      <c r="E55" s="149">
        <v>1980000000</v>
      </c>
      <c r="F55" s="61"/>
      <c r="G55" s="61"/>
      <c r="H55" s="59">
        <v>7500</v>
      </c>
      <c r="I55" s="134">
        <v>2000000000</v>
      </c>
      <c r="J55" s="56"/>
      <c r="K55" s="56"/>
    </row>
    <row r="56" spans="1:11" x14ac:dyDescent="0.25">
      <c r="A56" s="148">
        <v>9500</v>
      </c>
      <c r="B56" s="149">
        <v>3000000000</v>
      </c>
      <c r="C56" s="149">
        <v>2800000000</v>
      </c>
      <c r="D56" s="149">
        <v>3000000000</v>
      </c>
      <c r="E56" s="149">
        <v>2970000000</v>
      </c>
      <c r="F56" s="61"/>
      <c r="G56" s="61"/>
      <c r="H56" s="59">
        <v>9500</v>
      </c>
      <c r="I56" s="134">
        <v>3000000000</v>
      </c>
      <c r="J56" s="61"/>
      <c r="K56" s="61"/>
    </row>
    <row r="57" spans="1:11" x14ac:dyDescent="0.25">
      <c r="A57" s="148">
        <v>13000</v>
      </c>
      <c r="B57" s="149">
        <v>4000000000</v>
      </c>
      <c r="C57" s="149">
        <v>4000000000</v>
      </c>
      <c r="D57" s="149">
        <v>3960000000</v>
      </c>
      <c r="E57" s="149">
        <v>3960000000</v>
      </c>
      <c r="F57" s="61"/>
      <c r="G57" s="61"/>
      <c r="H57" s="59">
        <v>13000</v>
      </c>
      <c r="I57" s="134">
        <v>4000000000</v>
      </c>
      <c r="J57" s="61"/>
      <c r="K57" s="61"/>
    </row>
    <row r="58" spans="1:11" x14ac:dyDescent="0.25">
      <c r="A58" s="148">
        <v>16000</v>
      </c>
      <c r="B58" s="149">
        <v>5000000000</v>
      </c>
      <c r="C58" s="149">
        <v>5000000000</v>
      </c>
      <c r="D58" s="149">
        <v>4980000000</v>
      </c>
      <c r="E58" s="149">
        <v>4950000000</v>
      </c>
      <c r="F58" s="61"/>
      <c r="G58" s="61"/>
      <c r="H58" s="59">
        <v>16000</v>
      </c>
      <c r="I58" s="134">
        <v>5000000000</v>
      </c>
      <c r="J58" s="61"/>
      <c r="K58" s="61"/>
    </row>
    <row r="59" spans="1:11" x14ac:dyDescent="0.25">
      <c r="A59" s="148">
        <v>17000</v>
      </c>
      <c r="B59" s="149">
        <v>6000000000</v>
      </c>
      <c r="C59" s="149">
        <v>6000000000</v>
      </c>
      <c r="D59" s="149">
        <v>6000000000</v>
      </c>
      <c r="E59" s="149">
        <v>5940000000</v>
      </c>
      <c r="F59" s="61"/>
      <c r="G59" s="61"/>
      <c r="H59" s="59">
        <v>17000</v>
      </c>
      <c r="I59" s="134">
        <v>6000000000</v>
      </c>
      <c r="J59" s="61"/>
      <c r="K59" s="61"/>
    </row>
    <row r="60" spans="1:11" x14ac:dyDescent="0.25">
      <c r="A60" s="148">
        <v>18000</v>
      </c>
      <c r="B60" s="149">
        <v>7000000000</v>
      </c>
      <c r="C60" s="149">
        <v>7000000000</v>
      </c>
      <c r="D60" s="149">
        <v>6960000000</v>
      </c>
      <c r="E60" s="149">
        <v>6930000000</v>
      </c>
      <c r="F60" s="61"/>
      <c r="G60" s="61"/>
      <c r="H60" s="59">
        <v>18000</v>
      </c>
      <c r="I60" s="134">
        <v>7000000000</v>
      </c>
      <c r="J60" s="61"/>
      <c r="K60" s="61"/>
    </row>
    <row r="61" spans="1:11" x14ac:dyDescent="0.25">
      <c r="A61" s="148">
        <v>19000</v>
      </c>
      <c r="B61" s="149">
        <v>8000000000</v>
      </c>
      <c r="C61" s="149">
        <v>8000000000</v>
      </c>
      <c r="D61" s="149">
        <v>7980000000</v>
      </c>
      <c r="E61" s="149">
        <v>7920000000</v>
      </c>
      <c r="F61" s="61"/>
      <c r="G61" s="61"/>
      <c r="H61" s="59">
        <v>19000</v>
      </c>
      <c r="I61" s="134">
        <v>8000000000</v>
      </c>
      <c r="J61" s="61"/>
      <c r="K61" s="61"/>
    </row>
    <row r="62" spans="1:11" x14ac:dyDescent="0.25">
      <c r="A62" s="148">
        <v>20000</v>
      </c>
      <c r="B62" s="149">
        <v>9000000000</v>
      </c>
      <c r="C62" s="149">
        <v>9000000000</v>
      </c>
      <c r="D62" s="149">
        <v>9000000000</v>
      </c>
      <c r="E62" s="149">
        <v>9000000000</v>
      </c>
      <c r="F62" s="61"/>
      <c r="G62" s="61"/>
      <c r="H62" s="59">
        <v>20000</v>
      </c>
      <c r="I62" s="134">
        <v>9000000000</v>
      </c>
      <c r="J62" s="61"/>
      <c r="K62" s="61"/>
    </row>
    <row r="63" spans="1:11" x14ac:dyDescent="0.25">
      <c r="A63" s="148">
        <v>21000</v>
      </c>
      <c r="B63" s="149">
        <v>10000000000</v>
      </c>
      <c r="C63" s="149">
        <v>10000000000</v>
      </c>
      <c r="D63" s="149">
        <v>9960000000</v>
      </c>
      <c r="E63" s="149">
        <v>9900000000</v>
      </c>
      <c r="F63" s="61"/>
      <c r="G63" s="61"/>
      <c r="H63" s="59">
        <v>21000</v>
      </c>
      <c r="I63" s="134">
        <v>10000000000</v>
      </c>
      <c r="J63" s="61"/>
      <c r="K63" s="61"/>
    </row>
    <row r="64" spans="1:11" x14ac:dyDescent="0.25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</row>
    <row r="65" spans="1:11" x14ac:dyDescent="0.25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</row>
    <row r="66" spans="1:11" x14ac:dyDescent="0.25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</row>
    <row r="67" spans="1:11" x14ac:dyDescent="0.25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</row>
    <row r="68" spans="1:11" x14ac:dyDescent="0.25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</row>
    <row r="69" spans="1:11" x14ac:dyDescent="0.25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</row>
    <row r="70" spans="1:1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</row>
    <row r="71" spans="1:11" x14ac:dyDescent="0.25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</row>
    <row r="72" spans="1:11" x14ac:dyDescent="0.25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</row>
    <row r="73" spans="1:11" x14ac:dyDescent="0.25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</row>
    <row r="74" spans="1:11" x14ac:dyDescent="0.25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</row>
    <row r="75" spans="1:11" x14ac:dyDescent="0.25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</row>
    <row r="76" spans="1:11" x14ac:dyDescent="0.25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</row>
    <row r="77" spans="1:11" x14ac:dyDescent="0.25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</row>
    <row r="78" spans="1:11" x14ac:dyDescent="0.25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</row>
    <row r="79" spans="1:11" x14ac:dyDescent="0.25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</row>
    <row r="80" spans="1:11" x14ac:dyDescent="0.25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</row>
    <row r="81" spans="1:11" x14ac:dyDescent="0.25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</row>
    <row r="82" spans="1:11" x14ac:dyDescent="0.25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</row>
    <row r="83" spans="1:11" x14ac:dyDescent="0.25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</row>
    <row r="84" spans="1:11" x14ac:dyDescent="0.25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</row>
    <row r="85" spans="1:11" x14ac:dyDescent="0.25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</row>
    <row r="86" spans="1:11" x14ac:dyDescent="0.25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</row>
    <row r="87" spans="1:11" x14ac:dyDescent="0.25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</row>
    <row r="88" spans="1:11" x14ac:dyDescent="0.25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</row>
    <row r="89" spans="1:11" x14ac:dyDescent="0.25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</row>
    <row r="90" spans="1:11" x14ac:dyDescent="0.25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</row>
    <row r="91" spans="1:11" x14ac:dyDescent="0.25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</row>
    <row r="92" spans="1:11" x14ac:dyDescent="0.25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</row>
    <row r="93" spans="1:11" x14ac:dyDescent="0.2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</row>
    <row r="94" spans="1:11" x14ac:dyDescent="0.2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</row>
    <row r="95" spans="1:1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</row>
    <row r="96" spans="1:11" x14ac:dyDescent="0.2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</row>
    <row r="97" spans="1:11" x14ac:dyDescent="0.2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</row>
    <row r="98" spans="1:11" x14ac:dyDescent="0.2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</row>
    <row r="99" spans="1:11" x14ac:dyDescent="0.2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</row>
    <row r="100" spans="1:11" x14ac:dyDescent="0.2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</row>
    <row r="101" spans="1:11" x14ac:dyDescent="0.2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</row>
    <row r="102" spans="1:11" x14ac:dyDescent="0.2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</row>
    <row r="103" spans="1:11" x14ac:dyDescent="0.2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</row>
    <row r="104" spans="1:11" x14ac:dyDescent="0.2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</row>
    <row r="105" spans="1:11" x14ac:dyDescent="0.2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</row>
    <row r="106" spans="1:11" x14ac:dyDescent="0.2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</row>
    <row r="107" spans="1:11" x14ac:dyDescent="0.2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</row>
    <row r="108" spans="1:11" x14ac:dyDescent="0.2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</row>
    <row r="109" spans="1:11" x14ac:dyDescent="0.2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</row>
    <row r="110" spans="1:11" x14ac:dyDescent="0.2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</row>
    <row r="111" spans="1:11" x14ac:dyDescent="0.2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</row>
    <row r="112" spans="1:11" x14ac:dyDescent="0.2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</row>
    <row r="113" spans="1:11" x14ac:dyDescent="0.2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</row>
    <row r="114" spans="1:11" x14ac:dyDescent="0.2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</row>
    <row r="115" spans="1:11" x14ac:dyDescent="0.2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</row>
    <row r="116" spans="1:11" x14ac:dyDescent="0.2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</row>
    <row r="117" spans="1:11" x14ac:dyDescent="0.2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</row>
    <row r="118" spans="1:11" x14ac:dyDescent="0.2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</row>
    <row r="119" spans="1:11" x14ac:dyDescent="0.2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</row>
    <row r="120" spans="1:11" x14ac:dyDescent="0.2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</row>
    <row r="121" spans="1:11" x14ac:dyDescent="0.2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</row>
    <row r="122" spans="1:11" x14ac:dyDescent="0.2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</row>
    <row r="123" spans="1:11" x14ac:dyDescent="0.2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</row>
    <row r="124" spans="1:11" x14ac:dyDescent="0.2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</row>
    <row r="125" spans="1:11" x14ac:dyDescent="0.2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</row>
    <row r="126" spans="1:11" x14ac:dyDescent="0.2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</row>
    <row r="127" spans="1:11" x14ac:dyDescent="0.2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</row>
    <row r="128" spans="1:11" x14ac:dyDescent="0.2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</row>
    <row r="129" spans="1:11" x14ac:dyDescent="0.2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</row>
    <row r="130" spans="1:11" x14ac:dyDescent="0.2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</row>
    <row r="131" spans="1:11" x14ac:dyDescent="0.2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</row>
    <row r="132" spans="1:11" x14ac:dyDescent="0.2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</row>
    <row r="133" spans="1:11" x14ac:dyDescent="0.2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</row>
    <row r="134" spans="1:11" x14ac:dyDescent="0.2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</row>
    <row r="135" spans="1:11" x14ac:dyDescent="0.2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</row>
    <row r="136" spans="1:11" x14ac:dyDescent="0.2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</row>
    <row r="137" spans="1:11" x14ac:dyDescent="0.2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</row>
    <row r="138" spans="1:11" x14ac:dyDescent="0.2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</row>
    <row r="139" spans="1:11" x14ac:dyDescent="0.2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</row>
    <row r="140" spans="1:11" x14ac:dyDescent="0.2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</row>
    <row r="141" spans="1:11" x14ac:dyDescent="0.2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</row>
    <row r="142" spans="1:11" x14ac:dyDescent="0.2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</row>
    <row r="143" spans="1:11" x14ac:dyDescent="0.2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</row>
    <row r="144" spans="1:11" x14ac:dyDescent="0.2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</row>
    <row r="145" spans="1:11" x14ac:dyDescent="0.2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</row>
    <row r="146" spans="1:11" x14ac:dyDescent="0.2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</row>
    <row r="147" spans="1:11" x14ac:dyDescent="0.2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</row>
    <row r="148" spans="1:11" x14ac:dyDescent="0.2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</row>
    <row r="149" spans="1:11" x14ac:dyDescent="0.2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</row>
    <row r="150" spans="1:11" x14ac:dyDescent="0.2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</row>
    <row r="151" spans="1:11" x14ac:dyDescent="0.25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</row>
    <row r="152" spans="1:11" x14ac:dyDescent="0.25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</row>
    <row r="153" spans="1:11" x14ac:dyDescent="0.25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</row>
    <row r="154" spans="1:11" x14ac:dyDescent="0.25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</row>
    <row r="155" spans="1:11" x14ac:dyDescent="0.25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</row>
    <row r="156" spans="1:11" x14ac:dyDescent="0.25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</row>
    <row r="157" spans="1:11" x14ac:dyDescent="0.25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</row>
    <row r="158" spans="1:11" x14ac:dyDescent="0.25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</row>
    <row r="159" spans="1:11" x14ac:dyDescent="0.25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</row>
    <row r="160" spans="1:11" x14ac:dyDescent="0.25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</row>
    <row r="161" spans="1:11" x14ac:dyDescent="0.25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</row>
    <row r="162" spans="1:11" x14ac:dyDescent="0.25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</row>
    <row r="163" spans="1:11" x14ac:dyDescent="0.25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</row>
    <row r="164" spans="1:11" x14ac:dyDescent="0.25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</row>
    <row r="165" spans="1:11" x14ac:dyDescent="0.25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</row>
    <row r="166" spans="1:11" x14ac:dyDescent="0.25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</row>
    <row r="167" spans="1:11" x14ac:dyDescent="0.25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</row>
    <row r="168" spans="1:11" x14ac:dyDescent="0.25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</row>
    <row r="169" spans="1:11" x14ac:dyDescent="0.25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</row>
    <row r="170" spans="1:11" x14ac:dyDescent="0.25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</row>
    <row r="171" spans="1:11" x14ac:dyDescent="0.25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</row>
    <row r="172" spans="1:11" x14ac:dyDescent="0.25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</row>
    <row r="173" spans="1:11" x14ac:dyDescent="0.25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</row>
    <row r="174" spans="1:11" x14ac:dyDescent="0.25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</row>
    <row r="175" spans="1:11" x14ac:dyDescent="0.25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</row>
    <row r="176" spans="1:11" x14ac:dyDescent="0.25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</row>
    <row r="177" spans="1:11" x14ac:dyDescent="0.25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</row>
    <row r="178" spans="1:11" x14ac:dyDescent="0.25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</row>
    <row r="179" spans="1:11" x14ac:dyDescent="0.25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</row>
    <row r="180" spans="1:11" x14ac:dyDescent="0.25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</row>
    <row r="181" spans="1:11" x14ac:dyDescent="0.25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</row>
    <row r="182" spans="1:11" x14ac:dyDescent="0.25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</row>
    <row r="183" spans="1:11" x14ac:dyDescent="0.25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</row>
    <row r="184" spans="1:11" x14ac:dyDescent="0.25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</row>
    <row r="185" spans="1:11" x14ac:dyDescent="0.25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</row>
    <row r="186" spans="1:11" x14ac:dyDescent="0.25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</row>
    <row r="187" spans="1:11" x14ac:dyDescent="0.25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</row>
    <row r="188" spans="1:11" x14ac:dyDescent="0.25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</row>
    <row r="189" spans="1:11" x14ac:dyDescent="0.25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</row>
    <row r="190" spans="1:11" x14ac:dyDescent="0.25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</row>
    <row r="191" spans="1:11" x14ac:dyDescent="0.25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</row>
    <row r="192" spans="1:11" x14ac:dyDescent="0.25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</row>
    <row r="193" spans="1:11" x14ac:dyDescent="0.25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</row>
    <row r="194" spans="1:11" x14ac:dyDescent="0.25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</row>
    <row r="195" spans="1:11" x14ac:dyDescent="0.25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</row>
    <row r="196" spans="1:11" x14ac:dyDescent="0.25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</row>
    <row r="197" spans="1:11" x14ac:dyDescent="0.25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</row>
    <row r="198" spans="1:11" x14ac:dyDescent="0.25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</row>
    <row r="199" spans="1:11" x14ac:dyDescent="0.25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</row>
    <row r="200" spans="1:11" x14ac:dyDescent="0.25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</row>
    <row r="201" spans="1:11" x14ac:dyDescent="0.25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</row>
    <row r="202" spans="1:11" x14ac:dyDescent="0.25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</row>
    <row r="203" spans="1:11" x14ac:dyDescent="0.25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</row>
    <row r="204" spans="1:11" x14ac:dyDescent="0.25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</row>
    <row r="205" spans="1:11" x14ac:dyDescent="0.25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</row>
    <row r="206" spans="1:11" x14ac:dyDescent="0.25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</row>
    <row r="207" spans="1:11" x14ac:dyDescent="0.25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</row>
    <row r="208" spans="1:11" x14ac:dyDescent="0.25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</row>
    <row r="209" spans="1:11" x14ac:dyDescent="0.25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</row>
    <row r="210" spans="1:11" x14ac:dyDescent="0.25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</row>
    <row r="211" spans="1:11" x14ac:dyDescent="0.25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</row>
    <row r="212" spans="1:11" x14ac:dyDescent="0.25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</row>
    <row r="213" spans="1:11" x14ac:dyDescent="0.25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</row>
    <row r="214" spans="1:11" x14ac:dyDescent="0.25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</row>
    <row r="215" spans="1:11" x14ac:dyDescent="0.25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</row>
    <row r="216" spans="1:11" x14ac:dyDescent="0.25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</row>
    <row r="217" spans="1:11" x14ac:dyDescent="0.25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</row>
    <row r="218" spans="1:11" x14ac:dyDescent="0.25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</row>
    <row r="219" spans="1:11" x14ac:dyDescent="0.25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</row>
    <row r="220" spans="1:11" x14ac:dyDescent="0.25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</row>
    <row r="221" spans="1:11" x14ac:dyDescent="0.25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</row>
    <row r="222" spans="1:11" x14ac:dyDescent="0.25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</row>
    <row r="223" spans="1:11" x14ac:dyDescent="0.25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</row>
    <row r="224" spans="1:11" x14ac:dyDescent="0.25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</row>
    <row r="225" spans="1:11" x14ac:dyDescent="0.25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</row>
    <row r="226" spans="1:11" x14ac:dyDescent="0.25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</row>
    <row r="227" spans="1:11" x14ac:dyDescent="0.25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</row>
    <row r="228" spans="1:11" x14ac:dyDescent="0.25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</row>
    <row r="229" spans="1:11" x14ac:dyDescent="0.25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</row>
    <row r="230" spans="1:11" x14ac:dyDescent="0.25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</row>
    <row r="231" spans="1:11" x14ac:dyDescent="0.25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</row>
    <row r="232" spans="1:11" x14ac:dyDescent="0.25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</row>
    <row r="233" spans="1:11" x14ac:dyDescent="0.25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</row>
    <row r="234" spans="1:11" x14ac:dyDescent="0.25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</row>
    <row r="235" spans="1:11" x14ac:dyDescent="0.25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</row>
    <row r="236" spans="1:11" x14ac:dyDescent="0.25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</row>
    <row r="237" spans="1:11" x14ac:dyDescent="0.25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</row>
    <row r="238" spans="1:11" x14ac:dyDescent="0.25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</row>
    <row r="239" spans="1:11" x14ac:dyDescent="0.25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</row>
    <row r="240" spans="1:11" x14ac:dyDescent="0.25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</row>
    <row r="241" spans="1:11" x14ac:dyDescent="0.25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</row>
    <row r="242" spans="1:11" x14ac:dyDescent="0.25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</row>
    <row r="243" spans="1:11" x14ac:dyDescent="0.25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</row>
    <row r="244" spans="1:11" x14ac:dyDescent="0.25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</row>
    <row r="245" spans="1:11" x14ac:dyDescent="0.25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</row>
    <row r="246" spans="1:11" x14ac:dyDescent="0.25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</row>
    <row r="247" spans="1:11" x14ac:dyDescent="0.25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</row>
    <row r="248" spans="1:11" x14ac:dyDescent="0.25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</row>
    <row r="249" spans="1:11" x14ac:dyDescent="0.25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</row>
    <row r="250" spans="1:11" x14ac:dyDescent="0.25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</row>
    <row r="251" spans="1:11" x14ac:dyDescent="0.25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</row>
    <row r="252" spans="1:11" x14ac:dyDescent="0.25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</row>
    <row r="253" spans="1:11" x14ac:dyDescent="0.25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</row>
    <row r="254" spans="1:11" x14ac:dyDescent="0.25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</row>
    <row r="255" spans="1:11" x14ac:dyDescent="0.25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</row>
    <row r="256" spans="1:11" x14ac:dyDescent="0.25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</row>
    <row r="257" spans="1:11" x14ac:dyDescent="0.25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</row>
    <row r="258" spans="1:11" x14ac:dyDescent="0.25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</row>
    <row r="259" spans="1:11" x14ac:dyDescent="0.25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</row>
    <row r="260" spans="1:11" x14ac:dyDescent="0.25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</row>
    <row r="261" spans="1:11" x14ac:dyDescent="0.25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</row>
    <row r="262" spans="1:11" x14ac:dyDescent="0.25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</row>
    <row r="263" spans="1:11" x14ac:dyDescent="0.25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</row>
    <row r="264" spans="1:11" x14ac:dyDescent="0.25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</row>
    <row r="265" spans="1:11" x14ac:dyDescent="0.25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</row>
    <row r="266" spans="1:11" x14ac:dyDescent="0.25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</row>
    <row r="267" spans="1:11" x14ac:dyDescent="0.25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</row>
    <row r="268" spans="1:11" x14ac:dyDescent="0.25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</row>
    <row r="269" spans="1:11" x14ac:dyDescent="0.25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</row>
    <row r="270" spans="1:11" x14ac:dyDescent="0.25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</row>
    <row r="271" spans="1:11" x14ac:dyDescent="0.25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</row>
    <row r="272" spans="1:11" x14ac:dyDescent="0.25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</row>
    <row r="273" spans="1:11" x14ac:dyDescent="0.25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</row>
    <row r="274" spans="1:11" x14ac:dyDescent="0.25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</row>
    <row r="275" spans="1:11" x14ac:dyDescent="0.25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</row>
    <row r="276" spans="1:11" x14ac:dyDescent="0.25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</row>
    <row r="277" spans="1:11" x14ac:dyDescent="0.25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</row>
    <row r="278" spans="1:11" x14ac:dyDescent="0.25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</row>
    <row r="279" spans="1:11" x14ac:dyDescent="0.25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</row>
    <row r="280" spans="1:11" x14ac:dyDescent="0.25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</row>
    <row r="281" spans="1:11" x14ac:dyDescent="0.25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</row>
    <row r="282" spans="1:11" x14ac:dyDescent="0.25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</row>
    <row r="283" spans="1:11" x14ac:dyDescent="0.25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</row>
    <row r="284" spans="1:11" x14ac:dyDescent="0.25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</row>
    <row r="285" spans="1:11" x14ac:dyDescent="0.25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</row>
    <row r="286" spans="1:11" x14ac:dyDescent="0.25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</row>
    <row r="287" spans="1:11" x14ac:dyDescent="0.25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</row>
    <row r="288" spans="1:11" x14ac:dyDescent="0.25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</row>
    <row r="289" spans="1:11" x14ac:dyDescent="0.25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</row>
    <row r="290" spans="1:11" x14ac:dyDescent="0.25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</row>
    <row r="291" spans="1:11" x14ac:dyDescent="0.25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</row>
    <row r="292" spans="1:11" x14ac:dyDescent="0.25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</row>
    <row r="293" spans="1:11" x14ac:dyDescent="0.25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</row>
    <row r="294" spans="1:11" x14ac:dyDescent="0.25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</row>
    <row r="295" spans="1:11" x14ac:dyDescent="0.25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</row>
    <row r="296" spans="1:11" x14ac:dyDescent="0.25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</row>
    <row r="297" spans="1:11" x14ac:dyDescent="0.25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</row>
    <row r="298" spans="1:11" x14ac:dyDescent="0.25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</row>
    <row r="299" spans="1:11" x14ac:dyDescent="0.25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</row>
    <row r="300" spans="1:11" x14ac:dyDescent="0.25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</row>
    <row r="301" spans="1:11" x14ac:dyDescent="0.25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</row>
    <row r="302" spans="1:11" x14ac:dyDescent="0.25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</row>
    <row r="303" spans="1:11" x14ac:dyDescent="0.25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</row>
    <row r="304" spans="1:11" x14ac:dyDescent="0.25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</row>
    <row r="305" spans="1:11" x14ac:dyDescent="0.25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</row>
    <row r="306" spans="1:11" x14ac:dyDescent="0.25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</row>
    <row r="307" spans="1:11" x14ac:dyDescent="0.25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</row>
    <row r="308" spans="1:11" x14ac:dyDescent="0.25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</row>
    <row r="309" spans="1:11" x14ac:dyDescent="0.25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</row>
    <row r="310" spans="1:11" x14ac:dyDescent="0.25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</row>
    <row r="311" spans="1:11" x14ac:dyDescent="0.25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</row>
    <row r="312" spans="1:11" x14ac:dyDescent="0.25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</row>
    <row r="313" spans="1:11" x14ac:dyDescent="0.25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</row>
    <row r="314" spans="1:11" x14ac:dyDescent="0.25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</row>
    <row r="315" spans="1:11" x14ac:dyDescent="0.25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</row>
    <row r="316" spans="1:11" x14ac:dyDescent="0.25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</row>
    <row r="317" spans="1:11" x14ac:dyDescent="0.25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</row>
    <row r="318" spans="1:11" x14ac:dyDescent="0.25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</row>
    <row r="319" spans="1:11" x14ac:dyDescent="0.25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</row>
    <row r="320" spans="1:11" x14ac:dyDescent="0.25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</row>
    <row r="321" spans="1:11" x14ac:dyDescent="0.25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</row>
    <row r="322" spans="1:11" x14ac:dyDescent="0.25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</row>
    <row r="323" spans="1:11" x14ac:dyDescent="0.25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</row>
    <row r="324" spans="1:11" x14ac:dyDescent="0.25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</row>
    <row r="325" spans="1:11" x14ac:dyDescent="0.25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</row>
    <row r="326" spans="1:11" x14ac:dyDescent="0.25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</row>
    <row r="327" spans="1:11" x14ac:dyDescent="0.25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</row>
    <row r="328" spans="1:11" x14ac:dyDescent="0.25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</row>
    <row r="329" spans="1:11" x14ac:dyDescent="0.25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</row>
    <row r="330" spans="1:11" x14ac:dyDescent="0.25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</row>
    <row r="331" spans="1:11" x14ac:dyDescent="0.25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</row>
    <row r="332" spans="1:11" x14ac:dyDescent="0.25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</row>
    <row r="333" spans="1:11" x14ac:dyDescent="0.25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</row>
    <row r="334" spans="1:11" x14ac:dyDescent="0.25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</row>
    <row r="335" spans="1:11" x14ac:dyDescent="0.25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</row>
    <row r="336" spans="1:11" x14ac:dyDescent="0.25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</row>
    <row r="337" spans="1:11" x14ac:dyDescent="0.25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</row>
    <row r="338" spans="1:11" x14ac:dyDescent="0.25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</row>
    <row r="339" spans="1:11" x14ac:dyDescent="0.25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</row>
    <row r="340" spans="1:11" x14ac:dyDescent="0.25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</row>
    <row r="341" spans="1:11" x14ac:dyDescent="0.25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</row>
    <row r="342" spans="1:11" x14ac:dyDescent="0.25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</row>
    <row r="343" spans="1:11" x14ac:dyDescent="0.25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</row>
    <row r="344" spans="1:11" x14ac:dyDescent="0.25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</row>
    <row r="345" spans="1:11" x14ac:dyDescent="0.25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</row>
    <row r="346" spans="1:11" x14ac:dyDescent="0.25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</row>
    <row r="347" spans="1:11" x14ac:dyDescent="0.25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</row>
    <row r="348" spans="1:11" x14ac:dyDescent="0.25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</row>
    <row r="349" spans="1:11" x14ac:dyDescent="0.25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</row>
    <row r="350" spans="1:11" x14ac:dyDescent="0.25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</row>
    <row r="351" spans="1:11" x14ac:dyDescent="0.25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</row>
    <row r="352" spans="1:11" x14ac:dyDescent="0.25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</row>
    <row r="353" spans="1:11" x14ac:dyDescent="0.25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</row>
    <row r="354" spans="1:11" x14ac:dyDescent="0.25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</row>
    <row r="355" spans="1:11" x14ac:dyDescent="0.25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</row>
    <row r="356" spans="1:11" x14ac:dyDescent="0.25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</row>
    <row r="357" spans="1:11" x14ac:dyDescent="0.25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</row>
    <row r="358" spans="1:11" x14ac:dyDescent="0.25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</row>
    <row r="359" spans="1:11" x14ac:dyDescent="0.25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</row>
    <row r="360" spans="1:11" x14ac:dyDescent="0.25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</row>
    <row r="361" spans="1:11" x14ac:dyDescent="0.25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</row>
    <row r="362" spans="1:11" x14ac:dyDescent="0.25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</row>
    <row r="363" spans="1:11" x14ac:dyDescent="0.25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</row>
    <row r="364" spans="1:11" x14ac:dyDescent="0.25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</row>
    <row r="365" spans="1:11" x14ac:dyDescent="0.25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</row>
    <row r="366" spans="1:11" x14ac:dyDescent="0.25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</row>
    <row r="367" spans="1:11" x14ac:dyDescent="0.25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</row>
    <row r="368" spans="1:11" x14ac:dyDescent="0.25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</row>
    <row r="369" spans="1:11" x14ac:dyDescent="0.25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</row>
    <row r="370" spans="1:11" x14ac:dyDescent="0.25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</row>
    <row r="371" spans="1:11" x14ac:dyDescent="0.25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</row>
    <row r="372" spans="1:11" x14ac:dyDescent="0.25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</row>
    <row r="373" spans="1:11" x14ac:dyDescent="0.25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</row>
    <row r="374" spans="1:11" x14ac:dyDescent="0.25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</row>
    <row r="375" spans="1:11" x14ac:dyDescent="0.25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</row>
    <row r="376" spans="1:11" x14ac:dyDescent="0.25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</row>
    <row r="377" spans="1:11" x14ac:dyDescent="0.25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</row>
    <row r="378" spans="1:11" x14ac:dyDescent="0.25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</row>
    <row r="379" spans="1:11" x14ac:dyDescent="0.25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</row>
    <row r="380" spans="1:11" x14ac:dyDescent="0.25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</row>
    <row r="381" spans="1:11" x14ac:dyDescent="0.25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</row>
    <row r="382" spans="1:11" x14ac:dyDescent="0.25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</row>
    <row r="383" spans="1:11" x14ac:dyDescent="0.25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</row>
    <row r="384" spans="1:11" x14ac:dyDescent="0.25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</row>
    <row r="385" spans="1:11" x14ac:dyDescent="0.25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</row>
    <row r="386" spans="1:11" x14ac:dyDescent="0.25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</row>
    <row r="387" spans="1:11" x14ac:dyDescent="0.25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</row>
    <row r="388" spans="1:11" x14ac:dyDescent="0.25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</row>
    <row r="389" spans="1:11" x14ac:dyDescent="0.25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</row>
    <row r="390" spans="1:11" x14ac:dyDescent="0.25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</row>
    <row r="391" spans="1:11" x14ac:dyDescent="0.25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</row>
    <row r="392" spans="1:11" x14ac:dyDescent="0.25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</row>
    <row r="393" spans="1:11" x14ac:dyDescent="0.25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</row>
    <row r="394" spans="1:11" x14ac:dyDescent="0.25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</row>
    <row r="395" spans="1:11" x14ac:dyDescent="0.25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</row>
    <row r="396" spans="1:11" x14ac:dyDescent="0.25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</row>
    <row r="397" spans="1:11" x14ac:dyDescent="0.25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</row>
    <row r="398" spans="1:11" x14ac:dyDescent="0.25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</row>
    <row r="399" spans="1:11" x14ac:dyDescent="0.25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</row>
    <row r="400" spans="1:11" x14ac:dyDescent="0.25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</row>
    <row r="401" spans="1:11" x14ac:dyDescent="0.25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</row>
    <row r="402" spans="1:11" x14ac:dyDescent="0.25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</row>
    <row r="403" spans="1:11" x14ac:dyDescent="0.25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</row>
    <row r="404" spans="1:11" x14ac:dyDescent="0.25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</row>
    <row r="405" spans="1:11" x14ac:dyDescent="0.25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</row>
    <row r="406" spans="1:11" x14ac:dyDescent="0.25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</row>
    <row r="407" spans="1:11" x14ac:dyDescent="0.25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</row>
    <row r="408" spans="1:11" x14ac:dyDescent="0.25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</row>
    <row r="409" spans="1:11" x14ac:dyDescent="0.25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</row>
    <row r="410" spans="1:11" x14ac:dyDescent="0.25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</row>
    <row r="411" spans="1:11" x14ac:dyDescent="0.25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</row>
    <row r="412" spans="1:11" x14ac:dyDescent="0.25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</row>
    <row r="413" spans="1:11" x14ac:dyDescent="0.25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</row>
    <row r="414" spans="1:11" x14ac:dyDescent="0.25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</row>
    <row r="415" spans="1:11" x14ac:dyDescent="0.25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</row>
    <row r="416" spans="1:11" x14ac:dyDescent="0.25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</row>
    <row r="417" spans="1:11" x14ac:dyDescent="0.25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</row>
    <row r="418" spans="1:11" x14ac:dyDescent="0.25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</row>
    <row r="419" spans="1:11" x14ac:dyDescent="0.25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</row>
    <row r="420" spans="1:11" x14ac:dyDescent="0.25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</row>
    <row r="421" spans="1:11" x14ac:dyDescent="0.25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</row>
    <row r="422" spans="1:11" x14ac:dyDescent="0.25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</row>
    <row r="423" spans="1:11" x14ac:dyDescent="0.25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</row>
    <row r="424" spans="1:11" x14ac:dyDescent="0.25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</row>
    <row r="425" spans="1:11" x14ac:dyDescent="0.25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</row>
    <row r="426" spans="1:11" x14ac:dyDescent="0.25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</row>
    <row r="427" spans="1:11" x14ac:dyDescent="0.25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</row>
    <row r="428" spans="1:11" x14ac:dyDescent="0.25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</row>
    <row r="429" spans="1:11" x14ac:dyDescent="0.25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</row>
    <row r="430" spans="1:11" x14ac:dyDescent="0.25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</row>
    <row r="431" spans="1:11" x14ac:dyDescent="0.25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</row>
    <row r="432" spans="1:11" x14ac:dyDescent="0.25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</row>
    <row r="433" spans="1:11" x14ac:dyDescent="0.25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</row>
    <row r="434" spans="1:11" x14ac:dyDescent="0.25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</row>
    <row r="435" spans="1:11" x14ac:dyDescent="0.25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</row>
    <row r="436" spans="1:11" x14ac:dyDescent="0.25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</row>
    <row r="437" spans="1:11" x14ac:dyDescent="0.25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</row>
    <row r="438" spans="1:11" x14ac:dyDescent="0.25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</row>
    <row r="439" spans="1:11" x14ac:dyDescent="0.25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</row>
    <row r="440" spans="1:11" x14ac:dyDescent="0.25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</row>
    <row r="441" spans="1:11" x14ac:dyDescent="0.25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</row>
    <row r="442" spans="1:11" x14ac:dyDescent="0.25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</row>
    <row r="443" spans="1:11" x14ac:dyDescent="0.25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</row>
    <row r="444" spans="1:11" x14ac:dyDescent="0.25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</row>
    <row r="445" spans="1:11" x14ac:dyDescent="0.25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</row>
    <row r="446" spans="1:11" x14ac:dyDescent="0.25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</row>
    <row r="447" spans="1:11" x14ac:dyDescent="0.25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</row>
    <row r="448" spans="1:11" x14ac:dyDescent="0.25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</row>
    <row r="449" spans="1:11" x14ac:dyDescent="0.25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</row>
    <row r="450" spans="1:11" x14ac:dyDescent="0.25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</row>
    <row r="451" spans="1:11" x14ac:dyDescent="0.25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</row>
    <row r="452" spans="1:11" x14ac:dyDescent="0.25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</row>
    <row r="453" spans="1:11" x14ac:dyDescent="0.25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</row>
    <row r="454" spans="1:11" x14ac:dyDescent="0.25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</row>
    <row r="455" spans="1:11" x14ac:dyDescent="0.25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</row>
    <row r="456" spans="1:11" x14ac:dyDescent="0.25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</row>
    <row r="457" spans="1:11" x14ac:dyDescent="0.25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</row>
    <row r="458" spans="1:11" x14ac:dyDescent="0.25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</row>
    <row r="459" spans="1:11" x14ac:dyDescent="0.25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</row>
    <row r="460" spans="1:11" x14ac:dyDescent="0.25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</row>
    <row r="461" spans="1:11" x14ac:dyDescent="0.25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</row>
    <row r="462" spans="1:11" x14ac:dyDescent="0.25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</row>
    <row r="463" spans="1:11" x14ac:dyDescent="0.25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</row>
    <row r="464" spans="1:11" x14ac:dyDescent="0.25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</row>
    <row r="465" spans="1:11" x14ac:dyDescent="0.25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</row>
    <row r="466" spans="1:11" x14ac:dyDescent="0.25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</row>
    <row r="467" spans="1:11" x14ac:dyDescent="0.25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</row>
    <row r="468" spans="1:11" x14ac:dyDescent="0.25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</row>
    <row r="469" spans="1:11" x14ac:dyDescent="0.25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</row>
    <row r="470" spans="1:11" x14ac:dyDescent="0.25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</row>
    <row r="471" spans="1:11" x14ac:dyDescent="0.25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</row>
    <row r="472" spans="1:11" x14ac:dyDescent="0.25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</row>
    <row r="473" spans="1:11" x14ac:dyDescent="0.25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</row>
    <row r="474" spans="1:11" x14ac:dyDescent="0.25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</row>
    <row r="475" spans="1:11" x14ac:dyDescent="0.25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</row>
    <row r="476" spans="1:11" x14ac:dyDescent="0.25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</row>
    <row r="477" spans="1:11" x14ac:dyDescent="0.25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</row>
    <row r="478" spans="1:11" x14ac:dyDescent="0.25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</row>
    <row r="479" spans="1:11" x14ac:dyDescent="0.25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</row>
    <row r="480" spans="1:11" x14ac:dyDescent="0.25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</row>
    <row r="481" spans="1:11" x14ac:dyDescent="0.25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</row>
    <row r="482" spans="1:11" x14ac:dyDescent="0.25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</row>
    <row r="483" spans="1:11" x14ac:dyDescent="0.25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</row>
    <row r="484" spans="1:11" x14ac:dyDescent="0.25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</row>
    <row r="485" spans="1:11" x14ac:dyDescent="0.25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</row>
    <row r="486" spans="1:11" x14ac:dyDescent="0.25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</row>
    <row r="487" spans="1:11" x14ac:dyDescent="0.25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</row>
    <row r="488" spans="1:11" x14ac:dyDescent="0.25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</row>
    <row r="489" spans="1:11" x14ac:dyDescent="0.25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</row>
    <row r="490" spans="1:11" x14ac:dyDescent="0.25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</row>
    <row r="491" spans="1:11" x14ac:dyDescent="0.25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</row>
    <row r="492" spans="1:11" x14ac:dyDescent="0.25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</row>
    <row r="493" spans="1:11" x14ac:dyDescent="0.25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</row>
    <row r="494" spans="1:11" x14ac:dyDescent="0.25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</row>
    <row r="495" spans="1:11" x14ac:dyDescent="0.25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</row>
    <row r="496" spans="1:11" x14ac:dyDescent="0.25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</row>
    <row r="497" spans="1:11" x14ac:dyDescent="0.25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</row>
    <row r="498" spans="1:11" x14ac:dyDescent="0.25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</row>
    <row r="499" spans="1:11" x14ac:dyDescent="0.25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</row>
    <row r="500" spans="1:11" x14ac:dyDescent="0.25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</row>
    <row r="501" spans="1:11" x14ac:dyDescent="0.25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</row>
    <row r="502" spans="1:11" x14ac:dyDescent="0.25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</row>
    <row r="503" spans="1:11" x14ac:dyDescent="0.25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</row>
    <row r="504" spans="1:11" x14ac:dyDescent="0.25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</row>
    <row r="505" spans="1:11" x14ac:dyDescent="0.25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</row>
    <row r="506" spans="1:11" x14ac:dyDescent="0.25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</row>
    <row r="507" spans="1:11" x14ac:dyDescent="0.25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</row>
    <row r="508" spans="1:11" x14ac:dyDescent="0.25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</row>
    <row r="509" spans="1:11" x14ac:dyDescent="0.25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</row>
    <row r="510" spans="1:11" x14ac:dyDescent="0.25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</row>
    <row r="511" spans="1:11" x14ac:dyDescent="0.25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</row>
    <row r="512" spans="1:11" x14ac:dyDescent="0.25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</row>
    <row r="513" spans="1:11" x14ac:dyDescent="0.25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</row>
    <row r="514" spans="1:11" x14ac:dyDescent="0.25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</row>
    <row r="515" spans="1:11" x14ac:dyDescent="0.25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</row>
    <row r="516" spans="1:11" x14ac:dyDescent="0.25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</row>
    <row r="517" spans="1:11" x14ac:dyDescent="0.25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</row>
    <row r="518" spans="1:11" x14ac:dyDescent="0.25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</row>
    <row r="519" spans="1:11" x14ac:dyDescent="0.25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</row>
    <row r="520" spans="1:11" x14ac:dyDescent="0.25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</row>
    <row r="521" spans="1:11" x14ac:dyDescent="0.25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</row>
    <row r="522" spans="1:11" x14ac:dyDescent="0.25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</row>
    <row r="523" spans="1:11" x14ac:dyDescent="0.25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</row>
    <row r="524" spans="1:11" x14ac:dyDescent="0.25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</row>
    <row r="525" spans="1:11" x14ac:dyDescent="0.25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</row>
    <row r="526" spans="1:11" x14ac:dyDescent="0.25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</row>
    <row r="527" spans="1:11" x14ac:dyDescent="0.25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</row>
    <row r="528" spans="1:11" x14ac:dyDescent="0.25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</row>
    <row r="529" spans="1:11" x14ac:dyDescent="0.25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</row>
    <row r="530" spans="1:11" x14ac:dyDescent="0.25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</row>
    <row r="531" spans="1:11" x14ac:dyDescent="0.25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</row>
    <row r="532" spans="1:11" x14ac:dyDescent="0.25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</row>
    <row r="533" spans="1:11" x14ac:dyDescent="0.25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</row>
    <row r="534" spans="1:11" x14ac:dyDescent="0.25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</row>
    <row r="535" spans="1:11" x14ac:dyDescent="0.25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</row>
    <row r="536" spans="1:11" x14ac:dyDescent="0.25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</row>
    <row r="537" spans="1:11" x14ac:dyDescent="0.25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</row>
    <row r="538" spans="1:11" x14ac:dyDescent="0.25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</row>
    <row r="539" spans="1:11" x14ac:dyDescent="0.25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</row>
    <row r="540" spans="1:11" x14ac:dyDescent="0.25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</row>
    <row r="541" spans="1:11" x14ac:dyDescent="0.25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</row>
    <row r="542" spans="1:11" x14ac:dyDescent="0.25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</row>
    <row r="543" spans="1:11" x14ac:dyDescent="0.25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</row>
    <row r="544" spans="1:11" x14ac:dyDescent="0.25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</row>
    <row r="545" spans="1:11" x14ac:dyDescent="0.25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</row>
    <row r="546" spans="1:11" x14ac:dyDescent="0.25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</row>
    <row r="547" spans="1:11" x14ac:dyDescent="0.25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</row>
    <row r="548" spans="1:11" x14ac:dyDescent="0.25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</row>
    <row r="549" spans="1:11" x14ac:dyDescent="0.25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</row>
    <row r="550" spans="1:11" x14ac:dyDescent="0.25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</row>
    <row r="551" spans="1:11" x14ac:dyDescent="0.25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</row>
    <row r="552" spans="1:11" x14ac:dyDescent="0.25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</row>
    <row r="553" spans="1:11" x14ac:dyDescent="0.25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</row>
    <row r="554" spans="1:11" x14ac:dyDescent="0.25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</row>
    <row r="555" spans="1:11" x14ac:dyDescent="0.25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</row>
    <row r="556" spans="1:11" x14ac:dyDescent="0.25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</row>
    <row r="557" spans="1:11" x14ac:dyDescent="0.25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</row>
    <row r="558" spans="1:11" x14ac:dyDescent="0.25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</row>
    <row r="559" spans="1:11" x14ac:dyDescent="0.25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</row>
    <row r="560" spans="1:11" x14ac:dyDescent="0.25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</row>
    <row r="561" spans="1:11" x14ac:dyDescent="0.25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</row>
    <row r="562" spans="1:11" x14ac:dyDescent="0.25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</row>
    <row r="563" spans="1:11" x14ac:dyDescent="0.25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</row>
    <row r="564" spans="1:11" x14ac:dyDescent="0.25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</row>
    <row r="565" spans="1:11" x14ac:dyDescent="0.25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</row>
    <row r="566" spans="1:11" x14ac:dyDescent="0.25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</row>
    <row r="567" spans="1:11" x14ac:dyDescent="0.25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</row>
    <row r="568" spans="1:11" x14ac:dyDescent="0.25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</row>
    <row r="569" spans="1:11" x14ac:dyDescent="0.25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</row>
    <row r="570" spans="1:11" x14ac:dyDescent="0.25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</row>
    <row r="571" spans="1:11" x14ac:dyDescent="0.25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</row>
    <row r="572" spans="1:11" x14ac:dyDescent="0.25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</row>
    <row r="573" spans="1:11" x14ac:dyDescent="0.25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</row>
    <row r="574" spans="1:11" x14ac:dyDescent="0.25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</row>
    <row r="575" spans="1:11" x14ac:dyDescent="0.25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</row>
    <row r="576" spans="1:11" x14ac:dyDescent="0.25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</row>
    <row r="577" spans="1:11" x14ac:dyDescent="0.25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</row>
    <row r="578" spans="1:11" x14ac:dyDescent="0.25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</row>
    <row r="579" spans="1:11" x14ac:dyDescent="0.25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</row>
    <row r="580" spans="1:11" x14ac:dyDescent="0.25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</row>
    <row r="581" spans="1:11" x14ac:dyDescent="0.25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</row>
    <row r="582" spans="1:11" x14ac:dyDescent="0.25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</row>
    <row r="583" spans="1:11" x14ac:dyDescent="0.25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</row>
    <row r="584" spans="1:11" x14ac:dyDescent="0.25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</row>
    <row r="585" spans="1:11" x14ac:dyDescent="0.25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</row>
    <row r="586" spans="1:11" x14ac:dyDescent="0.25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</row>
    <row r="587" spans="1:11" x14ac:dyDescent="0.25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</row>
    <row r="588" spans="1:11" x14ac:dyDescent="0.25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</row>
    <row r="589" spans="1:11" x14ac:dyDescent="0.25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</row>
    <row r="590" spans="1:11" x14ac:dyDescent="0.25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</row>
    <row r="591" spans="1:11" x14ac:dyDescent="0.25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</row>
    <row r="592" spans="1:11" x14ac:dyDescent="0.25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</row>
    <row r="593" spans="1:11" x14ac:dyDescent="0.25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</row>
    <row r="594" spans="1:11" x14ac:dyDescent="0.25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</row>
    <row r="595" spans="1:11" x14ac:dyDescent="0.25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</row>
    <row r="596" spans="1:11" x14ac:dyDescent="0.25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</row>
    <row r="597" spans="1:11" x14ac:dyDescent="0.25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</row>
    <row r="598" spans="1:11" x14ac:dyDescent="0.25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</row>
    <row r="599" spans="1:11" x14ac:dyDescent="0.25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</row>
    <row r="600" spans="1:11" x14ac:dyDescent="0.25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</row>
    <row r="601" spans="1:11" x14ac:dyDescent="0.25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</row>
    <row r="602" spans="1:11" x14ac:dyDescent="0.25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</row>
    <row r="603" spans="1:11" x14ac:dyDescent="0.25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</row>
    <row r="604" spans="1:11" x14ac:dyDescent="0.25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</row>
    <row r="605" spans="1:11" x14ac:dyDescent="0.25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</row>
    <row r="606" spans="1:11" x14ac:dyDescent="0.25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</row>
    <row r="607" spans="1:11" x14ac:dyDescent="0.25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</row>
    <row r="608" spans="1:11" x14ac:dyDescent="0.25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</row>
    <row r="609" spans="1:11" x14ac:dyDescent="0.25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</row>
    <row r="610" spans="1:11" x14ac:dyDescent="0.25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</row>
    <row r="611" spans="1:11" x14ac:dyDescent="0.25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</row>
    <row r="612" spans="1:11" x14ac:dyDescent="0.25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</row>
    <row r="613" spans="1:11" x14ac:dyDescent="0.25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</row>
    <row r="614" spans="1:11" x14ac:dyDescent="0.25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</row>
    <row r="615" spans="1:11" x14ac:dyDescent="0.25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</row>
    <row r="616" spans="1:11" x14ac:dyDescent="0.25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</row>
    <row r="617" spans="1:11" x14ac:dyDescent="0.25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</row>
    <row r="618" spans="1:11" x14ac:dyDescent="0.25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</row>
    <row r="619" spans="1:11" x14ac:dyDescent="0.25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</row>
    <row r="620" spans="1:11" x14ac:dyDescent="0.25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</row>
    <row r="621" spans="1:11" x14ac:dyDescent="0.25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</row>
    <row r="622" spans="1:11" x14ac:dyDescent="0.25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</row>
    <row r="623" spans="1:11" x14ac:dyDescent="0.25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</row>
    <row r="624" spans="1:11" x14ac:dyDescent="0.25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</row>
    <row r="625" spans="1:11" x14ac:dyDescent="0.25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</row>
    <row r="626" spans="1:11" x14ac:dyDescent="0.25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</row>
    <row r="627" spans="1:11" x14ac:dyDescent="0.25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</row>
    <row r="628" spans="1:11" x14ac:dyDescent="0.25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</row>
    <row r="629" spans="1:11" x14ac:dyDescent="0.25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</row>
    <row r="630" spans="1:11" x14ac:dyDescent="0.25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</row>
    <row r="631" spans="1:11" x14ac:dyDescent="0.25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</row>
    <row r="632" spans="1:11" x14ac:dyDescent="0.25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</row>
    <row r="633" spans="1:11" x14ac:dyDescent="0.25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</row>
    <row r="634" spans="1:11" x14ac:dyDescent="0.25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</row>
    <row r="635" spans="1:11" x14ac:dyDescent="0.25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</row>
    <row r="636" spans="1:11" x14ac:dyDescent="0.25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</row>
    <row r="637" spans="1:11" x14ac:dyDescent="0.25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</row>
    <row r="638" spans="1:11" x14ac:dyDescent="0.25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</row>
    <row r="639" spans="1:11" x14ac:dyDescent="0.25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</row>
    <row r="640" spans="1:11" x14ac:dyDescent="0.25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</row>
    <row r="641" spans="1:11" x14ac:dyDescent="0.25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</row>
    <row r="642" spans="1:11" x14ac:dyDescent="0.25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</row>
    <row r="643" spans="1:11" x14ac:dyDescent="0.25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</row>
    <row r="644" spans="1:11" x14ac:dyDescent="0.25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</row>
    <row r="645" spans="1:11" x14ac:dyDescent="0.25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</row>
    <row r="646" spans="1:11" x14ac:dyDescent="0.25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</row>
    <row r="647" spans="1:11" x14ac:dyDescent="0.25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</row>
    <row r="648" spans="1:11" x14ac:dyDescent="0.25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</row>
    <row r="649" spans="1:11" x14ac:dyDescent="0.25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</row>
    <row r="650" spans="1:11" x14ac:dyDescent="0.25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</row>
    <row r="651" spans="1:11" x14ac:dyDescent="0.25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</row>
    <row r="652" spans="1:11" x14ac:dyDescent="0.25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</row>
    <row r="653" spans="1:11" x14ac:dyDescent="0.25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</row>
    <row r="654" spans="1:11" x14ac:dyDescent="0.25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</row>
    <row r="655" spans="1:11" x14ac:dyDescent="0.25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</row>
    <row r="656" spans="1:11" x14ac:dyDescent="0.25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</row>
    <row r="657" spans="1:11" x14ac:dyDescent="0.25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</row>
    <row r="658" spans="1:11" x14ac:dyDescent="0.25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</row>
    <row r="659" spans="1:11" x14ac:dyDescent="0.25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</row>
    <row r="660" spans="1:11" x14ac:dyDescent="0.25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</row>
    <row r="661" spans="1:11" x14ac:dyDescent="0.25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</row>
    <row r="662" spans="1:11" x14ac:dyDescent="0.25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</row>
    <row r="663" spans="1:11" x14ac:dyDescent="0.25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</row>
    <row r="664" spans="1:11" x14ac:dyDescent="0.25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</row>
    <row r="665" spans="1:11" x14ac:dyDescent="0.25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</row>
    <row r="666" spans="1:11" x14ac:dyDescent="0.25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</row>
    <row r="667" spans="1:11" x14ac:dyDescent="0.25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</row>
    <row r="668" spans="1:11" x14ac:dyDescent="0.25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</row>
    <row r="669" spans="1:11" x14ac:dyDescent="0.25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</row>
    <row r="670" spans="1:11" x14ac:dyDescent="0.25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</row>
    <row r="671" spans="1:11" x14ac:dyDescent="0.25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</row>
    <row r="672" spans="1:11" x14ac:dyDescent="0.25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</row>
    <row r="673" spans="1:11" x14ac:dyDescent="0.25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</row>
    <row r="674" spans="1:11" x14ac:dyDescent="0.25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</row>
    <row r="675" spans="1:11" x14ac:dyDescent="0.25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</row>
    <row r="676" spans="1:11" x14ac:dyDescent="0.25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</row>
    <row r="677" spans="1:11" x14ac:dyDescent="0.25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</row>
    <row r="678" spans="1:11" x14ac:dyDescent="0.25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</row>
    <row r="679" spans="1:11" x14ac:dyDescent="0.25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</row>
    <row r="680" spans="1:11" x14ac:dyDescent="0.25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</row>
    <row r="681" spans="1:11" x14ac:dyDescent="0.25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</row>
    <row r="682" spans="1:11" x14ac:dyDescent="0.25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</row>
    <row r="683" spans="1:11" x14ac:dyDescent="0.25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</row>
    <row r="684" spans="1:11" x14ac:dyDescent="0.25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</row>
    <row r="685" spans="1:11" x14ac:dyDescent="0.25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</row>
    <row r="686" spans="1:11" x14ac:dyDescent="0.25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</row>
    <row r="687" spans="1:11" x14ac:dyDescent="0.25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</row>
    <row r="688" spans="1:11" x14ac:dyDescent="0.25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</row>
    <row r="689" spans="1:11" x14ac:dyDescent="0.25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</row>
    <row r="690" spans="1:11" x14ac:dyDescent="0.25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</row>
    <row r="691" spans="1:11" x14ac:dyDescent="0.25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</row>
    <row r="692" spans="1:11" x14ac:dyDescent="0.25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</row>
    <row r="693" spans="1:11" x14ac:dyDescent="0.25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</row>
    <row r="694" spans="1:11" x14ac:dyDescent="0.25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</row>
    <row r="695" spans="1:11" x14ac:dyDescent="0.25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</row>
    <row r="696" spans="1:11" x14ac:dyDescent="0.25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</row>
    <row r="697" spans="1:11" x14ac:dyDescent="0.25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</row>
    <row r="698" spans="1:11" x14ac:dyDescent="0.25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</row>
    <row r="699" spans="1:11" x14ac:dyDescent="0.25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</row>
    <row r="700" spans="1:11" x14ac:dyDescent="0.25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</row>
    <row r="701" spans="1:11" x14ac:dyDescent="0.25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</row>
    <row r="702" spans="1:11" x14ac:dyDescent="0.25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</row>
    <row r="703" spans="1:11" x14ac:dyDescent="0.25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</row>
    <row r="704" spans="1:11" x14ac:dyDescent="0.25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</row>
    <row r="705" spans="1:11" x14ac:dyDescent="0.25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</row>
    <row r="706" spans="1:11" x14ac:dyDescent="0.25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</row>
    <row r="707" spans="1:11" x14ac:dyDescent="0.25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</row>
    <row r="708" spans="1:11" x14ac:dyDescent="0.25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</row>
    <row r="709" spans="1:11" x14ac:dyDescent="0.25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</row>
    <row r="710" spans="1:11" x14ac:dyDescent="0.25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</row>
    <row r="711" spans="1:11" x14ac:dyDescent="0.25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</row>
    <row r="712" spans="1:11" x14ac:dyDescent="0.25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</row>
    <row r="713" spans="1:11" x14ac:dyDescent="0.25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</row>
    <row r="714" spans="1:11" x14ac:dyDescent="0.25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</row>
    <row r="715" spans="1:11" x14ac:dyDescent="0.25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</row>
    <row r="716" spans="1:11" x14ac:dyDescent="0.25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</row>
    <row r="717" spans="1:11" x14ac:dyDescent="0.25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</row>
    <row r="718" spans="1:11" x14ac:dyDescent="0.25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</row>
    <row r="719" spans="1:11" x14ac:dyDescent="0.25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</row>
    <row r="720" spans="1:11" x14ac:dyDescent="0.25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</row>
    <row r="721" spans="1:11" x14ac:dyDescent="0.25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</row>
    <row r="722" spans="1:11" x14ac:dyDescent="0.25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</row>
    <row r="723" spans="1:11" x14ac:dyDescent="0.25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</row>
    <row r="724" spans="1:11" x14ac:dyDescent="0.25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</row>
    <row r="725" spans="1:11" x14ac:dyDescent="0.25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</row>
    <row r="726" spans="1:11" x14ac:dyDescent="0.25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</row>
    <row r="727" spans="1:11" x14ac:dyDescent="0.25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</row>
    <row r="728" spans="1:11" x14ac:dyDescent="0.25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</row>
    <row r="729" spans="1:11" x14ac:dyDescent="0.25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</row>
    <row r="730" spans="1:11" x14ac:dyDescent="0.25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</row>
    <row r="731" spans="1:11" x14ac:dyDescent="0.25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</row>
    <row r="732" spans="1:11" x14ac:dyDescent="0.25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</row>
    <row r="733" spans="1:11" x14ac:dyDescent="0.25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</row>
    <row r="734" spans="1:11" x14ac:dyDescent="0.25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</row>
    <row r="735" spans="1:11" x14ac:dyDescent="0.25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</row>
    <row r="736" spans="1:11" x14ac:dyDescent="0.25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</row>
    <row r="737" spans="1:11" x14ac:dyDescent="0.25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</row>
    <row r="738" spans="1:11" x14ac:dyDescent="0.25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</row>
    <row r="739" spans="1:11" x14ac:dyDescent="0.25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</row>
    <row r="740" spans="1:11" x14ac:dyDescent="0.25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</row>
    <row r="741" spans="1:11" x14ac:dyDescent="0.25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</row>
    <row r="742" spans="1:11" x14ac:dyDescent="0.25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</row>
    <row r="743" spans="1:11" x14ac:dyDescent="0.25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</row>
    <row r="744" spans="1:11" x14ac:dyDescent="0.25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</row>
    <row r="745" spans="1:11" x14ac:dyDescent="0.25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</row>
    <row r="746" spans="1:11" x14ac:dyDescent="0.25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</row>
    <row r="747" spans="1:11" x14ac:dyDescent="0.25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</row>
    <row r="748" spans="1:11" x14ac:dyDescent="0.25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</row>
    <row r="749" spans="1:11" x14ac:dyDescent="0.25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</row>
    <row r="750" spans="1:11" x14ac:dyDescent="0.25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</row>
    <row r="751" spans="1:11" x14ac:dyDescent="0.25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</row>
    <row r="752" spans="1:11" x14ac:dyDescent="0.25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</row>
    <row r="753" spans="1:11" x14ac:dyDescent="0.25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</row>
    <row r="754" spans="1:11" x14ac:dyDescent="0.25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</row>
    <row r="755" spans="1:11" x14ac:dyDescent="0.25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</row>
    <row r="756" spans="1:11" x14ac:dyDescent="0.25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</row>
    <row r="757" spans="1:11" x14ac:dyDescent="0.25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</row>
    <row r="758" spans="1:11" x14ac:dyDescent="0.25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</row>
    <row r="759" spans="1:11" x14ac:dyDescent="0.25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</row>
    <row r="760" spans="1:11" x14ac:dyDescent="0.25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</row>
    <row r="761" spans="1:11" x14ac:dyDescent="0.25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</row>
    <row r="762" spans="1:11" x14ac:dyDescent="0.25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</row>
    <row r="763" spans="1:11" x14ac:dyDescent="0.25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</row>
    <row r="764" spans="1:11" x14ac:dyDescent="0.25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</row>
    <row r="765" spans="1:11" x14ac:dyDescent="0.25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</row>
    <row r="766" spans="1:11" x14ac:dyDescent="0.25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</row>
    <row r="767" spans="1:11" x14ac:dyDescent="0.25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</row>
    <row r="768" spans="1:11" x14ac:dyDescent="0.25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</row>
    <row r="769" spans="1:11" x14ac:dyDescent="0.25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</row>
    <row r="770" spans="1:11" x14ac:dyDescent="0.25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</row>
    <row r="771" spans="1:11" x14ac:dyDescent="0.25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</row>
    <row r="772" spans="1:11" x14ac:dyDescent="0.25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</row>
    <row r="773" spans="1:11" x14ac:dyDescent="0.25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</row>
    <row r="774" spans="1:11" x14ac:dyDescent="0.25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</row>
    <row r="775" spans="1:11" x14ac:dyDescent="0.25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</row>
    <row r="776" spans="1:11" x14ac:dyDescent="0.25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</row>
    <row r="777" spans="1:11" x14ac:dyDescent="0.25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</row>
    <row r="778" spans="1:11" x14ac:dyDescent="0.25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</row>
    <row r="779" spans="1:11" x14ac:dyDescent="0.25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</row>
    <row r="780" spans="1:11" x14ac:dyDescent="0.25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</row>
    <row r="781" spans="1:11" x14ac:dyDescent="0.25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</row>
    <row r="782" spans="1:11" x14ac:dyDescent="0.25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</row>
    <row r="783" spans="1:11" x14ac:dyDescent="0.25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</row>
    <row r="784" spans="1:11" x14ac:dyDescent="0.25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</row>
    <row r="785" spans="1:11" x14ac:dyDescent="0.25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</row>
    <row r="786" spans="1:11" x14ac:dyDescent="0.25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</row>
    <row r="787" spans="1:11" x14ac:dyDescent="0.25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</row>
    <row r="788" spans="1:11" x14ac:dyDescent="0.25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</row>
    <row r="789" spans="1:11" x14ac:dyDescent="0.25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</row>
    <row r="790" spans="1:11" x14ac:dyDescent="0.25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</row>
    <row r="791" spans="1:11" x14ac:dyDescent="0.25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</row>
    <row r="792" spans="1:11" x14ac:dyDescent="0.25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</row>
    <row r="793" spans="1:11" x14ac:dyDescent="0.25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</row>
    <row r="794" spans="1:11" x14ac:dyDescent="0.25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</row>
    <row r="795" spans="1:11" x14ac:dyDescent="0.25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</row>
    <row r="796" spans="1:11" x14ac:dyDescent="0.25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</row>
    <row r="797" spans="1:11" x14ac:dyDescent="0.25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</row>
    <row r="798" spans="1:11" x14ac:dyDescent="0.25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</row>
    <row r="799" spans="1:11" x14ac:dyDescent="0.25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</row>
    <row r="800" spans="1:11" x14ac:dyDescent="0.25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</row>
    <row r="801" spans="1:11" x14ac:dyDescent="0.25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</row>
    <row r="802" spans="1:11" x14ac:dyDescent="0.25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</row>
    <row r="803" spans="1:11" x14ac:dyDescent="0.25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</row>
    <row r="804" spans="1:11" x14ac:dyDescent="0.25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</row>
    <row r="805" spans="1:11" x14ac:dyDescent="0.25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</row>
    <row r="806" spans="1:11" x14ac:dyDescent="0.25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</row>
    <row r="807" spans="1:11" x14ac:dyDescent="0.25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</row>
    <row r="808" spans="1:11" x14ac:dyDescent="0.25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</row>
    <row r="809" spans="1:11" x14ac:dyDescent="0.25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</row>
    <row r="810" spans="1:11" x14ac:dyDescent="0.25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</row>
    <row r="811" spans="1:11" x14ac:dyDescent="0.25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</row>
    <row r="812" spans="1:11" x14ac:dyDescent="0.25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</row>
    <row r="813" spans="1:11" x14ac:dyDescent="0.25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</row>
    <row r="814" spans="1:11" x14ac:dyDescent="0.25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</row>
    <row r="815" spans="1:11" x14ac:dyDescent="0.25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</row>
    <row r="816" spans="1:11" x14ac:dyDescent="0.25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</row>
    <row r="817" spans="1:11" x14ac:dyDescent="0.25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</row>
    <row r="818" spans="1:11" x14ac:dyDescent="0.25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</row>
    <row r="819" spans="1:11" x14ac:dyDescent="0.25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</row>
    <row r="820" spans="1:11" x14ac:dyDescent="0.25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</row>
    <row r="821" spans="1:11" x14ac:dyDescent="0.25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</row>
    <row r="822" spans="1:11" x14ac:dyDescent="0.25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</row>
    <row r="823" spans="1:11" x14ac:dyDescent="0.25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</row>
    <row r="824" spans="1:11" x14ac:dyDescent="0.25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</row>
    <row r="825" spans="1:11" x14ac:dyDescent="0.25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</row>
    <row r="826" spans="1:11" x14ac:dyDescent="0.25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</row>
    <row r="827" spans="1:11" x14ac:dyDescent="0.25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</row>
    <row r="828" spans="1:11" x14ac:dyDescent="0.25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</row>
    <row r="829" spans="1:11" x14ac:dyDescent="0.25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</row>
    <row r="830" spans="1:11" x14ac:dyDescent="0.25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</row>
    <row r="831" spans="1:11" x14ac:dyDescent="0.25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</row>
    <row r="832" spans="1:11" x14ac:dyDescent="0.25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</row>
    <row r="833" spans="1:11" x14ac:dyDescent="0.25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</row>
    <row r="834" spans="1:11" x14ac:dyDescent="0.25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</row>
    <row r="835" spans="1:11" x14ac:dyDescent="0.25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</row>
    <row r="836" spans="1:11" x14ac:dyDescent="0.25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</row>
    <row r="837" spans="1:11" x14ac:dyDescent="0.25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</row>
    <row r="838" spans="1:11" x14ac:dyDescent="0.25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</row>
    <row r="839" spans="1:11" x14ac:dyDescent="0.25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</row>
    <row r="840" spans="1:11" x14ac:dyDescent="0.25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</row>
    <row r="841" spans="1:11" x14ac:dyDescent="0.25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</row>
    <row r="842" spans="1:11" x14ac:dyDescent="0.25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</row>
    <row r="843" spans="1:11" x14ac:dyDescent="0.25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</row>
    <row r="844" spans="1:11" x14ac:dyDescent="0.25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</row>
    <row r="845" spans="1:11" x14ac:dyDescent="0.25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</row>
    <row r="846" spans="1:11" x14ac:dyDescent="0.25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</row>
    <row r="847" spans="1:11" x14ac:dyDescent="0.25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</row>
    <row r="848" spans="1:11" x14ac:dyDescent="0.25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</row>
    <row r="849" spans="1:11" x14ac:dyDescent="0.25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</row>
    <row r="850" spans="1:11" x14ac:dyDescent="0.25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</row>
    <row r="851" spans="1:11" x14ac:dyDescent="0.25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</row>
    <row r="852" spans="1:11" x14ac:dyDescent="0.25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</row>
    <row r="853" spans="1:11" x14ac:dyDescent="0.25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</row>
    <row r="854" spans="1:11" x14ac:dyDescent="0.25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</row>
    <row r="855" spans="1:11" x14ac:dyDescent="0.25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</row>
    <row r="856" spans="1:11" x14ac:dyDescent="0.25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</row>
    <row r="857" spans="1:11" x14ac:dyDescent="0.25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</row>
    <row r="858" spans="1:11" x14ac:dyDescent="0.25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</row>
    <row r="859" spans="1:11" x14ac:dyDescent="0.25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</row>
    <row r="860" spans="1:11" x14ac:dyDescent="0.25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</row>
    <row r="861" spans="1:11" x14ac:dyDescent="0.25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</row>
    <row r="862" spans="1:11" x14ac:dyDescent="0.25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</row>
    <row r="863" spans="1:11" x14ac:dyDescent="0.25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</row>
    <row r="864" spans="1:11" x14ac:dyDescent="0.25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</row>
    <row r="865" spans="1:11" x14ac:dyDescent="0.25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</row>
    <row r="866" spans="1:11" x14ac:dyDescent="0.25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</row>
    <row r="867" spans="1:11" x14ac:dyDescent="0.25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</row>
    <row r="868" spans="1:11" x14ac:dyDescent="0.25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</row>
    <row r="869" spans="1:11" x14ac:dyDescent="0.25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</row>
    <row r="870" spans="1:11" x14ac:dyDescent="0.25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</row>
    <row r="871" spans="1:11" x14ac:dyDescent="0.25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</row>
    <row r="872" spans="1:11" x14ac:dyDescent="0.25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</row>
    <row r="873" spans="1:11" x14ac:dyDescent="0.25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</row>
    <row r="874" spans="1:11" x14ac:dyDescent="0.25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</row>
    <row r="875" spans="1:11" x14ac:dyDescent="0.25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</row>
    <row r="876" spans="1:11" x14ac:dyDescent="0.25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</row>
    <row r="877" spans="1:11" x14ac:dyDescent="0.25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</row>
    <row r="878" spans="1:11" x14ac:dyDescent="0.25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</row>
    <row r="879" spans="1:11" x14ac:dyDescent="0.25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</row>
    <row r="880" spans="1:11" x14ac:dyDescent="0.25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</row>
    <row r="881" spans="1:11" x14ac:dyDescent="0.25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</row>
    <row r="882" spans="1:11" x14ac:dyDescent="0.25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</row>
    <row r="883" spans="1:11" x14ac:dyDescent="0.25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</row>
    <row r="884" spans="1:11" x14ac:dyDescent="0.25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</row>
    <row r="885" spans="1:11" x14ac:dyDescent="0.25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</row>
    <row r="886" spans="1:11" x14ac:dyDescent="0.25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</row>
    <row r="887" spans="1:11" x14ac:dyDescent="0.25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</row>
    <row r="888" spans="1:11" x14ac:dyDescent="0.25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</row>
    <row r="889" spans="1:11" x14ac:dyDescent="0.25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</row>
    <row r="890" spans="1:11" x14ac:dyDescent="0.25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</row>
    <row r="891" spans="1:11" x14ac:dyDescent="0.25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</row>
    <row r="892" spans="1:11" x14ac:dyDescent="0.25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</row>
    <row r="893" spans="1:11" x14ac:dyDescent="0.25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</row>
    <row r="894" spans="1:11" x14ac:dyDescent="0.25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</row>
    <row r="895" spans="1:11" x14ac:dyDescent="0.25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</row>
    <row r="896" spans="1:11" x14ac:dyDescent="0.25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</row>
    <row r="897" spans="1:11" x14ac:dyDescent="0.25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</row>
    <row r="898" spans="1:11" x14ac:dyDescent="0.25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</row>
    <row r="899" spans="1:11" x14ac:dyDescent="0.25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</row>
    <row r="900" spans="1:11" x14ac:dyDescent="0.25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</row>
    <row r="901" spans="1:11" x14ac:dyDescent="0.25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</row>
    <row r="902" spans="1:11" x14ac:dyDescent="0.25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</row>
    <row r="903" spans="1:11" x14ac:dyDescent="0.25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</row>
    <row r="904" spans="1:11" x14ac:dyDescent="0.25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</row>
    <row r="905" spans="1:11" x14ac:dyDescent="0.25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</row>
    <row r="906" spans="1:11" x14ac:dyDescent="0.25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</row>
    <row r="907" spans="1:11" x14ac:dyDescent="0.25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</row>
    <row r="908" spans="1:11" x14ac:dyDescent="0.25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</row>
    <row r="909" spans="1:11" x14ac:dyDescent="0.25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</row>
    <row r="910" spans="1:11" x14ac:dyDescent="0.25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</row>
    <row r="911" spans="1:11" x14ac:dyDescent="0.25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</row>
    <row r="912" spans="1:11" x14ac:dyDescent="0.25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</row>
    <row r="913" spans="1:11" x14ac:dyDescent="0.25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</row>
    <row r="914" spans="1:11" x14ac:dyDescent="0.25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</row>
    <row r="915" spans="1:11" x14ac:dyDescent="0.25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</row>
    <row r="916" spans="1:11" x14ac:dyDescent="0.25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</row>
    <row r="917" spans="1:11" x14ac:dyDescent="0.25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</row>
    <row r="918" spans="1:11" x14ac:dyDescent="0.25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</row>
    <row r="919" spans="1:11" x14ac:dyDescent="0.25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</row>
    <row r="920" spans="1:11" x14ac:dyDescent="0.25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</row>
    <row r="921" spans="1:11" x14ac:dyDescent="0.25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</row>
    <row r="922" spans="1:11" x14ac:dyDescent="0.25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</row>
    <row r="923" spans="1:11" x14ac:dyDescent="0.25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</row>
    <row r="924" spans="1:11" x14ac:dyDescent="0.25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</row>
    <row r="925" spans="1:11" x14ac:dyDescent="0.25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</row>
    <row r="926" spans="1:11" x14ac:dyDescent="0.25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</row>
    <row r="927" spans="1:11" x14ac:dyDescent="0.25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</row>
    <row r="928" spans="1:11" x14ac:dyDescent="0.25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</row>
    <row r="929" spans="1:11" x14ac:dyDescent="0.25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</row>
    <row r="930" spans="1:11" x14ac:dyDescent="0.25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</row>
    <row r="931" spans="1:11" x14ac:dyDescent="0.25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</row>
    <row r="932" spans="1:11" x14ac:dyDescent="0.25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</row>
    <row r="933" spans="1:11" x14ac:dyDescent="0.25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</row>
    <row r="934" spans="1:11" x14ac:dyDescent="0.25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</row>
    <row r="935" spans="1:11" x14ac:dyDescent="0.25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</row>
    <row r="936" spans="1:11" x14ac:dyDescent="0.25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</row>
    <row r="937" spans="1:11" x14ac:dyDescent="0.25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</row>
    <row r="938" spans="1:11" x14ac:dyDescent="0.25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</row>
    <row r="939" spans="1:11" x14ac:dyDescent="0.25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</row>
    <row r="940" spans="1:11" x14ac:dyDescent="0.25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</row>
    <row r="941" spans="1:11" x14ac:dyDescent="0.25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</row>
    <row r="942" spans="1:11" x14ac:dyDescent="0.25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</row>
    <row r="943" spans="1:11" x14ac:dyDescent="0.25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</row>
    <row r="944" spans="1:11" x14ac:dyDescent="0.25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</row>
    <row r="945" spans="1:11" x14ac:dyDescent="0.25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</row>
    <row r="946" spans="1:11" x14ac:dyDescent="0.25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</row>
    <row r="947" spans="1:11" x14ac:dyDescent="0.25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</row>
    <row r="948" spans="1:11" x14ac:dyDescent="0.25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</row>
    <row r="949" spans="1:11" x14ac:dyDescent="0.25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</row>
    <row r="950" spans="1:11" x14ac:dyDescent="0.25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</row>
    <row r="951" spans="1:11" x14ac:dyDescent="0.25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</row>
    <row r="952" spans="1:11" x14ac:dyDescent="0.25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</row>
    <row r="953" spans="1:11" x14ac:dyDescent="0.25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</row>
    <row r="954" spans="1:11" x14ac:dyDescent="0.25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</row>
    <row r="955" spans="1:11" x14ac:dyDescent="0.25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</row>
    <row r="956" spans="1:11" x14ac:dyDescent="0.25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</row>
    <row r="957" spans="1:11" x14ac:dyDescent="0.25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</row>
    <row r="958" spans="1:11" x14ac:dyDescent="0.25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</row>
    <row r="959" spans="1:11" x14ac:dyDescent="0.25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</row>
    <row r="960" spans="1:11" x14ac:dyDescent="0.25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</row>
    <row r="961" spans="1:11" x14ac:dyDescent="0.25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</row>
    <row r="962" spans="1:11" x14ac:dyDescent="0.25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</row>
    <row r="963" spans="1:11" x14ac:dyDescent="0.25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</row>
    <row r="964" spans="1:11" x14ac:dyDescent="0.25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</row>
    <row r="965" spans="1:11" x14ac:dyDescent="0.25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</row>
    <row r="966" spans="1:11" x14ac:dyDescent="0.25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</row>
    <row r="967" spans="1:11" x14ac:dyDescent="0.25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</row>
    <row r="968" spans="1:11" x14ac:dyDescent="0.25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</row>
    <row r="969" spans="1:11" x14ac:dyDescent="0.25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</row>
    <row r="970" spans="1:11" x14ac:dyDescent="0.25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</row>
    <row r="971" spans="1:11" x14ac:dyDescent="0.25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</row>
    <row r="972" spans="1:11" x14ac:dyDescent="0.25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</row>
    <row r="973" spans="1:11" x14ac:dyDescent="0.25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</row>
    <row r="974" spans="1:11" x14ac:dyDescent="0.25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</row>
    <row r="975" spans="1:11" x14ac:dyDescent="0.25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</row>
    <row r="976" spans="1:11" x14ac:dyDescent="0.25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</row>
    <row r="977" spans="1:11" x14ac:dyDescent="0.25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</row>
    <row r="978" spans="1:11" x14ac:dyDescent="0.25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</row>
    <row r="979" spans="1:11" x14ac:dyDescent="0.25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</row>
    <row r="980" spans="1:11" x14ac:dyDescent="0.25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</row>
    <row r="981" spans="1:11" x14ac:dyDescent="0.25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</row>
    <row r="982" spans="1:11" x14ac:dyDescent="0.25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</row>
    <row r="983" spans="1:11" x14ac:dyDescent="0.25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</row>
    <row r="984" spans="1:11" x14ac:dyDescent="0.25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</row>
    <row r="985" spans="1:11" x14ac:dyDescent="0.25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</row>
    <row r="986" spans="1:11" x14ac:dyDescent="0.25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</row>
    <row r="987" spans="1:11" x14ac:dyDescent="0.25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</row>
    <row r="988" spans="1:11" x14ac:dyDescent="0.25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</row>
    <row r="989" spans="1:11" x14ac:dyDescent="0.25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</row>
    <row r="990" spans="1:11" x14ac:dyDescent="0.25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</row>
    <row r="991" spans="1:11" x14ac:dyDescent="0.25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</row>
    <row r="992" spans="1:11" x14ac:dyDescent="0.25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</row>
    <row r="993" spans="1:11" x14ac:dyDescent="0.25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</row>
    <row r="994" spans="1:11" x14ac:dyDescent="0.25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</row>
    <row r="995" spans="1:11" x14ac:dyDescent="0.25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</row>
    <row r="996" spans="1:11" x14ac:dyDescent="0.25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</row>
    <row r="997" spans="1:11" x14ac:dyDescent="0.25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</row>
    <row r="998" spans="1:11" x14ac:dyDescent="0.25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</row>
    <row r="999" spans="1:11" x14ac:dyDescent="0.25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</row>
    <row r="1000" spans="1:11" x14ac:dyDescent="0.25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</row>
  </sheetData>
  <mergeCells count="8">
    <mergeCell ref="L1:M1"/>
    <mergeCell ref="F2:G2"/>
    <mergeCell ref="H2:I2"/>
    <mergeCell ref="L2:M2"/>
    <mergeCell ref="F1:G1"/>
    <mergeCell ref="H1:I1"/>
    <mergeCell ref="J2:K2"/>
    <mergeCell ref="J1:K1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49"/>
  <sheetViews>
    <sheetView showGridLines="0" workbookViewId="0">
      <pane xSplit="2" ySplit="9" topLeftCell="C37" activePane="bottomRight" state="frozen"/>
      <selection pane="topRight" activeCell="C1" sqref="C1"/>
      <selection pane="bottomLeft" activeCell="A10" sqref="A10"/>
      <selection pane="bottomRight" activeCell="F47" sqref="F47"/>
    </sheetView>
  </sheetViews>
  <sheetFormatPr defaultRowHeight="15.75" x14ac:dyDescent="0.25"/>
  <cols>
    <col min="1" max="1" width="8.140625" bestFit="1" customWidth="1"/>
    <col min="2" max="2" width="23.85546875" style="64" customWidth="1"/>
    <col min="3" max="3" width="34.5703125" bestFit="1" customWidth="1"/>
    <col min="4" max="4" width="27" style="77" bestFit="1" customWidth="1"/>
    <col min="5" max="5" width="20.5703125" style="77" bestFit="1" customWidth="1"/>
    <col min="6" max="6" width="26" style="77" customWidth="1"/>
    <col min="7" max="7" width="37.85546875" customWidth="1"/>
    <col min="8" max="8" width="27" bestFit="1" customWidth="1"/>
    <col min="9" max="9" width="22.28515625" bestFit="1" customWidth="1"/>
    <col min="10" max="10" width="39.28515625" bestFit="1" customWidth="1"/>
    <col min="11" max="11" width="27.140625" bestFit="1" customWidth="1"/>
  </cols>
  <sheetData>
    <row r="2" spans="1:10" x14ac:dyDescent="0.25">
      <c r="B2" s="62" t="s">
        <v>401</v>
      </c>
      <c r="C2" s="62"/>
      <c r="D2" s="74"/>
      <c r="E2" s="74"/>
    </row>
    <row r="3" spans="1:10" x14ac:dyDescent="0.25">
      <c r="B3" s="62" t="s">
        <v>402</v>
      </c>
      <c r="C3" s="62"/>
      <c r="D3" s="74"/>
      <c r="E3" s="74"/>
    </row>
    <row r="4" spans="1:10" x14ac:dyDescent="0.25">
      <c r="B4" s="62" t="s">
        <v>403</v>
      </c>
      <c r="C4" s="62"/>
      <c r="D4" s="74"/>
      <c r="E4" s="74"/>
    </row>
    <row r="5" spans="1:10" x14ac:dyDescent="0.25">
      <c r="B5" s="62" t="s">
        <v>404</v>
      </c>
      <c r="C5" s="62"/>
      <c r="D5" s="74"/>
      <c r="E5" s="74"/>
    </row>
    <row r="6" spans="1:10" x14ac:dyDescent="0.25">
      <c r="B6" s="62" t="s">
        <v>405</v>
      </c>
      <c r="C6" s="62"/>
      <c r="D6" s="74"/>
      <c r="E6" s="74"/>
    </row>
    <row r="7" spans="1:10" x14ac:dyDescent="0.25">
      <c r="B7" s="63"/>
      <c r="C7" s="63"/>
      <c r="D7" s="75"/>
      <c r="E7" s="75"/>
    </row>
    <row r="8" spans="1:10" x14ac:dyDescent="0.25">
      <c r="B8" s="192" t="s">
        <v>406</v>
      </c>
      <c r="C8" s="192" t="s">
        <v>407</v>
      </c>
      <c r="D8" s="192" t="s">
        <v>408</v>
      </c>
      <c r="E8" s="192"/>
      <c r="F8" s="192"/>
      <c r="G8" s="192"/>
      <c r="H8" s="192"/>
      <c r="I8" s="192"/>
      <c r="J8" s="192" t="s">
        <v>409</v>
      </c>
    </row>
    <row r="9" spans="1:10" x14ac:dyDescent="0.25">
      <c r="B9" s="192"/>
      <c r="C9" s="192"/>
      <c r="D9" s="76" t="s">
        <v>410</v>
      </c>
      <c r="E9" s="76" t="s">
        <v>411</v>
      </c>
      <c r="F9" s="76" t="s">
        <v>412</v>
      </c>
      <c r="G9" s="65" t="s">
        <v>413</v>
      </c>
      <c r="H9" s="65" t="s">
        <v>414</v>
      </c>
      <c r="I9" s="65" t="s">
        <v>415</v>
      </c>
      <c r="J9" s="192"/>
    </row>
    <row r="10" spans="1:10" x14ac:dyDescent="0.25">
      <c r="A10" s="194" t="s">
        <v>543</v>
      </c>
      <c r="B10" s="193" t="s">
        <v>416</v>
      </c>
      <c r="C10" s="82" t="s">
        <v>417</v>
      </c>
      <c r="D10" s="80" t="s">
        <v>418</v>
      </c>
      <c r="E10" s="80" t="s">
        <v>419</v>
      </c>
      <c r="F10" s="80" t="s">
        <v>420</v>
      </c>
      <c r="G10" s="82"/>
      <c r="H10" s="82"/>
      <c r="I10" s="82"/>
      <c r="J10" s="82"/>
    </row>
    <row r="11" spans="1:10" x14ac:dyDescent="0.25">
      <c r="A11" s="194"/>
      <c r="B11" s="193"/>
      <c r="C11" s="82" t="s">
        <v>542</v>
      </c>
      <c r="D11" s="80" t="s">
        <v>418</v>
      </c>
      <c r="E11" s="80" t="s">
        <v>419</v>
      </c>
      <c r="F11" s="80" t="s">
        <v>421</v>
      </c>
      <c r="G11" s="82" t="s">
        <v>541</v>
      </c>
      <c r="H11" s="82"/>
      <c r="I11" s="82"/>
      <c r="J11" s="82" t="s">
        <v>422</v>
      </c>
    </row>
    <row r="12" spans="1:10" x14ac:dyDescent="0.25">
      <c r="A12" s="194"/>
      <c r="B12" s="83" t="s">
        <v>423</v>
      </c>
      <c r="C12" s="82" t="s">
        <v>424</v>
      </c>
      <c r="D12" s="80" t="s">
        <v>418</v>
      </c>
      <c r="E12" s="80" t="s">
        <v>425</v>
      </c>
      <c r="F12" s="80" t="s">
        <v>420</v>
      </c>
      <c r="G12" s="82"/>
      <c r="H12" s="82"/>
      <c r="I12" s="82"/>
      <c r="J12" s="82"/>
    </row>
    <row r="13" spans="1:10" x14ac:dyDescent="0.25">
      <c r="A13" s="194"/>
      <c r="B13" s="83" t="s">
        <v>426</v>
      </c>
      <c r="C13" s="82" t="s">
        <v>427</v>
      </c>
      <c r="D13" s="80" t="s">
        <v>418</v>
      </c>
      <c r="E13" s="80" t="s">
        <v>428</v>
      </c>
      <c r="F13" s="80" t="s">
        <v>420</v>
      </c>
      <c r="G13" s="82"/>
      <c r="H13" s="82"/>
      <c r="I13" s="82"/>
      <c r="J13" s="82"/>
    </row>
    <row r="14" spans="1:10" x14ac:dyDescent="0.25">
      <c r="A14" s="194"/>
      <c r="B14" s="83" t="s">
        <v>516</v>
      </c>
      <c r="C14" s="82" t="s">
        <v>429</v>
      </c>
      <c r="D14" s="80" t="s">
        <v>418</v>
      </c>
      <c r="E14" s="80" t="s">
        <v>430</v>
      </c>
      <c r="F14" s="80" t="s">
        <v>420</v>
      </c>
      <c r="G14" s="82"/>
      <c r="H14" s="82"/>
      <c r="I14" s="82"/>
      <c r="J14" s="82"/>
    </row>
    <row r="15" spans="1:10" x14ac:dyDescent="0.25">
      <c r="A15" s="194"/>
      <c r="B15" s="83" t="s">
        <v>515</v>
      </c>
      <c r="C15" s="82" t="s">
        <v>431</v>
      </c>
      <c r="D15" s="80" t="s">
        <v>418</v>
      </c>
      <c r="E15" s="80" t="s">
        <v>432</v>
      </c>
      <c r="F15" s="80" t="s">
        <v>420</v>
      </c>
      <c r="G15" s="82"/>
      <c r="H15" s="82"/>
      <c r="I15" s="82"/>
      <c r="J15" s="82"/>
    </row>
    <row r="16" spans="1:10" x14ac:dyDescent="0.25">
      <c r="A16" s="194"/>
      <c r="B16" s="123" t="s">
        <v>722</v>
      </c>
      <c r="C16" s="82" t="s">
        <v>723</v>
      </c>
      <c r="D16" s="80" t="s">
        <v>418</v>
      </c>
      <c r="E16" s="80" t="s">
        <v>724</v>
      </c>
      <c r="F16" s="80" t="s">
        <v>420</v>
      </c>
      <c r="G16" s="82"/>
      <c r="H16" s="82"/>
      <c r="I16" s="82"/>
      <c r="J16" s="82"/>
    </row>
    <row r="17" spans="1:11" ht="31.5" x14ac:dyDescent="0.25">
      <c r="A17" s="194"/>
      <c r="B17" s="127" t="s">
        <v>936</v>
      </c>
      <c r="C17" s="82" t="s">
        <v>937</v>
      </c>
      <c r="D17" s="80" t="s">
        <v>418</v>
      </c>
      <c r="E17" s="80" t="s">
        <v>938</v>
      </c>
      <c r="F17" s="131" t="s">
        <v>939</v>
      </c>
      <c r="G17" s="82"/>
      <c r="H17" s="82"/>
      <c r="I17" s="82"/>
      <c r="J17" s="82"/>
    </row>
    <row r="18" spans="1:11" x14ac:dyDescent="0.25">
      <c r="A18" s="194"/>
      <c r="B18" s="83" t="s">
        <v>433</v>
      </c>
      <c r="C18" s="82" t="s">
        <v>434</v>
      </c>
      <c r="D18" s="80" t="s">
        <v>435</v>
      </c>
      <c r="E18" s="80" t="s">
        <v>436</v>
      </c>
      <c r="F18" s="80" t="s">
        <v>437</v>
      </c>
      <c r="G18" s="82" t="s">
        <v>438</v>
      </c>
      <c r="H18" s="82" t="s">
        <v>439</v>
      </c>
      <c r="I18" s="82"/>
      <c r="J18" s="84" t="s">
        <v>440</v>
      </c>
    </row>
    <row r="19" spans="1:11" ht="47.25" x14ac:dyDescent="0.25">
      <c r="A19" s="194"/>
      <c r="B19" s="83" t="s">
        <v>441</v>
      </c>
      <c r="C19" s="82" t="s">
        <v>442</v>
      </c>
      <c r="D19" s="80" t="s">
        <v>443</v>
      </c>
      <c r="E19" s="80" t="s">
        <v>444</v>
      </c>
      <c r="F19" s="80" t="s">
        <v>445</v>
      </c>
      <c r="G19" s="133" t="s">
        <v>1126</v>
      </c>
      <c r="H19" s="133" t="s">
        <v>1127</v>
      </c>
      <c r="I19" s="82"/>
      <c r="J19" s="84"/>
      <c r="K19" t="s">
        <v>446</v>
      </c>
    </row>
    <row r="20" spans="1:11" x14ac:dyDescent="0.25">
      <c r="A20" s="194"/>
      <c r="B20" s="193" t="s">
        <v>447</v>
      </c>
      <c r="C20" s="82" t="s">
        <v>664</v>
      </c>
      <c r="D20" s="80" t="s">
        <v>448</v>
      </c>
      <c r="E20" s="80" t="s">
        <v>449</v>
      </c>
      <c r="F20" s="82" t="s">
        <v>450</v>
      </c>
      <c r="G20" s="82" t="s">
        <v>451</v>
      </c>
      <c r="H20" s="82" t="s">
        <v>452</v>
      </c>
      <c r="I20" s="82"/>
      <c r="J20" s="82"/>
    </row>
    <row r="21" spans="1:11" x14ac:dyDescent="0.25">
      <c r="A21" s="194"/>
      <c r="B21" s="193"/>
      <c r="C21" s="82" t="s">
        <v>453</v>
      </c>
      <c r="D21" s="80" t="s">
        <v>448</v>
      </c>
      <c r="E21" s="80" t="s">
        <v>454</v>
      </c>
      <c r="F21" s="80" t="s">
        <v>455</v>
      </c>
      <c r="G21" s="82" t="s">
        <v>456</v>
      </c>
      <c r="H21" s="82"/>
      <c r="I21" s="82"/>
      <c r="J21" s="82"/>
    </row>
    <row r="22" spans="1:11" x14ac:dyDescent="0.25">
      <c r="A22" s="194"/>
      <c r="B22" s="193"/>
      <c r="C22" s="82" t="s">
        <v>457</v>
      </c>
      <c r="D22" s="80" t="s">
        <v>448</v>
      </c>
      <c r="E22" s="80" t="s">
        <v>458</v>
      </c>
      <c r="F22" s="80" t="s">
        <v>451</v>
      </c>
      <c r="G22" s="82" t="s">
        <v>456</v>
      </c>
      <c r="H22" s="82"/>
      <c r="I22" s="82"/>
      <c r="J22" s="82"/>
    </row>
    <row r="23" spans="1:11" x14ac:dyDescent="0.25">
      <c r="A23" s="194"/>
      <c r="B23" s="83" t="s">
        <v>554</v>
      </c>
      <c r="C23" s="82" t="s">
        <v>459</v>
      </c>
      <c r="D23" s="80" t="s">
        <v>460</v>
      </c>
      <c r="E23" s="80" t="s">
        <v>461</v>
      </c>
      <c r="F23" s="80" t="s">
        <v>462</v>
      </c>
      <c r="G23" s="82" t="s">
        <v>456</v>
      </c>
      <c r="H23" s="82"/>
      <c r="I23" s="82"/>
      <c r="J23" s="82"/>
    </row>
    <row r="24" spans="1:11" x14ac:dyDescent="0.25">
      <c r="A24" s="194"/>
      <c r="B24" s="122" t="s">
        <v>719</v>
      </c>
      <c r="C24" s="82" t="s">
        <v>720</v>
      </c>
      <c r="D24" s="80"/>
      <c r="E24" s="80"/>
      <c r="F24" s="80"/>
      <c r="G24" s="82"/>
      <c r="H24" s="82"/>
      <c r="I24" s="82"/>
      <c r="J24" s="82"/>
    </row>
    <row r="25" spans="1:11" x14ac:dyDescent="0.25">
      <c r="A25" s="194"/>
      <c r="B25" s="83" t="s">
        <v>463</v>
      </c>
      <c r="C25" s="82" t="s">
        <v>464</v>
      </c>
      <c r="D25" s="80" t="s">
        <v>465</v>
      </c>
      <c r="E25" s="80" t="s">
        <v>466</v>
      </c>
      <c r="F25" s="80"/>
      <c r="G25" s="82"/>
      <c r="H25" s="82"/>
      <c r="I25" s="82"/>
      <c r="J25" s="82"/>
    </row>
    <row r="26" spans="1:11" ht="94.5" x14ac:dyDescent="0.25">
      <c r="A26" s="194"/>
      <c r="B26" s="83" t="s">
        <v>517</v>
      </c>
      <c r="C26" s="85" t="s">
        <v>7926</v>
      </c>
      <c r="D26" s="79" t="s">
        <v>468</v>
      </c>
      <c r="E26" s="85" t="s">
        <v>594</v>
      </c>
      <c r="F26" s="85" t="s">
        <v>7923</v>
      </c>
      <c r="G26" s="143" t="s">
        <v>7924</v>
      </c>
      <c r="H26" s="144" t="s">
        <v>469</v>
      </c>
      <c r="I26" s="145" t="s">
        <v>7925</v>
      </c>
      <c r="J26" s="83"/>
    </row>
    <row r="27" spans="1:11" ht="63" x14ac:dyDescent="0.25">
      <c r="A27" s="194"/>
      <c r="B27" s="86" t="s">
        <v>538</v>
      </c>
      <c r="C27" s="79" t="s">
        <v>546</v>
      </c>
      <c r="D27" s="79"/>
      <c r="E27" s="85" t="s">
        <v>549</v>
      </c>
      <c r="F27" s="79"/>
      <c r="G27" s="85"/>
      <c r="H27" s="85"/>
      <c r="I27" s="83"/>
      <c r="J27" s="83"/>
    </row>
    <row r="28" spans="1:11" ht="31.5" x14ac:dyDescent="0.25">
      <c r="A28" s="194"/>
      <c r="B28" s="86" t="s">
        <v>540</v>
      </c>
      <c r="C28" s="79" t="s">
        <v>547</v>
      </c>
      <c r="D28" s="79"/>
      <c r="E28" s="85" t="s">
        <v>548</v>
      </c>
      <c r="F28" s="79" t="s">
        <v>1033</v>
      </c>
      <c r="G28" s="85"/>
      <c r="H28" s="85"/>
      <c r="I28" s="83"/>
      <c r="J28" s="83"/>
    </row>
    <row r="29" spans="1:11" ht="47.25" x14ac:dyDescent="0.25">
      <c r="A29" s="194"/>
      <c r="B29" s="86" t="s">
        <v>555</v>
      </c>
      <c r="C29" s="79" t="s">
        <v>559</v>
      </c>
      <c r="D29" s="79" t="s">
        <v>556</v>
      </c>
      <c r="E29" s="85" t="s">
        <v>557</v>
      </c>
      <c r="F29" s="79" t="s">
        <v>558</v>
      </c>
      <c r="G29" s="85" t="s">
        <v>560</v>
      </c>
      <c r="H29" s="85"/>
      <c r="I29" s="83"/>
      <c r="J29" s="83"/>
    </row>
    <row r="30" spans="1:11" ht="189" x14ac:dyDescent="0.25">
      <c r="A30" s="194"/>
      <c r="B30" s="86" t="s">
        <v>561</v>
      </c>
      <c r="C30" s="79" t="s">
        <v>565</v>
      </c>
      <c r="D30" s="79" t="s">
        <v>563</v>
      </c>
      <c r="E30" s="85" t="s">
        <v>8636</v>
      </c>
      <c r="F30" s="85" t="s">
        <v>8637</v>
      </c>
      <c r="G30" s="85" t="s">
        <v>560</v>
      </c>
      <c r="H30" s="85" t="s">
        <v>641</v>
      </c>
      <c r="I30" s="83"/>
      <c r="J30" s="83"/>
    </row>
    <row r="31" spans="1:11" ht="47.25" x14ac:dyDescent="0.25">
      <c r="A31" s="194"/>
      <c r="B31" s="86" t="s">
        <v>640</v>
      </c>
      <c r="C31" s="79" t="s">
        <v>566</v>
      </c>
      <c r="D31" s="79" t="s">
        <v>567</v>
      </c>
      <c r="E31" s="85" t="s">
        <v>564</v>
      </c>
      <c r="F31" s="79"/>
      <c r="G31" s="85"/>
      <c r="H31" s="85"/>
      <c r="I31" s="83"/>
      <c r="J31" s="83"/>
    </row>
    <row r="32" spans="1:11" ht="110.25" x14ac:dyDescent="0.25">
      <c r="A32" s="194"/>
      <c r="B32" s="86" t="s">
        <v>562</v>
      </c>
      <c r="C32" s="79" t="s">
        <v>568</v>
      </c>
      <c r="D32" s="79" t="s">
        <v>595</v>
      </c>
      <c r="E32" s="85" t="s">
        <v>564</v>
      </c>
      <c r="F32" s="85" t="s">
        <v>1026</v>
      </c>
      <c r="G32" s="85" t="s">
        <v>1027</v>
      </c>
      <c r="H32" s="85" t="s">
        <v>560</v>
      </c>
      <c r="I32" s="125"/>
      <c r="J32" s="125"/>
    </row>
    <row r="33" spans="1:10" ht="94.5" x14ac:dyDescent="0.25">
      <c r="A33" s="194"/>
      <c r="B33" s="86" t="s">
        <v>820</v>
      </c>
      <c r="C33" s="79" t="s">
        <v>8220</v>
      </c>
      <c r="D33" s="79" t="s">
        <v>821</v>
      </c>
      <c r="E33" s="85" t="s">
        <v>9329</v>
      </c>
      <c r="F33" s="85" t="s">
        <v>822</v>
      </c>
      <c r="G33" s="85"/>
      <c r="H33" s="85"/>
      <c r="I33" s="126"/>
      <c r="J33" s="126"/>
    </row>
    <row r="34" spans="1:10" ht="94.5" x14ac:dyDescent="0.25">
      <c r="A34" s="194"/>
      <c r="B34" s="86" t="s">
        <v>952</v>
      </c>
      <c r="C34" s="79" t="s">
        <v>956</v>
      </c>
      <c r="D34" s="79" t="s">
        <v>957</v>
      </c>
      <c r="E34" s="85" t="s">
        <v>954</v>
      </c>
      <c r="F34" s="85" t="s">
        <v>959</v>
      </c>
      <c r="G34" s="85" t="s">
        <v>958</v>
      </c>
      <c r="H34" s="85" t="s">
        <v>558</v>
      </c>
      <c r="I34" s="132"/>
      <c r="J34" s="132"/>
    </row>
    <row r="35" spans="1:10" ht="110.25" x14ac:dyDescent="0.25">
      <c r="A35" s="194"/>
      <c r="B35" s="86" t="s">
        <v>953</v>
      </c>
      <c r="C35" s="79" t="s">
        <v>955</v>
      </c>
      <c r="D35" s="79" t="s">
        <v>960</v>
      </c>
      <c r="E35" s="85" t="s">
        <v>954</v>
      </c>
      <c r="F35" s="85" t="s">
        <v>961</v>
      </c>
      <c r="G35" s="85" t="s">
        <v>962</v>
      </c>
      <c r="H35" s="85" t="s">
        <v>963</v>
      </c>
      <c r="I35" s="85" t="s">
        <v>560</v>
      </c>
      <c r="J35" s="86" t="s">
        <v>964</v>
      </c>
    </row>
    <row r="36" spans="1:10" ht="63" x14ac:dyDescent="0.25">
      <c r="A36" s="195" t="s">
        <v>544</v>
      </c>
      <c r="B36" s="83" t="s">
        <v>536</v>
      </c>
      <c r="C36" s="79" t="s">
        <v>537</v>
      </c>
      <c r="D36" s="79" t="s">
        <v>539</v>
      </c>
      <c r="E36" s="85" t="s">
        <v>642</v>
      </c>
      <c r="F36" s="85" t="s">
        <v>1119</v>
      </c>
      <c r="G36" s="85"/>
      <c r="H36" s="85"/>
      <c r="I36" s="83"/>
      <c r="J36" s="83"/>
    </row>
    <row r="37" spans="1:10" ht="31.5" x14ac:dyDescent="0.25">
      <c r="A37" s="195"/>
      <c r="B37" s="83" t="s">
        <v>470</v>
      </c>
      <c r="C37" s="79" t="s">
        <v>573</v>
      </c>
      <c r="D37" s="79" t="s">
        <v>471</v>
      </c>
      <c r="E37" s="79" t="s">
        <v>572</v>
      </c>
      <c r="F37" s="85" t="s">
        <v>570</v>
      </c>
      <c r="G37" s="83" t="s">
        <v>571</v>
      </c>
      <c r="H37" s="83"/>
      <c r="I37" s="83"/>
      <c r="J37" s="83"/>
    </row>
    <row r="38" spans="1:10" ht="63" x14ac:dyDescent="0.25">
      <c r="A38" s="195"/>
      <c r="B38" s="83" t="s">
        <v>472</v>
      </c>
      <c r="C38" s="79" t="s">
        <v>473</v>
      </c>
      <c r="D38" s="79" t="s">
        <v>474</v>
      </c>
      <c r="E38" s="79" t="s">
        <v>467</v>
      </c>
      <c r="F38" s="85" t="s">
        <v>475</v>
      </c>
      <c r="G38" s="83"/>
      <c r="H38" s="83"/>
      <c r="I38" s="83"/>
      <c r="J38" s="83"/>
    </row>
    <row r="39" spans="1:10" ht="110.25" x14ac:dyDescent="0.25">
      <c r="A39" s="195"/>
      <c r="B39" s="86" t="s">
        <v>476</v>
      </c>
      <c r="C39" s="79">
        <v>9121001</v>
      </c>
      <c r="D39" s="85" t="s">
        <v>663</v>
      </c>
      <c r="E39" s="85" t="s">
        <v>596</v>
      </c>
      <c r="F39" s="85" t="s">
        <v>477</v>
      </c>
      <c r="G39" s="83"/>
      <c r="H39" s="83"/>
      <c r="I39" s="83"/>
      <c r="J39" s="83"/>
    </row>
    <row r="40" spans="1:10" ht="31.5" x14ac:dyDescent="0.25">
      <c r="A40" s="195"/>
      <c r="B40" s="86" t="s">
        <v>7927</v>
      </c>
      <c r="C40" s="79" t="s">
        <v>7928</v>
      </c>
      <c r="D40" s="85" t="s">
        <v>7929</v>
      </c>
      <c r="E40" s="85" t="s">
        <v>550</v>
      </c>
      <c r="F40" s="85"/>
      <c r="G40" s="142"/>
      <c r="H40" s="142"/>
      <c r="I40" s="142"/>
      <c r="J40" s="142"/>
    </row>
    <row r="41" spans="1:10" ht="31.5" x14ac:dyDescent="0.25">
      <c r="A41" s="195"/>
      <c r="B41" s="86" t="s">
        <v>545</v>
      </c>
      <c r="C41" s="79" t="s">
        <v>551</v>
      </c>
      <c r="D41" s="79" t="s">
        <v>552</v>
      </c>
      <c r="E41" s="85" t="s">
        <v>550</v>
      </c>
      <c r="F41" s="85"/>
      <c r="G41" s="83"/>
      <c r="H41" s="83"/>
      <c r="I41" s="83"/>
      <c r="J41" s="86" t="s">
        <v>553</v>
      </c>
    </row>
    <row r="42" spans="1:10" x14ac:dyDescent="0.25">
      <c r="A42" s="195"/>
      <c r="B42" s="86"/>
      <c r="C42" s="79"/>
      <c r="D42" s="79"/>
      <c r="E42" s="85"/>
      <c r="F42" s="85"/>
      <c r="G42" s="83"/>
      <c r="H42" s="83"/>
      <c r="I42" s="83"/>
      <c r="J42" s="83"/>
    </row>
    <row r="43" spans="1:10" x14ac:dyDescent="0.25">
      <c r="A43" s="195"/>
      <c r="B43" s="86"/>
      <c r="C43" s="79"/>
      <c r="D43" s="79"/>
      <c r="E43" s="85"/>
      <c r="F43" s="85"/>
      <c r="G43" s="83"/>
      <c r="H43" s="83"/>
      <c r="I43" s="83"/>
      <c r="J43" s="83"/>
    </row>
    <row r="44" spans="1:10" x14ac:dyDescent="0.25">
      <c r="A44" s="195"/>
      <c r="B44" s="83"/>
      <c r="C44" s="79"/>
      <c r="D44" s="79"/>
      <c r="E44" s="79"/>
      <c r="F44" s="79"/>
      <c r="G44" s="83"/>
      <c r="H44" s="83"/>
      <c r="I44" s="83"/>
      <c r="J44" s="83"/>
    </row>
    <row r="45" spans="1:10" x14ac:dyDescent="0.25">
      <c r="B45"/>
    </row>
    <row r="46" spans="1:10" x14ac:dyDescent="0.25">
      <c r="B46"/>
      <c r="F46" s="78"/>
    </row>
    <row r="47" spans="1:10" x14ac:dyDescent="0.25">
      <c r="B47"/>
      <c r="F47" s="78"/>
    </row>
    <row r="48" spans="1:10" x14ac:dyDescent="0.25">
      <c r="B48"/>
    </row>
    <row r="49" spans="2:7" x14ac:dyDescent="0.25">
      <c r="B49"/>
      <c r="G49" s="77"/>
    </row>
  </sheetData>
  <mergeCells count="8">
    <mergeCell ref="D8:I8"/>
    <mergeCell ref="J8:J9"/>
    <mergeCell ref="B10:B11"/>
    <mergeCell ref="A10:A35"/>
    <mergeCell ref="A36:A44"/>
    <mergeCell ref="B20:B22"/>
    <mergeCell ref="B8:B9"/>
    <mergeCell ref="C8:C9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紅包</vt:lpstr>
      <vt:lpstr>工作表1</vt:lpstr>
      <vt:lpstr>道具表</vt:lpstr>
      <vt:lpstr>商城可購買幣</vt:lpstr>
      <vt:lpstr>虛寶卡代碼清單</vt:lpstr>
      <vt:lpstr>押注範圍</vt:lpstr>
      <vt:lpstr>道具編號規範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2022-07-20T02:27:51Z</dcterms:modified>
</cp:coreProperties>
</file>