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ceo\Documents\code\soccer-tourney-poster\tournaments\source-data\"/>
    </mc:Choice>
  </mc:AlternateContent>
  <xr:revisionPtr revIDLastSave="0" documentId="8_{5F05D990-216E-4045-AC9B-D3470FB68586}" xr6:coauthVersionLast="47" xr6:coauthVersionMax="47" xr10:uidLastSave="{00000000-0000-0000-0000-000000000000}"/>
  <bookViews>
    <workbookView xWindow="0" yWindow="0" windowWidth="12800" windowHeight="13800" activeTab="1" xr2:uid="{6451E714-3683-47B2-9D0F-1BC29C6B0FA3}"/>
  </bookViews>
  <sheets>
    <sheet name="Sheet1" sheetId="1" r:id="rId1"/>
    <sheet name="Sheet3" sheetId="3" r:id="rId2"/>
    <sheet name="Sheet4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C2" i="3"/>
  <c r="K9" i="1" s="1"/>
  <c r="C4" i="3"/>
  <c r="C3" i="3"/>
  <c r="C5" i="3"/>
  <c r="C6" i="3"/>
  <c r="C9" i="3"/>
  <c r="C7" i="3"/>
  <c r="C8" i="3"/>
  <c r="C13" i="3"/>
  <c r="C11" i="3"/>
  <c r="C10" i="3"/>
  <c r="C12" i="3"/>
  <c r="C17" i="3"/>
  <c r="C15" i="3"/>
  <c r="C16" i="3"/>
  <c r="C14" i="3"/>
  <c r="C18" i="3"/>
  <c r="C20" i="3"/>
  <c r="C19" i="3"/>
  <c r="C21" i="3"/>
  <c r="C24" i="3"/>
  <c r="C22" i="3"/>
  <c r="C25" i="3"/>
  <c r="C23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J37" i="1" l="1"/>
  <c r="J29" i="1"/>
  <c r="J21" i="1"/>
  <c r="J13" i="1"/>
  <c r="J5" i="1"/>
  <c r="J32" i="1"/>
  <c r="J36" i="1"/>
  <c r="J28" i="1"/>
  <c r="J20" i="1"/>
  <c r="J12" i="1"/>
  <c r="J4" i="1"/>
  <c r="K32" i="1"/>
  <c r="K24" i="1"/>
  <c r="K16" i="1"/>
  <c r="K8" i="1"/>
  <c r="K33" i="1"/>
  <c r="J35" i="1"/>
  <c r="J27" i="1"/>
  <c r="J19" i="1"/>
  <c r="J11" i="1"/>
  <c r="J3" i="1"/>
  <c r="K31" i="1"/>
  <c r="K23" i="1"/>
  <c r="K15" i="1"/>
  <c r="K7" i="1"/>
  <c r="K25" i="1"/>
  <c r="J34" i="1"/>
  <c r="J26" i="1"/>
  <c r="J18" i="1"/>
  <c r="J10" i="1"/>
  <c r="J2" i="1"/>
  <c r="K30" i="1"/>
  <c r="K22" i="1"/>
  <c r="K14" i="1"/>
  <c r="K6" i="1"/>
  <c r="K17" i="1"/>
  <c r="J33" i="1"/>
  <c r="J25" i="1"/>
  <c r="J17" i="1"/>
  <c r="J9" i="1"/>
  <c r="K37" i="1"/>
  <c r="K29" i="1"/>
  <c r="K21" i="1"/>
  <c r="K13" i="1"/>
  <c r="K5" i="1"/>
  <c r="J24" i="1"/>
  <c r="J16" i="1"/>
  <c r="J8" i="1"/>
  <c r="K36" i="1"/>
  <c r="K28" i="1"/>
  <c r="K20" i="1"/>
  <c r="K12" i="1"/>
  <c r="K4" i="1"/>
  <c r="J31" i="1"/>
  <c r="J23" i="1"/>
  <c r="J15" i="1"/>
  <c r="J7" i="1"/>
  <c r="K35" i="1"/>
  <c r="K27" i="1"/>
  <c r="K19" i="1"/>
  <c r="K11" i="1"/>
  <c r="K3" i="1"/>
  <c r="J30" i="1"/>
  <c r="J22" i="1"/>
  <c r="J14" i="1"/>
  <c r="J6" i="1"/>
  <c r="K34" i="1"/>
  <c r="K26" i="1"/>
  <c r="K18" i="1"/>
  <c r="K10" i="1"/>
  <c r="K2" i="1"/>
</calcChain>
</file>

<file path=xl/sharedStrings.xml><?xml version="1.0" encoding="utf-8"?>
<sst xmlns="http://schemas.openxmlformats.org/spreadsheetml/2006/main" count="470" uniqueCount="315">
  <si>
    <t>Germany</t>
  </si>
  <si>
    <t>Munich</t>
  </si>
  <si>
    <t>Cologne</t>
  </si>
  <si>
    <t>Berlin</t>
  </si>
  <si>
    <t>Dortmund</t>
  </si>
  <si>
    <t>Gelsenkirchen</t>
  </si>
  <si>
    <t>Stuttgart</t>
  </si>
  <si>
    <t>Hamburg</t>
  </si>
  <si>
    <t>Dusseldorf</t>
  </si>
  <si>
    <t>Frankfurt</t>
  </si>
  <si>
    <t>Leipzig</t>
  </si>
  <si>
    <t>A</t>
  </si>
  <si>
    <t>Scotland</t>
  </si>
  <si>
    <t>Hungary</t>
  </si>
  <si>
    <t>Switzerland</t>
  </si>
  <si>
    <t>B</t>
  </si>
  <si>
    <t>Spain</t>
  </si>
  <si>
    <t>Croatia</t>
  </si>
  <si>
    <t>Italy</t>
  </si>
  <si>
    <t>Albania</t>
  </si>
  <si>
    <t>D</t>
  </si>
  <si>
    <t>Serbia</t>
  </si>
  <si>
    <t>England</t>
  </si>
  <si>
    <t>C</t>
  </si>
  <si>
    <t>Slovenia</t>
  </si>
  <si>
    <t>Denmark</t>
  </si>
  <si>
    <t>Poland</t>
  </si>
  <si>
    <t>Netherlands</t>
  </si>
  <si>
    <t>E</t>
  </si>
  <si>
    <t>Austria</t>
  </si>
  <si>
    <t>France</t>
  </si>
  <si>
    <t>Belgium</t>
  </si>
  <si>
    <t>Slovakia</t>
  </si>
  <si>
    <t>Romania</t>
  </si>
  <si>
    <t>Ukraine</t>
  </si>
  <si>
    <t>F</t>
  </si>
  <si>
    <t>Georgia</t>
  </si>
  <si>
    <t>Portugal</t>
  </si>
  <si>
    <t>Czechia</t>
  </si>
  <si>
    <t>Round of 16</t>
  </si>
  <si>
    <t>Winner A</t>
  </si>
  <si>
    <t>Runner Up C</t>
  </si>
  <si>
    <t>Runner Up A</t>
  </si>
  <si>
    <t>Runner Up B</t>
  </si>
  <si>
    <t>Winner B</t>
  </si>
  <si>
    <t>3rd A/D/E/F</t>
  </si>
  <si>
    <t>Winner C</t>
  </si>
  <si>
    <t>3rd D/E/F</t>
  </si>
  <si>
    <t>Winner F</t>
  </si>
  <si>
    <t>3rd A/B/C</t>
  </si>
  <si>
    <t>Runner Up D</t>
  </si>
  <si>
    <t>Runner Up E</t>
  </si>
  <si>
    <t>Winner E</t>
  </si>
  <si>
    <t>3rd A/B/C/D</t>
  </si>
  <si>
    <t>Winner D</t>
  </si>
  <si>
    <t>Runner Up F</t>
  </si>
  <si>
    <t>Quarter Finals</t>
  </si>
  <si>
    <t>Winner #39</t>
  </si>
  <si>
    <t>Winner #37</t>
  </si>
  <si>
    <t>Winner #41</t>
  </si>
  <si>
    <t>Winner #42</t>
  </si>
  <si>
    <t>Winner #43</t>
  </si>
  <si>
    <t>Winner #44</t>
  </si>
  <si>
    <t>Winner #40</t>
  </si>
  <si>
    <t>Winner #38</t>
  </si>
  <si>
    <t>Semi Finals</t>
  </si>
  <si>
    <t>Winner #45</t>
  </si>
  <si>
    <t>Winner #46</t>
  </si>
  <si>
    <t>Winner #47</t>
  </si>
  <si>
    <t>Winner #48</t>
  </si>
  <si>
    <t>Final</t>
  </si>
  <si>
    <t>Winner #49</t>
  </si>
  <si>
    <t>Winner #50</t>
  </si>
  <si>
    <t>venue</t>
  </si>
  <si>
    <t>city</t>
  </si>
  <si>
    <t>match</t>
  </si>
  <si>
    <t>group</t>
  </si>
  <si>
    <t>date</t>
  </si>
  <si>
    <t>home</t>
  </si>
  <si>
    <t>away</t>
  </si>
  <si>
    <t>location</t>
  </si>
  <si>
    <t>location.code</t>
  </si>
  <si>
    <t>seed</t>
  </si>
  <si>
    <t>team</t>
  </si>
  <si>
    <t>A1</t>
  </si>
  <si>
    <t>GER</t>
  </si>
  <si>
    <t>A2</t>
  </si>
  <si>
    <t>HUN</t>
  </si>
  <si>
    <t>A3</t>
  </si>
  <si>
    <t>SCO</t>
  </si>
  <si>
    <t>A4</t>
  </si>
  <si>
    <t>SUI</t>
  </si>
  <si>
    <t>B1</t>
  </si>
  <si>
    <t>ESP</t>
  </si>
  <si>
    <t>B2</t>
  </si>
  <si>
    <t>ALB</t>
  </si>
  <si>
    <t>B3</t>
  </si>
  <si>
    <t>CRO</t>
  </si>
  <si>
    <t>B4</t>
  </si>
  <si>
    <t>ITA</t>
  </si>
  <si>
    <t>C1</t>
  </si>
  <si>
    <t>ENG</t>
  </si>
  <si>
    <t>C2</t>
  </si>
  <si>
    <t>DEN</t>
  </si>
  <si>
    <t>C3</t>
  </si>
  <si>
    <t>SVN</t>
  </si>
  <si>
    <t>C4</t>
  </si>
  <si>
    <t>SRB</t>
  </si>
  <si>
    <t>D1</t>
  </si>
  <si>
    <t>FRA</t>
  </si>
  <si>
    <t>D2</t>
  </si>
  <si>
    <t>NED</t>
  </si>
  <si>
    <t>D3</t>
  </si>
  <si>
    <t>AUT</t>
  </si>
  <si>
    <t>D4</t>
  </si>
  <si>
    <t>POL</t>
  </si>
  <si>
    <t>E1</t>
  </si>
  <si>
    <t>BEL</t>
  </si>
  <si>
    <t>E2</t>
  </si>
  <si>
    <t>ROM</t>
  </si>
  <si>
    <t>E3</t>
  </si>
  <si>
    <t>SVK</t>
  </si>
  <si>
    <t>E4</t>
  </si>
  <si>
    <t>UKR</t>
  </si>
  <si>
    <t>F1</t>
  </si>
  <si>
    <t>POR</t>
  </si>
  <si>
    <t>F2</t>
  </si>
  <si>
    <t>TUR</t>
  </si>
  <si>
    <t>F3</t>
  </si>
  <si>
    <t>CZE</t>
  </si>
  <si>
    <t>F4</t>
  </si>
  <si>
    <t>GEO</t>
  </si>
  <si>
    <t>home.code</t>
  </si>
  <si>
    <t>away.code</t>
  </si>
  <si>
    <t>team.lower</t>
  </si>
  <si>
    <t>key</t>
  </si>
  <si>
    <t>en</t>
  </si>
  <si>
    <t>bra</t>
  </si>
  <si>
    <t>Brazil</t>
  </si>
  <si>
    <t>bel</t>
  </si>
  <si>
    <t>fra</t>
  </si>
  <si>
    <t>arg</t>
  </si>
  <si>
    <t>Argentina</t>
  </si>
  <si>
    <t>eng</t>
  </si>
  <si>
    <t>ita</t>
  </si>
  <si>
    <t>esp</t>
  </si>
  <si>
    <t>por</t>
  </si>
  <si>
    <t>mex</t>
  </si>
  <si>
    <t>Mexico</t>
  </si>
  <si>
    <t>ned</t>
  </si>
  <si>
    <t>den</t>
  </si>
  <si>
    <t>ger</t>
  </si>
  <si>
    <t>uru</t>
  </si>
  <si>
    <t>Uruguay</t>
  </si>
  <si>
    <t>sui</t>
  </si>
  <si>
    <t>usa</t>
  </si>
  <si>
    <t>USA</t>
  </si>
  <si>
    <t>cro</t>
  </si>
  <si>
    <t>col</t>
  </si>
  <si>
    <t>Colombia</t>
  </si>
  <si>
    <t>wal</t>
  </si>
  <si>
    <t>Wales</t>
  </si>
  <si>
    <t>swe</t>
  </si>
  <si>
    <t>Sweden</t>
  </si>
  <si>
    <t>sen</t>
  </si>
  <si>
    <t>Senegal</t>
  </si>
  <si>
    <t>irn</t>
  </si>
  <si>
    <t>Iran</t>
  </si>
  <si>
    <t>per</t>
  </si>
  <si>
    <t>Peru</t>
  </si>
  <si>
    <t>jpn</t>
  </si>
  <si>
    <t>Japan</t>
  </si>
  <si>
    <t>mar</t>
  </si>
  <si>
    <t>Morocco</t>
  </si>
  <si>
    <t>srb</t>
  </si>
  <si>
    <t>pol</t>
  </si>
  <si>
    <t>ukr</t>
  </si>
  <si>
    <t>chi</t>
  </si>
  <si>
    <t>Chile</t>
  </si>
  <si>
    <t>kor</t>
  </si>
  <si>
    <t>South Korea</t>
  </si>
  <si>
    <t>nga</t>
  </si>
  <si>
    <t>Nigeria</t>
  </si>
  <si>
    <t>crc</t>
  </si>
  <si>
    <t>Costa Rica</t>
  </si>
  <si>
    <t>egy</t>
  </si>
  <si>
    <t>Egypt</t>
  </si>
  <si>
    <t>cze</t>
  </si>
  <si>
    <t>aut</t>
  </si>
  <si>
    <t>tun</t>
  </si>
  <si>
    <t>Tunisia</t>
  </si>
  <si>
    <t>rus</t>
  </si>
  <si>
    <t>Russia</t>
  </si>
  <si>
    <t>cmr</t>
  </si>
  <si>
    <t>Cameroon</t>
  </si>
  <si>
    <t>can</t>
  </si>
  <si>
    <t>Canada</t>
  </si>
  <si>
    <t>sco</t>
  </si>
  <si>
    <t>hun</t>
  </si>
  <si>
    <t>nor</t>
  </si>
  <si>
    <t>Norway</t>
  </si>
  <si>
    <t>aus</t>
  </si>
  <si>
    <t>Australia</t>
  </si>
  <si>
    <t>tur</t>
  </si>
  <si>
    <t>Turkey</t>
  </si>
  <si>
    <t>alg</t>
  </si>
  <si>
    <t>Algeria</t>
  </si>
  <si>
    <t>svk</t>
  </si>
  <si>
    <t>ecu</t>
  </si>
  <si>
    <t>Ecuador</t>
  </si>
  <si>
    <t>ire</t>
  </si>
  <si>
    <t>Ireland</t>
  </si>
  <si>
    <t>rom</t>
  </si>
  <si>
    <t>ksa</t>
  </si>
  <si>
    <t>Saudi Arabia</t>
  </si>
  <si>
    <t>par</t>
  </si>
  <si>
    <t>Paraguay</t>
  </si>
  <si>
    <t>qat</t>
  </si>
  <si>
    <t>Qatar</t>
  </si>
  <si>
    <t>mal</t>
  </si>
  <si>
    <t>Mali</t>
  </si>
  <si>
    <t>ivc</t>
  </si>
  <si>
    <t>Ivory Coast</t>
  </si>
  <si>
    <t>nir</t>
  </si>
  <si>
    <t>Northern Ireland</t>
  </si>
  <si>
    <t>gre</t>
  </si>
  <si>
    <t>Greece</t>
  </si>
  <si>
    <t>bfs</t>
  </si>
  <si>
    <t>Burkina Faso</t>
  </si>
  <si>
    <t>fin</t>
  </si>
  <si>
    <t>Finland</t>
  </si>
  <si>
    <t>ven</t>
  </si>
  <si>
    <t>Venezuela</t>
  </si>
  <si>
    <t>bah</t>
  </si>
  <si>
    <t>Bosnia a. Herzeg.</t>
  </si>
  <si>
    <t>gha</t>
  </si>
  <si>
    <t>Ghana</t>
  </si>
  <si>
    <t>pan</t>
  </si>
  <si>
    <t>Panama</t>
  </si>
  <si>
    <t>nmc</t>
  </si>
  <si>
    <t>North Macedonia</t>
  </si>
  <si>
    <t>isl</t>
  </si>
  <si>
    <t>Iceland</t>
  </si>
  <si>
    <t>jma</t>
  </si>
  <si>
    <t>Jamaica</t>
  </si>
  <si>
    <t>svn</t>
  </si>
  <si>
    <t>alb</t>
  </si>
  <si>
    <t>con</t>
  </si>
  <si>
    <t>Congo</t>
  </si>
  <si>
    <t>uae</t>
  </si>
  <si>
    <t>Un. Ar. Emirates</t>
  </si>
  <si>
    <t>saf</t>
  </si>
  <si>
    <t>South Africa</t>
  </si>
  <si>
    <t>mon</t>
  </si>
  <si>
    <t>Montenegro</t>
  </si>
  <si>
    <t>irq</t>
  </si>
  <si>
    <t>Iraq</t>
  </si>
  <si>
    <t>bul</t>
  </si>
  <si>
    <t>Bulgaria</t>
  </si>
  <si>
    <t>isr</t>
  </si>
  <si>
    <t>Israel</t>
  </si>
  <si>
    <t>China</t>
  </si>
  <si>
    <t>bol</t>
  </si>
  <si>
    <t>Bolivia</t>
  </si>
  <si>
    <t>hon</t>
  </si>
  <si>
    <t>Honduras</t>
  </si>
  <si>
    <t>Bahrain</t>
  </si>
  <si>
    <t>arm</t>
  </si>
  <si>
    <t>Armenia</t>
  </si>
  <si>
    <t>blr</t>
  </si>
  <si>
    <t>Belarus</t>
  </si>
  <si>
    <t>nzl</t>
  </si>
  <si>
    <t>New Zealand</t>
  </si>
  <si>
    <t>phi</t>
  </si>
  <si>
    <t>Philippines</t>
  </si>
  <si>
    <t>zam</t>
  </si>
  <si>
    <t>Zambia</t>
  </si>
  <si>
    <t>hai</t>
  </si>
  <si>
    <t>Haiti</t>
  </si>
  <si>
    <t>vie</t>
  </si>
  <si>
    <t>Vietnam</t>
  </si>
  <si>
    <t>geo</t>
  </si>
  <si>
    <t>home.seed</t>
  </si>
  <si>
    <t>away.seed</t>
  </si>
  <si>
    <t>date.utc</t>
  </si>
  <si>
    <t>1A</t>
  </si>
  <si>
    <t>2C</t>
  </si>
  <si>
    <t>2A</t>
  </si>
  <si>
    <t>2B</t>
  </si>
  <si>
    <t>3ADEF</t>
  </si>
  <si>
    <t>1B</t>
  </si>
  <si>
    <t>1C</t>
  </si>
  <si>
    <t>3DEF</t>
  </si>
  <si>
    <t>1F</t>
  </si>
  <si>
    <t>3ABC</t>
  </si>
  <si>
    <t>2D</t>
  </si>
  <si>
    <t>2E</t>
  </si>
  <si>
    <t>1E</t>
  </si>
  <si>
    <t>3ABCD</t>
  </si>
  <si>
    <t>1D</t>
  </si>
  <si>
    <t>2F</t>
  </si>
  <si>
    <t>W39</t>
  </si>
  <si>
    <t>W37</t>
  </si>
  <si>
    <t>W41</t>
  </si>
  <si>
    <t>W42</t>
  </si>
  <si>
    <t>W43</t>
  </si>
  <si>
    <t>W44</t>
  </si>
  <si>
    <t>W40</t>
  </si>
  <si>
    <t>W38</t>
  </si>
  <si>
    <t>W45</t>
  </si>
  <si>
    <t>W46</t>
  </si>
  <si>
    <t>W47</t>
  </si>
  <si>
    <t>W48</t>
  </si>
  <si>
    <t>W49</t>
  </si>
  <si>
    <t>W50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</si>
</sst>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m/d/yy\ h:mm;@"/>
    <numFmt numFmtId="174" formatCode="[$-409]m/d/yy\ h:mm\ AM/PM;@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73" fontId="0" fillId="0" borderId="0" xfId="0" applyNumberFormat="1"/>
    <xf numFmtId="0" fontId="2" fillId="0" borderId="0" xfId="1"/>
    <xf numFmtId="0" fontId="1" fillId="3" borderId="5" xfId="0" applyFont="1" applyFill="1" applyBorder="1"/>
    <xf numFmtId="0" fontId="0" fillId="0" borderId="0" xfId="0" applyNumberFormat="1"/>
    <xf numFmtId="174" fontId="0" fillId="0" borderId="0" xfId="0" applyNumberFormat="1"/>
  </cellXfs>
  <cellStyles count="2">
    <cellStyle name="Hyperlink" xfId="1" builtinId="8"/>
    <cellStyle name="Normal" xfId="0" builtinId="0"/>
  </cellStyles>
  <dxfs count="144">
    <dxf>
      <numFmt numFmtId="174" formatCode="[$-409]m/d/yy\ h:mm\ AM/PM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173" formatCode="m/d/yy\ h:mm;@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>
          <bgColor theme="0" tint="-0.14996795556505021"/>
        </patternFill>
      </fill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color rgb="FFFF0000"/>
      </font>
      <fill>
        <patternFill>
          <bgColor theme="9" tint="0.79998168889431442"/>
        </patternFill>
      </fill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ill>
        <patternFill>
          <bgColor theme="0" tint="-0.14996795556505021"/>
        </patternFill>
      </fill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color rgb="FFFF0000"/>
      </font>
      <fill>
        <patternFill>
          <bgColor theme="9" tint="0.79998168889431442"/>
        </patternFill>
      </fill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ill>
        <patternFill>
          <bgColor theme="0" tint="-0.14996795556505021"/>
        </patternFill>
      </fill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color rgb="FFFF0000"/>
      </font>
      <fill>
        <patternFill>
          <bgColor theme="9" tint="0.79998168889431442"/>
        </patternFill>
      </fill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ill>
        <patternFill>
          <bgColor theme="0" tint="-0.14996795556505021"/>
        </patternFill>
      </fill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color rgb="FFFF0000"/>
      </font>
      <fill>
        <patternFill>
          <bgColor theme="9" tint="0.79998168889431442"/>
        </patternFill>
      </fill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ill>
        <patternFill>
          <bgColor theme="0" tint="-0.14996795556505021"/>
        </patternFill>
      </fill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color rgb="FFFF0000"/>
      </font>
      <fill>
        <patternFill>
          <bgColor theme="9" tint="0.79998168889431442"/>
        </patternFill>
      </fill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ill>
        <patternFill>
          <bgColor theme="0" tint="-0.14996795556505021"/>
        </patternFill>
      </fill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color rgb="FFFF0000"/>
      </font>
      <fill>
        <patternFill>
          <bgColor theme="9" tint="0.79998168889431442"/>
        </patternFill>
      </fill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ill>
        <patternFill>
          <bgColor theme="0" tint="-0.14996795556505021"/>
        </patternFill>
      </fill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color rgb="FFFF0000"/>
      </font>
      <fill>
        <patternFill>
          <bgColor theme="9" tint="0.79998168889431442"/>
        </patternFill>
      </fill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B62C76-228E-455D-84E8-7157D94ABBB4}" name="matches" displayName="matches" ref="A1:L52" totalsRowShown="0">
  <autoFilter ref="A1:L52" xr:uid="{4FB62C76-228E-455D-84E8-7157D94ABBB4}"/>
  <tableColumns count="12">
    <tableColumn id="1" xr3:uid="{4674B92C-AB6B-432F-A170-5018D146C2C7}" name="match"/>
    <tableColumn id="2" xr3:uid="{897F8941-FAED-498B-B6CF-188671F25936}" name="group"/>
    <tableColumn id="3" xr3:uid="{AFA71D93-A5AA-40C9-B537-88B06B14EBAD}" name="date" dataDxfId="14"/>
    <tableColumn id="4" xr3:uid="{C60D94C2-06DB-4B8A-B16F-906719C0B8DC}" name="home"/>
    <tableColumn id="5" xr3:uid="{503352B7-4337-4078-B34D-9AC2000CC92B}" name="away"/>
    <tableColumn id="6" xr3:uid="{14B73492-1E15-43EE-9519-95715E4A7C60}" name="location"/>
    <tableColumn id="8" xr3:uid="{82ED24B5-FF61-4769-9D4A-F1FC787F6CF7}" name="location.code" dataDxfId="13">
      <calculatedColumnFormula>INDEX(Venues[venue],MATCH(F2,Venues[city],0))</calculatedColumnFormula>
    </tableColumn>
    <tableColumn id="9" xr3:uid="{EB579408-3DAF-47A3-A3E8-A3282CA9B983}" name="home.code" dataDxfId="4">
      <calculatedColumnFormula>INDEX(keys[key],MATCH(matches[[#This Row],[home]],keys[en],0))</calculatedColumnFormula>
    </tableColumn>
    <tableColumn id="10" xr3:uid="{F69F6657-38AE-444A-A955-72FDF919DB76}" name="away.code" dataDxfId="3">
      <calculatedColumnFormula>INDEX(keys[key],MATCH(matches[[#This Row],[away]],keys[en],0))</calculatedColumnFormula>
    </tableColumn>
    <tableColumn id="11" xr3:uid="{D2225BFE-7538-4D6F-9ADA-E1745B70B808}" name="home.seed" dataDxfId="2">
      <calculatedColumnFormula>INDEX(seeds[seed],MATCH(matches[[#This Row],[home.code]],seeds[team.lower],0))</calculatedColumnFormula>
    </tableColumn>
    <tableColumn id="12" xr3:uid="{D2C838BD-7898-4E61-AB0D-08D8699949FF}" name="away.seed" dataDxfId="1">
      <calculatedColumnFormula>INDEX(seeds[seed],MATCH(matches[[#This Row],[away.code]],seeds[team.lower],0))</calculatedColumnFormula>
    </tableColumn>
    <tableColumn id="13" xr3:uid="{7BD10E64-D691-4457-8F95-ECD4A511F5C2}" name="date.utc" dataDxfId="0">
      <calculatedColumnFormula>matches[[#This Row],[date]]-TIME(2,0,0)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5D3845-AA69-44D2-9338-BD2563E62388}" name="seeds" displayName="seeds" ref="A1:C25" totalsRowShown="0">
  <autoFilter ref="A1:C25" xr:uid="{725D3845-AA69-44D2-9338-BD2563E62388}"/>
  <sortState xmlns:xlrd2="http://schemas.microsoft.com/office/spreadsheetml/2017/richdata2" ref="A2:C25">
    <sortCondition ref="A1:A25"/>
  </sortState>
  <tableColumns count="3">
    <tableColumn id="1" xr3:uid="{0DCF9494-46CC-4A26-8CE5-05F79D72E7E5}" name="seed"/>
    <tableColumn id="3" xr3:uid="{AC5D1E68-E383-4959-B919-17F1666577A0}" name="team"/>
    <tableColumn id="2" xr3:uid="{64435783-CAD9-4B39-A8C0-2190C81A5022}" name="team.lower" dataDxfId="12">
      <calculatedColumnFormula>LOWER(seeds[[#This Row],[team]])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4978DB-DECF-4A55-8FB7-B7EB56C84631}" name="keys" displayName="keys" ref="A1:B86" totalsRowShown="0" headerRowDxfId="5" dataDxfId="6" headerRowBorderDxfId="10" tableBorderDxfId="11" totalsRowBorderDxfId="9">
  <autoFilter ref="A1:B86" xr:uid="{5D4978DB-DECF-4A55-8FB7-B7EB56C84631}"/>
  <tableColumns count="2">
    <tableColumn id="1" xr3:uid="{349B84F8-27A5-4FF4-A35C-BB2639D013F0}" name="key" dataDxfId="8"/>
    <tableColumn id="2" xr3:uid="{841CD48B-7760-4781-9FDB-91FEFC6917CD}" name="en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7A3567-C3D8-48CF-9888-EEBEB4EDA48D}" name="Venues" displayName="Venues" ref="A1:B11" totalsRowShown="0" tableBorderDxfId="17">
  <autoFilter ref="A1:B11" xr:uid="{877A3567-C3D8-48CF-9888-EEBEB4EDA48D}"/>
  <tableColumns count="2">
    <tableColumn id="1" xr3:uid="{BA69AEA7-31CB-4AEE-9C76-AB05F7AC27C3}" name="venue" dataDxfId="16"/>
    <tableColumn id="2" xr3:uid="{4BBDECE5-CDE5-4481-8AD4-48C2983679E9}" name="cit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ome.seed/" TargetMode="External"/><Relationship Id="rId1" Type="http://schemas.openxmlformats.org/officeDocument/2006/relationships/hyperlink" Target="http://home.code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5128-01D3-4134-889E-51991DC33019}">
  <dimension ref="A1:L52"/>
  <sheetViews>
    <sheetView topLeftCell="D14" workbookViewId="0">
      <selection activeCell="J2" sqref="J2:L52"/>
    </sheetView>
  </sheetViews>
  <sheetFormatPr defaultRowHeight="14.35" x14ac:dyDescent="0.5"/>
  <cols>
    <col min="3" max="3" width="11.8203125" bestFit="1" customWidth="1"/>
    <col min="4" max="5" width="10.46875" bestFit="1" customWidth="1"/>
    <col min="6" max="6" width="9.05859375" customWidth="1"/>
    <col min="7" max="7" width="19.76171875" customWidth="1"/>
    <col min="12" max="12" width="19.234375" customWidth="1"/>
  </cols>
  <sheetData>
    <row r="1" spans="1:12" x14ac:dyDescent="0.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s="8" t="s">
        <v>132</v>
      </c>
      <c r="I1" t="s">
        <v>133</v>
      </c>
      <c r="J1" s="8" t="s">
        <v>282</v>
      </c>
      <c r="K1" t="s">
        <v>283</v>
      </c>
      <c r="L1" t="s">
        <v>284</v>
      </c>
    </row>
    <row r="2" spans="1:12" x14ac:dyDescent="0.5">
      <c r="A2">
        <v>1</v>
      </c>
      <c r="B2" t="s">
        <v>11</v>
      </c>
      <c r="C2" s="7">
        <v>45457.875</v>
      </c>
      <c r="D2" t="s">
        <v>0</v>
      </c>
      <c r="E2" t="s">
        <v>12</v>
      </c>
      <c r="F2" t="s">
        <v>1</v>
      </c>
      <c r="G2">
        <f>INDEX(Venues[venue],MATCH(F2,Venues[city],0))</f>
        <v>9</v>
      </c>
      <c r="H2" t="str">
        <f>INDEX(keys[key],MATCH(matches[[#This Row],[home]],keys[en],0))</f>
        <v>ger</v>
      </c>
      <c r="I2" t="str">
        <f>INDEX(keys[key],MATCH(matches[[#This Row],[away]],keys[en],0))</f>
        <v>sco</v>
      </c>
      <c r="J2" t="str">
        <f>INDEX(seeds[seed],MATCH(matches[[#This Row],[home.code]],seeds[team.lower],0))</f>
        <v>A1</v>
      </c>
      <c r="K2" t="str">
        <f>INDEX(seeds[seed],MATCH(matches[[#This Row],[away.code]],seeds[team.lower],0))</f>
        <v>A2</v>
      </c>
      <c r="L2" s="11">
        <f>matches[[#This Row],[date]]-TIME(2,0,0)</f>
        <v>45457.791666666664</v>
      </c>
    </row>
    <row r="3" spans="1:12" x14ac:dyDescent="0.5">
      <c r="A3">
        <v>2</v>
      </c>
      <c r="B3" t="s">
        <v>11</v>
      </c>
      <c r="C3" s="7">
        <v>45458.625</v>
      </c>
      <c r="D3" t="s">
        <v>13</v>
      </c>
      <c r="E3" t="s">
        <v>14</v>
      </c>
      <c r="F3" t="s">
        <v>2</v>
      </c>
      <c r="G3">
        <f>INDEX(Venues[venue],MATCH(F3,Venues[city],0))</f>
        <v>2</v>
      </c>
      <c r="H3" t="str">
        <f>INDEX(keys[key],MATCH(matches[[#This Row],[home]],keys[en],0))</f>
        <v>hun</v>
      </c>
      <c r="I3" t="str">
        <f>INDEX(keys[key],MATCH(matches[[#This Row],[away]],keys[en],0))</f>
        <v>sui</v>
      </c>
      <c r="J3" s="10" t="str">
        <f>INDEX(seeds[seed],MATCH(matches[[#This Row],[home.code]],seeds[team.lower],0))</f>
        <v>A3</v>
      </c>
      <c r="K3" s="10" t="str">
        <f>INDEX(seeds[seed],MATCH(matches[[#This Row],[away.code]],seeds[team.lower],0))</f>
        <v>A4</v>
      </c>
      <c r="L3" s="11">
        <f>matches[[#This Row],[date]]-TIME(2,0,0)</f>
        <v>45458.541666666664</v>
      </c>
    </row>
    <row r="4" spans="1:12" x14ac:dyDescent="0.5">
      <c r="A4">
        <v>3</v>
      </c>
      <c r="B4" t="s">
        <v>15</v>
      </c>
      <c r="C4" s="7">
        <v>45458.75</v>
      </c>
      <c r="D4" t="s">
        <v>16</v>
      </c>
      <c r="E4" t="s">
        <v>17</v>
      </c>
      <c r="F4" t="s">
        <v>3</v>
      </c>
      <c r="G4">
        <f>INDEX(Venues[venue],MATCH(F4,Venues[city],0))</f>
        <v>1</v>
      </c>
      <c r="H4" t="str">
        <f>INDEX(keys[key],MATCH(matches[[#This Row],[home]],keys[en],0))</f>
        <v>esp</v>
      </c>
      <c r="I4" t="str">
        <f>INDEX(keys[key],MATCH(matches[[#This Row],[away]],keys[en],0))</f>
        <v>cro</v>
      </c>
      <c r="J4" s="10" t="str">
        <f>INDEX(seeds[seed],MATCH(matches[[#This Row],[home.code]],seeds[team.lower],0))</f>
        <v>B1</v>
      </c>
      <c r="K4" s="10" t="str">
        <f>INDEX(seeds[seed],MATCH(matches[[#This Row],[away.code]],seeds[team.lower],0))</f>
        <v>B2</v>
      </c>
      <c r="L4" s="11">
        <f>matches[[#This Row],[date]]-TIME(2,0,0)</f>
        <v>45458.666666666664</v>
      </c>
    </row>
    <row r="5" spans="1:12" x14ac:dyDescent="0.5">
      <c r="A5">
        <v>4</v>
      </c>
      <c r="B5" t="s">
        <v>15</v>
      </c>
      <c r="C5" s="7">
        <v>45458.875</v>
      </c>
      <c r="D5" t="s">
        <v>18</v>
      </c>
      <c r="E5" t="s">
        <v>19</v>
      </c>
      <c r="F5" t="s">
        <v>4</v>
      </c>
      <c r="G5">
        <f>INDEX(Venues[venue],MATCH(F5,Venues[city],0))</f>
        <v>3</v>
      </c>
      <c r="H5" t="str">
        <f>INDEX(keys[key],MATCH(matches[[#This Row],[home]],keys[en],0))</f>
        <v>ita</v>
      </c>
      <c r="I5" t="str">
        <f>INDEX(keys[key],MATCH(matches[[#This Row],[away]],keys[en],0))</f>
        <v>alb</v>
      </c>
      <c r="J5" s="10" t="str">
        <f>INDEX(seeds[seed],MATCH(matches[[#This Row],[home.code]],seeds[team.lower],0))</f>
        <v>B3</v>
      </c>
      <c r="K5" s="10" t="str">
        <f>INDEX(seeds[seed],MATCH(matches[[#This Row],[away.code]],seeds[team.lower],0))</f>
        <v>B4</v>
      </c>
      <c r="L5" s="11">
        <f>matches[[#This Row],[date]]-TIME(2,0,0)</f>
        <v>45458.791666666664</v>
      </c>
    </row>
    <row r="6" spans="1:12" x14ac:dyDescent="0.5">
      <c r="A6">
        <v>5</v>
      </c>
      <c r="B6" t="s">
        <v>20</v>
      </c>
      <c r="C6" s="7">
        <v>45459.875</v>
      </c>
      <c r="D6" t="s">
        <v>21</v>
      </c>
      <c r="E6" t="s">
        <v>22</v>
      </c>
      <c r="F6" t="s">
        <v>5</v>
      </c>
      <c r="G6">
        <f>INDEX(Venues[venue],MATCH(F6,Venues[city],0))</f>
        <v>6</v>
      </c>
      <c r="H6" t="str">
        <f>INDEX(keys[key],MATCH(matches[[#This Row],[home]],keys[en],0))</f>
        <v>srb</v>
      </c>
      <c r="I6" t="str">
        <f>INDEX(keys[key],MATCH(matches[[#This Row],[away]],keys[en],0))</f>
        <v>eng</v>
      </c>
      <c r="J6" s="10" t="str">
        <f>INDEX(seeds[seed],MATCH(matches[[#This Row],[home.code]],seeds[team.lower],0))</f>
        <v>C3</v>
      </c>
      <c r="K6" s="10" t="str">
        <f>INDEX(seeds[seed],MATCH(matches[[#This Row],[away.code]],seeds[team.lower],0))</f>
        <v>C4</v>
      </c>
      <c r="L6" s="11">
        <f>matches[[#This Row],[date]]-TIME(2,0,0)</f>
        <v>45459.791666666664</v>
      </c>
    </row>
    <row r="7" spans="1:12" x14ac:dyDescent="0.5">
      <c r="A7">
        <v>6</v>
      </c>
      <c r="B7" t="s">
        <v>23</v>
      </c>
      <c r="C7" s="7">
        <v>45459.75</v>
      </c>
      <c r="D7" t="s">
        <v>24</v>
      </c>
      <c r="E7" t="s">
        <v>25</v>
      </c>
      <c r="F7" t="s">
        <v>6</v>
      </c>
      <c r="G7">
        <f>INDEX(Venues[venue],MATCH(F7,Venues[city],0))</f>
        <v>10</v>
      </c>
      <c r="H7" t="str">
        <f>INDEX(keys[key],MATCH(matches[[#This Row],[home]],keys[en],0))</f>
        <v>svn</v>
      </c>
      <c r="I7" t="str">
        <f>INDEX(keys[key],MATCH(matches[[#This Row],[away]],keys[en],0))</f>
        <v>den</v>
      </c>
      <c r="J7" s="10" t="str">
        <f>INDEX(seeds[seed],MATCH(matches[[#This Row],[home.code]],seeds[team.lower],0))</f>
        <v>C1</v>
      </c>
      <c r="K7" s="10" t="str">
        <f>INDEX(seeds[seed],MATCH(matches[[#This Row],[away.code]],seeds[team.lower],0))</f>
        <v>C2</v>
      </c>
      <c r="L7" s="11">
        <f>matches[[#This Row],[date]]-TIME(2,0,0)</f>
        <v>45459.666666666664</v>
      </c>
    </row>
    <row r="8" spans="1:12" x14ac:dyDescent="0.5">
      <c r="A8">
        <v>7</v>
      </c>
      <c r="B8" t="s">
        <v>23</v>
      </c>
      <c r="C8" s="7">
        <v>45459.625</v>
      </c>
      <c r="D8" t="s">
        <v>26</v>
      </c>
      <c r="E8" t="s">
        <v>27</v>
      </c>
      <c r="F8" t="s">
        <v>7</v>
      </c>
      <c r="G8">
        <f>INDEX(Venues[venue],MATCH(F8,Venues[city],0))</f>
        <v>7</v>
      </c>
      <c r="H8" t="str">
        <f>INDEX(keys[key],MATCH(matches[[#This Row],[home]],keys[en],0))</f>
        <v>pol</v>
      </c>
      <c r="I8" t="str">
        <f>INDEX(keys[key],MATCH(matches[[#This Row],[away]],keys[en],0))</f>
        <v>ned</v>
      </c>
      <c r="J8" s="10" t="str">
        <f>INDEX(seeds[seed],MATCH(matches[[#This Row],[home.code]],seeds[team.lower],0))</f>
        <v>D1</v>
      </c>
      <c r="K8" s="10" t="str">
        <f>INDEX(seeds[seed],MATCH(matches[[#This Row],[away.code]],seeds[team.lower],0))</f>
        <v>D2</v>
      </c>
      <c r="L8" s="11">
        <f>matches[[#This Row],[date]]-TIME(2,0,0)</f>
        <v>45459.541666666664</v>
      </c>
    </row>
    <row r="9" spans="1:12" x14ac:dyDescent="0.5">
      <c r="A9">
        <v>8</v>
      </c>
      <c r="B9" t="s">
        <v>28</v>
      </c>
      <c r="C9" s="7">
        <v>45460.875</v>
      </c>
      <c r="D9" t="s">
        <v>29</v>
      </c>
      <c r="E9" t="s">
        <v>30</v>
      </c>
      <c r="F9" t="s">
        <v>8</v>
      </c>
      <c r="G9">
        <f>INDEX(Venues[venue],MATCH(F9,Venues[city],0))</f>
        <v>4</v>
      </c>
      <c r="H9" t="str">
        <f>INDEX(keys[key],MATCH(matches[[#This Row],[home]],keys[en],0))</f>
        <v>aut</v>
      </c>
      <c r="I9" t="str">
        <f>INDEX(keys[key],MATCH(matches[[#This Row],[away]],keys[en],0))</f>
        <v>fra</v>
      </c>
      <c r="J9" s="10" t="str">
        <f>INDEX(seeds[seed],MATCH(matches[[#This Row],[home.code]],seeds[team.lower],0))</f>
        <v>D3</v>
      </c>
      <c r="K9" s="10" t="str">
        <f>INDEX(seeds[seed],MATCH(matches[[#This Row],[away.code]],seeds[team.lower],0))</f>
        <v>D4</v>
      </c>
      <c r="L9" s="11">
        <f>matches[[#This Row],[date]]-TIME(2,0,0)</f>
        <v>45460.791666666664</v>
      </c>
    </row>
    <row r="10" spans="1:12" x14ac:dyDescent="0.5">
      <c r="A10">
        <v>9</v>
      </c>
      <c r="B10" t="s">
        <v>28</v>
      </c>
      <c r="C10" s="7">
        <v>45460.75</v>
      </c>
      <c r="D10" t="s">
        <v>31</v>
      </c>
      <c r="E10" t="s">
        <v>32</v>
      </c>
      <c r="F10" t="s">
        <v>9</v>
      </c>
      <c r="G10">
        <f>INDEX(Venues[venue],MATCH(F10,Venues[city],0))</f>
        <v>5</v>
      </c>
      <c r="H10" t="str">
        <f>INDEX(keys[key],MATCH(matches[[#This Row],[home]],keys[en],0))</f>
        <v>bel</v>
      </c>
      <c r="I10" t="str">
        <f>INDEX(keys[key],MATCH(matches[[#This Row],[away]],keys[en],0))</f>
        <v>svk</v>
      </c>
      <c r="J10" s="10" t="str">
        <f>INDEX(seeds[seed],MATCH(matches[[#This Row],[home.code]],seeds[team.lower],0))</f>
        <v>E1</v>
      </c>
      <c r="K10" s="10" t="str">
        <f>INDEX(seeds[seed],MATCH(matches[[#This Row],[away.code]],seeds[team.lower],0))</f>
        <v>E2</v>
      </c>
      <c r="L10" s="11">
        <f>matches[[#This Row],[date]]-TIME(2,0,0)</f>
        <v>45460.666666666664</v>
      </c>
    </row>
    <row r="11" spans="1:12" x14ac:dyDescent="0.5">
      <c r="A11">
        <v>10</v>
      </c>
      <c r="B11" t="s">
        <v>20</v>
      </c>
      <c r="C11" s="7">
        <v>45460.625</v>
      </c>
      <c r="D11" t="s">
        <v>33</v>
      </c>
      <c r="E11" t="s">
        <v>34</v>
      </c>
      <c r="F11" t="s">
        <v>1</v>
      </c>
      <c r="G11">
        <f>INDEX(Venues[venue],MATCH(F11,Venues[city],0))</f>
        <v>9</v>
      </c>
      <c r="H11" t="str">
        <f>INDEX(keys[key],MATCH(matches[[#This Row],[home]],keys[en],0))</f>
        <v>rom</v>
      </c>
      <c r="I11" t="str">
        <f>INDEX(keys[key],MATCH(matches[[#This Row],[away]],keys[en],0))</f>
        <v>ukr</v>
      </c>
      <c r="J11" s="10" t="str">
        <f>INDEX(seeds[seed],MATCH(matches[[#This Row],[home.code]],seeds[team.lower],0))</f>
        <v>E3</v>
      </c>
      <c r="K11" s="10" t="str">
        <f>INDEX(seeds[seed],MATCH(matches[[#This Row],[away.code]],seeds[team.lower],0))</f>
        <v>E4</v>
      </c>
      <c r="L11" s="11">
        <f>matches[[#This Row],[date]]-TIME(2,0,0)</f>
        <v>45460.541666666664</v>
      </c>
    </row>
    <row r="12" spans="1:12" x14ac:dyDescent="0.5">
      <c r="A12">
        <v>11</v>
      </c>
      <c r="B12" t="s">
        <v>35</v>
      </c>
      <c r="C12" s="7">
        <v>45461.75</v>
      </c>
      <c r="D12" t="s">
        <v>204</v>
      </c>
      <c r="E12" t="s">
        <v>36</v>
      </c>
      <c r="F12" t="s">
        <v>4</v>
      </c>
      <c r="G12">
        <f>INDEX(Venues[venue],MATCH(F12,Venues[city],0))</f>
        <v>3</v>
      </c>
      <c r="H12" t="str">
        <f>INDEX(keys[key],MATCH(matches[[#This Row],[home]],keys[en],0))</f>
        <v>tur</v>
      </c>
      <c r="I12" t="str">
        <f>INDEX(keys[key],MATCH(matches[[#This Row],[away]],keys[en],0))</f>
        <v>geo</v>
      </c>
      <c r="J12" s="10" t="str">
        <f>INDEX(seeds[seed],MATCH(matches[[#This Row],[home.code]],seeds[team.lower],0))</f>
        <v>F1</v>
      </c>
      <c r="K12" s="10" t="str">
        <f>INDEX(seeds[seed],MATCH(matches[[#This Row],[away.code]],seeds[team.lower],0))</f>
        <v>F2</v>
      </c>
      <c r="L12" s="11">
        <f>matches[[#This Row],[date]]-TIME(2,0,0)</f>
        <v>45461.666666666664</v>
      </c>
    </row>
    <row r="13" spans="1:12" x14ac:dyDescent="0.5">
      <c r="A13">
        <v>12</v>
      </c>
      <c r="B13" t="s">
        <v>35</v>
      </c>
      <c r="C13" s="7">
        <v>45461.875</v>
      </c>
      <c r="D13" t="s">
        <v>37</v>
      </c>
      <c r="E13" t="s">
        <v>38</v>
      </c>
      <c r="F13" t="s">
        <v>10</v>
      </c>
      <c r="G13">
        <f>INDEX(Venues[venue],MATCH(F13,Venues[city],0))</f>
        <v>8</v>
      </c>
      <c r="H13" t="str">
        <f>INDEX(keys[key],MATCH(matches[[#This Row],[home]],keys[en],0))</f>
        <v>por</v>
      </c>
      <c r="I13" t="str">
        <f>INDEX(keys[key],MATCH(matches[[#This Row],[away]],keys[en],0))</f>
        <v>cze</v>
      </c>
      <c r="J13" s="10" t="str">
        <f>INDEX(seeds[seed],MATCH(matches[[#This Row],[home.code]],seeds[team.lower],0))</f>
        <v>F3</v>
      </c>
      <c r="K13" s="10" t="str">
        <f>INDEX(seeds[seed],MATCH(matches[[#This Row],[away.code]],seeds[team.lower],0))</f>
        <v>F4</v>
      </c>
      <c r="L13" s="11">
        <f>matches[[#This Row],[date]]-TIME(2,0,0)</f>
        <v>45461.791666666664</v>
      </c>
    </row>
    <row r="14" spans="1:12" x14ac:dyDescent="0.5">
      <c r="A14">
        <v>13</v>
      </c>
      <c r="B14" t="s">
        <v>15</v>
      </c>
      <c r="C14" s="7">
        <v>45462.875</v>
      </c>
      <c r="D14" t="s">
        <v>12</v>
      </c>
      <c r="E14" t="s">
        <v>14</v>
      </c>
      <c r="F14" t="s">
        <v>2</v>
      </c>
      <c r="G14">
        <f>INDEX(Venues[venue],MATCH(F14,Venues[city],0))</f>
        <v>2</v>
      </c>
      <c r="H14" t="str">
        <f>INDEX(keys[key],MATCH(matches[[#This Row],[home]],keys[en],0))</f>
        <v>sco</v>
      </c>
      <c r="I14" t="str">
        <f>INDEX(keys[key],MATCH(matches[[#This Row],[away]],keys[en],0))</f>
        <v>sui</v>
      </c>
      <c r="J14" s="10" t="str">
        <f>INDEX(seeds[seed],MATCH(matches[[#This Row],[home.code]],seeds[team.lower],0))</f>
        <v>A2</v>
      </c>
      <c r="K14" s="10" t="str">
        <f>INDEX(seeds[seed],MATCH(matches[[#This Row],[away.code]],seeds[team.lower],0))</f>
        <v>A4</v>
      </c>
      <c r="L14" s="11">
        <f>matches[[#This Row],[date]]-TIME(2,0,0)</f>
        <v>45462.791666666664</v>
      </c>
    </row>
    <row r="15" spans="1:12" x14ac:dyDescent="0.5">
      <c r="A15">
        <v>14</v>
      </c>
      <c r="B15" t="s">
        <v>11</v>
      </c>
      <c r="C15" s="7">
        <v>45462.75</v>
      </c>
      <c r="D15" t="s">
        <v>0</v>
      </c>
      <c r="E15" t="s">
        <v>13</v>
      </c>
      <c r="F15" t="s">
        <v>6</v>
      </c>
      <c r="G15">
        <f>INDEX(Venues[venue],MATCH(F15,Venues[city],0))</f>
        <v>10</v>
      </c>
      <c r="H15" t="str">
        <f>INDEX(keys[key],MATCH(matches[[#This Row],[home]],keys[en],0))</f>
        <v>ger</v>
      </c>
      <c r="I15" t="str">
        <f>INDEX(keys[key],MATCH(matches[[#This Row],[away]],keys[en],0))</f>
        <v>hun</v>
      </c>
      <c r="J15" s="10" t="str">
        <f>INDEX(seeds[seed],MATCH(matches[[#This Row],[home.code]],seeds[team.lower],0))</f>
        <v>A1</v>
      </c>
      <c r="K15" s="10" t="str">
        <f>INDEX(seeds[seed],MATCH(matches[[#This Row],[away.code]],seeds[team.lower],0))</f>
        <v>A3</v>
      </c>
      <c r="L15" s="11">
        <f>matches[[#This Row],[date]]-TIME(2,0,0)</f>
        <v>45462.666666666664</v>
      </c>
    </row>
    <row r="16" spans="1:12" x14ac:dyDescent="0.5">
      <c r="A16">
        <v>15</v>
      </c>
      <c r="B16" t="s">
        <v>11</v>
      </c>
      <c r="C16" s="7">
        <v>45462.625</v>
      </c>
      <c r="D16" t="s">
        <v>17</v>
      </c>
      <c r="E16" t="s">
        <v>19</v>
      </c>
      <c r="F16" t="s">
        <v>7</v>
      </c>
      <c r="G16">
        <f>INDEX(Venues[venue],MATCH(F16,Venues[city],0))</f>
        <v>7</v>
      </c>
      <c r="H16" t="str">
        <f>INDEX(keys[key],MATCH(matches[[#This Row],[home]],keys[en],0))</f>
        <v>cro</v>
      </c>
      <c r="I16" t="str">
        <f>INDEX(keys[key],MATCH(matches[[#This Row],[away]],keys[en],0))</f>
        <v>alb</v>
      </c>
      <c r="J16" s="10" t="str">
        <f>INDEX(seeds[seed],MATCH(matches[[#This Row],[home.code]],seeds[team.lower],0))</f>
        <v>B2</v>
      </c>
      <c r="K16" s="10" t="str">
        <f>INDEX(seeds[seed],MATCH(matches[[#This Row],[away.code]],seeds[team.lower],0))</f>
        <v>B4</v>
      </c>
      <c r="L16" s="11">
        <f>matches[[#This Row],[date]]-TIME(2,0,0)</f>
        <v>45462.541666666664</v>
      </c>
    </row>
    <row r="17" spans="1:12" x14ac:dyDescent="0.5">
      <c r="A17">
        <v>16</v>
      </c>
      <c r="B17" t="s">
        <v>23</v>
      </c>
      <c r="C17" s="7">
        <v>45463.875</v>
      </c>
      <c r="D17" t="s">
        <v>16</v>
      </c>
      <c r="E17" t="s">
        <v>18</v>
      </c>
      <c r="F17" t="s">
        <v>5</v>
      </c>
      <c r="G17">
        <f>INDEX(Venues[venue],MATCH(F17,Venues[city],0))</f>
        <v>6</v>
      </c>
      <c r="H17" t="str">
        <f>INDEX(keys[key],MATCH(matches[[#This Row],[home]],keys[en],0))</f>
        <v>esp</v>
      </c>
      <c r="I17" t="str">
        <f>INDEX(keys[key],MATCH(matches[[#This Row],[away]],keys[en],0))</f>
        <v>ita</v>
      </c>
      <c r="J17" s="10" t="str">
        <f>INDEX(seeds[seed],MATCH(matches[[#This Row],[home.code]],seeds[team.lower],0))</f>
        <v>B1</v>
      </c>
      <c r="K17" s="10" t="str">
        <f>INDEX(seeds[seed],MATCH(matches[[#This Row],[away.code]],seeds[team.lower],0))</f>
        <v>B3</v>
      </c>
      <c r="L17" s="11">
        <f>matches[[#This Row],[date]]-TIME(2,0,0)</f>
        <v>45463.791666666664</v>
      </c>
    </row>
    <row r="18" spans="1:12" x14ac:dyDescent="0.5">
      <c r="A18">
        <v>17</v>
      </c>
      <c r="B18" t="s">
        <v>23</v>
      </c>
      <c r="C18" s="7">
        <v>45463.75</v>
      </c>
      <c r="D18" t="s">
        <v>25</v>
      </c>
      <c r="E18" t="s">
        <v>22</v>
      </c>
      <c r="F18" t="s">
        <v>9</v>
      </c>
      <c r="G18">
        <f>INDEX(Venues[venue],MATCH(F18,Venues[city],0))</f>
        <v>5</v>
      </c>
      <c r="H18" t="str">
        <f>INDEX(keys[key],MATCH(matches[[#This Row],[home]],keys[en],0))</f>
        <v>den</v>
      </c>
      <c r="I18" t="str">
        <f>INDEX(keys[key],MATCH(matches[[#This Row],[away]],keys[en],0))</f>
        <v>eng</v>
      </c>
      <c r="J18" s="10" t="str">
        <f>INDEX(seeds[seed],MATCH(matches[[#This Row],[home.code]],seeds[team.lower],0))</f>
        <v>C2</v>
      </c>
      <c r="K18" s="10" t="str">
        <f>INDEX(seeds[seed],MATCH(matches[[#This Row],[away.code]],seeds[team.lower],0))</f>
        <v>C4</v>
      </c>
      <c r="L18" s="11">
        <f>matches[[#This Row],[date]]-TIME(2,0,0)</f>
        <v>45463.666666666664</v>
      </c>
    </row>
    <row r="19" spans="1:12" x14ac:dyDescent="0.5">
      <c r="A19">
        <v>18</v>
      </c>
      <c r="B19" t="s">
        <v>15</v>
      </c>
      <c r="C19" s="7">
        <v>45463.625</v>
      </c>
      <c r="D19" t="s">
        <v>24</v>
      </c>
      <c r="E19" t="s">
        <v>21</v>
      </c>
      <c r="F19" t="s">
        <v>1</v>
      </c>
      <c r="G19">
        <f>INDEX(Venues[venue],MATCH(F19,Venues[city],0))</f>
        <v>9</v>
      </c>
      <c r="H19" t="str">
        <f>INDEX(keys[key],MATCH(matches[[#This Row],[home]],keys[en],0))</f>
        <v>svn</v>
      </c>
      <c r="I19" t="str">
        <f>INDEX(keys[key],MATCH(matches[[#This Row],[away]],keys[en],0))</f>
        <v>srb</v>
      </c>
      <c r="J19" s="10" t="str">
        <f>INDEX(seeds[seed],MATCH(matches[[#This Row],[home.code]],seeds[team.lower],0))</f>
        <v>C1</v>
      </c>
      <c r="K19" s="10" t="str">
        <f>INDEX(seeds[seed],MATCH(matches[[#This Row],[away.code]],seeds[team.lower],0))</f>
        <v>C3</v>
      </c>
      <c r="L19" s="11">
        <f>matches[[#This Row],[date]]-TIME(2,0,0)</f>
        <v>45463.541666666664</v>
      </c>
    </row>
    <row r="20" spans="1:12" x14ac:dyDescent="0.5">
      <c r="A20">
        <v>19</v>
      </c>
      <c r="B20" t="s">
        <v>28</v>
      </c>
      <c r="C20" s="7">
        <v>45464.75</v>
      </c>
      <c r="D20" t="s">
        <v>26</v>
      </c>
      <c r="E20" t="s">
        <v>29</v>
      </c>
      <c r="F20" t="s">
        <v>3</v>
      </c>
      <c r="G20">
        <f>INDEX(Venues[venue],MATCH(F20,Venues[city],0))</f>
        <v>1</v>
      </c>
      <c r="H20" t="str">
        <f>INDEX(keys[key],MATCH(matches[[#This Row],[home]],keys[en],0))</f>
        <v>pol</v>
      </c>
      <c r="I20" t="str">
        <f>INDEX(keys[key],MATCH(matches[[#This Row],[away]],keys[en],0))</f>
        <v>aut</v>
      </c>
      <c r="J20" s="10" t="str">
        <f>INDEX(seeds[seed],MATCH(matches[[#This Row],[home.code]],seeds[team.lower],0))</f>
        <v>D1</v>
      </c>
      <c r="K20" s="10" t="str">
        <f>INDEX(seeds[seed],MATCH(matches[[#This Row],[away.code]],seeds[team.lower],0))</f>
        <v>D3</v>
      </c>
      <c r="L20" s="11">
        <f>matches[[#This Row],[date]]-TIME(2,0,0)</f>
        <v>45464.666666666664</v>
      </c>
    </row>
    <row r="21" spans="1:12" x14ac:dyDescent="0.5">
      <c r="A21">
        <v>20</v>
      </c>
      <c r="B21" t="s">
        <v>20</v>
      </c>
      <c r="C21" s="7">
        <v>45464.875</v>
      </c>
      <c r="D21" t="s">
        <v>27</v>
      </c>
      <c r="E21" t="s">
        <v>30</v>
      </c>
      <c r="F21" t="s">
        <v>10</v>
      </c>
      <c r="G21">
        <f>INDEX(Venues[venue],MATCH(F21,Venues[city],0))</f>
        <v>8</v>
      </c>
      <c r="H21" t="str">
        <f>INDEX(keys[key],MATCH(matches[[#This Row],[home]],keys[en],0))</f>
        <v>ned</v>
      </c>
      <c r="I21" t="str">
        <f>INDEX(keys[key],MATCH(matches[[#This Row],[away]],keys[en],0))</f>
        <v>fra</v>
      </c>
      <c r="J21" s="10" t="str">
        <f>INDEX(seeds[seed],MATCH(matches[[#This Row],[home.code]],seeds[team.lower],0))</f>
        <v>D2</v>
      </c>
      <c r="K21" s="10" t="str">
        <f>INDEX(seeds[seed],MATCH(matches[[#This Row],[away.code]],seeds[team.lower],0))</f>
        <v>D4</v>
      </c>
      <c r="L21" s="11">
        <f>matches[[#This Row],[date]]-TIME(2,0,0)</f>
        <v>45464.791666666664</v>
      </c>
    </row>
    <row r="22" spans="1:12" x14ac:dyDescent="0.5">
      <c r="A22">
        <v>21</v>
      </c>
      <c r="B22" t="s">
        <v>20</v>
      </c>
      <c r="C22" s="7">
        <v>45464.625</v>
      </c>
      <c r="D22" t="s">
        <v>32</v>
      </c>
      <c r="E22" t="s">
        <v>34</v>
      </c>
      <c r="F22" t="s">
        <v>8</v>
      </c>
      <c r="G22">
        <f>INDEX(Venues[venue],MATCH(F22,Venues[city],0))</f>
        <v>4</v>
      </c>
      <c r="H22" t="str">
        <f>INDEX(keys[key],MATCH(matches[[#This Row],[home]],keys[en],0))</f>
        <v>svk</v>
      </c>
      <c r="I22" t="str">
        <f>INDEX(keys[key],MATCH(matches[[#This Row],[away]],keys[en],0))</f>
        <v>ukr</v>
      </c>
      <c r="J22" s="10" t="str">
        <f>INDEX(seeds[seed],MATCH(matches[[#This Row],[home.code]],seeds[team.lower],0))</f>
        <v>E2</v>
      </c>
      <c r="K22" s="10" t="str">
        <f>INDEX(seeds[seed],MATCH(matches[[#This Row],[away.code]],seeds[team.lower],0))</f>
        <v>E4</v>
      </c>
      <c r="L22" s="11">
        <f>matches[[#This Row],[date]]-TIME(2,0,0)</f>
        <v>45464.541666666664</v>
      </c>
    </row>
    <row r="23" spans="1:12" x14ac:dyDescent="0.5">
      <c r="A23">
        <v>22</v>
      </c>
      <c r="B23" t="s">
        <v>35</v>
      </c>
      <c r="C23" s="7">
        <v>45465.875</v>
      </c>
      <c r="D23" t="s">
        <v>31</v>
      </c>
      <c r="E23" t="s">
        <v>33</v>
      </c>
      <c r="F23" t="s">
        <v>2</v>
      </c>
      <c r="G23">
        <f>INDEX(Venues[venue],MATCH(F23,Venues[city],0))</f>
        <v>2</v>
      </c>
      <c r="H23" t="str">
        <f>INDEX(keys[key],MATCH(matches[[#This Row],[home]],keys[en],0))</f>
        <v>bel</v>
      </c>
      <c r="I23" t="str">
        <f>INDEX(keys[key],MATCH(matches[[#This Row],[away]],keys[en],0))</f>
        <v>rom</v>
      </c>
      <c r="J23" s="10" t="str">
        <f>INDEX(seeds[seed],MATCH(matches[[#This Row],[home.code]],seeds[team.lower],0))</f>
        <v>E1</v>
      </c>
      <c r="K23" s="10" t="str">
        <f>INDEX(seeds[seed],MATCH(matches[[#This Row],[away.code]],seeds[team.lower],0))</f>
        <v>E3</v>
      </c>
      <c r="L23" s="11">
        <f>matches[[#This Row],[date]]-TIME(2,0,0)</f>
        <v>45465.791666666664</v>
      </c>
    </row>
    <row r="24" spans="1:12" x14ac:dyDescent="0.5">
      <c r="A24">
        <v>23</v>
      </c>
      <c r="B24" t="s">
        <v>35</v>
      </c>
      <c r="C24" s="7">
        <v>45465.75</v>
      </c>
      <c r="D24" t="s">
        <v>204</v>
      </c>
      <c r="E24" t="s">
        <v>37</v>
      </c>
      <c r="F24" t="s">
        <v>4</v>
      </c>
      <c r="G24">
        <f>INDEX(Venues[venue],MATCH(F24,Venues[city],0))</f>
        <v>3</v>
      </c>
      <c r="H24" t="str">
        <f>INDEX(keys[key],MATCH(matches[[#This Row],[home]],keys[en],0))</f>
        <v>tur</v>
      </c>
      <c r="I24" t="str">
        <f>INDEX(keys[key],MATCH(matches[[#This Row],[away]],keys[en],0))</f>
        <v>por</v>
      </c>
      <c r="J24" s="10" t="str">
        <f>INDEX(seeds[seed],MATCH(matches[[#This Row],[home.code]],seeds[team.lower],0))</f>
        <v>F1</v>
      </c>
      <c r="K24" s="10" t="str">
        <f>INDEX(seeds[seed],MATCH(matches[[#This Row],[away.code]],seeds[team.lower],0))</f>
        <v>F3</v>
      </c>
      <c r="L24" s="11">
        <f>matches[[#This Row],[date]]-TIME(2,0,0)</f>
        <v>45465.666666666664</v>
      </c>
    </row>
    <row r="25" spans="1:12" x14ac:dyDescent="0.5">
      <c r="A25">
        <v>24</v>
      </c>
      <c r="B25" t="s">
        <v>28</v>
      </c>
      <c r="C25" s="7">
        <v>45465.625</v>
      </c>
      <c r="D25" t="s">
        <v>36</v>
      </c>
      <c r="E25" t="s">
        <v>38</v>
      </c>
      <c r="F25" t="s">
        <v>7</v>
      </c>
      <c r="G25">
        <f>INDEX(Venues[venue],MATCH(F25,Venues[city],0))</f>
        <v>7</v>
      </c>
      <c r="H25" t="str">
        <f>INDEX(keys[key],MATCH(matches[[#This Row],[home]],keys[en],0))</f>
        <v>geo</v>
      </c>
      <c r="I25" t="str">
        <f>INDEX(keys[key],MATCH(matches[[#This Row],[away]],keys[en],0))</f>
        <v>cze</v>
      </c>
      <c r="J25" s="10" t="str">
        <f>INDEX(seeds[seed],MATCH(matches[[#This Row],[home.code]],seeds[team.lower],0))</f>
        <v>F2</v>
      </c>
      <c r="K25" s="10" t="str">
        <f>INDEX(seeds[seed],MATCH(matches[[#This Row],[away.code]],seeds[team.lower],0))</f>
        <v>F4</v>
      </c>
      <c r="L25" s="11">
        <f>matches[[#This Row],[date]]-TIME(2,0,0)</f>
        <v>45465.541666666664</v>
      </c>
    </row>
    <row r="26" spans="1:12" x14ac:dyDescent="0.5">
      <c r="A26">
        <v>25</v>
      </c>
      <c r="B26" t="s">
        <v>11</v>
      </c>
      <c r="C26" s="7">
        <v>45466.875</v>
      </c>
      <c r="D26" t="s">
        <v>14</v>
      </c>
      <c r="E26" t="s">
        <v>0</v>
      </c>
      <c r="F26" t="s">
        <v>9</v>
      </c>
      <c r="G26">
        <f>INDEX(Venues[venue],MATCH(F26,Venues[city],0))</f>
        <v>5</v>
      </c>
      <c r="H26" t="str">
        <f>INDEX(keys[key],MATCH(matches[[#This Row],[home]],keys[en],0))</f>
        <v>sui</v>
      </c>
      <c r="I26" t="str">
        <f>INDEX(keys[key],MATCH(matches[[#This Row],[away]],keys[en],0))</f>
        <v>ger</v>
      </c>
      <c r="J26" s="10" t="str">
        <f>INDEX(seeds[seed],MATCH(matches[[#This Row],[home.code]],seeds[team.lower],0))</f>
        <v>A4</v>
      </c>
      <c r="K26" s="10" t="str">
        <f>INDEX(seeds[seed],MATCH(matches[[#This Row],[away.code]],seeds[team.lower],0))</f>
        <v>A1</v>
      </c>
      <c r="L26" s="11">
        <f>matches[[#This Row],[date]]-TIME(2,0,0)</f>
        <v>45466.791666666664</v>
      </c>
    </row>
    <row r="27" spans="1:12" x14ac:dyDescent="0.5">
      <c r="A27">
        <v>26</v>
      </c>
      <c r="B27" t="s">
        <v>11</v>
      </c>
      <c r="C27" s="7">
        <v>45466.875</v>
      </c>
      <c r="D27" t="s">
        <v>12</v>
      </c>
      <c r="E27" t="s">
        <v>13</v>
      </c>
      <c r="F27" t="s">
        <v>6</v>
      </c>
      <c r="G27">
        <f>INDEX(Venues[venue],MATCH(F27,Venues[city],0))</f>
        <v>10</v>
      </c>
      <c r="H27" t="str">
        <f>INDEX(keys[key],MATCH(matches[[#This Row],[home]],keys[en],0))</f>
        <v>sco</v>
      </c>
      <c r="I27" t="str">
        <f>INDEX(keys[key],MATCH(matches[[#This Row],[away]],keys[en],0))</f>
        <v>hun</v>
      </c>
      <c r="J27" s="10" t="str">
        <f>INDEX(seeds[seed],MATCH(matches[[#This Row],[home.code]],seeds[team.lower],0))</f>
        <v>A2</v>
      </c>
      <c r="K27" s="10" t="str">
        <f>INDEX(seeds[seed],MATCH(matches[[#This Row],[away.code]],seeds[team.lower],0))</f>
        <v>A3</v>
      </c>
      <c r="L27" s="11">
        <f>matches[[#This Row],[date]]-TIME(2,0,0)</f>
        <v>45466.791666666664</v>
      </c>
    </row>
    <row r="28" spans="1:12" x14ac:dyDescent="0.5">
      <c r="A28">
        <v>27</v>
      </c>
      <c r="B28" t="s">
        <v>15</v>
      </c>
      <c r="C28" s="7">
        <v>45467.875</v>
      </c>
      <c r="D28" t="s">
        <v>19</v>
      </c>
      <c r="E28" t="s">
        <v>16</v>
      </c>
      <c r="F28" t="s">
        <v>8</v>
      </c>
      <c r="G28">
        <f>INDEX(Venues[venue],MATCH(F28,Venues[city],0))</f>
        <v>4</v>
      </c>
      <c r="H28" t="str">
        <f>INDEX(keys[key],MATCH(matches[[#This Row],[home]],keys[en],0))</f>
        <v>alb</v>
      </c>
      <c r="I28" t="str">
        <f>INDEX(keys[key],MATCH(matches[[#This Row],[away]],keys[en],0))</f>
        <v>esp</v>
      </c>
      <c r="J28" s="10" t="str">
        <f>INDEX(seeds[seed],MATCH(matches[[#This Row],[home.code]],seeds[team.lower],0))</f>
        <v>B4</v>
      </c>
      <c r="K28" s="10" t="str">
        <f>INDEX(seeds[seed],MATCH(matches[[#This Row],[away.code]],seeds[team.lower],0))</f>
        <v>B1</v>
      </c>
      <c r="L28" s="11">
        <f>matches[[#This Row],[date]]-TIME(2,0,0)</f>
        <v>45467.791666666664</v>
      </c>
    </row>
    <row r="29" spans="1:12" x14ac:dyDescent="0.5">
      <c r="A29">
        <v>28</v>
      </c>
      <c r="B29" t="s">
        <v>15</v>
      </c>
      <c r="C29" s="7">
        <v>45467.875</v>
      </c>
      <c r="D29" t="s">
        <v>17</v>
      </c>
      <c r="E29" t="s">
        <v>18</v>
      </c>
      <c r="F29" t="s">
        <v>10</v>
      </c>
      <c r="G29">
        <f>INDEX(Venues[venue],MATCH(F29,Venues[city],0))</f>
        <v>8</v>
      </c>
      <c r="H29" t="str">
        <f>INDEX(keys[key],MATCH(matches[[#This Row],[home]],keys[en],0))</f>
        <v>cro</v>
      </c>
      <c r="I29" t="str">
        <f>INDEX(keys[key],MATCH(matches[[#This Row],[away]],keys[en],0))</f>
        <v>ita</v>
      </c>
      <c r="J29" s="10" t="str">
        <f>INDEX(seeds[seed],MATCH(matches[[#This Row],[home.code]],seeds[team.lower],0))</f>
        <v>B2</v>
      </c>
      <c r="K29" s="10" t="str">
        <f>INDEX(seeds[seed],MATCH(matches[[#This Row],[away.code]],seeds[team.lower],0))</f>
        <v>B3</v>
      </c>
      <c r="L29" s="11">
        <f>matches[[#This Row],[date]]-TIME(2,0,0)</f>
        <v>45467.791666666664</v>
      </c>
    </row>
    <row r="30" spans="1:12" x14ac:dyDescent="0.5">
      <c r="A30">
        <v>29</v>
      </c>
      <c r="B30" t="s">
        <v>23</v>
      </c>
      <c r="C30" s="7">
        <v>45468.875</v>
      </c>
      <c r="D30" t="s">
        <v>22</v>
      </c>
      <c r="E30" t="s">
        <v>24</v>
      </c>
      <c r="F30" t="s">
        <v>2</v>
      </c>
      <c r="G30">
        <f>INDEX(Venues[venue],MATCH(F30,Venues[city],0))</f>
        <v>2</v>
      </c>
      <c r="H30" t="str">
        <f>INDEX(keys[key],MATCH(matches[[#This Row],[home]],keys[en],0))</f>
        <v>eng</v>
      </c>
      <c r="I30" t="str">
        <f>INDEX(keys[key],MATCH(matches[[#This Row],[away]],keys[en],0))</f>
        <v>svn</v>
      </c>
      <c r="J30" s="10" t="str">
        <f>INDEX(seeds[seed],MATCH(matches[[#This Row],[home.code]],seeds[team.lower],0))</f>
        <v>C4</v>
      </c>
      <c r="K30" s="10" t="str">
        <f>INDEX(seeds[seed],MATCH(matches[[#This Row],[away.code]],seeds[team.lower],0))</f>
        <v>C1</v>
      </c>
      <c r="L30" s="11">
        <f>matches[[#This Row],[date]]-TIME(2,0,0)</f>
        <v>45468.791666666664</v>
      </c>
    </row>
    <row r="31" spans="1:12" x14ac:dyDescent="0.5">
      <c r="A31">
        <v>30</v>
      </c>
      <c r="B31" t="s">
        <v>23</v>
      </c>
      <c r="C31" s="7">
        <v>45468.875</v>
      </c>
      <c r="D31" t="s">
        <v>25</v>
      </c>
      <c r="E31" t="s">
        <v>21</v>
      </c>
      <c r="F31" t="s">
        <v>1</v>
      </c>
      <c r="G31">
        <f>INDEX(Venues[venue],MATCH(F31,Venues[city],0))</f>
        <v>9</v>
      </c>
      <c r="H31" t="str">
        <f>INDEX(keys[key],MATCH(matches[[#This Row],[home]],keys[en],0))</f>
        <v>den</v>
      </c>
      <c r="I31" t="str">
        <f>INDEX(keys[key],MATCH(matches[[#This Row],[away]],keys[en],0))</f>
        <v>srb</v>
      </c>
      <c r="J31" s="10" t="str">
        <f>INDEX(seeds[seed],MATCH(matches[[#This Row],[home.code]],seeds[team.lower],0))</f>
        <v>C2</v>
      </c>
      <c r="K31" s="10" t="str">
        <f>INDEX(seeds[seed],MATCH(matches[[#This Row],[away.code]],seeds[team.lower],0))</f>
        <v>C3</v>
      </c>
      <c r="L31" s="11">
        <f>matches[[#This Row],[date]]-TIME(2,0,0)</f>
        <v>45468.791666666664</v>
      </c>
    </row>
    <row r="32" spans="1:12" x14ac:dyDescent="0.5">
      <c r="A32">
        <v>31</v>
      </c>
      <c r="B32" t="s">
        <v>20</v>
      </c>
      <c r="C32" s="7">
        <v>45468.75</v>
      </c>
      <c r="D32" t="s">
        <v>27</v>
      </c>
      <c r="E32" t="s">
        <v>29</v>
      </c>
      <c r="F32" t="s">
        <v>3</v>
      </c>
      <c r="G32">
        <f>INDEX(Venues[venue],MATCH(F32,Venues[city],0))</f>
        <v>1</v>
      </c>
      <c r="H32" t="str">
        <f>INDEX(keys[key],MATCH(matches[[#This Row],[home]],keys[en],0))</f>
        <v>ned</v>
      </c>
      <c r="I32" t="str">
        <f>INDEX(keys[key],MATCH(matches[[#This Row],[away]],keys[en],0))</f>
        <v>aut</v>
      </c>
      <c r="J32" s="10" t="str">
        <f>INDEX(seeds[seed],MATCH(matches[[#This Row],[home.code]],seeds[team.lower],0))</f>
        <v>D2</v>
      </c>
      <c r="K32" s="10" t="str">
        <f>INDEX(seeds[seed],MATCH(matches[[#This Row],[away.code]],seeds[team.lower],0))</f>
        <v>D3</v>
      </c>
      <c r="L32" s="11">
        <f>matches[[#This Row],[date]]-TIME(2,0,0)</f>
        <v>45468.666666666664</v>
      </c>
    </row>
    <row r="33" spans="1:12" x14ac:dyDescent="0.5">
      <c r="A33">
        <v>32</v>
      </c>
      <c r="B33" t="s">
        <v>20</v>
      </c>
      <c r="C33" s="7">
        <v>45468.75</v>
      </c>
      <c r="D33" t="s">
        <v>30</v>
      </c>
      <c r="E33" t="s">
        <v>26</v>
      </c>
      <c r="F33" t="s">
        <v>4</v>
      </c>
      <c r="G33">
        <f>INDEX(Venues[venue],MATCH(F33,Venues[city],0))</f>
        <v>3</v>
      </c>
      <c r="H33" t="str">
        <f>INDEX(keys[key],MATCH(matches[[#This Row],[home]],keys[en],0))</f>
        <v>fra</v>
      </c>
      <c r="I33" t="str">
        <f>INDEX(keys[key],MATCH(matches[[#This Row],[away]],keys[en],0))</f>
        <v>pol</v>
      </c>
      <c r="J33" s="10" t="str">
        <f>INDEX(seeds[seed],MATCH(matches[[#This Row],[home.code]],seeds[team.lower],0))</f>
        <v>D4</v>
      </c>
      <c r="K33" s="10" t="str">
        <f>INDEX(seeds[seed],MATCH(matches[[#This Row],[away.code]],seeds[team.lower],0))</f>
        <v>D1</v>
      </c>
      <c r="L33" s="11">
        <f>matches[[#This Row],[date]]-TIME(2,0,0)</f>
        <v>45468.666666666664</v>
      </c>
    </row>
    <row r="34" spans="1:12" x14ac:dyDescent="0.5">
      <c r="A34">
        <v>33</v>
      </c>
      <c r="B34" t="s">
        <v>28</v>
      </c>
      <c r="C34" s="7">
        <v>45469.75</v>
      </c>
      <c r="D34" t="s">
        <v>32</v>
      </c>
      <c r="E34" t="s">
        <v>33</v>
      </c>
      <c r="F34" t="s">
        <v>9</v>
      </c>
      <c r="G34">
        <f>INDEX(Venues[venue],MATCH(F34,Venues[city],0))</f>
        <v>5</v>
      </c>
      <c r="H34" t="str">
        <f>INDEX(keys[key],MATCH(matches[[#This Row],[home]],keys[en],0))</f>
        <v>svk</v>
      </c>
      <c r="I34" t="str">
        <f>INDEX(keys[key],MATCH(matches[[#This Row],[away]],keys[en],0))</f>
        <v>rom</v>
      </c>
      <c r="J34" s="10" t="str">
        <f>INDEX(seeds[seed],MATCH(matches[[#This Row],[home.code]],seeds[team.lower],0))</f>
        <v>E2</v>
      </c>
      <c r="K34" s="10" t="str">
        <f>INDEX(seeds[seed],MATCH(matches[[#This Row],[away.code]],seeds[team.lower],0))</f>
        <v>E3</v>
      </c>
      <c r="L34" s="11">
        <f>matches[[#This Row],[date]]-TIME(2,0,0)</f>
        <v>45469.666666666664</v>
      </c>
    </row>
    <row r="35" spans="1:12" x14ac:dyDescent="0.5">
      <c r="A35">
        <v>34</v>
      </c>
      <c r="B35" t="s">
        <v>28</v>
      </c>
      <c r="C35" s="7">
        <v>45469.75</v>
      </c>
      <c r="D35" t="s">
        <v>34</v>
      </c>
      <c r="E35" t="s">
        <v>31</v>
      </c>
      <c r="F35" t="s">
        <v>6</v>
      </c>
      <c r="G35">
        <f>INDEX(Venues[venue],MATCH(F35,Venues[city],0))</f>
        <v>10</v>
      </c>
      <c r="H35" t="str">
        <f>INDEX(keys[key],MATCH(matches[[#This Row],[home]],keys[en],0))</f>
        <v>ukr</v>
      </c>
      <c r="I35" t="str">
        <f>INDEX(keys[key],MATCH(matches[[#This Row],[away]],keys[en],0))</f>
        <v>bel</v>
      </c>
      <c r="J35" s="10" t="str">
        <f>INDEX(seeds[seed],MATCH(matches[[#This Row],[home.code]],seeds[team.lower],0))</f>
        <v>E4</v>
      </c>
      <c r="K35" s="10" t="str">
        <f>INDEX(seeds[seed],MATCH(matches[[#This Row],[away.code]],seeds[team.lower],0))</f>
        <v>E1</v>
      </c>
      <c r="L35" s="11">
        <f>matches[[#This Row],[date]]-TIME(2,0,0)</f>
        <v>45469.666666666664</v>
      </c>
    </row>
    <row r="36" spans="1:12" x14ac:dyDescent="0.5">
      <c r="A36">
        <v>35</v>
      </c>
      <c r="B36" t="s">
        <v>35</v>
      </c>
      <c r="C36" s="7">
        <v>45469.875</v>
      </c>
      <c r="D36" t="s">
        <v>36</v>
      </c>
      <c r="E36" t="s">
        <v>37</v>
      </c>
      <c r="F36" t="s">
        <v>5</v>
      </c>
      <c r="G36">
        <f>INDEX(Venues[venue],MATCH(F36,Venues[city],0))</f>
        <v>6</v>
      </c>
      <c r="H36" t="str">
        <f>INDEX(keys[key],MATCH(matches[[#This Row],[home]],keys[en],0))</f>
        <v>geo</v>
      </c>
      <c r="I36" t="str">
        <f>INDEX(keys[key],MATCH(matches[[#This Row],[away]],keys[en],0))</f>
        <v>por</v>
      </c>
      <c r="J36" s="10" t="str">
        <f>INDEX(seeds[seed],MATCH(matches[[#This Row],[home.code]],seeds[team.lower],0))</f>
        <v>F2</v>
      </c>
      <c r="K36" s="10" t="str">
        <f>INDEX(seeds[seed],MATCH(matches[[#This Row],[away.code]],seeds[team.lower],0))</f>
        <v>F3</v>
      </c>
      <c r="L36" s="11">
        <f>matches[[#This Row],[date]]-TIME(2,0,0)</f>
        <v>45469.791666666664</v>
      </c>
    </row>
    <row r="37" spans="1:12" x14ac:dyDescent="0.5">
      <c r="A37">
        <v>36</v>
      </c>
      <c r="B37" t="s">
        <v>35</v>
      </c>
      <c r="C37" s="7">
        <v>45469.875</v>
      </c>
      <c r="D37" t="s">
        <v>38</v>
      </c>
      <c r="E37" t="s">
        <v>204</v>
      </c>
      <c r="F37" t="s">
        <v>7</v>
      </c>
      <c r="G37">
        <f>INDEX(Venues[venue],MATCH(F37,Venues[city],0))</f>
        <v>7</v>
      </c>
      <c r="H37" t="str">
        <f>INDEX(keys[key],MATCH(matches[[#This Row],[home]],keys[en],0))</f>
        <v>cze</v>
      </c>
      <c r="I37" t="str">
        <f>INDEX(keys[key],MATCH(matches[[#This Row],[away]],keys[en],0))</f>
        <v>tur</v>
      </c>
      <c r="J37" s="10" t="str">
        <f>INDEX(seeds[seed],MATCH(matches[[#This Row],[home.code]],seeds[team.lower],0))</f>
        <v>F4</v>
      </c>
      <c r="K37" s="10" t="str">
        <f>INDEX(seeds[seed],MATCH(matches[[#This Row],[away.code]],seeds[team.lower],0))</f>
        <v>F1</v>
      </c>
      <c r="L37" s="11">
        <f>matches[[#This Row],[date]]-TIME(2,0,0)</f>
        <v>45469.791666666664</v>
      </c>
    </row>
    <row r="38" spans="1:12" x14ac:dyDescent="0.5">
      <c r="A38">
        <v>37</v>
      </c>
      <c r="B38" t="s">
        <v>39</v>
      </c>
      <c r="C38" s="7">
        <v>45472.875</v>
      </c>
      <c r="D38" t="s">
        <v>40</v>
      </c>
      <c r="E38" t="s">
        <v>41</v>
      </c>
      <c r="F38" t="s">
        <v>4</v>
      </c>
      <c r="G38">
        <f>INDEX(Venues[venue],MATCH(F38,Venues[city],0))</f>
        <v>3</v>
      </c>
      <c r="J38" s="10" t="s">
        <v>285</v>
      </c>
      <c r="K38" s="10" t="s">
        <v>286</v>
      </c>
      <c r="L38" s="11">
        <f>matches[[#This Row],[date]]-TIME(2,0,0)</f>
        <v>45472.791666666664</v>
      </c>
    </row>
    <row r="39" spans="1:12" x14ac:dyDescent="0.5">
      <c r="A39">
        <v>38</v>
      </c>
      <c r="C39" s="7">
        <v>45472.75</v>
      </c>
      <c r="D39" t="s">
        <v>42</v>
      </c>
      <c r="E39" t="s">
        <v>43</v>
      </c>
      <c r="F39" t="s">
        <v>3</v>
      </c>
      <c r="G39">
        <f>INDEX(Venues[venue],MATCH(F39,Venues[city],0))</f>
        <v>1</v>
      </c>
      <c r="J39" s="10" t="s">
        <v>287</v>
      </c>
      <c r="K39" s="10" t="s">
        <v>288</v>
      </c>
      <c r="L39" s="11">
        <f>matches[[#This Row],[date]]-TIME(2,0,0)</f>
        <v>45472.666666666664</v>
      </c>
    </row>
    <row r="40" spans="1:12" x14ac:dyDescent="0.5">
      <c r="A40">
        <v>39</v>
      </c>
      <c r="C40" s="7">
        <v>45473.875</v>
      </c>
      <c r="D40" t="s">
        <v>44</v>
      </c>
      <c r="E40" t="s">
        <v>45</v>
      </c>
      <c r="F40" t="s">
        <v>2</v>
      </c>
      <c r="G40">
        <f>INDEX(Venues[venue],MATCH(F40,Venues[city],0))</f>
        <v>2</v>
      </c>
      <c r="J40" s="10" t="s">
        <v>290</v>
      </c>
      <c r="K40" s="10" t="s">
        <v>289</v>
      </c>
      <c r="L40" s="11">
        <f>matches[[#This Row],[date]]-TIME(2,0,0)</f>
        <v>45473.791666666664</v>
      </c>
    </row>
    <row r="41" spans="1:12" x14ac:dyDescent="0.5">
      <c r="A41">
        <v>40</v>
      </c>
      <c r="C41" s="7">
        <v>45473.75</v>
      </c>
      <c r="D41" t="s">
        <v>46</v>
      </c>
      <c r="E41" t="s">
        <v>47</v>
      </c>
      <c r="F41" t="s">
        <v>5</v>
      </c>
      <c r="G41">
        <f>INDEX(Venues[venue],MATCH(F41,Venues[city],0))</f>
        <v>6</v>
      </c>
      <c r="J41" s="10" t="s">
        <v>291</v>
      </c>
      <c r="K41" s="10" t="s">
        <v>292</v>
      </c>
      <c r="L41" s="11">
        <f>matches[[#This Row],[date]]-TIME(2,0,0)</f>
        <v>45473.666666666664</v>
      </c>
    </row>
    <row r="42" spans="1:12" x14ac:dyDescent="0.5">
      <c r="A42">
        <v>41</v>
      </c>
      <c r="C42" s="7">
        <v>45474.875</v>
      </c>
      <c r="D42" t="s">
        <v>48</v>
      </c>
      <c r="E42" t="s">
        <v>49</v>
      </c>
      <c r="F42" t="s">
        <v>9</v>
      </c>
      <c r="G42">
        <f>INDEX(Venues[venue],MATCH(F42,Venues[city],0))</f>
        <v>5</v>
      </c>
      <c r="J42" s="10" t="s">
        <v>293</v>
      </c>
      <c r="K42" s="10" t="s">
        <v>294</v>
      </c>
      <c r="L42" s="11">
        <f>matches[[#This Row],[date]]-TIME(2,0,0)</f>
        <v>45474.791666666664</v>
      </c>
    </row>
    <row r="43" spans="1:12" x14ac:dyDescent="0.5">
      <c r="A43">
        <v>42</v>
      </c>
      <c r="C43" s="7">
        <v>45474.75</v>
      </c>
      <c r="D43" t="s">
        <v>50</v>
      </c>
      <c r="E43" t="s">
        <v>51</v>
      </c>
      <c r="F43" t="s">
        <v>8</v>
      </c>
      <c r="G43">
        <f>INDEX(Venues[venue],MATCH(F43,Venues[city],0))</f>
        <v>4</v>
      </c>
      <c r="J43" s="10" t="s">
        <v>295</v>
      </c>
      <c r="K43" s="10" t="s">
        <v>296</v>
      </c>
      <c r="L43" s="11">
        <f>matches[[#This Row],[date]]-TIME(2,0,0)</f>
        <v>45474.666666666664</v>
      </c>
    </row>
    <row r="44" spans="1:12" x14ac:dyDescent="0.5">
      <c r="A44">
        <v>43</v>
      </c>
      <c r="C44" s="7">
        <v>45475.75</v>
      </c>
      <c r="D44" t="s">
        <v>52</v>
      </c>
      <c r="E44" t="s">
        <v>53</v>
      </c>
      <c r="F44" t="s">
        <v>1</v>
      </c>
      <c r="G44">
        <f>INDEX(Venues[venue],MATCH(F44,Venues[city],0))</f>
        <v>9</v>
      </c>
      <c r="J44" s="10" t="s">
        <v>297</v>
      </c>
      <c r="K44" s="10" t="s">
        <v>298</v>
      </c>
      <c r="L44" s="11">
        <f>matches[[#This Row],[date]]-TIME(2,0,0)</f>
        <v>45475.666666666664</v>
      </c>
    </row>
    <row r="45" spans="1:12" x14ac:dyDescent="0.5">
      <c r="A45">
        <v>44</v>
      </c>
      <c r="C45" s="7">
        <v>45475.875</v>
      </c>
      <c r="D45" t="s">
        <v>54</v>
      </c>
      <c r="E45" t="s">
        <v>55</v>
      </c>
      <c r="F45" t="s">
        <v>10</v>
      </c>
      <c r="G45">
        <f>INDEX(Venues[venue],MATCH(F45,Venues[city],0))</f>
        <v>8</v>
      </c>
      <c r="J45" s="10" t="s">
        <v>299</v>
      </c>
      <c r="K45" s="10" t="s">
        <v>300</v>
      </c>
      <c r="L45" s="11">
        <f>matches[[#This Row],[date]]-TIME(2,0,0)</f>
        <v>45475.791666666664</v>
      </c>
    </row>
    <row r="46" spans="1:12" x14ac:dyDescent="0.5">
      <c r="A46">
        <v>45</v>
      </c>
      <c r="B46" t="s">
        <v>56</v>
      </c>
      <c r="C46" s="7">
        <v>45478.75</v>
      </c>
      <c r="D46" t="s">
        <v>57</v>
      </c>
      <c r="E46" t="s">
        <v>58</v>
      </c>
      <c r="F46" t="s">
        <v>6</v>
      </c>
      <c r="G46">
        <f>INDEX(Venues[venue],MATCH(F46,Venues[city],0))</f>
        <v>10</v>
      </c>
      <c r="J46" s="10" t="s">
        <v>301</v>
      </c>
      <c r="K46" s="10" t="s">
        <v>302</v>
      </c>
      <c r="L46" s="11">
        <f>matches[[#This Row],[date]]-TIME(2,0,0)</f>
        <v>45478.666666666664</v>
      </c>
    </row>
    <row r="47" spans="1:12" x14ac:dyDescent="0.5">
      <c r="A47">
        <v>46</v>
      </c>
      <c r="C47" s="7">
        <v>45478.875</v>
      </c>
      <c r="D47" t="s">
        <v>59</v>
      </c>
      <c r="E47" t="s">
        <v>60</v>
      </c>
      <c r="F47" t="s">
        <v>7</v>
      </c>
      <c r="G47">
        <f>INDEX(Venues[venue],MATCH(F47,Venues[city],0))</f>
        <v>7</v>
      </c>
      <c r="J47" s="10" t="s">
        <v>303</v>
      </c>
      <c r="K47" s="10" t="s">
        <v>304</v>
      </c>
      <c r="L47" s="11">
        <f>matches[[#This Row],[date]]-TIME(2,0,0)</f>
        <v>45478.791666666664</v>
      </c>
    </row>
    <row r="48" spans="1:12" x14ac:dyDescent="0.5">
      <c r="A48">
        <v>47</v>
      </c>
      <c r="C48" s="7">
        <v>45479.875</v>
      </c>
      <c r="D48" t="s">
        <v>61</v>
      </c>
      <c r="E48" t="s">
        <v>62</v>
      </c>
      <c r="F48" t="s">
        <v>3</v>
      </c>
      <c r="G48">
        <f>INDEX(Venues[venue],MATCH(F48,Venues[city],0))</f>
        <v>1</v>
      </c>
      <c r="J48" s="10" t="s">
        <v>305</v>
      </c>
      <c r="K48" s="10" t="s">
        <v>306</v>
      </c>
      <c r="L48" s="11">
        <f>matches[[#This Row],[date]]-TIME(2,0,0)</f>
        <v>45479.791666666664</v>
      </c>
    </row>
    <row r="49" spans="1:12" x14ac:dyDescent="0.5">
      <c r="A49">
        <v>48</v>
      </c>
      <c r="C49" s="7">
        <v>45479.75</v>
      </c>
      <c r="D49" t="s">
        <v>63</v>
      </c>
      <c r="E49" t="s">
        <v>64</v>
      </c>
      <c r="F49" t="s">
        <v>8</v>
      </c>
      <c r="G49">
        <f>INDEX(Venues[venue],MATCH(F49,Venues[city],0))</f>
        <v>4</v>
      </c>
      <c r="J49" s="10" t="s">
        <v>307</v>
      </c>
      <c r="K49" s="10" t="s">
        <v>308</v>
      </c>
      <c r="L49" s="11">
        <f>matches[[#This Row],[date]]-TIME(2,0,0)</f>
        <v>45479.666666666664</v>
      </c>
    </row>
    <row r="50" spans="1:12" x14ac:dyDescent="0.5">
      <c r="A50">
        <v>49</v>
      </c>
      <c r="B50" t="s">
        <v>65</v>
      </c>
      <c r="C50" s="7">
        <v>45482.875</v>
      </c>
      <c r="D50" t="s">
        <v>66</v>
      </c>
      <c r="E50" t="s">
        <v>67</v>
      </c>
      <c r="F50" t="s">
        <v>1</v>
      </c>
      <c r="G50">
        <f>INDEX(Venues[venue],MATCH(F50,Venues[city],0))</f>
        <v>9</v>
      </c>
      <c r="J50" s="10" t="s">
        <v>309</v>
      </c>
      <c r="K50" s="10" t="s">
        <v>310</v>
      </c>
      <c r="L50" s="11">
        <f>matches[[#This Row],[date]]-TIME(2,0,0)</f>
        <v>45482.791666666664</v>
      </c>
    </row>
    <row r="51" spans="1:12" x14ac:dyDescent="0.5">
      <c r="A51">
        <v>50</v>
      </c>
      <c r="C51" s="7">
        <v>45483.875</v>
      </c>
      <c r="D51" t="s">
        <v>68</v>
      </c>
      <c r="E51" t="s">
        <v>69</v>
      </c>
      <c r="F51" t="s">
        <v>4</v>
      </c>
      <c r="G51">
        <f>INDEX(Venues[venue],MATCH(F51,Venues[city],0))</f>
        <v>3</v>
      </c>
      <c r="J51" s="10" t="s">
        <v>311</v>
      </c>
      <c r="K51" s="10" t="s">
        <v>312</v>
      </c>
      <c r="L51" s="11">
        <f>matches[[#This Row],[date]]-TIME(2,0,0)</f>
        <v>45483.791666666664</v>
      </c>
    </row>
    <row r="52" spans="1:12" x14ac:dyDescent="0.5">
      <c r="A52">
        <v>51</v>
      </c>
      <c r="B52" t="s">
        <v>70</v>
      </c>
      <c r="C52" s="7">
        <v>45487.875</v>
      </c>
      <c r="D52" t="s">
        <v>71</v>
      </c>
      <c r="E52" t="s">
        <v>72</v>
      </c>
      <c r="F52" t="s">
        <v>3</v>
      </c>
      <c r="G52">
        <f>INDEX(Venues[venue],MATCH(F52,Venues[city],0))</f>
        <v>1</v>
      </c>
      <c r="J52" s="10" t="s">
        <v>313</v>
      </c>
      <c r="K52" s="10" t="s">
        <v>314</v>
      </c>
      <c r="L52" s="11">
        <f>matches[[#This Row],[date]]-TIME(2,0,0)</f>
        <v>45487.791666666664</v>
      </c>
    </row>
  </sheetData>
  <hyperlinks>
    <hyperlink ref="H1" r:id="rId1" xr:uid="{2A8F0951-8CB4-400A-934D-663C96154A6E}"/>
    <hyperlink ref="J1" r:id="rId2" xr:uid="{B7E5808D-3730-41BD-9F9C-93A97EC9B5E6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AE92A-AF5B-4773-A585-EC8943E32865}">
  <dimension ref="A1:C25"/>
  <sheetViews>
    <sheetView tabSelected="1" workbookViewId="0">
      <selection activeCell="A2" sqref="A2:B25"/>
    </sheetView>
  </sheetViews>
  <sheetFormatPr defaultRowHeight="14.35" x14ac:dyDescent="0.5"/>
  <sheetData>
    <row r="1" spans="1:3" x14ac:dyDescent="0.5">
      <c r="A1" t="s">
        <v>82</v>
      </c>
      <c r="B1" t="s">
        <v>83</v>
      </c>
      <c r="C1" t="s">
        <v>134</v>
      </c>
    </row>
    <row r="2" spans="1:3" x14ac:dyDescent="0.5">
      <c r="A2" t="s">
        <v>84</v>
      </c>
      <c r="B2" t="s">
        <v>85</v>
      </c>
      <c r="C2" t="str">
        <f>LOWER(seeds[[#This Row],[team]])</f>
        <v>ger</v>
      </c>
    </row>
    <row r="3" spans="1:3" x14ac:dyDescent="0.5">
      <c r="A3" t="s">
        <v>86</v>
      </c>
      <c r="B3" t="s">
        <v>89</v>
      </c>
      <c r="C3" t="str">
        <f>LOWER(seeds[[#This Row],[team]])</f>
        <v>sco</v>
      </c>
    </row>
    <row r="4" spans="1:3" x14ac:dyDescent="0.5">
      <c r="A4" t="s">
        <v>88</v>
      </c>
      <c r="B4" t="s">
        <v>87</v>
      </c>
      <c r="C4" t="str">
        <f>LOWER(seeds[[#This Row],[team]])</f>
        <v>hun</v>
      </c>
    </row>
    <row r="5" spans="1:3" x14ac:dyDescent="0.5">
      <c r="A5" t="s">
        <v>90</v>
      </c>
      <c r="B5" t="s">
        <v>91</v>
      </c>
      <c r="C5" t="str">
        <f>LOWER(seeds[[#This Row],[team]])</f>
        <v>sui</v>
      </c>
    </row>
    <row r="6" spans="1:3" x14ac:dyDescent="0.5">
      <c r="A6" t="s">
        <v>92</v>
      </c>
      <c r="B6" t="s">
        <v>93</v>
      </c>
      <c r="C6" t="str">
        <f>LOWER(seeds[[#This Row],[team]])</f>
        <v>esp</v>
      </c>
    </row>
    <row r="7" spans="1:3" x14ac:dyDescent="0.5">
      <c r="A7" t="s">
        <v>94</v>
      </c>
      <c r="B7" t="s">
        <v>97</v>
      </c>
      <c r="C7" t="str">
        <f>LOWER(seeds[[#This Row],[team]])</f>
        <v>cro</v>
      </c>
    </row>
    <row r="8" spans="1:3" x14ac:dyDescent="0.5">
      <c r="A8" t="s">
        <v>96</v>
      </c>
      <c r="B8" t="s">
        <v>99</v>
      </c>
      <c r="C8" t="str">
        <f>LOWER(seeds[[#This Row],[team]])</f>
        <v>ita</v>
      </c>
    </row>
    <row r="9" spans="1:3" x14ac:dyDescent="0.5">
      <c r="A9" t="s">
        <v>98</v>
      </c>
      <c r="B9" t="s">
        <v>95</v>
      </c>
      <c r="C9" t="str">
        <f>LOWER(seeds[[#This Row],[team]])</f>
        <v>alb</v>
      </c>
    </row>
    <row r="10" spans="1:3" x14ac:dyDescent="0.5">
      <c r="A10" t="s">
        <v>100</v>
      </c>
      <c r="B10" t="s">
        <v>105</v>
      </c>
      <c r="C10" t="str">
        <f>LOWER(seeds[[#This Row],[team]])</f>
        <v>svn</v>
      </c>
    </row>
    <row r="11" spans="1:3" x14ac:dyDescent="0.5">
      <c r="A11" t="s">
        <v>102</v>
      </c>
      <c r="B11" t="s">
        <v>103</v>
      </c>
      <c r="C11" t="str">
        <f>LOWER(seeds[[#This Row],[team]])</f>
        <v>den</v>
      </c>
    </row>
    <row r="12" spans="1:3" x14ac:dyDescent="0.5">
      <c r="A12" t="s">
        <v>104</v>
      </c>
      <c r="B12" t="s">
        <v>107</v>
      </c>
      <c r="C12" t="str">
        <f>LOWER(seeds[[#This Row],[team]])</f>
        <v>srb</v>
      </c>
    </row>
    <row r="13" spans="1:3" x14ac:dyDescent="0.5">
      <c r="A13" t="s">
        <v>106</v>
      </c>
      <c r="B13" t="s">
        <v>101</v>
      </c>
      <c r="C13" t="str">
        <f>LOWER(seeds[[#This Row],[team]])</f>
        <v>eng</v>
      </c>
    </row>
    <row r="14" spans="1:3" x14ac:dyDescent="0.5">
      <c r="A14" t="s">
        <v>108</v>
      </c>
      <c r="B14" t="s">
        <v>115</v>
      </c>
      <c r="C14" t="str">
        <f>LOWER(seeds[[#This Row],[team]])</f>
        <v>pol</v>
      </c>
    </row>
    <row r="15" spans="1:3" x14ac:dyDescent="0.5">
      <c r="A15" t="s">
        <v>110</v>
      </c>
      <c r="B15" t="s">
        <v>111</v>
      </c>
      <c r="C15" t="str">
        <f>LOWER(seeds[[#This Row],[team]])</f>
        <v>ned</v>
      </c>
    </row>
    <row r="16" spans="1:3" x14ac:dyDescent="0.5">
      <c r="A16" t="s">
        <v>112</v>
      </c>
      <c r="B16" t="s">
        <v>113</v>
      </c>
      <c r="C16" t="str">
        <f>LOWER(seeds[[#This Row],[team]])</f>
        <v>aut</v>
      </c>
    </row>
    <row r="17" spans="1:3" x14ac:dyDescent="0.5">
      <c r="A17" t="s">
        <v>114</v>
      </c>
      <c r="B17" t="s">
        <v>109</v>
      </c>
      <c r="C17" t="str">
        <f>LOWER(seeds[[#This Row],[team]])</f>
        <v>fra</v>
      </c>
    </row>
    <row r="18" spans="1:3" x14ac:dyDescent="0.5">
      <c r="A18" t="s">
        <v>116</v>
      </c>
      <c r="B18" t="s">
        <v>117</v>
      </c>
      <c r="C18" t="str">
        <f>LOWER(seeds[[#This Row],[team]])</f>
        <v>bel</v>
      </c>
    </row>
    <row r="19" spans="1:3" x14ac:dyDescent="0.5">
      <c r="A19" t="s">
        <v>118</v>
      </c>
      <c r="B19" t="s">
        <v>121</v>
      </c>
      <c r="C19" t="str">
        <f>LOWER(seeds[[#This Row],[team]])</f>
        <v>svk</v>
      </c>
    </row>
    <row r="20" spans="1:3" x14ac:dyDescent="0.5">
      <c r="A20" t="s">
        <v>120</v>
      </c>
      <c r="B20" t="s">
        <v>119</v>
      </c>
      <c r="C20" t="str">
        <f>LOWER(seeds[[#This Row],[team]])</f>
        <v>rom</v>
      </c>
    </row>
    <row r="21" spans="1:3" x14ac:dyDescent="0.5">
      <c r="A21" t="s">
        <v>122</v>
      </c>
      <c r="B21" t="s">
        <v>123</v>
      </c>
      <c r="C21" t="str">
        <f>LOWER(seeds[[#This Row],[team]])</f>
        <v>ukr</v>
      </c>
    </row>
    <row r="22" spans="1:3" x14ac:dyDescent="0.5">
      <c r="A22" t="s">
        <v>124</v>
      </c>
      <c r="B22" t="s">
        <v>127</v>
      </c>
      <c r="C22" t="str">
        <f>LOWER(seeds[[#This Row],[team]])</f>
        <v>tur</v>
      </c>
    </row>
    <row r="23" spans="1:3" x14ac:dyDescent="0.5">
      <c r="A23" t="s">
        <v>126</v>
      </c>
      <c r="B23" t="s">
        <v>131</v>
      </c>
      <c r="C23" t="str">
        <f>LOWER(seeds[[#This Row],[team]])</f>
        <v>geo</v>
      </c>
    </row>
    <row r="24" spans="1:3" x14ac:dyDescent="0.5">
      <c r="A24" t="s">
        <v>128</v>
      </c>
      <c r="B24" t="s">
        <v>125</v>
      </c>
      <c r="C24" t="str">
        <f>LOWER(seeds[[#This Row],[team]])</f>
        <v>por</v>
      </c>
    </row>
    <row r="25" spans="1:3" x14ac:dyDescent="0.5">
      <c r="A25" t="s">
        <v>130</v>
      </c>
      <c r="B25" t="s">
        <v>129</v>
      </c>
      <c r="C25" t="str">
        <f>LOWER(seeds[[#This Row],[team]])</f>
        <v>cze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BA05-88EF-4B00-8F73-259FE4236F52}">
  <dimension ref="A1:B86"/>
  <sheetViews>
    <sheetView workbookViewId="0">
      <selection sqref="A1:B86"/>
    </sheetView>
  </sheetViews>
  <sheetFormatPr defaultRowHeight="14.35" x14ac:dyDescent="0.5"/>
  <sheetData>
    <row r="1" spans="1:2" x14ac:dyDescent="0.5">
      <c r="A1" s="9" t="s">
        <v>135</v>
      </c>
      <c r="B1" s="9" t="s">
        <v>136</v>
      </c>
    </row>
    <row r="2" spans="1:2" x14ac:dyDescent="0.5">
      <c r="A2" s="4" t="s">
        <v>137</v>
      </c>
      <c r="B2" s="4" t="s">
        <v>138</v>
      </c>
    </row>
    <row r="3" spans="1:2" x14ac:dyDescent="0.5">
      <c r="A3" s="2" t="s">
        <v>139</v>
      </c>
      <c r="B3" s="2" t="s">
        <v>31</v>
      </c>
    </row>
    <row r="4" spans="1:2" x14ac:dyDescent="0.5">
      <c r="A4" s="4" t="s">
        <v>140</v>
      </c>
      <c r="B4" s="4" t="s">
        <v>30</v>
      </c>
    </row>
    <row r="5" spans="1:2" x14ac:dyDescent="0.5">
      <c r="A5" s="2" t="s">
        <v>141</v>
      </c>
      <c r="B5" s="2" t="s">
        <v>142</v>
      </c>
    </row>
    <row r="6" spans="1:2" x14ac:dyDescent="0.5">
      <c r="A6" s="4" t="s">
        <v>143</v>
      </c>
      <c r="B6" s="4" t="s">
        <v>22</v>
      </c>
    </row>
    <row r="7" spans="1:2" x14ac:dyDescent="0.5">
      <c r="A7" s="2" t="s">
        <v>144</v>
      </c>
      <c r="B7" s="2" t="s">
        <v>18</v>
      </c>
    </row>
    <row r="8" spans="1:2" x14ac:dyDescent="0.5">
      <c r="A8" s="4" t="s">
        <v>145</v>
      </c>
      <c r="B8" s="4" t="s">
        <v>16</v>
      </c>
    </row>
    <row r="9" spans="1:2" x14ac:dyDescent="0.5">
      <c r="A9" s="2" t="s">
        <v>146</v>
      </c>
      <c r="B9" s="2" t="s">
        <v>37</v>
      </c>
    </row>
    <row r="10" spans="1:2" x14ac:dyDescent="0.5">
      <c r="A10" s="4" t="s">
        <v>147</v>
      </c>
      <c r="B10" s="4" t="s">
        <v>148</v>
      </c>
    </row>
    <row r="11" spans="1:2" x14ac:dyDescent="0.5">
      <c r="A11" s="2" t="s">
        <v>149</v>
      </c>
      <c r="B11" s="2" t="s">
        <v>27</v>
      </c>
    </row>
    <row r="12" spans="1:2" x14ac:dyDescent="0.5">
      <c r="A12" s="4" t="s">
        <v>150</v>
      </c>
      <c r="B12" s="4" t="s">
        <v>25</v>
      </c>
    </row>
    <row r="13" spans="1:2" x14ac:dyDescent="0.5">
      <c r="A13" s="2" t="s">
        <v>151</v>
      </c>
      <c r="B13" s="2" t="s">
        <v>0</v>
      </c>
    </row>
    <row r="14" spans="1:2" x14ac:dyDescent="0.5">
      <c r="A14" s="4" t="s">
        <v>152</v>
      </c>
      <c r="B14" s="4" t="s">
        <v>153</v>
      </c>
    </row>
    <row r="15" spans="1:2" x14ac:dyDescent="0.5">
      <c r="A15" s="2" t="s">
        <v>154</v>
      </c>
      <c r="B15" s="2" t="s">
        <v>14</v>
      </c>
    </row>
    <row r="16" spans="1:2" x14ac:dyDescent="0.5">
      <c r="A16" s="4" t="s">
        <v>155</v>
      </c>
      <c r="B16" s="4" t="s">
        <v>156</v>
      </c>
    </row>
    <row r="17" spans="1:2" x14ac:dyDescent="0.5">
      <c r="A17" s="2" t="s">
        <v>157</v>
      </c>
      <c r="B17" s="2" t="s">
        <v>17</v>
      </c>
    </row>
    <row r="18" spans="1:2" x14ac:dyDescent="0.5">
      <c r="A18" s="4" t="s">
        <v>158</v>
      </c>
      <c r="B18" s="4" t="s">
        <v>159</v>
      </c>
    </row>
    <row r="19" spans="1:2" x14ac:dyDescent="0.5">
      <c r="A19" s="2" t="s">
        <v>160</v>
      </c>
      <c r="B19" s="2" t="s">
        <v>161</v>
      </c>
    </row>
    <row r="20" spans="1:2" x14ac:dyDescent="0.5">
      <c r="A20" s="4" t="s">
        <v>162</v>
      </c>
      <c r="B20" s="4" t="s">
        <v>163</v>
      </c>
    </row>
    <row r="21" spans="1:2" x14ac:dyDescent="0.5">
      <c r="A21" s="2" t="s">
        <v>164</v>
      </c>
      <c r="B21" s="2" t="s">
        <v>165</v>
      </c>
    </row>
    <row r="22" spans="1:2" x14ac:dyDescent="0.5">
      <c r="A22" s="4" t="s">
        <v>166</v>
      </c>
      <c r="B22" s="4" t="s">
        <v>167</v>
      </c>
    </row>
    <row r="23" spans="1:2" x14ac:dyDescent="0.5">
      <c r="A23" s="2" t="s">
        <v>168</v>
      </c>
      <c r="B23" s="2" t="s">
        <v>169</v>
      </c>
    </row>
    <row r="24" spans="1:2" x14ac:dyDescent="0.5">
      <c r="A24" s="4" t="s">
        <v>170</v>
      </c>
      <c r="B24" s="4" t="s">
        <v>171</v>
      </c>
    </row>
    <row r="25" spans="1:2" x14ac:dyDescent="0.5">
      <c r="A25" s="2" t="s">
        <v>172</v>
      </c>
      <c r="B25" s="2" t="s">
        <v>173</v>
      </c>
    </row>
    <row r="26" spans="1:2" x14ac:dyDescent="0.5">
      <c r="A26" s="4" t="s">
        <v>174</v>
      </c>
      <c r="B26" s="4" t="s">
        <v>21</v>
      </c>
    </row>
    <row r="27" spans="1:2" x14ac:dyDescent="0.5">
      <c r="A27" s="2" t="s">
        <v>175</v>
      </c>
      <c r="B27" s="2" t="s">
        <v>26</v>
      </c>
    </row>
    <row r="28" spans="1:2" x14ac:dyDescent="0.5">
      <c r="A28" s="4" t="s">
        <v>176</v>
      </c>
      <c r="B28" s="4" t="s">
        <v>34</v>
      </c>
    </row>
    <row r="29" spans="1:2" x14ac:dyDescent="0.5">
      <c r="A29" s="2" t="s">
        <v>177</v>
      </c>
      <c r="B29" s="2" t="s">
        <v>178</v>
      </c>
    </row>
    <row r="30" spans="1:2" x14ac:dyDescent="0.5">
      <c r="A30" s="4" t="s">
        <v>179</v>
      </c>
      <c r="B30" s="4" t="s">
        <v>180</v>
      </c>
    </row>
    <row r="31" spans="1:2" x14ac:dyDescent="0.5">
      <c r="A31" s="2" t="s">
        <v>181</v>
      </c>
      <c r="B31" s="2" t="s">
        <v>182</v>
      </c>
    </row>
    <row r="32" spans="1:2" x14ac:dyDescent="0.5">
      <c r="A32" s="4" t="s">
        <v>183</v>
      </c>
      <c r="B32" s="4" t="s">
        <v>184</v>
      </c>
    </row>
    <row r="33" spans="1:2" x14ac:dyDescent="0.5">
      <c r="A33" s="2" t="s">
        <v>185</v>
      </c>
      <c r="B33" s="2" t="s">
        <v>186</v>
      </c>
    </row>
    <row r="34" spans="1:2" x14ac:dyDescent="0.5">
      <c r="A34" s="4" t="s">
        <v>187</v>
      </c>
      <c r="B34" s="4" t="s">
        <v>38</v>
      </c>
    </row>
    <row r="35" spans="1:2" x14ac:dyDescent="0.5">
      <c r="A35" s="2" t="s">
        <v>188</v>
      </c>
      <c r="B35" s="2" t="s">
        <v>29</v>
      </c>
    </row>
    <row r="36" spans="1:2" x14ac:dyDescent="0.5">
      <c r="A36" s="4" t="s">
        <v>189</v>
      </c>
      <c r="B36" s="4" t="s">
        <v>190</v>
      </c>
    </row>
    <row r="37" spans="1:2" x14ac:dyDescent="0.5">
      <c r="A37" s="2" t="s">
        <v>191</v>
      </c>
      <c r="B37" s="2" t="s">
        <v>192</v>
      </c>
    </row>
    <row r="38" spans="1:2" x14ac:dyDescent="0.5">
      <c r="A38" s="4" t="s">
        <v>193</v>
      </c>
      <c r="B38" s="4" t="s">
        <v>194</v>
      </c>
    </row>
    <row r="39" spans="1:2" x14ac:dyDescent="0.5">
      <c r="A39" s="2" t="s">
        <v>195</v>
      </c>
      <c r="B39" s="2" t="s">
        <v>196</v>
      </c>
    </row>
    <row r="40" spans="1:2" x14ac:dyDescent="0.5">
      <c r="A40" s="4" t="s">
        <v>197</v>
      </c>
      <c r="B40" s="4" t="s">
        <v>12</v>
      </c>
    </row>
    <row r="41" spans="1:2" x14ac:dyDescent="0.5">
      <c r="A41" s="2" t="s">
        <v>198</v>
      </c>
      <c r="B41" s="2" t="s">
        <v>13</v>
      </c>
    </row>
    <row r="42" spans="1:2" x14ac:dyDescent="0.5">
      <c r="A42" s="4" t="s">
        <v>199</v>
      </c>
      <c r="B42" s="4" t="s">
        <v>200</v>
      </c>
    </row>
    <row r="43" spans="1:2" x14ac:dyDescent="0.5">
      <c r="A43" s="2" t="s">
        <v>201</v>
      </c>
      <c r="B43" s="2" t="s">
        <v>202</v>
      </c>
    </row>
    <row r="44" spans="1:2" x14ac:dyDescent="0.5">
      <c r="A44" s="4" t="s">
        <v>203</v>
      </c>
      <c r="B44" s="4" t="s">
        <v>204</v>
      </c>
    </row>
    <row r="45" spans="1:2" x14ac:dyDescent="0.5">
      <c r="A45" s="2" t="s">
        <v>205</v>
      </c>
      <c r="B45" s="2" t="s">
        <v>206</v>
      </c>
    </row>
    <row r="46" spans="1:2" x14ac:dyDescent="0.5">
      <c r="A46" s="4" t="s">
        <v>207</v>
      </c>
      <c r="B46" s="4" t="s">
        <v>32</v>
      </c>
    </row>
    <row r="47" spans="1:2" x14ac:dyDescent="0.5">
      <c r="A47" s="2" t="s">
        <v>208</v>
      </c>
      <c r="B47" s="2" t="s">
        <v>209</v>
      </c>
    </row>
    <row r="48" spans="1:2" x14ac:dyDescent="0.5">
      <c r="A48" s="4" t="s">
        <v>210</v>
      </c>
      <c r="B48" s="4" t="s">
        <v>211</v>
      </c>
    </row>
    <row r="49" spans="1:2" x14ac:dyDescent="0.5">
      <c r="A49" s="2" t="s">
        <v>212</v>
      </c>
      <c r="B49" s="2" t="s">
        <v>33</v>
      </c>
    </row>
    <row r="50" spans="1:2" x14ac:dyDescent="0.5">
      <c r="A50" s="4" t="s">
        <v>213</v>
      </c>
      <c r="B50" s="4" t="s">
        <v>214</v>
      </c>
    </row>
    <row r="51" spans="1:2" x14ac:dyDescent="0.5">
      <c r="A51" s="2" t="s">
        <v>215</v>
      </c>
      <c r="B51" s="2" t="s">
        <v>216</v>
      </c>
    </row>
    <row r="52" spans="1:2" x14ac:dyDescent="0.5">
      <c r="A52" s="4" t="s">
        <v>217</v>
      </c>
      <c r="B52" s="4" t="s">
        <v>218</v>
      </c>
    </row>
    <row r="53" spans="1:2" x14ac:dyDescent="0.5">
      <c r="A53" s="2" t="s">
        <v>219</v>
      </c>
      <c r="B53" s="2" t="s">
        <v>220</v>
      </c>
    </row>
    <row r="54" spans="1:2" x14ac:dyDescent="0.5">
      <c r="A54" s="4" t="s">
        <v>221</v>
      </c>
      <c r="B54" s="4" t="s">
        <v>222</v>
      </c>
    </row>
    <row r="55" spans="1:2" x14ac:dyDescent="0.5">
      <c r="A55" s="2" t="s">
        <v>223</v>
      </c>
      <c r="B55" s="2" t="s">
        <v>224</v>
      </c>
    </row>
    <row r="56" spans="1:2" x14ac:dyDescent="0.5">
      <c r="A56" s="4" t="s">
        <v>225</v>
      </c>
      <c r="B56" s="4" t="s">
        <v>226</v>
      </c>
    </row>
    <row r="57" spans="1:2" x14ac:dyDescent="0.5">
      <c r="A57" s="2" t="s">
        <v>227</v>
      </c>
      <c r="B57" s="2" t="s">
        <v>228</v>
      </c>
    </row>
    <row r="58" spans="1:2" x14ac:dyDescent="0.5">
      <c r="A58" s="4" t="s">
        <v>229</v>
      </c>
      <c r="B58" s="4" t="s">
        <v>230</v>
      </c>
    </row>
    <row r="59" spans="1:2" x14ac:dyDescent="0.5">
      <c r="A59" s="2" t="s">
        <v>231</v>
      </c>
      <c r="B59" s="2" t="s">
        <v>232</v>
      </c>
    </row>
    <row r="60" spans="1:2" x14ac:dyDescent="0.5">
      <c r="A60" s="4" t="s">
        <v>233</v>
      </c>
      <c r="B60" s="4" t="s">
        <v>234</v>
      </c>
    </row>
    <row r="61" spans="1:2" x14ac:dyDescent="0.5">
      <c r="A61" s="2" t="s">
        <v>235</v>
      </c>
      <c r="B61" s="2" t="s">
        <v>236</v>
      </c>
    </row>
    <row r="62" spans="1:2" x14ac:dyDescent="0.5">
      <c r="A62" s="4" t="s">
        <v>237</v>
      </c>
      <c r="B62" s="4" t="s">
        <v>238</v>
      </c>
    </row>
    <row r="63" spans="1:2" x14ac:dyDescent="0.5">
      <c r="A63" s="2" t="s">
        <v>239</v>
      </c>
      <c r="B63" s="2" t="s">
        <v>240</v>
      </c>
    </row>
    <row r="64" spans="1:2" x14ac:dyDescent="0.5">
      <c r="A64" s="4" t="s">
        <v>241</v>
      </c>
      <c r="B64" s="4" t="s">
        <v>242</v>
      </c>
    </row>
    <row r="65" spans="1:2" x14ac:dyDescent="0.5">
      <c r="A65" s="2" t="s">
        <v>243</v>
      </c>
      <c r="B65" s="2" t="s">
        <v>244</v>
      </c>
    </row>
    <row r="66" spans="1:2" x14ac:dyDescent="0.5">
      <c r="A66" s="4" t="s">
        <v>245</v>
      </c>
      <c r="B66" s="4" t="s">
        <v>24</v>
      </c>
    </row>
    <row r="67" spans="1:2" x14ac:dyDescent="0.5">
      <c r="A67" s="2" t="s">
        <v>246</v>
      </c>
      <c r="B67" s="2" t="s">
        <v>19</v>
      </c>
    </row>
    <row r="68" spans="1:2" x14ac:dyDescent="0.5">
      <c r="A68" s="4" t="s">
        <v>247</v>
      </c>
      <c r="B68" s="4" t="s">
        <v>248</v>
      </c>
    </row>
    <row r="69" spans="1:2" x14ac:dyDescent="0.5">
      <c r="A69" s="2" t="s">
        <v>249</v>
      </c>
      <c r="B69" s="2" t="s">
        <v>250</v>
      </c>
    </row>
    <row r="70" spans="1:2" x14ac:dyDescent="0.5">
      <c r="A70" s="4" t="s">
        <v>251</v>
      </c>
      <c r="B70" s="4" t="s">
        <v>252</v>
      </c>
    </row>
    <row r="71" spans="1:2" x14ac:dyDescent="0.5">
      <c r="A71" s="2" t="s">
        <v>253</v>
      </c>
      <c r="B71" s="2" t="s">
        <v>254</v>
      </c>
    </row>
    <row r="72" spans="1:2" x14ac:dyDescent="0.5">
      <c r="A72" s="4" t="s">
        <v>255</v>
      </c>
      <c r="B72" s="4" t="s">
        <v>256</v>
      </c>
    </row>
    <row r="73" spans="1:2" x14ac:dyDescent="0.5">
      <c r="A73" s="2" t="s">
        <v>257</v>
      </c>
      <c r="B73" s="2" t="s">
        <v>258</v>
      </c>
    </row>
    <row r="74" spans="1:2" x14ac:dyDescent="0.5">
      <c r="A74" s="4" t="s">
        <v>259</v>
      </c>
      <c r="B74" s="4" t="s">
        <v>260</v>
      </c>
    </row>
    <row r="75" spans="1:2" x14ac:dyDescent="0.5">
      <c r="A75" s="2" t="s">
        <v>177</v>
      </c>
      <c r="B75" s="2" t="s">
        <v>261</v>
      </c>
    </row>
    <row r="76" spans="1:2" x14ac:dyDescent="0.5">
      <c r="A76" s="4" t="s">
        <v>262</v>
      </c>
      <c r="B76" s="4" t="s">
        <v>263</v>
      </c>
    </row>
    <row r="77" spans="1:2" x14ac:dyDescent="0.5">
      <c r="A77" s="2" t="s">
        <v>264</v>
      </c>
      <c r="B77" s="2" t="s">
        <v>265</v>
      </c>
    </row>
    <row r="78" spans="1:2" x14ac:dyDescent="0.5">
      <c r="A78" s="4" t="s">
        <v>233</v>
      </c>
      <c r="B78" s="4" t="s">
        <v>266</v>
      </c>
    </row>
    <row r="79" spans="1:2" x14ac:dyDescent="0.5">
      <c r="A79" s="2" t="s">
        <v>267</v>
      </c>
      <c r="B79" s="2" t="s">
        <v>268</v>
      </c>
    </row>
    <row r="80" spans="1:2" x14ac:dyDescent="0.5">
      <c r="A80" s="4" t="s">
        <v>269</v>
      </c>
      <c r="B80" s="4" t="s">
        <v>270</v>
      </c>
    </row>
    <row r="81" spans="1:2" x14ac:dyDescent="0.5">
      <c r="A81" s="2" t="s">
        <v>271</v>
      </c>
      <c r="B81" s="2" t="s">
        <v>272</v>
      </c>
    </row>
    <row r="82" spans="1:2" x14ac:dyDescent="0.5">
      <c r="A82" s="4" t="s">
        <v>273</v>
      </c>
      <c r="B82" s="4" t="s">
        <v>274</v>
      </c>
    </row>
    <row r="83" spans="1:2" x14ac:dyDescent="0.5">
      <c r="A83" s="2" t="s">
        <v>275</v>
      </c>
      <c r="B83" s="2" t="s">
        <v>276</v>
      </c>
    </row>
    <row r="84" spans="1:2" x14ac:dyDescent="0.5">
      <c r="A84" s="4" t="s">
        <v>277</v>
      </c>
      <c r="B84" s="4" t="s">
        <v>278</v>
      </c>
    </row>
    <row r="85" spans="1:2" x14ac:dyDescent="0.5">
      <c r="A85" s="2" t="s">
        <v>279</v>
      </c>
      <c r="B85" s="2" t="s">
        <v>280</v>
      </c>
    </row>
    <row r="86" spans="1:2" x14ac:dyDescent="0.5">
      <c r="A86" s="6" t="s">
        <v>281</v>
      </c>
      <c r="B86" s="6" t="s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968B-8B04-465E-99FA-88F88057BC57}">
  <dimension ref="A1:B11"/>
  <sheetViews>
    <sheetView workbookViewId="0">
      <selection activeCell="A2" sqref="A2:B11"/>
    </sheetView>
  </sheetViews>
  <sheetFormatPr defaultRowHeight="14.35" x14ac:dyDescent="0.5"/>
  <cols>
    <col min="1" max="2" width="12" bestFit="1" customWidth="1"/>
  </cols>
  <sheetData>
    <row r="1" spans="1:2" x14ac:dyDescent="0.5">
      <c r="A1" t="s">
        <v>73</v>
      </c>
      <c r="B1" t="s">
        <v>74</v>
      </c>
    </row>
    <row r="2" spans="1:2" x14ac:dyDescent="0.5">
      <c r="A2" s="1">
        <v>1</v>
      </c>
      <c r="B2" s="2" t="s">
        <v>3</v>
      </c>
    </row>
    <row r="3" spans="1:2" x14ac:dyDescent="0.5">
      <c r="A3" s="3">
        <v>2</v>
      </c>
      <c r="B3" s="4" t="s">
        <v>2</v>
      </c>
    </row>
    <row r="4" spans="1:2" x14ac:dyDescent="0.5">
      <c r="A4" s="1">
        <v>3</v>
      </c>
      <c r="B4" s="2" t="s">
        <v>4</v>
      </c>
    </row>
    <row r="5" spans="1:2" x14ac:dyDescent="0.5">
      <c r="A5" s="3">
        <v>4</v>
      </c>
      <c r="B5" s="4" t="s">
        <v>8</v>
      </c>
    </row>
    <row r="6" spans="1:2" x14ac:dyDescent="0.5">
      <c r="A6" s="1">
        <v>5</v>
      </c>
      <c r="B6" s="2" t="s">
        <v>9</v>
      </c>
    </row>
    <row r="7" spans="1:2" x14ac:dyDescent="0.5">
      <c r="A7" s="3">
        <v>6</v>
      </c>
      <c r="B7" s="4" t="s">
        <v>5</v>
      </c>
    </row>
    <row r="8" spans="1:2" x14ac:dyDescent="0.5">
      <c r="A8" s="1">
        <v>7</v>
      </c>
      <c r="B8" s="2" t="s">
        <v>7</v>
      </c>
    </row>
    <row r="9" spans="1:2" x14ac:dyDescent="0.5">
      <c r="A9" s="3">
        <v>8</v>
      </c>
      <c r="B9" s="4" t="s">
        <v>10</v>
      </c>
    </row>
    <row r="10" spans="1:2" x14ac:dyDescent="0.5">
      <c r="A10" s="1">
        <v>9</v>
      </c>
      <c r="B10" s="2" t="s">
        <v>1</v>
      </c>
    </row>
    <row r="11" spans="1:2" x14ac:dyDescent="0.5">
      <c r="A11" s="5">
        <v>10</v>
      </c>
      <c r="B11" s="6" t="s">
        <v>6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oberg</dc:creator>
  <cp:lastModifiedBy>bruce oberg</cp:lastModifiedBy>
  <dcterms:created xsi:type="dcterms:W3CDTF">2024-06-18T23:44:37Z</dcterms:created>
  <dcterms:modified xsi:type="dcterms:W3CDTF">2024-06-19T01:14:14Z</dcterms:modified>
</cp:coreProperties>
</file>