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MI\TimeSheet\"/>
    </mc:Choice>
  </mc:AlternateContent>
  <xr:revisionPtr revIDLastSave="0" documentId="8_{777B02B4-A223-458C-BC88-68EF45379E63}" xr6:coauthVersionLast="47" xr6:coauthVersionMax="47" xr10:uidLastSave="{00000000-0000-0000-0000-000000000000}"/>
  <bookViews>
    <workbookView xWindow="1485" yWindow="2220" windowWidth="33750" windowHeight="13200" xr2:uid="{5BE1C4EB-CCDD-49D2-821E-F3A9970BCFFD}"/>
  </bookViews>
  <sheets>
    <sheet name="SalEmpCC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4" i="2"/>
  <c r="E5" i="2"/>
  <c r="E6" i="2"/>
  <c r="G6" i="2" s="1"/>
  <c r="E7" i="2"/>
  <c r="E8" i="2"/>
  <c r="G8" i="2" s="1"/>
  <c r="E9" i="2"/>
  <c r="I5" i="2" s="1"/>
  <c r="E10" i="2"/>
  <c r="G10" i="2" s="1"/>
  <c r="E11" i="2"/>
  <c r="E12" i="2"/>
  <c r="E13" i="2"/>
  <c r="E14" i="2"/>
  <c r="E15" i="2"/>
  <c r="E16" i="2"/>
  <c r="E17" i="2"/>
  <c r="G17" i="2" s="1"/>
  <c r="E18" i="2"/>
  <c r="G18" i="2" s="1"/>
  <c r="E19" i="2"/>
  <c r="E20" i="2"/>
  <c r="E21" i="2"/>
  <c r="E22" i="2"/>
  <c r="E23" i="2"/>
  <c r="E24" i="2"/>
  <c r="E25" i="2"/>
  <c r="G25" i="2" s="1"/>
  <c r="E26" i="2"/>
  <c r="G26" i="2" s="1"/>
  <c r="E27" i="2"/>
  <c r="E28" i="2"/>
  <c r="E29" i="2"/>
  <c r="E30" i="2"/>
  <c r="E31" i="2"/>
  <c r="E32" i="2"/>
  <c r="E33" i="2"/>
  <c r="G33" i="2" s="1"/>
  <c r="E34" i="2"/>
  <c r="G34" i="2" s="1"/>
  <c r="E35" i="2"/>
  <c r="E36" i="2"/>
  <c r="E37" i="2"/>
  <c r="E38" i="2"/>
  <c r="E39" i="2"/>
  <c r="E40" i="2"/>
  <c r="E41" i="2"/>
  <c r="G41" i="2" s="1"/>
  <c r="E42" i="2"/>
  <c r="G42" i="2" s="1"/>
  <c r="E43" i="2"/>
  <c r="E44" i="2"/>
  <c r="E45" i="2"/>
  <c r="E46" i="2"/>
  <c r="E47" i="2"/>
  <c r="E48" i="2"/>
  <c r="E49" i="2"/>
  <c r="G49" i="2" s="1"/>
  <c r="E50" i="2"/>
  <c r="G50" i="2" s="1"/>
  <c r="E51" i="2"/>
  <c r="E52" i="2"/>
  <c r="G5" i="2"/>
  <c r="G7" i="2"/>
  <c r="G11" i="2"/>
  <c r="G12" i="2"/>
  <c r="G13" i="2"/>
  <c r="G14" i="2"/>
  <c r="G15" i="2"/>
  <c r="G16" i="2"/>
  <c r="G19" i="2"/>
  <c r="G20" i="2"/>
  <c r="G21" i="2"/>
  <c r="G22" i="2"/>
  <c r="G23" i="2"/>
  <c r="G24" i="2"/>
  <c r="G27" i="2"/>
  <c r="G28" i="2"/>
  <c r="G29" i="2"/>
  <c r="G30" i="2"/>
  <c r="G31" i="2"/>
  <c r="G32" i="2"/>
  <c r="G35" i="2"/>
  <c r="G36" i="2"/>
  <c r="G37" i="2"/>
  <c r="G38" i="2"/>
  <c r="G39" i="2"/>
  <c r="G40" i="2"/>
  <c r="G43" i="2"/>
  <c r="G44" i="2"/>
  <c r="G45" i="2"/>
  <c r="G46" i="2"/>
  <c r="G47" i="2"/>
  <c r="G48" i="2"/>
  <c r="G51" i="2"/>
  <c r="G52" i="2"/>
  <c r="C54" i="2"/>
  <c r="T12" i="2"/>
  <c r="Y4" i="2"/>
  <c r="Z4" i="2" s="1"/>
  <c r="E4" i="2"/>
  <c r="J4" i="2"/>
  <c r="L4" i="2" s="1"/>
  <c r="G9" i="2" l="1"/>
  <c r="E54" i="2"/>
  <c r="G4" i="2"/>
  <c r="G54" i="2" s="1"/>
  <c r="K4" i="2" l="1"/>
  <c r="N4" i="2" s="1"/>
  <c r="O4" i="2" s="1"/>
  <c r="Q4" i="2" s="1"/>
  <c r="S4" i="2" s="1"/>
  <c r="T4" i="2" s="1"/>
</calcChain>
</file>

<file path=xl/sharedStrings.xml><?xml version="1.0" encoding="utf-8"?>
<sst xmlns="http://schemas.openxmlformats.org/spreadsheetml/2006/main" count="133" uniqueCount="91">
  <si>
    <t>Nombre de Empresa</t>
  </si>
  <si>
    <t>TCR HOLDINGS, S.A.</t>
  </si>
  <si>
    <t>Código de Empleado</t>
  </si>
  <si>
    <t>Centro de Costos</t>
  </si>
  <si>
    <t>Salarios Brutos</t>
  </si>
  <si>
    <t>Cargas Sociales</t>
  </si>
  <si>
    <t>Total</t>
  </si>
  <si>
    <t>50001</t>
  </si>
  <si>
    <t>031-100-102</t>
  </si>
  <si>
    <t>50002</t>
  </si>
  <si>
    <t>031-400-109</t>
  </si>
  <si>
    <t>50003</t>
  </si>
  <si>
    <t>031-300-107</t>
  </si>
  <si>
    <t>50004</t>
  </si>
  <si>
    <t>031-202-112</t>
  </si>
  <si>
    <t>50005</t>
  </si>
  <si>
    <t>031-201-101</t>
  </si>
  <si>
    <t>50006</t>
  </si>
  <si>
    <t>031-300-105</t>
  </si>
  <si>
    <t>50007</t>
  </si>
  <si>
    <t>031-300-113</t>
  </si>
  <si>
    <t>50008</t>
  </si>
  <si>
    <t>031-300-109</t>
  </si>
  <si>
    <t>50009</t>
  </si>
  <si>
    <t>50010</t>
  </si>
  <si>
    <t>50011</t>
  </si>
  <si>
    <t>50012</t>
  </si>
  <si>
    <t>031-205-110</t>
  </si>
  <si>
    <t>50013</t>
  </si>
  <si>
    <t>50014</t>
  </si>
  <si>
    <t>50015</t>
  </si>
  <si>
    <t>50016</t>
  </si>
  <si>
    <t>50017</t>
  </si>
  <si>
    <t>50018</t>
  </si>
  <si>
    <t>50019</t>
  </si>
  <si>
    <t>50020</t>
  </si>
  <si>
    <t>50021</t>
  </si>
  <si>
    <t>50022</t>
  </si>
  <si>
    <t>50023</t>
  </si>
  <si>
    <t>50024</t>
  </si>
  <si>
    <t>50025</t>
  </si>
  <si>
    <t>50026</t>
  </si>
  <si>
    <t>50027</t>
  </si>
  <si>
    <t>50028</t>
  </si>
  <si>
    <t>50029</t>
  </si>
  <si>
    <t>50030</t>
  </si>
  <si>
    <t>50031</t>
  </si>
  <si>
    <t>031-204-108</t>
  </si>
  <si>
    <t>50032</t>
  </si>
  <si>
    <t>50033</t>
  </si>
  <si>
    <t>50034</t>
  </si>
  <si>
    <t>031-201-111</t>
  </si>
  <si>
    <t>50035</t>
  </si>
  <si>
    <t>50036</t>
  </si>
  <si>
    <t>50037</t>
  </si>
  <si>
    <t>50038</t>
  </si>
  <si>
    <t>50039</t>
  </si>
  <si>
    <t>50040</t>
  </si>
  <si>
    <t>50041</t>
  </si>
  <si>
    <t>50042</t>
  </si>
  <si>
    <t>031-300-115</t>
  </si>
  <si>
    <t>50043</t>
  </si>
  <si>
    <t>50044</t>
  </si>
  <si>
    <t>50045</t>
  </si>
  <si>
    <t>50046</t>
  </si>
  <si>
    <t>50047</t>
  </si>
  <si>
    <t>50048</t>
  </si>
  <si>
    <t>50049</t>
  </si>
  <si>
    <t/>
  </si>
  <si>
    <t>Colones</t>
  </si>
  <si>
    <t>SMT</t>
  </si>
  <si>
    <t>BONOS</t>
  </si>
  <si>
    <t>Bonos + Cargas</t>
  </si>
  <si>
    <t>Salario de mes</t>
  </si>
  <si>
    <t>Bonos mensualizados</t>
  </si>
  <si>
    <t>Acum Mar</t>
  </si>
  <si>
    <t>Abril</t>
  </si>
  <si>
    <t>YTD a abril</t>
  </si>
  <si>
    <t>TC</t>
  </si>
  <si>
    <t>Total de horas a Abril</t>
  </si>
  <si>
    <t>Costo Directo</t>
  </si>
  <si>
    <t>Ind Direct</t>
  </si>
  <si>
    <t>Ind Ind</t>
  </si>
  <si>
    <t>% Carg Soc Bonos</t>
  </si>
  <si>
    <t>Total costo TCR</t>
  </si>
  <si>
    <t>Marguen</t>
  </si>
  <si>
    <t>Total a facturar</t>
  </si>
  <si>
    <t>Monto facturar</t>
  </si>
  <si>
    <t>Total Costo Directo</t>
  </si>
  <si>
    <t>Bonos</t>
  </si>
  <si>
    <t>% Cargas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</si>
</sst>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2" applyFont="1"/>
    <xf numFmtId="43" fontId="0" fillId="0" borderId="0" xfId="1" applyFont="1"/>
    <xf numFmtId="164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1" applyNumberFormat="1" applyFont="1"/>
    <xf numFmtId="0" fontId="1" fillId="0" borderId="0" xfId="0" applyFont="1" applyAlignment="1">
      <alignment horizontal="center" vertical="center"/>
    </xf>
    <xf numFmtId="4" fontId="1" fillId="0" borderId="0" xfId="0" applyNumberFormat="1" applyFont="1"/>
    <xf numFmtId="0" fontId="0" fillId="0" borderId="0" xfId="0" applyAlignment="1">
      <alignment horizontal="center" vertical="center"/>
    </xf>
    <xf numFmtId="164" fontId="1" fillId="2" borderId="0" xfId="0" applyNumberFormat="1" applyFont="1" applyFill="1"/>
    <xf numFmtId="0" fontId="1" fillId="3" borderId="0" xfId="0" applyFont="1" applyFill="1" applyAlignment="1">
      <alignment horizontal="center" wrapText="1"/>
    </xf>
    <xf numFmtId="4" fontId="0" fillId="4" borderId="0" xfId="0" applyNumberFormat="1" applyFill="1"/>
    <xf numFmtId="0" fontId="0" fillId="4" borderId="0" xfId="0" applyFill="1"/>
    <xf numFmtId="4" fontId="1" fillId="4" borderId="0" xfId="0" applyNumberFormat="1" applyFont="1" applyFill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51F4-D5B2-4B34-99F3-4D21617EBBE5}">
  <dimension ref="A1:Z54"/>
  <sheetViews>
    <sheetView tabSelected="1" zoomScale="83" workbookViewId="0">
      <selection activeCell="F4" sqref="F4:F53"/>
    </sheetView>
  </sheetViews>
  <sheetFormatPr baseColWidth="10" defaultColWidth="10.7109375" defaultRowHeight="15" x14ac:dyDescent="0.25"/>
  <cols>
    <col min="1" max="1" width="16.140625" customWidth="1"/>
    <col min="2" max="2" width="15.42578125" customWidth="1"/>
    <col min="3" max="3" width="13.140625" bestFit="1" customWidth="1"/>
    <col min="4" max="4" width="13.140625" customWidth="1"/>
    <col min="5" max="5" width="13.140625" bestFit="1" customWidth="1"/>
    <col min="6" max="6" width="13.140625" customWidth="1"/>
    <col min="7" max="7" width="13.140625" bestFit="1" customWidth="1"/>
    <col min="8" max="8" width="13.28515625" customWidth="1"/>
    <col min="10" max="10" width="13.85546875" customWidth="1"/>
    <col min="11" max="11" width="13.140625" customWidth="1"/>
    <col min="12" max="12" width="18.5703125" customWidth="1"/>
    <col min="13" max="13" width="13.42578125" bestFit="1" customWidth="1"/>
    <col min="14" max="15" width="12.140625" bestFit="1" customWidth="1"/>
    <col min="17" max="17" width="11.7109375" bestFit="1" customWidth="1"/>
    <col min="19" max="20" width="13.42578125" customWidth="1"/>
    <col min="25" max="25" width="12.42578125" customWidth="1"/>
    <col min="26" max="26" width="13" customWidth="1"/>
  </cols>
  <sheetData>
    <row r="1" spans="1:26" x14ac:dyDescent="0.25">
      <c r="A1" t="s">
        <v>0</v>
      </c>
    </row>
    <row r="2" spans="1:26" x14ac:dyDescent="0.25">
      <c r="A2" t="s">
        <v>1</v>
      </c>
      <c r="G2" s="4" t="s">
        <v>69</v>
      </c>
      <c r="H2" s="3" t="s">
        <v>70</v>
      </c>
      <c r="T2" s="3" t="s">
        <v>70</v>
      </c>
    </row>
    <row r="3" spans="1:26" ht="30" x14ac:dyDescent="0.25">
      <c r="A3" t="s">
        <v>2</v>
      </c>
      <c r="B3" s="2" t="s">
        <v>3</v>
      </c>
      <c r="C3" t="s">
        <v>4</v>
      </c>
      <c r="D3" t="s">
        <v>89</v>
      </c>
      <c r="E3" t="s">
        <v>5</v>
      </c>
      <c r="F3" t="s">
        <v>90</v>
      </c>
      <c r="G3" t="s">
        <v>6</v>
      </c>
      <c r="H3" s="17" t="s">
        <v>71</v>
      </c>
      <c r="I3" s="8" t="s">
        <v>83</v>
      </c>
      <c r="J3" t="s">
        <v>72</v>
      </c>
      <c r="K3" t="s">
        <v>73</v>
      </c>
      <c r="L3" t="s">
        <v>74</v>
      </c>
      <c r="M3" s="10" t="s">
        <v>75</v>
      </c>
      <c r="N3" t="s">
        <v>76</v>
      </c>
      <c r="O3" s="10" t="s">
        <v>77</v>
      </c>
      <c r="P3" s="12" t="s">
        <v>78</v>
      </c>
      <c r="Q3" s="10" t="s">
        <v>77</v>
      </c>
      <c r="R3" t="s">
        <v>79</v>
      </c>
      <c r="S3" t="s">
        <v>80</v>
      </c>
      <c r="T3" s="14" t="s">
        <v>88</v>
      </c>
      <c r="U3" t="s">
        <v>81</v>
      </c>
      <c r="V3" t="s">
        <v>82</v>
      </c>
      <c r="W3" s="8" t="s">
        <v>84</v>
      </c>
      <c r="X3" t="s">
        <v>85</v>
      </c>
      <c r="Y3" t="s">
        <v>86</v>
      </c>
      <c r="Z3" s="3" t="s">
        <v>87</v>
      </c>
    </row>
    <row r="4" spans="1:26" x14ac:dyDescent="0.25">
      <c r="A4" s="2" t="s">
        <v>7</v>
      </c>
      <c r="B4" s="2" t="s">
        <v>8</v>
      </c>
      <c r="C4" s="1">
        <v>18043119.699999999</v>
      </c>
      <c r="D4" s="1">
        <f>C4*0.1</f>
        <v>1804311.97</v>
      </c>
      <c r="E4" s="1">
        <f>+C4*0.38</f>
        <v>6856385.4859999996</v>
      </c>
      <c r="F4" s="1">
        <v>35.17</v>
      </c>
      <c r="G4" s="1">
        <f>+E4+C4</f>
        <v>24899505.185999997</v>
      </c>
      <c r="H4" s="15">
        <v>10000000</v>
      </c>
      <c r="I4" s="1">
        <v>1.38</v>
      </c>
      <c r="J4" s="1">
        <f>+H4*I4</f>
        <v>13799999.999999998</v>
      </c>
      <c r="K4" s="1">
        <f>+G4-J4</f>
        <v>11099505.185999999</v>
      </c>
      <c r="L4" s="1">
        <f>+J4/12*4</f>
        <v>4599999.9999999991</v>
      </c>
      <c r="M4" s="6">
        <v>30000000</v>
      </c>
      <c r="N4" s="1">
        <f>+K4</f>
        <v>11099505.185999999</v>
      </c>
      <c r="O4" s="11">
        <f>SUM(L4:N4)</f>
        <v>45699505.185999997</v>
      </c>
      <c r="P4">
        <v>626</v>
      </c>
      <c r="Q4" s="9">
        <f>+O4/P4</f>
        <v>73002.404450479225</v>
      </c>
      <c r="R4">
        <v>750</v>
      </c>
      <c r="S4" s="7">
        <f>+Q4/R4</f>
        <v>97.336539267305639</v>
      </c>
      <c r="T4" s="7">
        <f>+R4*S4</f>
        <v>73002.404450479225</v>
      </c>
      <c r="W4">
        <v>210</v>
      </c>
      <c r="X4">
        <v>1.1499999999999999</v>
      </c>
      <c r="Y4">
        <f>+W4*X4</f>
        <v>241.49999999999997</v>
      </c>
      <c r="Z4" s="13">
        <f>+Y4*R4</f>
        <v>181124.99999999997</v>
      </c>
    </row>
    <row r="5" spans="1:26" x14ac:dyDescent="0.25">
      <c r="A5" s="2" t="s">
        <v>9</v>
      </c>
      <c r="B5" s="2" t="s">
        <v>10</v>
      </c>
      <c r="C5" s="1">
        <v>4892138.0999999996</v>
      </c>
      <c r="D5" s="1">
        <f t="shared" ref="D5:D53" si="0">C5*0.1</f>
        <v>489213.81</v>
      </c>
      <c r="E5" s="1">
        <f t="shared" ref="E5:E52" si="1">+C5*0.38</f>
        <v>1859012.4779999999</v>
      </c>
      <c r="F5" s="1">
        <v>35.17</v>
      </c>
      <c r="G5" s="1">
        <f t="shared" ref="G5:G52" si="2">+E5+C5</f>
        <v>6751150.5779999997</v>
      </c>
      <c r="H5" s="16"/>
      <c r="I5" s="5">
        <f>+E9/C9</f>
        <v>0.38</v>
      </c>
    </row>
    <row r="6" spans="1:26" x14ac:dyDescent="0.25">
      <c r="A6" t="s">
        <v>11</v>
      </c>
      <c r="B6" t="s">
        <v>12</v>
      </c>
      <c r="C6" s="1">
        <v>1163480.5</v>
      </c>
      <c r="D6" s="1">
        <f t="shared" si="0"/>
        <v>116348.05</v>
      </c>
      <c r="E6" s="1">
        <f t="shared" si="1"/>
        <v>442122.59</v>
      </c>
      <c r="F6" s="1">
        <v>35.17</v>
      </c>
      <c r="G6" s="1">
        <f t="shared" si="2"/>
        <v>1605603.09</v>
      </c>
      <c r="H6" s="16"/>
    </row>
    <row r="7" spans="1:26" x14ac:dyDescent="0.25">
      <c r="A7" t="s">
        <v>13</v>
      </c>
      <c r="B7" t="s">
        <v>14</v>
      </c>
      <c r="C7" s="1">
        <v>1688566.2</v>
      </c>
      <c r="D7" s="1">
        <f t="shared" si="0"/>
        <v>168856.62</v>
      </c>
      <c r="E7" s="1">
        <f t="shared" si="1"/>
        <v>641655.15599999996</v>
      </c>
      <c r="F7" s="1">
        <v>35.17</v>
      </c>
      <c r="G7" s="1">
        <f t="shared" si="2"/>
        <v>2330221.3559999997</v>
      </c>
      <c r="H7" s="16"/>
    </row>
    <row r="8" spans="1:26" x14ac:dyDescent="0.25">
      <c r="A8" t="s">
        <v>15</v>
      </c>
      <c r="B8" t="s">
        <v>16</v>
      </c>
      <c r="C8" s="1">
        <v>755365.2</v>
      </c>
      <c r="D8" s="1">
        <f t="shared" si="0"/>
        <v>75536.52</v>
      </c>
      <c r="E8" s="1">
        <f t="shared" si="1"/>
        <v>287038.77600000001</v>
      </c>
      <c r="F8" s="1">
        <v>35.17</v>
      </c>
      <c r="G8" s="1">
        <f t="shared" si="2"/>
        <v>1042403.976</v>
      </c>
      <c r="H8" s="16"/>
    </row>
    <row r="9" spans="1:26" x14ac:dyDescent="0.25">
      <c r="A9" t="s">
        <v>17</v>
      </c>
      <c r="B9" t="s">
        <v>18</v>
      </c>
      <c r="C9" s="1">
        <v>4369073.7</v>
      </c>
      <c r="D9" s="1">
        <f t="shared" si="0"/>
        <v>436907.37000000005</v>
      </c>
      <c r="E9" s="1">
        <f t="shared" si="1"/>
        <v>1660248.0060000001</v>
      </c>
      <c r="F9" s="1">
        <v>35.17</v>
      </c>
      <c r="G9" s="1">
        <f t="shared" si="2"/>
        <v>6029321.7060000002</v>
      </c>
      <c r="H9" s="16"/>
    </row>
    <row r="10" spans="1:26" x14ac:dyDescent="0.25">
      <c r="A10" t="s">
        <v>19</v>
      </c>
      <c r="B10" t="s">
        <v>20</v>
      </c>
      <c r="C10" s="1">
        <v>5479592.4000000004</v>
      </c>
      <c r="D10" s="1">
        <f t="shared" si="0"/>
        <v>547959.24000000011</v>
      </c>
      <c r="E10" s="1">
        <f t="shared" si="1"/>
        <v>2082245.1120000002</v>
      </c>
      <c r="F10" s="1">
        <v>35.17</v>
      </c>
      <c r="G10" s="1">
        <f t="shared" si="2"/>
        <v>7561837.5120000001</v>
      </c>
      <c r="H10" s="16"/>
    </row>
    <row r="11" spans="1:26" x14ac:dyDescent="0.25">
      <c r="A11" t="s">
        <v>21</v>
      </c>
      <c r="B11" t="s">
        <v>22</v>
      </c>
      <c r="C11" s="1">
        <v>4079951.1</v>
      </c>
      <c r="D11" s="1">
        <f t="shared" si="0"/>
        <v>407995.11000000004</v>
      </c>
      <c r="E11" s="1">
        <f t="shared" si="1"/>
        <v>1550381.4180000001</v>
      </c>
      <c r="F11" s="1">
        <v>35.17</v>
      </c>
      <c r="G11" s="1">
        <f t="shared" si="2"/>
        <v>5630332.5180000002</v>
      </c>
      <c r="H11" s="16"/>
    </row>
    <row r="12" spans="1:26" x14ac:dyDescent="0.25">
      <c r="A12" t="s">
        <v>23</v>
      </c>
      <c r="B12" t="s">
        <v>22</v>
      </c>
      <c r="C12" s="1">
        <v>1991517</v>
      </c>
      <c r="D12" s="1">
        <f t="shared" si="0"/>
        <v>199151.7</v>
      </c>
      <c r="E12" s="1">
        <f t="shared" si="1"/>
        <v>756776.46</v>
      </c>
      <c r="F12" s="1">
        <v>35.17</v>
      </c>
      <c r="G12" s="1">
        <f t="shared" si="2"/>
        <v>2748293.46</v>
      </c>
      <c r="H12" s="16"/>
      <c r="S12">
        <v>170</v>
      </c>
      <c r="T12" s="7">
        <f>+R12*S12</f>
        <v>0</v>
      </c>
      <c r="W12">
        <v>250</v>
      </c>
    </row>
    <row r="13" spans="1:26" x14ac:dyDescent="0.25">
      <c r="A13" t="s">
        <v>24</v>
      </c>
      <c r="B13" t="s">
        <v>20</v>
      </c>
      <c r="C13" s="1">
        <v>3628392.3</v>
      </c>
      <c r="D13" s="1">
        <f t="shared" si="0"/>
        <v>362839.23</v>
      </c>
      <c r="E13" s="1">
        <f t="shared" si="1"/>
        <v>1378789.074</v>
      </c>
      <c r="F13" s="1">
        <v>35.17</v>
      </c>
      <c r="G13" s="1">
        <f t="shared" si="2"/>
        <v>5007181.3739999998</v>
      </c>
    </row>
    <row r="14" spans="1:26" x14ac:dyDescent="0.25">
      <c r="A14" t="s">
        <v>25</v>
      </c>
      <c r="B14" t="s">
        <v>12</v>
      </c>
      <c r="C14" s="1">
        <v>554840.21</v>
      </c>
      <c r="D14" s="1">
        <f t="shared" si="0"/>
        <v>55484.021000000001</v>
      </c>
      <c r="E14" s="1">
        <f t="shared" si="1"/>
        <v>210839.27979999999</v>
      </c>
      <c r="F14" s="1">
        <v>35.17</v>
      </c>
      <c r="G14" s="1">
        <f t="shared" si="2"/>
        <v>765679.48979999998</v>
      </c>
    </row>
    <row r="15" spans="1:26" x14ac:dyDescent="0.25">
      <c r="A15" t="s">
        <v>26</v>
      </c>
      <c r="B15" t="s">
        <v>27</v>
      </c>
      <c r="C15" s="1">
        <v>1898991.6</v>
      </c>
      <c r="D15" s="1">
        <f t="shared" si="0"/>
        <v>189899.16000000003</v>
      </c>
      <c r="E15" s="1">
        <f t="shared" si="1"/>
        <v>721616.80800000008</v>
      </c>
      <c r="F15" s="1">
        <v>35.17</v>
      </c>
      <c r="G15" s="1">
        <f t="shared" si="2"/>
        <v>2620608.4080000003</v>
      </c>
    </row>
    <row r="16" spans="1:26" x14ac:dyDescent="0.25">
      <c r="A16" t="s">
        <v>28</v>
      </c>
      <c r="B16" t="s">
        <v>16</v>
      </c>
      <c r="C16" s="1">
        <v>1054630.68</v>
      </c>
      <c r="D16" s="1">
        <f t="shared" si="0"/>
        <v>105463.068</v>
      </c>
      <c r="E16" s="1">
        <f t="shared" si="1"/>
        <v>400759.65839999996</v>
      </c>
      <c r="F16" s="1">
        <v>35.17</v>
      </c>
      <c r="G16" s="1">
        <f t="shared" si="2"/>
        <v>1455390.3383999998</v>
      </c>
    </row>
    <row r="17" spans="1:23" x14ac:dyDescent="0.25">
      <c r="A17" s="2" t="s">
        <v>29</v>
      </c>
      <c r="B17" s="2" t="s">
        <v>8</v>
      </c>
      <c r="C17" s="1">
        <v>4553561.93</v>
      </c>
      <c r="D17" s="1">
        <f t="shared" si="0"/>
        <v>455356.19299999997</v>
      </c>
      <c r="E17" s="1">
        <f t="shared" si="1"/>
        <v>1730353.5333999998</v>
      </c>
      <c r="F17" s="1">
        <v>35.17</v>
      </c>
      <c r="G17" s="1">
        <f t="shared" si="2"/>
        <v>6283915.4633999998</v>
      </c>
    </row>
    <row r="18" spans="1:23" x14ac:dyDescent="0.25">
      <c r="A18" t="s">
        <v>30</v>
      </c>
      <c r="B18" t="s">
        <v>12</v>
      </c>
      <c r="C18" s="1">
        <v>781724.4</v>
      </c>
      <c r="D18" s="1">
        <f t="shared" si="0"/>
        <v>78172.44</v>
      </c>
      <c r="E18" s="1">
        <f t="shared" si="1"/>
        <v>297055.272</v>
      </c>
      <c r="F18" s="1">
        <v>35.17</v>
      </c>
      <c r="G18" s="1">
        <f t="shared" si="2"/>
        <v>1078779.672</v>
      </c>
    </row>
    <row r="19" spans="1:23" x14ac:dyDescent="0.25">
      <c r="A19" t="s">
        <v>31</v>
      </c>
      <c r="B19" t="s">
        <v>16</v>
      </c>
      <c r="C19" s="1">
        <v>1360182.6</v>
      </c>
      <c r="D19" s="1">
        <f t="shared" si="0"/>
        <v>136018.26</v>
      </c>
      <c r="E19" s="1">
        <f t="shared" si="1"/>
        <v>516869.38800000004</v>
      </c>
      <c r="F19" s="1">
        <v>35.17</v>
      </c>
      <c r="G19" s="1">
        <f t="shared" si="2"/>
        <v>1877051.9880000001</v>
      </c>
      <c r="S19">
        <v>250</v>
      </c>
      <c r="W19">
        <v>300</v>
      </c>
    </row>
    <row r="20" spans="1:23" x14ac:dyDescent="0.25">
      <c r="A20" t="s">
        <v>32</v>
      </c>
      <c r="B20" t="s">
        <v>12</v>
      </c>
      <c r="C20" s="1">
        <v>543372.30000000005</v>
      </c>
      <c r="D20" s="1">
        <f t="shared" si="0"/>
        <v>54337.23000000001</v>
      </c>
      <c r="E20" s="1">
        <f t="shared" si="1"/>
        <v>206481.47400000002</v>
      </c>
      <c r="F20" s="1">
        <v>35.17</v>
      </c>
      <c r="G20" s="1">
        <f t="shared" si="2"/>
        <v>749853.77400000009</v>
      </c>
    </row>
    <row r="21" spans="1:23" x14ac:dyDescent="0.25">
      <c r="A21" s="2" t="s">
        <v>33</v>
      </c>
      <c r="B21" s="2" t="s">
        <v>14</v>
      </c>
      <c r="C21" s="1">
        <v>5640855</v>
      </c>
      <c r="D21" s="1">
        <f t="shared" si="0"/>
        <v>564085.5</v>
      </c>
      <c r="E21" s="1">
        <f t="shared" si="1"/>
        <v>2143524.9</v>
      </c>
      <c r="F21" s="1">
        <v>35.17</v>
      </c>
      <c r="G21" s="1">
        <f t="shared" si="2"/>
        <v>7784379.9000000004</v>
      </c>
    </row>
    <row r="22" spans="1:23" x14ac:dyDescent="0.25">
      <c r="A22" t="s">
        <v>34</v>
      </c>
      <c r="B22" t="s">
        <v>18</v>
      </c>
      <c r="C22" s="1">
        <v>2627721</v>
      </c>
      <c r="D22" s="1">
        <f t="shared" si="0"/>
        <v>262772.10000000003</v>
      </c>
      <c r="E22" s="1">
        <f t="shared" si="1"/>
        <v>998533.98</v>
      </c>
      <c r="F22" s="1">
        <v>35.17</v>
      </c>
      <c r="G22" s="1">
        <f t="shared" si="2"/>
        <v>3626254.98</v>
      </c>
    </row>
    <row r="23" spans="1:23" x14ac:dyDescent="0.25">
      <c r="A23" t="s">
        <v>35</v>
      </c>
      <c r="B23" t="s">
        <v>20</v>
      </c>
      <c r="C23" s="1">
        <v>5183161.0199999996</v>
      </c>
      <c r="D23" s="1">
        <f t="shared" si="0"/>
        <v>518316.10199999996</v>
      </c>
      <c r="E23" s="1">
        <f t="shared" si="1"/>
        <v>1969601.1875999998</v>
      </c>
      <c r="F23" s="1">
        <v>35.17</v>
      </c>
      <c r="G23" s="1">
        <f t="shared" si="2"/>
        <v>7152762.2075999994</v>
      </c>
    </row>
    <row r="24" spans="1:23" x14ac:dyDescent="0.25">
      <c r="A24" t="s">
        <v>36</v>
      </c>
      <c r="B24" t="s">
        <v>12</v>
      </c>
      <c r="C24" s="1">
        <v>407667.6</v>
      </c>
      <c r="D24" s="1">
        <f t="shared" si="0"/>
        <v>40766.76</v>
      </c>
      <c r="E24" s="1">
        <f t="shared" si="1"/>
        <v>154913.68799999999</v>
      </c>
      <c r="F24" s="1">
        <v>35.17</v>
      </c>
      <c r="G24" s="1">
        <f t="shared" si="2"/>
        <v>562581.28799999994</v>
      </c>
    </row>
    <row r="25" spans="1:23" x14ac:dyDescent="0.25">
      <c r="A25" t="s">
        <v>37</v>
      </c>
      <c r="B25" t="s">
        <v>22</v>
      </c>
      <c r="C25" s="1">
        <v>5302864.2</v>
      </c>
      <c r="D25" s="1">
        <f t="shared" si="0"/>
        <v>530286.42000000004</v>
      </c>
      <c r="E25" s="1">
        <f t="shared" si="1"/>
        <v>2015088.3960000002</v>
      </c>
      <c r="F25" s="1">
        <v>35.17</v>
      </c>
      <c r="G25" s="1">
        <f t="shared" si="2"/>
        <v>7317952.5960000008</v>
      </c>
      <c r="S25">
        <v>475</v>
      </c>
      <c r="W25">
        <v>590</v>
      </c>
    </row>
    <row r="26" spans="1:23" x14ac:dyDescent="0.25">
      <c r="A26" t="s">
        <v>38</v>
      </c>
      <c r="B26" t="s">
        <v>27</v>
      </c>
      <c r="C26" s="1">
        <v>467730</v>
      </c>
      <c r="D26" s="1">
        <f t="shared" si="0"/>
        <v>46773</v>
      </c>
      <c r="E26" s="1">
        <f t="shared" si="1"/>
        <v>177737.4</v>
      </c>
      <c r="F26" s="1">
        <v>35.17</v>
      </c>
      <c r="G26" s="1">
        <f t="shared" si="2"/>
        <v>645467.4</v>
      </c>
    </row>
    <row r="27" spans="1:23" x14ac:dyDescent="0.25">
      <c r="A27" s="2" t="s">
        <v>39</v>
      </c>
      <c r="B27" s="2" t="s">
        <v>16</v>
      </c>
      <c r="C27" s="1">
        <v>3856589.1</v>
      </c>
      <c r="D27" s="1">
        <f t="shared" si="0"/>
        <v>385658.91000000003</v>
      </c>
      <c r="E27" s="1">
        <f t="shared" si="1"/>
        <v>1465503.858</v>
      </c>
      <c r="F27" s="1">
        <v>35.17</v>
      </c>
      <c r="G27" s="1">
        <f t="shared" si="2"/>
        <v>5322092.9580000006</v>
      </c>
    </row>
    <row r="28" spans="1:23" x14ac:dyDescent="0.25">
      <c r="A28" t="s">
        <v>40</v>
      </c>
      <c r="B28" t="s">
        <v>27</v>
      </c>
      <c r="C28" s="1">
        <v>1066509</v>
      </c>
      <c r="D28" s="1">
        <f t="shared" si="0"/>
        <v>106650.90000000001</v>
      </c>
      <c r="E28" s="1">
        <f t="shared" si="1"/>
        <v>405273.42</v>
      </c>
      <c r="F28" s="1">
        <v>35.17</v>
      </c>
      <c r="G28" s="1">
        <f t="shared" si="2"/>
        <v>1471782.42</v>
      </c>
    </row>
    <row r="29" spans="1:23" x14ac:dyDescent="0.25">
      <c r="A29" t="s">
        <v>41</v>
      </c>
      <c r="B29" t="s">
        <v>14</v>
      </c>
      <c r="C29" s="1">
        <v>3123015</v>
      </c>
      <c r="D29" s="1">
        <f t="shared" si="0"/>
        <v>312301.5</v>
      </c>
      <c r="E29" s="1">
        <f t="shared" si="1"/>
        <v>1186745.7</v>
      </c>
      <c r="F29" s="1">
        <v>35.17</v>
      </c>
      <c r="G29" s="1">
        <f t="shared" si="2"/>
        <v>4309760.7</v>
      </c>
      <c r="S29">
        <v>625</v>
      </c>
      <c r="W29">
        <v>790</v>
      </c>
    </row>
    <row r="30" spans="1:23" x14ac:dyDescent="0.25">
      <c r="A30" t="s">
        <v>42</v>
      </c>
      <c r="B30" t="s">
        <v>16</v>
      </c>
      <c r="C30" s="1">
        <v>3028265.1</v>
      </c>
      <c r="D30" s="1">
        <f t="shared" si="0"/>
        <v>302826.51</v>
      </c>
      <c r="E30" s="1">
        <f t="shared" si="1"/>
        <v>1150740.7380000001</v>
      </c>
      <c r="F30" s="1">
        <v>35.17</v>
      </c>
      <c r="G30" s="1">
        <f t="shared" si="2"/>
        <v>4179005.8380000005</v>
      </c>
    </row>
    <row r="31" spans="1:23" x14ac:dyDescent="0.25">
      <c r="A31" t="s">
        <v>43</v>
      </c>
      <c r="B31" t="s">
        <v>12</v>
      </c>
      <c r="C31" s="1">
        <v>406054.2</v>
      </c>
      <c r="D31" s="1">
        <f t="shared" si="0"/>
        <v>40605.420000000006</v>
      </c>
      <c r="E31" s="1">
        <f t="shared" si="1"/>
        <v>154300.59600000002</v>
      </c>
      <c r="F31" s="1">
        <v>35.17</v>
      </c>
      <c r="G31" s="1">
        <f t="shared" si="2"/>
        <v>560354.79600000009</v>
      </c>
    </row>
    <row r="32" spans="1:23" x14ac:dyDescent="0.25">
      <c r="A32" t="s">
        <v>44</v>
      </c>
      <c r="B32" t="s">
        <v>27</v>
      </c>
      <c r="C32" s="1">
        <v>5342280.3</v>
      </c>
      <c r="D32" s="1">
        <f t="shared" si="0"/>
        <v>534228.03</v>
      </c>
      <c r="E32" s="1">
        <f t="shared" si="1"/>
        <v>2030066.514</v>
      </c>
      <c r="F32" s="1">
        <v>35.17</v>
      </c>
      <c r="G32" s="1">
        <f t="shared" si="2"/>
        <v>7372346.8139999993</v>
      </c>
    </row>
    <row r="33" spans="1:7" x14ac:dyDescent="0.25">
      <c r="A33" t="s">
        <v>45</v>
      </c>
      <c r="B33" t="s">
        <v>16</v>
      </c>
      <c r="C33" s="1">
        <v>1211571</v>
      </c>
      <c r="D33" s="1">
        <f t="shared" si="0"/>
        <v>121157.1</v>
      </c>
      <c r="E33" s="1">
        <f t="shared" si="1"/>
        <v>460396.98</v>
      </c>
      <c r="F33" s="1">
        <v>35.17</v>
      </c>
      <c r="G33" s="1">
        <f t="shared" si="2"/>
        <v>1671967.98</v>
      </c>
    </row>
    <row r="34" spans="1:7" x14ac:dyDescent="0.25">
      <c r="A34" t="s">
        <v>46</v>
      </c>
      <c r="B34" t="s">
        <v>47</v>
      </c>
      <c r="C34" s="1">
        <v>1972098.9</v>
      </c>
      <c r="D34" s="1">
        <f t="shared" si="0"/>
        <v>197209.89</v>
      </c>
      <c r="E34" s="1">
        <f t="shared" si="1"/>
        <v>749397.58199999994</v>
      </c>
      <c r="F34" s="1">
        <v>35.17</v>
      </c>
      <c r="G34" s="1">
        <f t="shared" si="2"/>
        <v>2721496.4819999998</v>
      </c>
    </row>
    <row r="35" spans="1:7" x14ac:dyDescent="0.25">
      <c r="A35" t="s">
        <v>48</v>
      </c>
      <c r="B35" t="s">
        <v>12</v>
      </c>
      <c r="C35" s="1">
        <v>540330</v>
      </c>
      <c r="D35" s="1">
        <f t="shared" si="0"/>
        <v>54033</v>
      </c>
      <c r="E35" s="1">
        <f t="shared" si="1"/>
        <v>205325.4</v>
      </c>
      <c r="F35" s="1">
        <v>35.17</v>
      </c>
      <c r="G35" s="1">
        <f t="shared" si="2"/>
        <v>745655.4</v>
      </c>
    </row>
    <row r="36" spans="1:7" x14ac:dyDescent="0.25">
      <c r="A36" t="s">
        <v>49</v>
      </c>
      <c r="B36" t="s">
        <v>16</v>
      </c>
      <c r="C36" s="1">
        <v>2077446</v>
      </c>
      <c r="D36" s="1">
        <f t="shared" si="0"/>
        <v>207744.6</v>
      </c>
      <c r="E36" s="1">
        <f t="shared" si="1"/>
        <v>789429.48</v>
      </c>
      <c r="F36" s="1">
        <v>35.17</v>
      </c>
      <c r="G36" s="1">
        <f t="shared" si="2"/>
        <v>2866875.48</v>
      </c>
    </row>
    <row r="37" spans="1:7" x14ac:dyDescent="0.25">
      <c r="A37" t="s">
        <v>50</v>
      </c>
      <c r="B37" t="s">
        <v>51</v>
      </c>
      <c r="C37" s="1">
        <v>1743696.3</v>
      </c>
      <c r="D37" s="1">
        <f t="shared" si="0"/>
        <v>174369.63</v>
      </c>
      <c r="E37" s="1">
        <f t="shared" si="1"/>
        <v>662604.59400000004</v>
      </c>
      <c r="F37" s="1">
        <v>35.17</v>
      </c>
      <c r="G37" s="1">
        <f t="shared" si="2"/>
        <v>2406300.8940000003</v>
      </c>
    </row>
    <row r="38" spans="1:7" x14ac:dyDescent="0.25">
      <c r="A38" t="s">
        <v>52</v>
      </c>
      <c r="B38" t="s">
        <v>16</v>
      </c>
      <c r="C38" s="1">
        <v>724020.3</v>
      </c>
      <c r="D38" s="1">
        <f t="shared" si="0"/>
        <v>72402.030000000013</v>
      </c>
      <c r="E38" s="1">
        <f t="shared" si="1"/>
        <v>275127.71400000004</v>
      </c>
      <c r="F38" s="1">
        <v>35.17</v>
      </c>
      <c r="G38" s="1">
        <f t="shared" si="2"/>
        <v>999148.01400000008</v>
      </c>
    </row>
    <row r="39" spans="1:7" x14ac:dyDescent="0.25">
      <c r="A39" t="s">
        <v>53</v>
      </c>
      <c r="B39" t="s">
        <v>22</v>
      </c>
      <c r="C39" s="1">
        <v>2676255.86</v>
      </c>
      <c r="D39" s="1">
        <f t="shared" si="0"/>
        <v>267625.58600000001</v>
      </c>
      <c r="E39" s="1">
        <f t="shared" si="1"/>
        <v>1016977.2267999999</v>
      </c>
      <c r="F39" s="1">
        <v>35.17</v>
      </c>
      <c r="G39" s="1">
        <f t="shared" si="2"/>
        <v>3693233.0867999997</v>
      </c>
    </row>
    <row r="40" spans="1:7" x14ac:dyDescent="0.25">
      <c r="A40" t="s">
        <v>54</v>
      </c>
      <c r="B40" t="s">
        <v>16</v>
      </c>
      <c r="C40" s="1">
        <v>1213645.5</v>
      </c>
      <c r="D40" s="1">
        <f t="shared" si="0"/>
        <v>121364.55</v>
      </c>
      <c r="E40" s="1">
        <f t="shared" si="1"/>
        <v>461185.29</v>
      </c>
      <c r="F40" s="1">
        <v>35.17</v>
      </c>
      <c r="G40" s="1">
        <f t="shared" si="2"/>
        <v>1674830.79</v>
      </c>
    </row>
    <row r="41" spans="1:7" x14ac:dyDescent="0.25">
      <c r="A41" t="s">
        <v>55</v>
      </c>
      <c r="B41" t="s">
        <v>47</v>
      </c>
      <c r="C41" s="1">
        <v>1100000.1000000001</v>
      </c>
      <c r="D41" s="1">
        <f t="shared" si="0"/>
        <v>110000.01000000001</v>
      </c>
      <c r="E41" s="1">
        <f t="shared" si="1"/>
        <v>418000.03800000006</v>
      </c>
      <c r="F41" s="1">
        <v>35.17</v>
      </c>
      <c r="G41" s="1">
        <f t="shared" si="2"/>
        <v>1518000.1380000003</v>
      </c>
    </row>
    <row r="42" spans="1:7" x14ac:dyDescent="0.25">
      <c r="A42" t="s">
        <v>56</v>
      </c>
      <c r="B42" t="s">
        <v>16</v>
      </c>
      <c r="C42" s="1">
        <v>5154903.5999999996</v>
      </c>
      <c r="D42" s="1">
        <f t="shared" si="0"/>
        <v>515490.36</v>
      </c>
      <c r="E42" s="1">
        <f t="shared" si="1"/>
        <v>1958863.3679999998</v>
      </c>
      <c r="F42" s="1">
        <v>35.17</v>
      </c>
      <c r="G42" s="1">
        <f t="shared" si="2"/>
        <v>7113766.9679999994</v>
      </c>
    </row>
    <row r="43" spans="1:7" x14ac:dyDescent="0.25">
      <c r="A43" t="s">
        <v>57</v>
      </c>
      <c r="B43" t="s">
        <v>22</v>
      </c>
      <c r="C43" s="1">
        <v>2214989.7000000002</v>
      </c>
      <c r="D43" s="1">
        <f t="shared" si="0"/>
        <v>221498.97000000003</v>
      </c>
      <c r="E43" s="1">
        <f t="shared" si="1"/>
        <v>841696.08600000013</v>
      </c>
      <c r="F43" s="1">
        <v>35.17</v>
      </c>
      <c r="G43" s="1">
        <f t="shared" si="2"/>
        <v>3056685.7860000003</v>
      </c>
    </row>
    <row r="44" spans="1:7" x14ac:dyDescent="0.25">
      <c r="A44" t="s">
        <v>58</v>
      </c>
      <c r="B44" t="s">
        <v>10</v>
      </c>
      <c r="C44" s="1">
        <v>1605230.7</v>
      </c>
      <c r="D44" s="1">
        <f t="shared" si="0"/>
        <v>160523.07</v>
      </c>
      <c r="E44" s="1">
        <f t="shared" si="1"/>
        <v>609987.66599999997</v>
      </c>
      <c r="F44" s="1">
        <v>35.17</v>
      </c>
      <c r="G44" s="1">
        <f t="shared" si="2"/>
        <v>2215218.3659999999</v>
      </c>
    </row>
    <row r="45" spans="1:7" x14ac:dyDescent="0.25">
      <c r="A45" t="s">
        <v>59</v>
      </c>
      <c r="B45" t="s">
        <v>60</v>
      </c>
      <c r="C45" s="1">
        <v>3774964.24</v>
      </c>
      <c r="D45" s="1">
        <f t="shared" si="0"/>
        <v>377496.42400000006</v>
      </c>
      <c r="E45" s="1">
        <f t="shared" si="1"/>
        <v>1434486.4112000002</v>
      </c>
      <c r="F45" s="1">
        <v>35.17</v>
      </c>
      <c r="G45" s="1">
        <f t="shared" si="2"/>
        <v>5209450.6512000002</v>
      </c>
    </row>
    <row r="46" spans="1:7" x14ac:dyDescent="0.25">
      <c r="A46" t="s">
        <v>61</v>
      </c>
      <c r="B46" t="s">
        <v>16</v>
      </c>
      <c r="C46" s="1">
        <v>1010832</v>
      </c>
      <c r="D46" s="1">
        <f t="shared" si="0"/>
        <v>101083.20000000001</v>
      </c>
      <c r="E46" s="1">
        <f t="shared" si="1"/>
        <v>384116.16000000003</v>
      </c>
      <c r="F46" s="1">
        <v>35.17</v>
      </c>
      <c r="G46" s="1">
        <f t="shared" si="2"/>
        <v>1394948.1600000001</v>
      </c>
    </row>
    <row r="47" spans="1:7" x14ac:dyDescent="0.25">
      <c r="A47" t="s">
        <v>62</v>
      </c>
      <c r="B47" t="s">
        <v>20</v>
      </c>
      <c r="C47" s="1">
        <v>1415579.5</v>
      </c>
      <c r="D47" s="1">
        <f t="shared" si="0"/>
        <v>141557.95000000001</v>
      </c>
      <c r="E47" s="1">
        <f t="shared" si="1"/>
        <v>537920.21</v>
      </c>
      <c r="F47" s="1">
        <v>35.17</v>
      </c>
      <c r="G47" s="1">
        <f t="shared" si="2"/>
        <v>1953499.71</v>
      </c>
    </row>
    <row r="48" spans="1:7" x14ac:dyDescent="0.25">
      <c r="A48" t="s">
        <v>63</v>
      </c>
      <c r="B48" t="s">
        <v>60</v>
      </c>
      <c r="C48" s="1">
        <v>2303893.5</v>
      </c>
      <c r="D48" s="1">
        <f t="shared" si="0"/>
        <v>230389.35</v>
      </c>
      <c r="E48" s="1">
        <f t="shared" si="1"/>
        <v>875479.53</v>
      </c>
      <c r="F48" s="1">
        <v>35.17</v>
      </c>
      <c r="G48" s="1">
        <f t="shared" si="2"/>
        <v>3179373.0300000003</v>
      </c>
    </row>
    <row r="49" spans="1:7" x14ac:dyDescent="0.25">
      <c r="A49" t="s">
        <v>64</v>
      </c>
      <c r="B49" t="s">
        <v>16</v>
      </c>
      <c r="C49" s="1">
        <v>1866734.12</v>
      </c>
      <c r="D49" s="1">
        <f t="shared" si="0"/>
        <v>186673.41200000001</v>
      </c>
      <c r="E49" s="1">
        <f t="shared" si="1"/>
        <v>709358.9656</v>
      </c>
      <c r="F49" s="1">
        <v>35.17</v>
      </c>
      <c r="G49" s="1">
        <f t="shared" si="2"/>
        <v>2576093.0855999999</v>
      </c>
    </row>
    <row r="50" spans="1:7" x14ac:dyDescent="0.25">
      <c r="A50" t="s">
        <v>65</v>
      </c>
      <c r="B50" t="s">
        <v>16</v>
      </c>
      <c r="C50" s="1">
        <v>1583082.3</v>
      </c>
      <c r="D50" s="1">
        <f t="shared" si="0"/>
        <v>158308.23000000001</v>
      </c>
      <c r="E50" s="1">
        <f t="shared" si="1"/>
        <v>601571.27399999998</v>
      </c>
      <c r="F50" s="1">
        <v>35.17</v>
      </c>
      <c r="G50" s="1">
        <f t="shared" si="2"/>
        <v>2184653.574</v>
      </c>
    </row>
    <row r="51" spans="1:7" x14ac:dyDescent="0.25">
      <c r="A51" t="s">
        <v>66</v>
      </c>
      <c r="B51" t="s">
        <v>16</v>
      </c>
      <c r="C51" s="1">
        <v>3105426.3</v>
      </c>
      <c r="D51" s="1">
        <f t="shared" si="0"/>
        <v>310542.63</v>
      </c>
      <c r="E51" s="1">
        <f t="shared" si="1"/>
        <v>1180061.9939999999</v>
      </c>
      <c r="F51" s="1">
        <v>35.17</v>
      </c>
      <c r="G51" s="1">
        <f t="shared" si="2"/>
        <v>4285488.2939999998</v>
      </c>
    </row>
    <row r="52" spans="1:7" x14ac:dyDescent="0.25">
      <c r="A52" t="s">
        <v>67</v>
      </c>
      <c r="B52" t="s">
        <v>22</v>
      </c>
      <c r="C52" s="1">
        <v>1547000.1</v>
      </c>
      <c r="D52" s="1">
        <f t="shared" si="0"/>
        <v>154700.01</v>
      </c>
      <c r="E52" s="1">
        <f t="shared" si="1"/>
        <v>587860.03800000006</v>
      </c>
      <c r="F52" s="1">
        <v>35.17</v>
      </c>
      <c r="G52" s="1">
        <f t="shared" si="2"/>
        <v>2134860.1380000003</v>
      </c>
    </row>
    <row r="53" spans="1:7" x14ac:dyDescent="0.25">
      <c r="A53" t="s">
        <v>68</v>
      </c>
      <c r="B53" t="s">
        <v>68</v>
      </c>
      <c r="C53" s="1"/>
      <c r="D53" s="1">
        <f t="shared" si="0"/>
        <v>0</v>
      </c>
      <c r="E53" s="1"/>
      <c r="F53" s="1">
        <v>35.17</v>
      </c>
      <c r="G53" s="1"/>
    </row>
    <row r="54" spans="1:7" x14ac:dyDescent="0.25">
      <c r="A54" t="s">
        <v>68</v>
      </c>
      <c r="B54" t="s">
        <v>68</v>
      </c>
      <c r="C54" s="1">
        <f>SUM(C4:C52)</f>
        <v>132132911.45999996</v>
      </c>
      <c r="D54" s="1"/>
      <c r="E54" s="1">
        <f>SUM(E4:E52)</f>
        <v>50210506.354800001</v>
      </c>
      <c r="F54" s="1"/>
      <c r="G54" s="1">
        <f>SUM(G4:G52)</f>
        <v>182343417.81480005</v>
      </c>
    </row>
  </sheetData>
  <pageMargins left="0.7" right="0.7" top="0.75" bottom="0.75" header="0.3" footer="0.3"/>
  <pageSetup orientation="portrait" horizontalDpi="4294967293" verticalDpi="4294967293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B345-9268-4417-9D78-8229A6BDCA9A}">
  <dimension ref="A1"/>
  <sheetViews>
    <sheetView workbookViewId="0"/>
  </sheetViews>
  <sheetFormatPr baseColWidth="10" defaultColWidth="10.7109375" defaultRowHeight="15" x14ac:dyDescent="0.25"/>
  <sheetData/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SalEmpCC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Xinia Hernandez</dc:creator>
  <cp:lastModifiedBy>Jeffrey Hanna</cp:lastModifiedBy>
  <dcterms:created xsi:type="dcterms:W3CDTF">2021-08-10T16:32:24Z</dcterms:created>
  <dcterms:modified xsi:type="dcterms:W3CDTF">2021-09-16T16:52:51Z</dcterms:modified>
</cp:coreProperties>
</file>