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6" activeTab="7"/>
  </bookViews>
  <sheets>
    <sheet name="Total request" sheetId="1" r:id="rId1"/>
    <sheet name="Out-standing as of july-19" sheetId="2" r:id="rId2"/>
    <sheet name="settled &amp; sent fter jul-19 " sheetId="3" r:id="rId3"/>
    <sheet name="Accepted on frist responce" sheetId="4" r:id="rId4"/>
    <sheet name="not yet paied" sheetId="5" r:id="rId5"/>
    <sheet name="setteld but not payed" sheetId="6" r:id="rId6"/>
    <sheet name="outstanding as of aug 31" sheetId="7" r:id="rId7"/>
    <sheet name="settlement" sheetId="8" r:id="rId8"/>
  </sheets>
  <calcPr calcId="145621"/>
</workbook>
</file>

<file path=xl/calcChain.xml><?xml version="1.0" encoding="utf-8"?>
<calcChain xmlns="http://schemas.openxmlformats.org/spreadsheetml/2006/main">
  <c r="G33" i="8" l="1"/>
  <c r="H33" i="8"/>
  <c r="D21" i="8"/>
  <c r="B17" i="8"/>
  <c r="F11" i="8" l="1"/>
  <c r="F9" i="8"/>
  <c r="F10" i="8"/>
  <c r="B26" i="8" l="1"/>
  <c r="D45" i="6" l="1"/>
  <c r="C21" i="8" l="1"/>
  <c r="B21" i="8"/>
  <c r="C19" i="8"/>
  <c r="B19" i="8"/>
  <c r="D8" i="7"/>
  <c r="C17" i="8"/>
  <c r="C16" i="8"/>
  <c r="B16" i="8"/>
  <c r="C12" i="8"/>
  <c r="C14" i="8" s="1"/>
  <c r="B6" i="8"/>
  <c r="C6" i="8"/>
  <c r="B11" i="8"/>
  <c r="B10" i="8"/>
  <c r="C35" i="3"/>
  <c r="C5" i="8"/>
  <c r="C7" i="8" s="1"/>
  <c r="C2" i="8"/>
  <c r="B5" i="8"/>
  <c r="B2" i="8"/>
  <c r="B12" i="8" l="1"/>
  <c r="B14" i="8" s="1"/>
  <c r="B7" i="8"/>
  <c r="D43" i="6" l="1"/>
  <c r="D19" i="6"/>
  <c r="D46" i="5"/>
  <c r="E66" i="4"/>
  <c r="E31" i="4"/>
  <c r="C94" i="2"/>
  <c r="C112" i="1"/>
  <c r="J20" i="1" s="1"/>
  <c r="C27" i="1"/>
  <c r="K23" i="1"/>
  <c r="J21" i="1"/>
  <c r="I21" i="1"/>
  <c r="I20" i="1"/>
  <c r="J19" i="1"/>
  <c r="J22" i="1" s="1"/>
  <c r="J23" i="1" s="1"/>
  <c r="I19" i="1"/>
  <c r="K15" i="1"/>
</calcChain>
</file>

<file path=xl/sharedStrings.xml><?xml version="1.0" encoding="utf-8"?>
<sst xmlns="http://schemas.openxmlformats.org/spreadsheetml/2006/main" count="1720" uniqueCount="329">
  <si>
    <t>Cash advance total request</t>
  </si>
  <si>
    <t>Setteld beffor the  requested date</t>
  </si>
  <si>
    <t>Cash advanc</t>
  </si>
  <si>
    <t>Column1</t>
  </si>
  <si>
    <t>Column2</t>
  </si>
  <si>
    <t>Column3</t>
  </si>
  <si>
    <t>Column4</t>
  </si>
  <si>
    <t>Column5</t>
  </si>
  <si>
    <t>Column6</t>
  </si>
  <si>
    <t xml:space="preserve">Setteld beffor the  requested date </t>
  </si>
  <si>
    <t>Column7</t>
  </si>
  <si>
    <t>S.NO</t>
  </si>
  <si>
    <t>TRANSACTION DATE</t>
  </si>
  <si>
    <t>Transaction Amount</t>
  </si>
  <si>
    <t>Merchant Name</t>
  </si>
  <si>
    <t>CARD NO</t>
  </si>
  <si>
    <t>TRANSACTION REFFERENCE NUMBER</t>
  </si>
  <si>
    <t>Remark</t>
  </si>
  <si>
    <t xml:space="preserve">incoming date </t>
  </si>
  <si>
    <t xml:space="preserve">Hilton Branch POS      Addis Abeba   ET </t>
  </si>
  <si>
    <t>5326101319371367</t>
  </si>
  <si>
    <t>110810105037</t>
  </si>
  <si>
    <t>5100083550172781</t>
  </si>
  <si>
    <t>113310099754</t>
  </si>
  <si>
    <t>5573511133101339</t>
  </si>
  <si>
    <t>112615283550</t>
  </si>
  <si>
    <t>112112690781</t>
  </si>
  <si>
    <t>5416489217238213</t>
  </si>
  <si>
    <t>110115299490</t>
  </si>
  <si>
    <t>5351790051079689</t>
  </si>
  <si>
    <t>111408746800</t>
  </si>
  <si>
    <t xml:space="preserve">Arat Killo Branch POS  Addis Abeba   ET </t>
  </si>
  <si>
    <t>5168158118543340</t>
  </si>
  <si>
    <t>108112925256</t>
  </si>
  <si>
    <t xml:space="preserve">Bole Branch POS        Addis Abeba   ET </t>
  </si>
  <si>
    <t>5399412013598235</t>
  </si>
  <si>
    <t>033814248502</t>
  </si>
  <si>
    <t>Not settled</t>
  </si>
  <si>
    <t xml:space="preserve">Sheger-Andromeda Hotel Addis Abeba   ET </t>
  </si>
  <si>
    <t>5524336375126558</t>
  </si>
  <si>
    <t>113911752522</t>
  </si>
  <si>
    <t>7/7-10/2021</t>
  </si>
  <si>
    <t xml:space="preserve">Legahar Branch POS     Addis Abeba   ET </t>
  </si>
  <si>
    <t>532657******0374</t>
  </si>
  <si>
    <t>029413845229</t>
  </si>
  <si>
    <t xml:space="preserve">Dire Dawa - Samrat Hot Harar         ET </t>
  </si>
  <si>
    <t>5284973043398233</t>
  </si>
  <si>
    <t>111411770301</t>
  </si>
  <si>
    <t>5168152736094083</t>
  </si>
  <si>
    <t>034313814755</t>
  </si>
  <si>
    <t>5299180600053747</t>
  </si>
  <si>
    <t>111909357103</t>
  </si>
  <si>
    <t xml:space="preserve">Signal Branch POS      Addis Abeba   ET </t>
  </si>
  <si>
    <t>5258976012359153</t>
  </si>
  <si>
    <t>105515843500</t>
  </si>
  <si>
    <t xml:space="preserve">B/Gebriel Branch - Sab Addis Abeba   ET </t>
  </si>
  <si>
    <t>5569500105295894</t>
  </si>
  <si>
    <t>113915778383</t>
  </si>
  <si>
    <t>105622986119</t>
  </si>
  <si>
    <t>Total</t>
  </si>
  <si>
    <t>5326572401720374</t>
  </si>
  <si>
    <t>013011735392</t>
  </si>
  <si>
    <t>5483473303747194</t>
  </si>
  <si>
    <t>108216065181</t>
  </si>
  <si>
    <t>5332480649154491</t>
  </si>
  <si>
    <t>024616342273</t>
  </si>
  <si>
    <t>semmery</t>
  </si>
  <si>
    <t>amount</t>
  </si>
  <si>
    <t>no trnx</t>
  </si>
  <si>
    <t>5473415114425439</t>
  </si>
  <si>
    <t>033410789685</t>
  </si>
  <si>
    <t>5401871579172634</t>
  </si>
  <si>
    <t>105519870301</t>
  </si>
  <si>
    <t>5132729008449815</t>
  </si>
  <si>
    <t>024814518640</t>
  </si>
  <si>
    <t>5440565438476417</t>
  </si>
  <si>
    <t>033611011744</t>
  </si>
  <si>
    <t>Total request</t>
  </si>
  <si>
    <t>5220781241330347</t>
  </si>
  <si>
    <t>033312699212</t>
  </si>
  <si>
    <t xml:space="preserve">outsanding as of </t>
  </si>
  <si>
    <t>033314710732</t>
  </si>
  <si>
    <t xml:space="preserve">Bisrate Gebrel Branch  Addis Abeba   ET </t>
  </si>
  <si>
    <t>5275190071784041</t>
  </si>
  <si>
    <t>032411789175</t>
  </si>
  <si>
    <t>5262269050091639</t>
  </si>
  <si>
    <t>113716574469</t>
  </si>
  <si>
    <t>Purchase total request</t>
  </si>
  <si>
    <t xml:space="preserve">Purchase </t>
  </si>
  <si>
    <t xml:space="preserve">Marriott Executive Apa Addis Abeba   ET </t>
  </si>
  <si>
    <t>5334913358158103</t>
  </si>
  <si>
    <t>104312505227</t>
  </si>
  <si>
    <t xml:space="preserve">UB - Bomb Tera Jupitor Addis Abeba   ET </t>
  </si>
  <si>
    <t>5253030020173597</t>
  </si>
  <si>
    <t>024710396049</t>
  </si>
  <si>
    <t>104019217883</t>
  </si>
  <si>
    <t>105219569748</t>
  </si>
  <si>
    <t>5342431014790201</t>
  </si>
  <si>
    <t>032614023852</t>
  </si>
  <si>
    <t xml:space="preserve">Lucy 5Ki-Lucy JCA Bar&amp; Addis Abeba   ET </t>
  </si>
  <si>
    <t>5178058911419896</t>
  </si>
  <si>
    <t>101421265226</t>
  </si>
  <si>
    <t>5241440779591482</t>
  </si>
  <si>
    <t>035416115912</t>
  </si>
  <si>
    <t xml:space="preserve">Awassa Branch -Rori Ho Awassa        ET </t>
  </si>
  <si>
    <t>5400617026404067</t>
  </si>
  <si>
    <t>105813173174</t>
  </si>
  <si>
    <t>5355220132881784</t>
  </si>
  <si>
    <t>032612007965</t>
  </si>
  <si>
    <t xml:space="preserve">B/Gebriel - Arcobalena Addis Abeba   ET </t>
  </si>
  <si>
    <t>5430341503380385</t>
  </si>
  <si>
    <t>033517946080</t>
  </si>
  <si>
    <t xml:space="preserve">Lalibela Br-Lalibela Y Lalibela      ET </t>
  </si>
  <si>
    <t>67030416057987019</t>
  </si>
  <si>
    <t>909007409130</t>
  </si>
  <si>
    <t xml:space="preserve">GedamSefer Branch-Sora Addis Abeba   ET </t>
  </si>
  <si>
    <t>5168150539377267</t>
  </si>
  <si>
    <t>016319746799</t>
  </si>
  <si>
    <t xml:space="preserve">Shalla Branch-FIHAS In Addis Abeba   ET </t>
  </si>
  <si>
    <t>5413630000194989</t>
  </si>
  <si>
    <t>015718214758</t>
  </si>
  <si>
    <t xml:space="preserve">Hilton Br - Addis Novi Addis Abeba   ET </t>
  </si>
  <si>
    <t>5168154378799391</t>
  </si>
  <si>
    <t>033017430209</t>
  </si>
  <si>
    <t xml:space="preserve">GedamSefer Branch- Sar Addis Abeba   ET </t>
  </si>
  <si>
    <t>5264084566820803</t>
  </si>
  <si>
    <t>103813952207</t>
  </si>
  <si>
    <t>5574351010661785</t>
  </si>
  <si>
    <t>105811151217</t>
  </si>
  <si>
    <t xml:space="preserve">UB Mehal Bahirdar RahN BahirDar      ET </t>
  </si>
  <si>
    <t>5299305746242231</t>
  </si>
  <si>
    <t>005020325476</t>
  </si>
  <si>
    <t>5308260004315311</t>
  </si>
  <si>
    <t>033614028162</t>
  </si>
  <si>
    <t>5131654798880352</t>
  </si>
  <si>
    <t>034415940194</t>
  </si>
  <si>
    <t>5355830009736091</t>
  </si>
  <si>
    <t>105815189974</t>
  </si>
  <si>
    <t>5569500105127998</t>
  </si>
  <si>
    <t>025314058811</t>
  </si>
  <si>
    <t>5273460727747631</t>
  </si>
  <si>
    <t>024612316565</t>
  </si>
  <si>
    <t>5401871038664205</t>
  </si>
  <si>
    <t>029116574524</t>
  </si>
  <si>
    <t>5444810039522003</t>
  </si>
  <si>
    <t>029115567398</t>
  </si>
  <si>
    <t>5357101062252212</t>
  </si>
  <si>
    <t>100510041172</t>
  </si>
  <si>
    <t>5430341501237454</t>
  </si>
  <si>
    <t>114015881433</t>
  </si>
  <si>
    <t>032612009110</t>
  </si>
  <si>
    <t>5226600259894727</t>
  </si>
  <si>
    <t>032313706680</t>
  </si>
  <si>
    <t xml:space="preserve">Yoseph Branch - Actuel Addis Abeba   ET </t>
  </si>
  <si>
    <t>5297573364797370</t>
  </si>
  <si>
    <t>024911606126</t>
  </si>
  <si>
    <t>5132693050088394</t>
  </si>
  <si>
    <t>033415824062</t>
  </si>
  <si>
    <t xml:space="preserve">Awassa Branch - Haile  Awassa        ET </t>
  </si>
  <si>
    <t>5566150255791400</t>
  </si>
  <si>
    <t>928722291160</t>
  </si>
  <si>
    <t>5326572603388780</t>
  </si>
  <si>
    <t>025221000890</t>
  </si>
  <si>
    <t>5401230302619652</t>
  </si>
  <si>
    <t>024912613563</t>
  </si>
  <si>
    <t xml:space="preserve">chic Shega Manufacturi Addis Abeba   ET </t>
  </si>
  <si>
    <t>5170860205989718</t>
  </si>
  <si>
    <t>032611999622</t>
  </si>
  <si>
    <t>033316732728</t>
  </si>
  <si>
    <t>031912298717</t>
  </si>
  <si>
    <t>022812527302</t>
  </si>
  <si>
    <t>5253030017786203</t>
  </si>
  <si>
    <t>105813173355</t>
  </si>
  <si>
    <t>5219912272173545</t>
  </si>
  <si>
    <t>032611001345</t>
  </si>
  <si>
    <t>5225800052133213</t>
  </si>
  <si>
    <t>031910282281</t>
  </si>
  <si>
    <t xml:space="preserve">UB Millenium EthioIris Addis Abeba   ET </t>
  </si>
  <si>
    <t>5355847599861790</t>
  </si>
  <si>
    <t>105911272223</t>
  </si>
  <si>
    <t>5574473003077736</t>
  </si>
  <si>
    <t>031912300509</t>
  </si>
  <si>
    <t>5354632477994447</t>
  </si>
  <si>
    <t>035412087910</t>
  </si>
  <si>
    <t>5137714727956147</t>
  </si>
  <si>
    <t>114415333315</t>
  </si>
  <si>
    <t>032614022491</t>
  </si>
  <si>
    <t>5206975496671110</t>
  </si>
  <si>
    <t>114115996327</t>
  </si>
  <si>
    <t>5462587010044259</t>
  </si>
  <si>
    <t>031913303621</t>
  </si>
  <si>
    <t xml:space="preserve">Lalibela Branch - Harb Lalibela      ET </t>
  </si>
  <si>
    <t>5471327004208001</t>
  </si>
  <si>
    <t>114310196895</t>
  </si>
  <si>
    <t>5232249009755127</t>
  </si>
  <si>
    <t>114615560599</t>
  </si>
  <si>
    <t>5287491151041203</t>
  </si>
  <si>
    <t>114112972005</t>
  </si>
  <si>
    <t>024710397115</t>
  </si>
  <si>
    <t>5355830002356939</t>
  </si>
  <si>
    <t>032614023243</t>
  </si>
  <si>
    <t>5514317859994978</t>
  </si>
  <si>
    <t>024709389432</t>
  </si>
  <si>
    <t>5310750081898706</t>
  </si>
  <si>
    <t>032611003221</t>
  </si>
  <si>
    <t xml:space="preserve">Urael-Zen Apartments R Addis Abeba   ET </t>
  </si>
  <si>
    <t>5297700257955837</t>
  </si>
  <si>
    <t>114115993776</t>
  </si>
  <si>
    <t xml:space="preserve">UB - AXUM Sabian Inter Axum          ET </t>
  </si>
  <si>
    <t>5308260029880851</t>
  </si>
  <si>
    <t>022918649044</t>
  </si>
  <si>
    <t>5220362516924260</t>
  </si>
  <si>
    <t>031915324665</t>
  </si>
  <si>
    <t>5387208244590791</t>
  </si>
  <si>
    <t>114211077968</t>
  </si>
  <si>
    <t>5232790008291671</t>
  </si>
  <si>
    <t>114413317563</t>
  </si>
  <si>
    <t>5193941450677985</t>
  </si>
  <si>
    <t>114511413162</t>
  </si>
  <si>
    <t>5352110100100395</t>
  </si>
  <si>
    <t>032611002498</t>
  </si>
  <si>
    <t>5126880513910938</t>
  </si>
  <si>
    <t>034416943966</t>
  </si>
  <si>
    <t>5439336459839260</t>
  </si>
  <si>
    <t>114010852834</t>
  </si>
  <si>
    <t>114213097707</t>
  </si>
  <si>
    <t>5209740402031479</t>
  </si>
  <si>
    <t>031915318746</t>
  </si>
  <si>
    <t>111210541107</t>
  </si>
  <si>
    <t>5355220602074514</t>
  </si>
  <si>
    <t>105713041557</t>
  </si>
  <si>
    <t>031816218924</t>
  </si>
  <si>
    <t>5127590905000821</t>
  </si>
  <si>
    <t>114215108692</t>
  </si>
  <si>
    <t>5253030007006190</t>
  </si>
  <si>
    <t>032611000849</t>
  </si>
  <si>
    <t>5403247542291512</t>
  </si>
  <si>
    <t>114611537038</t>
  </si>
  <si>
    <t>5209730401066493</t>
  </si>
  <si>
    <t>033614028742</t>
  </si>
  <si>
    <t>033610000690</t>
  </si>
  <si>
    <t>5305148001441540</t>
  </si>
  <si>
    <t>035509180642</t>
  </si>
  <si>
    <t>5398306800214710</t>
  </si>
  <si>
    <t>114011859557</t>
  </si>
  <si>
    <t xml:space="preserve">Millenium - Yaya Inves Addis Abeba   ET </t>
  </si>
  <si>
    <t>5473722001130331</t>
  </si>
  <si>
    <t>002809070389</t>
  </si>
  <si>
    <t>reversed</t>
  </si>
  <si>
    <t>N.b</t>
  </si>
  <si>
    <t>additional to the above transaction there are 11 transaction 310,009 birr  among 42 transaction  resent on 12/08/2021 you can find incoming for it 13/08/2021</t>
  </si>
  <si>
    <t>Branch</t>
  </si>
  <si>
    <t>PAN (Card No)</t>
  </si>
  <si>
    <t>Transaction Date</t>
  </si>
  <si>
    <t>Transaction Amt</t>
  </si>
  <si>
    <t>Settled Amount</t>
  </si>
  <si>
    <t>Ref No</t>
  </si>
  <si>
    <t>Merchant ID</t>
  </si>
  <si>
    <t>Terminal ID</t>
  </si>
  <si>
    <t>Status</t>
  </si>
  <si>
    <t>pss settled date</t>
  </si>
  <si>
    <t>PSS Include</t>
  </si>
  <si>
    <t>Settled by finance on 10 jul &amp; Aug-17-2021</t>
  </si>
  <si>
    <t xml:space="preserve"> setted by pss </t>
  </si>
  <si>
    <t>Included</t>
  </si>
  <si>
    <t>000030010400075</t>
  </si>
  <si>
    <t>00000403</t>
  </si>
  <si>
    <t>000030030600388</t>
  </si>
  <si>
    <t>00001261</t>
  </si>
  <si>
    <t>settled by both finance &amp; PSS</t>
  </si>
  <si>
    <t>000030012401016</t>
  </si>
  <si>
    <t>00004920</t>
  </si>
  <si>
    <t>Not Include</t>
  </si>
  <si>
    <t>Terminal Name and Location</t>
  </si>
  <si>
    <t>CARD NO.</t>
  </si>
  <si>
    <t>TXN DD</t>
  </si>
  <si>
    <t>AMOUNT</t>
  </si>
  <si>
    <t>RRN</t>
  </si>
  <si>
    <t>Another date settlement</t>
  </si>
  <si>
    <t>000030010900071</t>
  </si>
  <si>
    <t>00000397</t>
  </si>
  <si>
    <t>000030010401910</t>
  </si>
  <si>
    <t>00010486</t>
  </si>
  <si>
    <t>000030010700393</t>
  </si>
  <si>
    <t>00001280</t>
  </si>
  <si>
    <t>000030012400314</t>
  </si>
  <si>
    <t>00001001</t>
  </si>
  <si>
    <t>000030018202896</t>
  </si>
  <si>
    <t>00012851</t>
  </si>
  <si>
    <t>000030010600315</t>
  </si>
  <si>
    <t>00009284</t>
  </si>
  <si>
    <t>000030030201155</t>
  </si>
  <si>
    <t>00005484</t>
  </si>
  <si>
    <t xml:space="preserve">Accepted  on second response  </t>
  </si>
  <si>
    <t xml:space="preserve">Accpted on frist risponce </t>
  </si>
  <si>
    <t>Column8</t>
  </si>
  <si>
    <t>Column9</t>
  </si>
  <si>
    <t>setteled on/novmber 22</t>
  </si>
  <si>
    <t>r</t>
  </si>
  <si>
    <t>Total Trnsaction</t>
  </si>
  <si>
    <t>22/11/2021</t>
  </si>
  <si>
    <t>22/11/2022</t>
  </si>
  <si>
    <t>22/11/2023</t>
  </si>
  <si>
    <t>22/11/2024</t>
  </si>
  <si>
    <t>22/11/2025</t>
  </si>
  <si>
    <t>settled 8/25/2022</t>
  </si>
  <si>
    <t>Settled on</t>
  </si>
  <si>
    <t xml:space="preserve">summery </t>
  </si>
  <si>
    <t xml:space="preserve">setteld befor the requested date </t>
  </si>
  <si>
    <t>setteld and sent for paybak</t>
  </si>
  <si>
    <t xml:space="preserve"> accepted and payed  first </t>
  </si>
  <si>
    <t xml:space="preserve"> accepted and payed  second round</t>
  </si>
  <si>
    <t>payed</t>
  </si>
  <si>
    <t xml:space="preserve">Total </t>
  </si>
  <si>
    <t>requested for pay back</t>
  </si>
  <si>
    <t>setteled but not payed</t>
  </si>
  <si>
    <t xml:space="preserve">Outsatnding </t>
  </si>
  <si>
    <t>Remaning Trnsaction not payed</t>
  </si>
  <si>
    <t>TOTAL</t>
  </si>
  <si>
    <t>settled on/November  22</t>
  </si>
  <si>
    <t>settled on/November 22</t>
  </si>
  <si>
    <t xml:space="preserve">Description </t>
  </si>
  <si>
    <t xml:space="preserve">No. of trunsaction </t>
  </si>
  <si>
    <t xml:space="preserve">Amount in birr </t>
  </si>
  <si>
    <t>Hibret Bank deducted from our service fee</t>
  </si>
  <si>
    <t>Settled and Collected</t>
  </si>
  <si>
    <t xml:space="preserve">Setteled, and sent the bank a letter requesting repayment.  </t>
  </si>
  <si>
    <t>Transactions on settlement Process</t>
  </si>
  <si>
    <t>Charge back becouse of late presentment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</si>
</sst>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m\ d\,\ yyyy"/>
    <numFmt numFmtId="166" formatCode="[$-409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 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FE0F1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 style="thin">
        <color rgb="FF777777"/>
      </left>
      <right/>
      <top/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rgb="FF777777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22">
    <xf numFmtId="0" fontId="0" fillId="0" borderId="0" xfId="0"/>
    <xf numFmtId="0" fontId="3" fillId="0" borderId="0" xfId="0" applyFont="1"/>
    <xf numFmtId="0" fontId="4" fillId="0" borderId="0" xfId="0" applyFont="1"/>
    <xf numFmtId="16" fontId="6" fillId="2" borderId="1" xfId="2" applyNumberFormat="1" applyFont="1" applyFill="1" applyBorder="1" applyAlignment="1">
      <alignment horizontal="left"/>
    </xf>
    <xf numFmtId="16" fontId="6" fillId="2" borderId="1" xfId="2" applyNumberFormat="1" applyFont="1" applyFill="1" applyBorder="1" applyAlignment="1">
      <alignment horizontal="left" wrapText="1"/>
    </xf>
    <xf numFmtId="164" fontId="7" fillId="2" borderId="1" xfId="1" applyNumberFormat="1" applyFont="1" applyFill="1" applyBorder="1" applyAlignment="1">
      <alignment horizontal="center" vertical="top"/>
    </xf>
    <xf numFmtId="165" fontId="8" fillId="0" borderId="1" xfId="0" applyNumberFormat="1" applyFont="1" applyBorder="1" applyAlignment="1">
      <alignment horizontal="left" vertical="top" wrapText="1"/>
    </xf>
    <xf numFmtId="4" fontId="8" fillId="3" borderId="1" xfId="0" applyNumberFormat="1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8" fillId="2" borderId="1" xfId="1" applyNumberFormat="1" applyFont="1" applyFill="1" applyBorder="1" applyAlignment="1">
      <alignment horizontal="center" wrapText="1"/>
    </xf>
    <xf numFmtId="164" fontId="7" fillId="2" borderId="1" xfId="1" applyNumberFormat="1" applyFont="1" applyFill="1" applyBorder="1" applyAlignment="1">
      <alignment horizontal="left" vertical="top"/>
    </xf>
    <xf numFmtId="4" fontId="8" fillId="2" borderId="1" xfId="0" applyNumberFormat="1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left" vertical="top" wrapText="1"/>
    </xf>
    <xf numFmtId="4" fontId="8" fillId="4" borderId="1" xfId="0" applyNumberFormat="1" applyFont="1" applyFill="1" applyBorder="1" applyAlignment="1">
      <alignment horizontal="right" vertical="top" wrapText="1"/>
    </xf>
    <xf numFmtId="43" fontId="8" fillId="2" borderId="1" xfId="1" applyFont="1" applyFill="1" applyBorder="1" applyAlignment="1">
      <alignment horizontal="center" wrapText="1"/>
    </xf>
    <xf numFmtId="16" fontId="6" fillId="2" borderId="3" xfId="2" applyNumberFormat="1" applyFont="1" applyFill="1" applyBorder="1" applyAlignment="1">
      <alignment horizontal="center"/>
    </xf>
    <xf numFmtId="4" fontId="9" fillId="0" borderId="4" xfId="0" applyNumberFormat="1" applyFont="1" applyBorder="1"/>
    <xf numFmtId="0" fontId="10" fillId="0" borderId="4" xfId="0" applyFont="1" applyBorder="1" applyAlignment="1">
      <alignment wrapText="1"/>
    </xf>
    <xf numFmtId="0" fontId="10" fillId="0" borderId="2" xfId="0" applyFont="1" applyBorder="1" applyAlignment="1">
      <alignment wrapText="1"/>
    </xf>
    <xf numFmtId="43" fontId="8" fillId="2" borderId="4" xfId="1" applyFont="1" applyFill="1" applyBorder="1" applyAlignment="1">
      <alignment wrapText="1"/>
    </xf>
    <xf numFmtId="165" fontId="8" fillId="2" borderId="1" xfId="0" applyNumberFormat="1" applyFont="1" applyFill="1" applyBorder="1" applyAlignment="1">
      <alignment horizontal="left" vertical="top" wrapText="1"/>
    </xf>
    <xf numFmtId="4" fontId="0" fillId="0" borderId="0" xfId="0" applyNumberFormat="1"/>
    <xf numFmtId="43" fontId="0" fillId="0" borderId="0" xfId="0" applyNumberFormat="1"/>
    <xf numFmtId="0" fontId="0" fillId="5" borderId="0" xfId="0" applyFill="1"/>
    <xf numFmtId="4" fontId="0" fillId="5" borderId="0" xfId="0" applyNumberFormat="1" applyFill="1"/>
    <xf numFmtId="3" fontId="0" fillId="5" borderId="0" xfId="0" applyNumberFormat="1" applyFill="1"/>
    <xf numFmtId="16" fontId="6" fillId="2" borderId="2" xfId="2" applyNumberFormat="1" applyFont="1" applyFill="1" applyBorder="1" applyAlignment="1"/>
    <xf numFmtId="16" fontId="6" fillId="2" borderId="3" xfId="2" applyNumberFormat="1" applyFont="1" applyFill="1" applyBorder="1" applyAlignment="1"/>
    <xf numFmtId="16" fontId="6" fillId="2" borderId="0" xfId="2" applyNumberFormat="1" applyFont="1" applyFill="1" applyBorder="1" applyAlignment="1"/>
    <xf numFmtId="4" fontId="9" fillId="0" borderId="0" xfId="0" applyNumberFormat="1" applyFont="1" applyBorder="1"/>
    <xf numFmtId="0" fontId="10" fillId="0" borderId="0" xfId="0" applyFont="1" applyBorder="1" applyAlignment="1">
      <alignment wrapText="1"/>
    </xf>
    <xf numFmtId="43" fontId="8" fillId="2" borderId="0" xfId="1" applyFont="1" applyFill="1" applyBorder="1" applyAlignment="1">
      <alignment wrapText="1"/>
    </xf>
    <xf numFmtId="0" fontId="11" fillId="0" borderId="0" xfId="0" applyFont="1"/>
    <xf numFmtId="164" fontId="7" fillId="2" borderId="1" xfId="1" applyNumberFormat="1" applyFont="1" applyFill="1" applyBorder="1" applyAlignment="1">
      <alignment vertical="top"/>
    </xf>
    <xf numFmtId="43" fontId="8" fillId="2" borderId="1" xfId="1" applyFont="1" applyFill="1" applyBorder="1" applyAlignment="1">
      <alignment wrapText="1"/>
    </xf>
    <xf numFmtId="0" fontId="8" fillId="0" borderId="1" xfId="0" applyFont="1" applyBorder="1" applyAlignment="1">
      <alignment vertical="top" wrapText="1"/>
    </xf>
    <xf numFmtId="43" fontId="8" fillId="4" borderId="1" xfId="1" applyFont="1" applyFill="1" applyBorder="1" applyAlignment="1">
      <alignment horizontal="right" vertical="top" wrapText="1"/>
    </xf>
    <xf numFmtId="43" fontId="9" fillId="0" borderId="4" xfId="0" applyNumberFormat="1" applyFont="1" applyBorder="1"/>
    <xf numFmtId="0" fontId="0" fillId="7" borderId="0" xfId="0" applyFill="1"/>
    <xf numFmtId="0" fontId="0" fillId="0" borderId="1" xfId="0" applyBorder="1"/>
    <xf numFmtId="4" fontId="0" fillId="0" borderId="1" xfId="0" applyNumberFormat="1" applyBorder="1"/>
    <xf numFmtId="14" fontId="8" fillId="5" borderId="1" xfId="1" applyNumberFormat="1" applyFont="1" applyFill="1" applyBorder="1" applyAlignment="1">
      <alignment horizontal="center" wrapText="1"/>
    </xf>
    <xf numFmtId="43" fontId="8" fillId="2" borderId="1" xfId="1" applyFont="1" applyFill="1" applyBorder="1" applyAlignment="1">
      <alignment horizontal="right" vertical="top" wrapText="1"/>
    </xf>
    <xf numFmtId="0" fontId="12" fillId="8" borderId="6" xfId="0" applyFont="1" applyFill="1" applyBorder="1" applyAlignment="1">
      <alignment horizontal="left" vertical="top" wrapText="1"/>
    </xf>
    <xf numFmtId="0" fontId="12" fillId="8" borderId="7" xfId="0" applyFont="1" applyFill="1" applyBorder="1" applyAlignment="1">
      <alignment horizontal="left" vertical="top" wrapText="1"/>
    </xf>
    <xf numFmtId="0" fontId="12" fillId="8" borderId="0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2" fillId="0" borderId="8" xfId="0" applyFont="1" applyBorder="1" applyAlignment="1">
      <alignment horizontal="left" vertical="top" wrapText="1"/>
    </xf>
    <xf numFmtId="165" fontId="12" fillId="0" borderId="9" xfId="0" applyNumberFormat="1" applyFont="1" applyBorder="1" applyAlignment="1">
      <alignment horizontal="left" vertical="top" wrapText="1"/>
    </xf>
    <xf numFmtId="4" fontId="12" fillId="2" borderId="8" xfId="0" applyNumberFormat="1" applyFont="1" applyFill="1" applyBorder="1" applyAlignment="1">
      <alignment horizontal="right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66" fontId="12" fillId="0" borderId="9" xfId="0" applyNumberFormat="1" applyFont="1" applyBorder="1" applyAlignment="1">
      <alignment horizontal="left" vertical="top" wrapText="1"/>
    </xf>
    <xf numFmtId="14" fontId="12" fillId="0" borderId="8" xfId="0" applyNumberFormat="1" applyFont="1" applyBorder="1" applyAlignment="1">
      <alignment horizontal="left" vertical="top" wrapText="1"/>
    </xf>
    <xf numFmtId="0" fontId="12" fillId="2" borderId="9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65" fontId="12" fillId="2" borderId="1" xfId="0" applyNumberFormat="1" applyFont="1" applyFill="1" applyBorder="1" applyAlignment="1">
      <alignment horizontal="left" vertical="top" wrapText="1"/>
    </xf>
    <xf numFmtId="4" fontId="12" fillId="2" borderId="1" xfId="0" applyNumberFormat="1" applyFont="1" applyFill="1" applyBorder="1" applyAlignment="1">
      <alignment horizontal="right" vertical="top" wrapText="1"/>
    </xf>
    <xf numFmtId="166" fontId="12" fillId="0" borderId="1" xfId="0" applyNumberFormat="1" applyFont="1" applyBorder="1" applyAlignment="1">
      <alignment horizontal="left" vertical="top" wrapText="1"/>
    </xf>
    <xf numFmtId="165" fontId="12" fillId="0" borderId="1" xfId="0" applyNumberFormat="1" applyFont="1" applyBorder="1" applyAlignment="1">
      <alignment horizontal="left" vertical="top" wrapText="1"/>
    </xf>
    <xf numFmtId="166" fontId="1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43" fontId="2" fillId="2" borderId="1" xfId="1" applyFont="1" applyFill="1" applyBorder="1"/>
    <xf numFmtId="0" fontId="1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vertical="top" wrapText="1"/>
    </xf>
    <xf numFmtId="0" fontId="0" fillId="0" borderId="4" xfId="0" applyBorder="1"/>
    <xf numFmtId="4" fontId="0" fillId="0" borderId="4" xfId="0" applyNumberFormat="1" applyBorder="1"/>
    <xf numFmtId="0" fontId="14" fillId="2" borderId="4" xfId="0" applyFont="1" applyFill="1" applyBorder="1" applyAlignment="1">
      <alignment horizontal="left" vertical="top" wrapText="1"/>
    </xf>
    <xf numFmtId="0" fontId="12" fillId="8" borderId="10" xfId="0" applyFont="1" applyFill="1" applyBorder="1" applyAlignment="1">
      <alignment horizontal="left" vertical="top" wrapText="1"/>
    </xf>
    <xf numFmtId="0" fontId="12" fillId="8" borderId="11" xfId="0" applyFont="1" applyFill="1" applyBorder="1" applyAlignment="1">
      <alignment horizontal="left" vertical="top" wrapText="1"/>
    </xf>
    <xf numFmtId="4" fontId="12" fillId="3" borderId="1" xfId="0" applyNumberFormat="1" applyFont="1" applyFill="1" applyBorder="1" applyAlignment="1">
      <alignment horizontal="right" vertical="top" wrapText="1"/>
    </xf>
    <xf numFmtId="0" fontId="12" fillId="9" borderId="1" xfId="0" applyFont="1" applyFill="1" applyBorder="1" applyAlignment="1">
      <alignment horizontal="left" vertical="top" wrapText="1"/>
    </xf>
    <xf numFmtId="4" fontId="12" fillId="9" borderId="1" xfId="0" applyNumberFormat="1" applyFont="1" applyFill="1" applyBorder="1" applyAlignment="1">
      <alignment horizontal="right" vertical="top" wrapText="1"/>
    </xf>
    <xf numFmtId="43" fontId="13" fillId="10" borderId="1" xfId="1" applyFont="1" applyFill="1" applyBorder="1" applyAlignment="1">
      <alignment horizontal="right" vertical="top" wrapText="1"/>
    </xf>
    <xf numFmtId="165" fontId="13" fillId="0" borderId="1" xfId="0" applyNumberFormat="1" applyFont="1" applyBorder="1" applyAlignment="1">
      <alignment horizontal="left" vertical="top" wrapText="1"/>
    </xf>
    <xf numFmtId="43" fontId="13" fillId="0" borderId="1" xfId="1" applyFont="1" applyBorder="1" applyAlignment="1">
      <alignment horizontal="right" vertical="top" wrapText="1"/>
    </xf>
    <xf numFmtId="0" fontId="13" fillId="2" borderId="1" xfId="0" applyFont="1" applyFill="1" applyBorder="1" applyAlignment="1">
      <alignment horizontal="left" vertical="top" wrapText="1"/>
    </xf>
    <xf numFmtId="4" fontId="12" fillId="10" borderId="1" xfId="0" applyNumberFormat="1" applyFont="1" applyFill="1" applyBorder="1" applyAlignment="1">
      <alignment horizontal="right" vertical="top" wrapText="1"/>
    </xf>
    <xf numFmtId="4" fontId="12" fillId="0" borderId="1" xfId="0" applyNumberFormat="1" applyFont="1" applyBorder="1" applyAlignment="1">
      <alignment horizontal="right" vertical="top" wrapText="1"/>
    </xf>
    <xf numFmtId="4" fontId="12" fillId="6" borderId="1" xfId="0" applyNumberFormat="1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left" vertical="top" wrapText="1"/>
    </xf>
    <xf numFmtId="165" fontId="12" fillId="6" borderId="1" xfId="0" applyNumberFormat="1" applyFont="1" applyFill="1" applyBorder="1" applyAlignment="1">
      <alignment horizontal="left" vertical="top" wrapText="1"/>
    </xf>
    <xf numFmtId="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15" fillId="0" borderId="0" xfId="0" applyFont="1"/>
    <xf numFmtId="43" fontId="15" fillId="0" borderId="0" xfId="0" applyNumberFormat="1" applyFont="1"/>
    <xf numFmtId="3" fontId="2" fillId="0" borderId="0" xfId="0" applyNumberFormat="1" applyFont="1"/>
    <xf numFmtId="3" fontId="0" fillId="0" borderId="1" xfId="0" applyNumberFormat="1" applyBorder="1"/>
    <xf numFmtId="0" fontId="2" fillId="0" borderId="1" xfId="0" applyFont="1" applyBorder="1"/>
    <xf numFmtId="43" fontId="0" fillId="0" borderId="0" xfId="1" applyFont="1"/>
    <xf numFmtId="0" fontId="0" fillId="2" borderId="1" xfId="0" applyFill="1" applyBorder="1"/>
    <xf numFmtId="43" fontId="13" fillId="2" borderId="1" xfId="1" applyFont="1" applyFill="1" applyBorder="1" applyAlignment="1">
      <alignment horizontal="right" vertical="top" wrapText="1"/>
    </xf>
    <xf numFmtId="165" fontId="13" fillId="2" borderId="1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/>
    <xf numFmtId="0" fontId="0" fillId="2" borderId="0" xfId="0" applyFill="1"/>
    <xf numFmtId="0" fontId="12" fillId="2" borderId="10" xfId="0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 wrapText="1"/>
    </xf>
    <xf numFmtId="16" fontId="0" fillId="2" borderId="1" xfId="0" applyNumberFormat="1" applyFill="1" applyBorder="1"/>
    <xf numFmtId="0" fontId="0" fillId="2" borderId="5" xfId="0" applyFill="1" applyBorder="1"/>
    <xf numFmtId="4" fontId="0" fillId="2" borderId="0" xfId="0" applyNumberFormat="1" applyFill="1"/>
    <xf numFmtId="0" fontId="16" fillId="0" borderId="0" xfId="0" applyFo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4" fontId="0" fillId="0" borderId="15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4" fontId="2" fillId="0" borderId="15" xfId="0" applyNumberFormat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Normal 2" xfId="2"/>
  </cellStyles>
  <dxfs count="18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6" formatCode="[$-409]d\-mmm\-yy;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5" formatCode="mmm\ d\,\ 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777777"/>
        </left>
        <right style="thin">
          <color rgb="FF777777"/>
        </right>
        <top style="thin">
          <color rgb="FF777777"/>
        </top>
        <bottom style="thin">
          <color rgb="FF777777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6" formatCode="[$-409]d\-mmm\-yy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6" formatCode="[$-409]d\-mmm\-yy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5" formatCode="mmm\ d\,\ yyyy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mmm\ d\,\ yyyy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4" formatCode="#,##0.00"/>
      <fill>
        <patternFill patternType="solid">
          <fgColor indexed="64"/>
          <bgColor theme="4" tint="0.5999938962981048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mmm\ d\,\ yyyy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4" formatCode="#,##0.00"/>
      <fill>
        <patternFill patternType="solid">
          <fgColor indexed="64"/>
          <bgColor theme="4" tint="0.5999938962981048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mmm\ d\,\ yyyy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0:G112" totalsRowShown="0" dataDxfId="177" tableBorderDxfId="176">
  <autoFilter ref="A30:G112"/>
  <tableColumns count="7">
    <tableColumn id="1" name="Purchase " dataDxfId="175" dataCellStyle="Comma"/>
    <tableColumn id="2" name="Column1" dataDxfId="174"/>
    <tableColumn id="3" name="Column2" dataDxfId="173"/>
    <tableColumn id="4" name="Column3" dataDxfId="172"/>
    <tableColumn id="5" name="Column4" dataDxfId="171"/>
    <tableColumn id="6" name="Column5" dataDxfId="170"/>
    <tableColumn id="7" name="Column6" dataDxfId="169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dataDxfId="168" tableBorderDxfId="167">
  <autoFilter ref="A2:G27"/>
  <tableColumns count="7">
    <tableColumn id="1" name="Cash advanc" dataDxfId="166" dataCellStyle="Comma"/>
    <tableColumn id="2" name="Column1" dataDxfId="165"/>
    <tableColumn id="3" name="Column2" dataDxfId="164"/>
    <tableColumn id="4" name="Column3" dataDxfId="163"/>
    <tableColumn id="5" name="Column4" dataDxfId="162"/>
    <tableColumn id="6" name="Column5" dataDxfId="161"/>
    <tableColumn id="7" name="Column6" dataDxfId="16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:O15" totalsRowShown="0" tableBorderDxfId="159">
  <autoFilter ref="I2:O15"/>
  <tableColumns count="7">
    <tableColumn id="1" name="Setteld beffor the  requested date " dataDxfId="158" dataCellStyle="Comma"/>
    <tableColumn id="2" name="Column2" dataDxfId="157"/>
    <tableColumn id="3" name="Column3" dataDxfId="156"/>
    <tableColumn id="4" name="Column4" dataDxfId="155"/>
    <tableColumn id="5" name="Column5" dataDxfId="154"/>
    <tableColumn id="6" name="Column6" dataDxfId="153"/>
    <tableColumn id="7" name="Column7" dataDxfId="152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18:K23" totalsRowShown="0">
  <autoFilter ref="I18:K23"/>
  <tableColumns count="3">
    <tableColumn id="1" name="semmery"/>
    <tableColumn id="2" name="amount"/>
    <tableColumn id="3" name="no trn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:J31" totalsRowShown="0">
  <autoFilter ref="B2:J31"/>
  <tableColumns count="9">
    <tableColumn id="1" name="Column1" dataDxfId="80"/>
    <tableColumn id="2" name="Column2" dataDxfId="79"/>
    <tableColumn id="3" name="Column3" dataDxfId="78"/>
    <tableColumn id="4" name="Column4" dataDxfId="77"/>
    <tableColumn id="5" name="Column5" dataDxfId="76"/>
    <tableColumn id="6" name="Column6" dataDxfId="75"/>
    <tableColumn id="7" name="Column7" dataDxfId="74"/>
    <tableColumn id="8" name="Column8" dataDxfId="73"/>
    <tableColumn id="9" name="Column9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32:J66" totalsRowShown="0" dataDxfId="71" tableBorderDxfId="70">
  <autoFilter ref="B32:J66"/>
  <tableColumns count="9">
    <tableColumn id="1" name="Accepted  on second response  " dataDxfId="69"/>
    <tableColumn id="2" name="Column1" dataDxfId="68"/>
    <tableColumn id="3" name="Column2" dataDxfId="67"/>
    <tableColumn id="4" name="Column3" dataDxfId="66"/>
    <tableColumn id="5" name="Column4" dataDxfId="65"/>
    <tableColumn id="6" name="Column5" dataDxfId="64"/>
    <tableColumn id="7" name="Column6" dataDxfId="63"/>
    <tableColumn id="8" name="Column7" dataDxfId="62"/>
    <tableColumn id="9" name="Column8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C1" workbookViewId="0">
      <selection activeCell="E12" sqref="E12"/>
    </sheetView>
  </sheetViews>
  <sheetFormatPr defaultRowHeight="14.25" customHeight="1"/>
  <cols>
    <col min="1" max="1" width="5" customWidth="1"/>
    <col min="2" max="2" width="19.5546875" bestFit="1" customWidth="1"/>
    <col min="3" max="3" width="17.33203125" bestFit="1" customWidth="1"/>
    <col min="4" max="4" width="21.88671875" customWidth="1"/>
    <col min="5" max="5" width="15.6640625" bestFit="1" customWidth="1"/>
    <col min="6" max="6" width="14.33203125" customWidth="1"/>
    <col min="7" max="7" width="11.109375" bestFit="1" customWidth="1"/>
    <col min="9" max="9" width="35.33203125" bestFit="1" customWidth="1"/>
    <col min="10" max="10" width="12.33203125" customWidth="1"/>
    <col min="11" max="11" width="12.5546875" customWidth="1"/>
    <col min="12" max="12" width="18.109375" customWidth="1"/>
    <col min="13" max="13" width="14.88671875" bestFit="1" customWidth="1"/>
    <col min="14" max="14" width="34.5546875" bestFit="1" customWidth="1"/>
    <col min="15" max="15" width="11.88671875" bestFit="1" customWidth="1"/>
  </cols>
  <sheetData>
    <row r="1" spans="1:15" ht="14.25" customHeight="1">
      <c r="D1" s="1" t="s">
        <v>0</v>
      </c>
      <c r="H1" s="39"/>
      <c r="I1" s="1" t="s">
        <v>1</v>
      </c>
    </row>
    <row r="2" spans="1:15" ht="14.25" customHeight="1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39"/>
      <c r="I2" t="s">
        <v>9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10</v>
      </c>
    </row>
    <row r="3" spans="1:15" ht="14.25" customHeight="1">
      <c r="A3" s="3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39"/>
      <c r="I3" s="3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18</v>
      </c>
    </row>
    <row r="4" spans="1:15" ht="14.25" customHeight="1">
      <c r="A4" s="5">
        <v>1</v>
      </c>
      <c r="B4" s="6">
        <v>44304.436782407407</v>
      </c>
      <c r="C4" s="7">
        <v>1250</v>
      </c>
      <c r="D4" s="8" t="s">
        <v>19</v>
      </c>
      <c r="E4" s="8" t="s">
        <v>20</v>
      </c>
      <c r="F4" s="9" t="s">
        <v>21</v>
      </c>
      <c r="G4" s="10">
        <v>44386</v>
      </c>
      <c r="H4" s="39"/>
      <c r="I4" s="11">
        <v>1</v>
      </c>
      <c r="J4" s="6">
        <v>44304.436782407407</v>
      </c>
      <c r="K4" s="12">
        <v>1250</v>
      </c>
      <c r="L4" s="13" t="s">
        <v>19</v>
      </c>
      <c r="M4" s="13" t="s">
        <v>20</v>
      </c>
      <c r="N4" s="9" t="s">
        <v>21</v>
      </c>
      <c r="O4" s="10">
        <v>44386</v>
      </c>
    </row>
    <row r="5" spans="1:15" ht="14.25" customHeight="1">
      <c r="A5" s="5">
        <v>2</v>
      </c>
      <c r="B5" s="6">
        <v>44329.45385416667</v>
      </c>
      <c r="C5" s="7">
        <v>2500</v>
      </c>
      <c r="D5" s="8" t="s">
        <v>19</v>
      </c>
      <c r="E5" s="8" t="s">
        <v>22</v>
      </c>
      <c r="F5" s="9" t="s">
        <v>23</v>
      </c>
      <c r="G5" s="10">
        <v>44386</v>
      </c>
      <c r="H5" s="39"/>
      <c r="I5" s="11">
        <v>2</v>
      </c>
      <c r="J5" s="6">
        <v>44329.45385416667</v>
      </c>
      <c r="K5" s="12">
        <v>2500</v>
      </c>
      <c r="L5" s="13" t="s">
        <v>19</v>
      </c>
      <c r="M5" s="13" t="s">
        <v>22</v>
      </c>
      <c r="N5" s="9" t="s">
        <v>23</v>
      </c>
      <c r="O5" s="10">
        <v>44386</v>
      </c>
    </row>
    <row r="6" spans="1:15" ht="14.25" customHeight="1">
      <c r="A6" s="5">
        <v>3</v>
      </c>
      <c r="B6" s="6">
        <v>44322.638692129629</v>
      </c>
      <c r="C6" s="7">
        <v>10000</v>
      </c>
      <c r="D6" s="8" t="s">
        <v>19</v>
      </c>
      <c r="E6" s="8" t="s">
        <v>24</v>
      </c>
      <c r="F6" s="9" t="s">
        <v>25</v>
      </c>
      <c r="G6" s="10">
        <v>44386</v>
      </c>
      <c r="H6" s="39"/>
      <c r="I6" s="11">
        <v>3</v>
      </c>
      <c r="J6" s="6">
        <v>44322.638692129629</v>
      </c>
      <c r="K6" s="12">
        <v>10000</v>
      </c>
      <c r="L6" s="13" t="s">
        <v>19</v>
      </c>
      <c r="M6" s="13" t="s">
        <v>24</v>
      </c>
      <c r="N6" s="9" t="s">
        <v>25</v>
      </c>
      <c r="O6" s="10">
        <v>44386</v>
      </c>
    </row>
    <row r="7" spans="1:15" ht="14.25" customHeight="1">
      <c r="A7" s="5">
        <v>4</v>
      </c>
      <c r="B7" s="6">
        <v>44317.522245370368</v>
      </c>
      <c r="C7" s="7">
        <v>20000</v>
      </c>
      <c r="D7" s="8" t="s">
        <v>19</v>
      </c>
      <c r="E7" s="8" t="s">
        <v>24</v>
      </c>
      <c r="F7" s="9" t="s">
        <v>26</v>
      </c>
      <c r="G7" s="10">
        <v>44386</v>
      </c>
      <c r="H7" s="39"/>
      <c r="I7" s="11">
        <v>4</v>
      </c>
      <c r="J7" s="6">
        <v>44317.522245370368</v>
      </c>
      <c r="K7" s="12">
        <v>20000</v>
      </c>
      <c r="L7" s="13" t="s">
        <v>19</v>
      </c>
      <c r="M7" s="13" t="s">
        <v>24</v>
      </c>
      <c r="N7" s="9" t="s">
        <v>26</v>
      </c>
      <c r="O7" s="10">
        <v>44386</v>
      </c>
    </row>
    <row r="8" spans="1:15" ht="14.25" customHeight="1">
      <c r="A8" s="5">
        <v>5</v>
      </c>
      <c r="B8" s="6">
        <v>44297.6252662037</v>
      </c>
      <c r="C8" s="7">
        <v>30000</v>
      </c>
      <c r="D8" s="8" t="s">
        <v>19</v>
      </c>
      <c r="E8" s="8" t="s">
        <v>27</v>
      </c>
      <c r="F8" s="9" t="s">
        <v>28</v>
      </c>
      <c r="G8" s="10">
        <v>44386</v>
      </c>
      <c r="H8" s="39"/>
      <c r="I8" s="11">
        <v>5</v>
      </c>
      <c r="J8" s="6">
        <v>44297.6252662037</v>
      </c>
      <c r="K8" s="12">
        <v>30000</v>
      </c>
      <c r="L8" s="13" t="s">
        <v>19</v>
      </c>
      <c r="M8" s="13" t="s">
        <v>27</v>
      </c>
      <c r="N8" s="9" t="s">
        <v>28</v>
      </c>
      <c r="O8" s="10">
        <v>44386</v>
      </c>
    </row>
    <row r="9" spans="1:15" ht="14.25" customHeight="1">
      <c r="A9" s="5">
        <v>6</v>
      </c>
      <c r="B9" s="6">
        <v>44310.355694444443</v>
      </c>
      <c r="C9" s="7">
        <v>40000</v>
      </c>
      <c r="D9" s="8" t="s">
        <v>19</v>
      </c>
      <c r="E9" s="8" t="s">
        <v>29</v>
      </c>
      <c r="F9" s="9" t="s">
        <v>30</v>
      </c>
      <c r="G9" s="10">
        <v>44386</v>
      </c>
      <c r="H9" s="39"/>
      <c r="I9" s="11">
        <v>6</v>
      </c>
      <c r="J9" s="6">
        <v>44310.355694444443</v>
      </c>
      <c r="K9" s="12">
        <v>40000</v>
      </c>
      <c r="L9" s="13" t="s">
        <v>19</v>
      </c>
      <c r="M9" s="13" t="s">
        <v>29</v>
      </c>
      <c r="N9" s="9" t="s">
        <v>30</v>
      </c>
      <c r="O9" s="10">
        <v>44386</v>
      </c>
    </row>
    <row r="10" spans="1:15" ht="14.25" customHeight="1">
      <c r="A10" s="5">
        <v>7</v>
      </c>
      <c r="B10" s="6">
        <v>44277.525543981479</v>
      </c>
      <c r="C10" s="7">
        <v>100000</v>
      </c>
      <c r="D10" s="8" t="s">
        <v>31</v>
      </c>
      <c r="E10" s="8" t="s">
        <v>32</v>
      </c>
      <c r="F10" s="9" t="s">
        <v>33</v>
      </c>
      <c r="G10" s="10">
        <v>44386</v>
      </c>
      <c r="H10" s="39"/>
      <c r="I10" s="11">
        <v>7</v>
      </c>
      <c r="J10" s="6">
        <v>44277.525543981479</v>
      </c>
      <c r="K10" s="12">
        <v>100000</v>
      </c>
      <c r="L10" s="13" t="s">
        <v>31</v>
      </c>
      <c r="M10" s="13" t="s">
        <v>32</v>
      </c>
      <c r="N10" s="9" t="s">
        <v>33</v>
      </c>
      <c r="O10" s="10">
        <v>44386</v>
      </c>
    </row>
    <row r="11" spans="1:15" ht="14.25" customHeight="1">
      <c r="A11" s="5">
        <v>8</v>
      </c>
      <c r="B11" s="6">
        <v>44168.615706018521</v>
      </c>
      <c r="C11" s="14">
        <v>1100</v>
      </c>
      <c r="D11" s="9" t="s">
        <v>34</v>
      </c>
      <c r="E11" s="9" t="s">
        <v>35</v>
      </c>
      <c r="F11" s="9" t="s">
        <v>36</v>
      </c>
      <c r="G11" s="15" t="s">
        <v>37</v>
      </c>
      <c r="H11" s="39"/>
      <c r="I11" s="11">
        <v>8</v>
      </c>
      <c r="J11" s="6">
        <v>44335.489178240743</v>
      </c>
      <c r="K11" s="12">
        <v>5400</v>
      </c>
      <c r="L11" s="13" t="s">
        <v>38</v>
      </c>
      <c r="M11" s="13" t="s">
        <v>39</v>
      </c>
      <c r="N11" s="9" t="s">
        <v>40</v>
      </c>
      <c r="O11" s="15" t="s">
        <v>41</v>
      </c>
    </row>
    <row r="12" spans="1:15" ht="14.25" customHeight="1">
      <c r="A12" s="5">
        <v>9</v>
      </c>
      <c r="B12" s="6">
        <v>44124.570474537039</v>
      </c>
      <c r="C12" s="14">
        <v>2000</v>
      </c>
      <c r="D12" s="9" t="s">
        <v>42</v>
      </c>
      <c r="E12" s="9" t="s">
        <v>43</v>
      </c>
      <c r="F12" s="9" t="s">
        <v>44</v>
      </c>
      <c r="G12" s="15" t="s">
        <v>37</v>
      </c>
      <c r="H12" s="39"/>
      <c r="I12" s="11">
        <v>9</v>
      </c>
      <c r="J12" s="6">
        <v>44310.481041666666</v>
      </c>
      <c r="K12" s="12">
        <v>7200</v>
      </c>
      <c r="L12" s="13" t="s">
        <v>45</v>
      </c>
      <c r="M12" s="13" t="s">
        <v>46</v>
      </c>
      <c r="N12" s="9" t="s">
        <v>47</v>
      </c>
      <c r="O12" s="15" t="s">
        <v>41</v>
      </c>
    </row>
    <row r="13" spans="1:15" ht="14.25" customHeight="1">
      <c r="A13" s="5">
        <v>10</v>
      </c>
      <c r="B13" s="6">
        <v>44173.572071759256</v>
      </c>
      <c r="C13" s="14">
        <v>5000</v>
      </c>
      <c r="D13" s="9" t="s">
        <v>19</v>
      </c>
      <c r="E13" s="9" t="s">
        <v>48</v>
      </c>
      <c r="F13" s="9" t="s">
        <v>49</v>
      </c>
      <c r="G13" s="15" t="s">
        <v>37</v>
      </c>
      <c r="H13" s="39"/>
      <c r="I13" s="11">
        <v>10</v>
      </c>
      <c r="J13" s="6">
        <v>44315.396898148145</v>
      </c>
      <c r="K13" s="12">
        <v>7200</v>
      </c>
      <c r="L13" s="13" t="s">
        <v>45</v>
      </c>
      <c r="M13" s="13" t="s">
        <v>50</v>
      </c>
      <c r="N13" s="9" t="s">
        <v>51</v>
      </c>
      <c r="O13" s="15" t="s">
        <v>41</v>
      </c>
    </row>
    <row r="14" spans="1:15" ht="14.25" customHeight="1">
      <c r="A14" s="5">
        <v>11</v>
      </c>
      <c r="B14" s="6">
        <v>44251.665960648148</v>
      </c>
      <c r="C14" s="14">
        <v>5000</v>
      </c>
      <c r="D14" s="9" t="s">
        <v>52</v>
      </c>
      <c r="E14" s="9" t="s">
        <v>53</v>
      </c>
      <c r="F14" s="9" t="s">
        <v>54</v>
      </c>
      <c r="G14" s="15" t="s">
        <v>37</v>
      </c>
      <c r="H14" s="39"/>
      <c r="I14" s="11">
        <v>11</v>
      </c>
      <c r="J14" s="6">
        <v>44335.653796296298</v>
      </c>
      <c r="K14" s="12">
        <v>15000.13</v>
      </c>
      <c r="L14" s="13" t="s">
        <v>55</v>
      </c>
      <c r="M14" s="13" t="s">
        <v>56</v>
      </c>
      <c r="N14" s="9" t="s">
        <v>57</v>
      </c>
      <c r="O14" s="15" t="s">
        <v>41</v>
      </c>
    </row>
    <row r="15" spans="1:15" ht="14.25" customHeight="1">
      <c r="A15" s="5">
        <v>12</v>
      </c>
      <c r="B15" s="6">
        <v>44252.950868055559</v>
      </c>
      <c r="C15" s="14">
        <v>5000</v>
      </c>
      <c r="D15" s="9" t="s">
        <v>19</v>
      </c>
      <c r="E15" s="9" t="s">
        <v>53</v>
      </c>
      <c r="F15" s="9" t="s">
        <v>58</v>
      </c>
      <c r="G15" s="15" t="s">
        <v>37</v>
      </c>
      <c r="H15" s="39"/>
      <c r="I15" s="11" t="s">
        <v>59</v>
      </c>
      <c r="J15" s="16"/>
      <c r="K15" s="17">
        <f>SUM(K4:K14)</f>
        <v>238550.13</v>
      </c>
      <c r="L15" s="18"/>
      <c r="M15" s="18"/>
      <c r="N15" s="19"/>
      <c r="O15" s="20"/>
    </row>
    <row r="16" spans="1:15" ht="14.25" customHeight="1">
      <c r="A16" s="5">
        <v>13</v>
      </c>
      <c r="B16" s="21">
        <v>43960.491724537038</v>
      </c>
      <c r="C16" s="14">
        <v>10000</v>
      </c>
      <c r="D16" s="13" t="s">
        <v>42</v>
      </c>
      <c r="E16" s="13" t="s">
        <v>60</v>
      </c>
      <c r="F16" s="13" t="s">
        <v>61</v>
      </c>
      <c r="G16" s="15" t="s">
        <v>37</v>
      </c>
      <c r="H16" s="39"/>
    </row>
    <row r="17" spans="1:11" ht="14.25" customHeight="1">
      <c r="A17" s="5">
        <v>14</v>
      </c>
      <c r="B17" s="6">
        <v>44278.694097222222</v>
      </c>
      <c r="C17" s="14">
        <v>15000</v>
      </c>
      <c r="D17" s="9" t="s">
        <v>19</v>
      </c>
      <c r="E17" s="9" t="s">
        <v>62</v>
      </c>
      <c r="F17" s="9" t="s">
        <v>63</v>
      </c>
      <c r="G17" s="15" t="s">
        <v>37</v>
      </c>
      <c r="H17" s="39"/>
    </row>
    <row r="18" spans="1:11" ht="14.25" customHeight="1">
      <c r="A18" s="5">
        <v>15</v>
      </c>
      <c r="B18" s="6">
        <v>44076.694756944446</v>
      </c>
      <c r="C18" s="14">
        <v>18136.45</v>
      </c>
      <c r="D18" s="6" t="s">
        <v>19</v>
      </c>
      <c r="E18" s="9" t="s">
        <v>64</v>
      </c>
      <c r="F18" s="9" t="s">
        <v>65</v>
      </c>
      <c r="G18" s="15" t="s">
        <v>37</v>
      </c>
      <c r="H18" s="39"/>
      <c r="I18" t="s">
        <v>66</v>
      </c>
      <c r="J18" t="s">
        <v>67</v>
      </c>
      <c r="K18" t="s">
        <v>68</v>
      </c>
    </row>
    <row r="19" spans="1:11" ht="14.25" customHeight="1">
      <c r="A19" s="5">
        <v>16</v>
      </c>
      <c r="B19" s="6">
        <v>44164.438715277778</v>
      </c>
      <c r="C19" s="14">
        <v>20000</v>
      </c>
      <c r="D19" s="9" t="s">
        <v>19</v>
      </c>
      <c r="E19" s="9" t="s">
        <v>69</v>
      </c>
      <c r="F19" s="9" t="s">
        <v>70</v>
      </c>
      <c r="G19" s="15" t="s">
        <v>37</v>
      </c>
      <c r="H19" s="39"/>
      <c r="I19" t="str">
        <f>D1</f>
        <v>Cash advance total request</v>
      </c>
      <c r="J19" s="22">
        <f>C27</f>
        <v>599368.44999999995</v>
      </c>
      <c r="K19">
        <v>23</v>
      </c>
    </row>
    <row r="20" spans="1:11" ht="14.25" customHeight="1">
      <c r="A20" s="5">
        <v>17</v>
      </c>
      <c r="B20" s="6">
        <v>44251.818599537037</v>
      </c>
      <c r="C20" s="14">
        <v>25782</v>
      </c>
      <c r="D20" s="9" t="s">
        <v>19</v>
      </c>
      <c r="E20" s="9" t="s">
        <v>71</v>
      </c>
      <c r="F20" s="9" t="s">
        <v>72</v>
      </c>
      <c r="G20" s="15" t="s">
        <v>37</v>
      </c>
      <c r="H20" s="39"/>
      <c r="I20" t="str">
        <f>D29</f>
        <v>Purchase total request</v>
      </c>
      <c r="J20" s="23">
        <f>C112</f>
        <v>486992.57000000007</v>
      </c>
      <c r="K20">
        <v>80</v>
      </c>
    </row>
    <row r="21" spans="1:11" ht="14.25" customHeight="1">
      <c r="A21" s="5">
        <v>18</v>
      </c>
      <c r="B21" s="6">
        <v>44078.607442129629</v>
      </c>
      <c r="C21" s="14">
        <v>30000</v>
      </c>
      <c r="D21" s="6" t="s">
        <v>19</v>
      </c>
      <c r="E21" s="9" t="s">
        <v>73</v>
      </c>
      <c r="F21" s="9" t="s">
        <v>74</v>
      </c>
      <c r="G21" s="15" t="s">
        <v>37</v>
      </c>
      <c r="H21" s="39"/>
      <c r="I21" t="str">
        <f>I1</f>
        <v>Setteld beffor the  requested date</v>
      </c>
      <c r="J21" s="22">
        <f>K15</f>
        <v>238550.13</v>
      </c>
      <c r="K21">
        <v>11</v>
      </c>
    </row>
    <row r="22" spans="1:11" ht="14.25" customHeight="1">
      <c r="A22" s="5">
        <v>19</v>
      </c>
      <c r="B22" s="6">
        <v>44166.499837962961</v>
      </c>
      <c r="C22" s="14">
        <v>38000</v>
      </c>
      <c r="D22" s="9" t="s">
        <v>19</v>
      </c>
      <c r="E22" s="9" t="s">
        <v>75</v>
      </c>
      <c r="F22" s="9" t="s">
        <v>76</v>
      </c>
      <c r="G22" s="15" t="s">
        <v>37</v>
      </c>
      <c r="H22" s="39"/>
      <c r="I22" s="24" t="s">
        <v>77</v>
      </c>
      <c r="J22" s="25">
        <f>J19+J20</f>
        <v>1086361.02</v>
      </c>
      <c r="K22" s="24">
        <v>103</v>
      </c>
    </row>
    <row r="23" spans="1:11" ht="14.25" customHeight="1">
      <c r="A23" s="5">
        <v>20</v>
      </c>
      <c r="B23" s="6">
        <v>44163.527268518519</v>
      </c>
      <c r="C23" s="14">
        <v>50000</v>
      </c>
      <c r="D23" s="9" t="s">
        <v>19</v>
      </c>
      <c r="E23" s="9" t="s">
        <v>78</v>
      </c>
      <c r="F23" s="9" t="s">
        <v>79</v>
      </c>
      <c r="G23" s="15" t="s">
        <v>37</v>
      </c>
      <c r="H23" s="39"/>
      <c r="I23" s="24" t="s">
        <v>80</v>
      </c>
      <c r="J23" s="25">
        <f>J22-J21</f>
        <v>847810.89</v>
      </c>
      <c r="K23" s="26">
        <f>K22-K21</f>
        <v>92</v>
      </c>
    </row>
    <row r="24" spans="1:11" ht="14.25" customHeight="1">
      <c r="A24" s="5">
        <v>21</v>
      </c>
      <c r="B24" s="6">
        <v>44163.583634259259</v>
      </c>
      <c r="C24" s="14">
        <v>50000</v>
      </c>
      <c r="D24" s="9" t="s">
        <v>19</v>
      </c>
      <c r="E24" s="9" t="s">
        <v>29</v>
      </c>
      <c r="F24" s="9" t="s">
        <v>81</v>
      </c>
      <c r="G24" s="15" t="s">
        <v>37</v>
      </c>
      <c r="H24" s="39"/>
    </row>
    <row r="25" spans="1:11" ht="14.25" customHeight="1">
      <c r="A25" s="5">
        <v>22</v>
      </c>
      <c r="B25" s="6">
        <v>44154.481990740744</v>
      </c>
      <c r="C25" s="14">
        <v>56800</v>
      </c>
      <c r="D25" s="9" t="s">
        <v>82</v>
      </c>
      <c r="E25" s="9" t="s">
        <v>83</v>
      </c>
      <c r="F25" s="9" t="s">
        <v>84</v>
      </c>
      <c r="G25" s="15" t="s">
        <v>37</v>
      </c>
      <c r="H25" s="39"/>
    </row>
    <row r="26" spans="1:11" ht="14.25" customHeight="1">
      <c r="A26" s="5">
        <v>23</v>
      </c>
      <c r="B26" s="6">
        <v>44333.695763888885</v>
      </c>
      <c r="C26" s="14">
        <v>63800</v>
      </c>
      <c r="D26" s="9" t="s">
        <v>19</v>
      </c>
      <c r="E26" s="9" t="s">
        <v>85</v>
      </c>
      <c r="F26" s="9" t="s">
        <v>86</v>
      </c>
      <c r="G26" s="15" t="s">
        <v>37</v>
      </c>
      <c r="H26" s="39"/>
    </row>
    <row r="27" spans="1:11" ht="14.25" customHeight="1">
      <c r="A27" s="27" t="s">
        <v>59</v>
      </c>
      <c r="B27" s="28"/>
      <c r="C27" s="17">
        <f>SUM(C4:C26)</f>
        <v>599368.44999999995</v>
      </c>
      <c r="D27" s="18"/>
      <c r="E27" s="18"/>
      <c r="F27" s="19"/>
      <c r="G27" s="20"/>
      <c r="H27" s="39"/>
    </row>
    <row r="28" spans="1:11" ht="14.25" customHeight="1">
      <c r="A28" s="29"/>
      <c r="B28" s="29"/>
      <c r="C28" s="30"/>
      <c r="D28" s="31"/>
      <c r="E28" s="31"/>
      <c r="F28" s="31"/>
      <c r="G28" s="32"/>
      <c r="H28" s="39"/>
    </row>
    <row r="29" spans="1:11" ht="14.25" customHeight="1">
      <c r="D29" s="1" t="s">
        <v>87</v>
      </c>
      <c r="H29" s="39"/>
    </row>
    <row r="30" spans="1:11" ht="14.25" customHeight="1">
      <c r="A30" s="33" t="s">
        <v>88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s="39"/>
    </row>
    <row r="31" spans="1:11" ht="14.25" customHeight="1">
      <c r="A31" s="3" t="s">
        <v>11</v>
      </c>
      <c r="B31" s="4" t="s">
        <v>12</v>
      </c>
      <c r="C31" s="4" t="s">
        <v>13</v>
      </c>
      <c r="D31" s="4" t="s">
        <v>14</v>
      </c>
      <c r="E31" s="4" t="s">
        <v>15</v>
      </c>
      <c r="F31" s="4" t="s">
        <v>16</v>
      </c>
      <c r="G31" s="4" t="s">
        <v>17</v>
      </c>
      <c r="H31" s="39"/>
    </row>
    <row r="32" spans="1:11" ht="14.25" customHeight="1">
      <c r="A32" s="34">
        <v>1</v>
      </c>
      <c r="B32" s="6">
        <v>44239.5155787037</v>
      </c>
      <c r="C32" s="14">
        <v>60</v>
      </c>
      <c r="D32" s="9" t="s">
        <v>89</v>
      </c>
      <c r="E32" s="9" t="s">
        <v>90</v>
      </c>
      <c r="F32" s="9" t="s">
        <v>91</v>
      </c>
      <c r="G32" s="35" t="s">
        <v>37</v>
      </c>
      <c r="H32" s="39"/>
    </row>
    <row r="33" spans="1:8" ht="14.25" customHeight="1">
      <c r="A33" s="34">
        <v>2</v>
      </c>
      <c r="B33" s="6">
        <v>44077.424872685187</v>
      </c>
      <c r="C33" s="14">
        <v>217</v>
      </c>
      <c r="D33" s="9" t="s">
        <v>92</v>
      </c>
      <c r="E33" s="9" t="s">
        <v>93</v>
      </c>
      <c r="F33" s="36" t="s">
        <v>94</v>
      </c>
      <c r="G33" s="35" t="s">
        <v>37</v>
      </c>
      <c r="H33" s="39"/>
    </row>
    <row r="34" spans="1:8" ht="14.25" customHeight="1">
      <c r="A34" s="34">
        <v>3</v>
      </c>
      <c r="B34" s="6">
        <v>44236.795752314814</v>
      </c>
      <c r="C34" s="14">
        <v>275</v>
      </c>
      <c r="D34" s="9" t="s">
        <v>89</v>
      </c>
      <c r="E34" s="9" t="s">
        <v>90</v>
      </c>
      <c r="F34" s="9" t="s">
        <v>95</v>
      </c>
      <c r="G34" s="35" t="s">
        <v>37</v>
      </c>
      <c r="H34" s="39"/>
    </row>
    <row r="35" spans="1:8" ht="14.25" customHeight="1">
      <c r="A35" s="34">
        <v>4</v>
      </c>
      <c r="B35" s="6">
        <v>44248.816388888888</v>
      </c>
      <c r="C35" s="14">
        <v>275</v>
      </c>
      <c r="D35" s="9" t="s">
        <v>89</v>
      </c>
      <c r="E35" s="9" t="s">
        <v>90</v>
      </c>
      <c r="F35" s="9" t="s">
        <v>96</v>
      </c>
      <c r="G35" s="35" t="s">
        <v>37</v>
      </c>
      <c r="H35" s="39"/>
    </row>
    <row r="36" spans="1:8" ht="14.25" customHeight="1">
      <c r="A36" s="34">
        <v>5</v>
      </c>
      <c r="B36" s="6">
        <v>44156.60497685185</v>
      </c>
      <c r="C36" s="14">
        <v>440</v>
      </c>
      <c r="D36" s="9" t="s">
        <v>55</v>
      </c>
      <c r="E36" s="9" t="s">
        <v>97</v>
      </c>
      <c r="F36" s="9" t="s">
        <v>98</v>
      </c>
      <c r="G36" s="35" t="s">
        <v>37</v>
      </c>
      <c r="H36" s="39"/>
    </row>
    <row r="37" spans="1:8" ht="14.25" customHeight="1">
      <c r="A37" s="34">
        <v>6</v>
      </c>
      <c r="B37" s="6">
        <v>44210.902488425927</v>
      </c>
      <c r="C37" s="14">
        <v>759</v>
      </c>
      <c r="D37" s="9" t="s">
        <v>99</v>
      </c>
      <c r="E37" s="9" t="s">
        <v>100</v>
      </c>
      <c r="F37" s="9" t="s">
        <v>101</v>
      </c>
      <c r="G37" s="35" t="s">
        <v>37</v>
      </c>
      <c r="H37" s="39"/>
    </row>
    <row r="38" spans="1:8" ht="14.25" customHeight="1">
      <c r="A38" s="34">
        <v>7</v>
      </c>
      <c r="B38" s="6">
        <v>44184.669803240744</v>
      </c>
      <c r="C38" s="14">
        <v>809.99</v>
      </c>
      <c r="D38" s="9" t="s">
        <v>55</v>
      </c>
      <c r="E38" s="9" t="s">
        <v>102</v>
      </c>
      <c r="F38" s="9" t="s">
        <v>103</v>
      </c>
      <c r="G38" s="35" t="s">
        <v>37</v>
      </c>
      <c r="H38" s="39"/>
    </row>
    <row r="39" spans="1:8" ht="14.25" customHeight="1">
      <c r="A39" s="34">
        <v>8</v>
      </c>
      <c r="B39" s="6">
        <v>44254.567326388889</v>
      </c>
      <c r="C39" s="14">
        <v>855</v>
      </c>
      <c r="D39" s="9" t="s">
        <v>104</v>
      </c>
      <c r="E39" s="9" t="s">
        <v>105</v>
      </c>
      <c r="F39" s="9" t="s">
        <v>106</v>
      </c>
      <c r="G39" s="35" t="s">
        <v>37</v>
      </c>
      <c r="H39" s="39"/>
    </row>
    <row r="40" spans="1:8" ht="14.25" customHeight="1">
      <c r="A40" s="34">
        <v>9</v>
      </c>
      <c r="B40" s="6">
        <v>44156.516967592594</v>
      </c>
      <c r="C40" s="14">
        <v>870</v>
      </c>
      <c r="D40" s="9" t="s">
        <v>55</v>
      </c>
      <c r="E40" s="9" t="s">
        <v>107</v>
      </c>
      <c r="F40" s="9" t="s">
        <v>108</v>
      </c>
      <c r="G40" s="35" t="s">
        <v>37</v>
      </c>
      <c r="H40" s="39"/>
    </row>
    <row r="41" spans="1:8" ht="14.25" customHeight="1">
      <c r="A41" s="34">
        <v>10</v>
      </c>
      <c r="B41" s="6">
        <v>44165.748715277776</v>
      </c>
      <c r="C41" s="14">
        <v>976.61</v>
      </c>
      <c r="D41" s="9" t="s">
        <v>109</v>
      </c>
      <c r="E41" s="9" t="s">
        <v>110</v>
      </c>
      <c r="F41" s="9" t="s">
        <v>111</v>
      </c>
      <c r="G41" s="35" t="s">
        <v>37</v>
      </c>
      <c r="H41" s="39"/>
    </row>
    <row r="42" spans="1:8" ht="14.25" customHeight="1">
      <c r="A42" s="34">
        <v>11</v>
      </c>
      <c r="B42" s="6">
        <v>43555.319884259261</v>
      </c>
      <c r="C42" s="37">
        <v>1000</v>
      </c>
      <c r="D42" s="9" t="s">
        <v>112</v>
      </c>
      <c r="E42" s="9" t="s">
        <v>113</v>
      </c>
      <c r="F42" s="9" t="s">
        <v>114</v>
      </c>
      <c r="G42" s="35" t="s">
        <v>37</v>
      </c>
      <c r="H42" s="39"/>
    </row>
    <row r="43" spans="1:8" ht="14.25" customHeight="1">
      <c r="A43" s="34">
        <v>12</v>
      </c>
      <c r="B43" s="6">
        <v>43993.798564814817</v>
      </c>
      <c r="C43" s="37">
        <v>1000</v>
      </c>
      <c r="D43" s="9" t="s">
        <v>115</v>
      </c>
      <c r="E43" s="9" t="s">
        <v>116</v>
      </c>
      <c r="F43" s="9" t="s">
        <v>117</v>
      </c>
      <c r="G43" s="35" t="s">
        <v>37</v>
      </c>
      <c r="H43" s="39"/>
    </row>
    <row r="44" spans="1:8" ht="14.25" customHeight="1">
      <c r="A44" s="34">
        <v>13</v>
      </c>
      <c r="B44" s="6">
        <v>43987.789050925923</v>
      </c>
      <c r="C44" s="14">
        <v>1010</v>
      </c>
      <c r="D44" s="9" t="s">
        <v>118</v>
      </c>
      <c r="E44" s="9" t="s">
        <v>119</v>
      </c>
      <c r="F44" s="9" t="s">
        <v>120</v>
      </c>
      <c r="G44" s="35" t="s">
        <v>37</v>
      </c>
      <c r="H44" s="39"/>
    </row>
    <row r="45" spans="1:8" ht="14.25" customHeight="1">
      <c r="A45" s="34">
        <v>14</v>
      </c>
      <c r="B45" s="6">
        <v>44160.7421875</v>
      </c>
      <c r="C45" s="14">
        <v>1078.01</v>
      </c>
      <c r="D45" s="9" t="s">
        <v>121</v>
      </c>
      <c r="E45" s="9" t="s">
        <v>122</v>
      </c>
      <c r="F45" s="9" t="s">
        <v>123</v>
      </c>
      <c r="G45" s="35" t="s">
        <v>37</v>
      </c>
      <c r="H45" s="39"/>
    </row>
    <row r="46" spans="1:8" ht="14.25" customHeight="1">
      <c r="A46" s="34">
        <v>15</v>
      </c>
      <c r="B46" s="6">
        <v>44234.57953703704</v>
      </c>
      <c r="C46" s="14">
        <v>1200</v>
      </c>
      <c r="D46" s="9" t="s">
        <v>124</v>
      </c>
      <c r="E46" s="9" t="s">
        <v>125</v>
      </c>
      <c r="F46" s="9" t="s">
        <v>126</v>
      </c>
      <c r="G46" s="35" t="s">
        <v>37</v>
      </c>
      <c r="H46" s="39"/>
    </row>
    <row r="47" spans="1:8" ht="14.25" customHeight="1">
      <c r="A47" s="34">
        <v>16</v>
      </c>
      <c r="B47" s="6">
        <v>44254.481354166666</v>
      </c>
      <c r="C47" s="14">
        <v>1230.01</v>
      </c>
      <c r="D47" s="9" t="s">
        <v>55</v>
      </c>
      <c r="E47" s="9" t="s">
        <v>127</v>
      </c>
      <c r="F47" s="9" t="s">
        <v>128</v>
      </c>
      <c r="G47" s="35" t="s">
        <v>37</v>
      </c>
      <c r="H47" s="39"/>
    </row>
    <row r="48" spans="1:8" ht="14.25" customHeight="1">
      <c r="A48" s="34">
        <v>17</v>
      </c>
      <c r="B48" s="6">
        <v>43880.874606481484</v>
      </c>
      <c r="C48" s="14">
        <v>1318</v>
      </c>
      <c r="D48" s="9" t="s">
        <v>129</v>
      </c>
      <c r="E48" s="9" t="s">
        <v>130</v>
      </c>
      <c r="F48" s="9" t="s">
        <v>131</v>
      </c>
      <c r="G48" s="35" t="s">
        <v>37</v>
      </c>
      <c r="H48" s="39"/>
    </row>
    <row r="49" spans="1:8" ht="14.25" customHeight="1">
      <c r="A49" s="34">
        <v>18</v>
      </c>
      <c r="B49" s="6">
        <v>44166.590960648151</v>
      </c>
      <c r="C49" s="14">
        <v>1369.98</v>
      </c>
      <c r="D49" s="9" t="s">
        <v>89</v>
      </c>
      <c r="E49" s="9" t="s">
        <v>132</v>
      </c>
      <c r="F49" s="9" t="s">
        <v>133</v>
      </c>
      <c r="G49" s="35" t="s">
        <v>37</v>
      </c>
      <c r="H49" s="39"/>
    </row>
    <row r="50" spans="1:8" ht="14.25" customHeight="1">
      <c r="A50" s="34">
        <v>19</v>
      </c>
      <c r="B50" s="6">
        <v>44174.651817129627</v>
      </c>
      <c r="C50" s="14">
        <v>1580.01</v>
      </c>
      <c r="D50" s="9" t="s">
        <v>55</v>
      </c>
      <c r="E50" s="9" t="s">
        <v>134</v>
      </c>
      <c r="F50" s="9" t="s">
        <v>135</v>
      </c>
      <c r="G50" s="35" t="s">
        <v>37</v>
      </c>
      <c r="H50" s="39"/>
    </row>
    <row r="51" spans="1:8" ht="14.25" customHeight="1">
      <c r="A51" s="34">
        <v>20</v>
      </c>
      <c r="B51" s="6">
        <v>44254.643599537034</v>
      </c>
      <c r="C51" s="14">
        <v>1600</v>
      </c>
      <c r="D51" s="9" t="s">
        <v>55</v>
      </c>
      <c r="E51" s="9" t="s">
        <v>136</v>
      </c>
      <c r="F51" s="9" t="s">
        <v>137</v>
      </c>
      <c r="G51" s="35" t="s">
        <v>37</v>
      </c>
      <c r="H51" s="39"/>
    </row>
    <row r="52" spans="1:8" ht="14.25" customHeight="1">
      <c r="A52" s="34">
        <v>21</v>
      </c>
      <c r="B52" s="6">
        <v>44083.584166666667</v>
      </c>
      <c r="C52" s="14">
        <v>1619.96</v>
      </c>
      <c r="D52" s="9" t="s">
        <v>89</v>
      </c>
      <c r="E52" s="9" t="s">
        <v>138</v>
      </c>
      <c r="F52" s="9" t="s">
        <v>139</v>
      </c>
      <c r="G52" s="35" t="s">
        <v>37</v>
      </c>
      <c r="H52" s="39"/>
    </row>
    <row r="53" spans="1:8" ht="14.25" customHeight="1">
      <c r="A53" s="34">
        <v>22</v>
      </c>
      <c r="B53" s="6">
        <v>44076.534629629627</v>
      </c>
      <c r="C53" s="14">
        <v>1621.01</v>
      </c>
      <c r="D53" s="9" t="s">
        <v>121</v>
      </c>
      <c r="E53" s="9" t="s">
        <v>140</v>
      </c>
      <c r="F53" s="36" t="s">
        <v>141</v>
      </c>
      <c r="G53" s="35" t="s">
        <v>37</v>
      </c>
      <c r="H53" s="39"/>
    </row>
    <row r="54" spans="1:8" ht="14.25" customHeight="1">
      <c r="A54" s="34">
        <v>23</v>
      </c>
      <c r="B54" s="6">
        <v>44121.683877314812</v>
      </c>
      <c r="C54" s="14">
        <v>1827.02</v>
      </c>
      <c r="D54" s="9" t="s">
        <v>121</v>
      </c>
      <c r="E54" s="9" t="s">
        <v>142</v>
      </c>
      <c r="F54" s="9" t="s">
        <v>143</v>
      </c>
      <c r="G54" s="35" t="s">
        <v>37</v>
      </c>
      <c r="H54" s="39"/>
    </row>
    <row r="55" spans="1:8" ht="14.25" customHeight="1">
      <c r="A55" s="34">
        <v>24</v>
      </c>
      <c r="B55" s="6">
        <v>44121.643067129633</v>
      </c>
      <c r="C55" s="14">
        <v>1965.99</v>
      </c>
      <c r="D55" s="9" t="s">
        <v>121</v>
      </c>
      <c r="E55" s="9" t="s">
        <v>144</v>
      </c>
      <c r="F55" s="9" t="s">
        <v>145</v>
      </c>
      <c r="G55" s="35" t="s">
        <v>37</v>
      </c>
      <c r="H55" s="39"/>
    </row>
    <row r="56" spans="1:8" ht="14.25" customHeight="1">
      <c r="A56" s="34">
        <v>25</v>
      </c>
      <c r="B56" s="6">
        <v>44201.441759259258</v>
      </c>
      <c r="C56" s="14">
        <v>2000</v>
      </c>
      <c r="D56" s="9" t="s">
        <v>129</v>
      </c>
      <c r="E56" s="9" t="s">
        <v>146</v>
      </c>
      <c r="F56" s="9" t="s">
        <v>147</v>
      </c>
      <c r="G56" s="35" t="s">
        <v>37</v>
      </c>
      <c r="H56" s="39"/>
    </row>
    <row r="57" spans="1:8" ht="14.25" customHeight="1">
      <c r="A57" s="34">
        <v>26</v>
      </c>
      <c r="B57" s="6">
        <v>44336.639594907407</v>
      </c>
      <c r="C57" s="14">
        <v>2100</v>
      </c>
      <c r="D57" s="9" t="s">
        <v>55</v>
      </c>
      <c r="E57" s="9" t="s">
        <v>148</v>
      </c>
      <c r="F57" s="9" t="s">
        <v>149</v>
      </c>
      <c r="G57" s="35" t="s">
        <v>37</v>
      </c>
      <c r="H57" s="39"/>
    </row>
    <row r="58" spans="1:8" ht="14.25" customHeight="1">
      <c r="A58" s="34">
        <v>27</v>
      </c>
      <c r="B58" s="6">
        <v>44156.522696759261</v>
      </c>
      <c r="C58" s="14">
        <v>2160</v>
      </c>
      <c r="D58" s="9" t="s">
        <v>55</v>
      </c>
      <c r="E58" s="9" t="s">
        <v>107</v>
      </c>
      <c r="F58" s="9" t="s">
        <v>150</v>
      </c>
      <c r="G58" s="35" t="s">
        <v>37</v>
      </c>
      <c r="H58" s="39"/>
    </row>
    <row r="59" spans="1:8" ht="14.25" customHeight="1">
      <c r="A59" s="34">
        <v>28</v>
      </c>
      <c r="B59" s="6">
        <v>44153.562071759261</v>
      </c>
      <c r="C59" s="14">
        <v>2170.02</v>
      </c>
      <c r="D59" s="9" t="s">
        <v>55</v>
      </c>
      <c r="E59" s="9" t="s">
        <v>151</v>
      </c>
      <c r="F59" s="9" t="s">
        <v>152</v>
      </c>
      <c r="G59" s="35" t="s">
        <v>37</v>
      </c>
      <c r="H59" s="39"/>
    </row>
    <row r="60" spans="1:8" ht="14.25" customHeight="1">
      <c r="A60" s="34">
        <v>29</v>
      </c>
      <c r="B60" s="6">
        <v>44079.472453703704</v>
      </c>
      <c r="C60" s="14">
        <v>2220</v>
      </c>
      <c r="D60" s="36" t="s">
        <v>153</v>
      </c>
      <c r="E60" s="9" t="s">
        <v>154</v>
      </c>
      <c r="F60" s="36" t="s">
        <v>155</v>
      </c>
      <c r="G60" s="35" t="s">
        <v>37</v>
      </c>
      <c r="H60" s="39"/>
    </row>
    <row r="61" spans="1:8" ht="14.25" customHeight="1">
      <c r="A61" s="34">
        <v>30</v>
      </c>
      <c r="B61" s="6">
        <v>44164.664560185185</v>
      </c>
      <c r="C61" s="14">
        <v>2303.02</v>
      </c>
      <c r="D61" s="9" t="s">
        <v>121</v>
      </c>
      <c r="E61" s="9" t="s">
        <v>156</v>
      </c>
      <c r="F61" s="9" t="s">
        <v>157</v>
      </c>
      <c r="G61" s="35" t="s">
        <v>37</v>
      </c>
      <c r="H61" s="39"/>
    </row>
    <row r="62" spans="1:8" ht="14.25" customHeight="1">
      <c r="A62" s="34">
        <v>31</v>
      </c>
      <c r="B62" s="6">
        <v>43752.919918981483</v>
      </c>
      <c r="C62" s="14">
        <v>2540.88</v>
      </c>
      <c r="D62" s="9" t="s">
        <v>158</v>
      </c>
      <c r="E62" s="9" t="s">
        <v>159</v>
      </c>
      <c r="F62" s="9" t="s">
        <v>160</v>
      </c>
      <c r="G62" s="35" t="s">
        <v>37</v>
      </c>
      <c r="H62" s="39"/>
    </row>
    <row r="63" spans="1:8" ht="14.25" customHeight="1">
      <c r="A63" s="34">
        <v>32</v>
      </c>
      <c r="B63" s="6">
        <v>44082.884594907409</v>
      </c>
      <c r="C63" s="14">
        <v>2569.9499999999998</v>
      </c>
      <c r="D63" s="9" t="s">
        <v>89</v>
      </c>
      <c r="E63" s="9" t="s">
        <v>161</v>
      </c>
      <c r="F63" s="9" t="s">
        <v>162</v>
      </c>
      <c r="G63" s="35" t="s">
        <v>37</v>
      </c>
      <c r="H63" s="39"/>
    </row>
    <row r="64" spans="1:8" ht="14.25" customHeight="1">
      <c r="A64" s="34">
        <v>33</v>
      </c>
      <c r="B64" s="6">
        <v>44079.503425925926</v>
      </c>
      <c r="C64" s="14">
        <v>2578.0700000000002</v>
      </c>
      <c r="D64" s="9" t="s">
        <v>121</v>
      </c>
      <c r="E64" s="9" t="s">
        <v>163</v>
      </c>
      <c r="F64" s="36" t="s">
        <v>164</v>
      </c>
      <c r="G64" s="35" t="s">
        <v>37</v>
      </c>
      <c r="H64" s="39"/>
    </row>
    <row r="65" spans="1:8" ht="14.25" customHeight="1">
      <c r="A65" s="34">
        <v>34</v>
      </c>
      <c r="B65" s="6">
        <v>44156.474409722221</v>
      </c>
      <c r="C65" s="14">
        <v>2650</v>
      </c>
      <c r="D65" s="9" t="s">
        <v>165</v>
      </c>
      <c r="E65" s="9" t="s">
        <v>166</v>
      </c>
      <c r="F65" s="9" t="s">
        <v>167</v>
      </c>
      <c r="G65" s="35" t="s">
        <v>37</v>
      </c>
      <c r="H65" s="39"/>
    </row>
    <row r="66" spans="1:8" ht="14.25" customHeight="1">
      <c r="A66" s="34">
        <v>35</v>
      </c>
      <c r="B66" s="6">
        <v>44163.704131944447</v>
      </c>
      <c r="C66" s="14">
        <v>2851.97</v>
      </c>
      <c r="D66" s="9" t="s">
        <v>121</v>
      </c>
      <c r="E66" s="9" t="s">
        <v>78</v>
      </c>
      <c r="F66" s="9" t="s">
        <v>168</v>
      </c>
      <c r="G66" s="35" t="s">
        <v>37</v>
      </c>
      <c r="H66" s="39"/>
    </row>
    <row r="67" spans="1:8" ht="14.25" customHeight="1">
      <c r="A67" s="34">
        <v>36</v>
      </c>
      <c r="B67" s="6">
        <v>44149.525902777779</v>
      </c>
      <c r="C67" s="14">
        <v>3139.99</v>
      </c>
      <c r="D67" s="9" t="s">
        <v>55</v>
      </c>
      <c r="E67" s="9" t="s">
        <v>122</v>
      </c>
      <c r="F67" s="9" t="s">
        <v>169</v>
      </c>
      <c r="G67" s="35" t="s">
        <v>37</v>
      </c>
      <c r="H67" s="39"/>
    </row>
    <row r="68" spans="1:8" ht="14.25" customHeight="1">
      <c r="A68" s="34">
        <v>37</v>
      </c>
      <c r="B68" s="6">
        <v>44058.535277777781</v>
      </c>
      <c r="C68" s="14">
        <v>3300</v>
      </c>
      <c r="D68" s="9" t="s">
        <v>153</v>
      </c>
      <c r="E68" s="9" t="s">
        <v>154</v>
      </c>
      <c r="F68" s="9" t="s">
        <v>170</v>
      </c>
      <c r="G68" s="35" t="s">
        <v>37</v>
      </c>
      <c r="H68" s="39"/>
    </row>
    <row r="69" spans="1:8" ht="14.25" customHeight="1">
      <c r="A69" s="34">
        <v>38</v>
      </c>
      <c r="B69" s="6">
        <v>44254.568090277775</v>
      </c>
      <c r="C69" s="14">
        <v>3300.01</v>
      </c>
      <c r="D69" s="9" t="s">
        <v>55</v>
      </c>
      <c r="E69" s="9" t="s">
        <v>171</v>
      </c>
      <c r="F69" s="9" t="s">
        <v>172</v>
      </c>
      <c r="G69" s="35" t="s">
        <v>37</v>
      </c>
      <c r="H69" s="39"/>
    </row>
    <row r="70" spans="1:8" ht="14.25" customHeight="1">
      <c r="A70" s="34">
        <v>39</v>
      </c>
      <c r="B70" s="6">
        <v>44156.483657407407</v>
      </c>
      <c r="C70" s="14">
        <v>3450</v>
      </c>
      <c r="D70" s="9" t="s">
        <v>165</v>
      </c>
      <c r="E70" s="9" t="s">
        <v>173</v>
      </c>
      <c r="F70" s="9" t="s">
        <v>174</v>
      </c>
      <c r="G70" s="35" t="s">
        <v>37</v>
      </c>
      <c r="H70" s="39"/>
    </row>
    <row r="71" spans="1:8" ht="14.25" customHeight="1">
      <c r="A71" s="34">
        <v>40</v>
      </c>
      <c r="B71" s="6">
        <v>44149.453310185185</v>
      </c>
      <c r="C71" s="14">
        <v>3580.01</v>
      </c>
      <c r="D71" s="9" t="s">
        <v>55</v>
      </c>
      <c r="E71" s="9" t="s">
        <v>175</v>
      </c>
      <c r="F71" s="9" t="s">
        <v>176</v>
      </c>
      <c r="G71" s="35" t="s">
        <v>37</v>
      </c>
      <c r="H71" s="39"/>
    </row>
    <row r="72" spans="1:8" ht="14.25" customHeight="1">
      <c r="A72" s="34">
        <v>41</v>
      </c>
      <c r="B72" s="6">
        <v>44255.462546296294</v>
      </c>
      <c r="C72" s="14">
        <v>3594.6</v>
      </c>
      <c r="D72" s="9" t="s">
        <v>177</v>
      </c>
      <c r="E72" s="9" t="s">
        <v>178</v>
      </c>
      <c r="F72" s="9" t="s">
        <v>179</v>
      </c>
      <c r="G72" s="35" t="s">
        <v>37</v>
      </c>
      <c r="H72" s="39"/>
    </row>
    <row r="73" spans="1:8" ht="14.25" customHeight="1">
      <c r="A73" s="34">
        <v>42</v>
      </c>
      <c r="B73" s="6">
        <v>44149.533773148149</v>
      </c>
      <c r="C73" s="14">
        <v>3700.01</v>
      </c>
      <c r="D73" s="9" t="s">
        <v>55</v>
      </c>
      <c r="E73" s="9" t="s">
        <v>180</v>
      </c>
      <c r="F73" s="9" t="s">
        <v>181</v>
      </c>
      <c r="G73" s="35" t="s">
        <v>37</v>
      </c>
      <c r="H73" s="39"/>
    </row>
    <row r="74" spans="1:8" ht="14.25" customHeight="1">
      <c r="A74" s="34">
        <v>43</v>
      </c>
      <c r="B74" s="6">
        <v>44184.533888888887</v>
      </c>
      <c r="C74" s="14">
        <v>3700.02</v>
      </c>
      <c r="D74" s="9" t="s">
        <v>55</v>
      </c>
      <c r="E74" s="9" t="s">
        <v>182</v>
      </c>
      <c r="F74" s="9" t="s">
        <v>183</v>
      </c>
      <c r="G74" s="35" t="s">
        <v>37</v>
      </c>
      <c r="H74" s="39"/>
    </row>
    <row r="75" spans="1:8" ht="14.25" customHeight="1">
      <c r="A75" s="34">
        <v>44</v>
      </c>
      <c r="B75" s="6">
        <v>44340.643206018518</v>
      </c>
      <c r="C75" s="14">
        <v>3710</v>
      </c>
      <c r="D75" s="9" t="s">
        <v>55</v>
      </c>
      <c r="E75" s="9" t="s">
        <v>184</v>
      </c>
      <c r="F75" s="9" t="s">
        <v>185</v>
      </c>
      <c r="G75" s="35" t="s">
        <v>37</v>
      </c>
      <c r="H75" s="39"/>
    </row>
    <row r="76" spans="1:8" ht="14.25" customHeight="1">
      <c r="A76" s="34">
        <v>45</v>
      </c>
      <c r="B76" s="6">
        <v>44156.596643518518</v>
      </c>
      <c r="C76" s="14">
        <v>3840</v>
      </c>
      <c r="D76" s="9" t="s">
        <v>55</v>
      </c>
      <c r="E76" s="9" t="s">
        <v>97</v>
      </c>
      <c r="F76" s="9" t="s">
        <v>186</v>
      </c>
      <c r="G76" s="35" t="s">
        <v>37</v>
      </c>
      <c r="H76" s="39"/>
    </row>
    <row r="77" spans="1:8" ht="14.25" customHeight="1">
      <c r="A77" s="34">
        <v>46</v>
      </c>
      <c r="B77" s="6">
        <v>44337.663726851853</v>
      </c>
      <c r="C77" s="14">
        <v>4079.99</v>
      </c>
      <c r="D77" s="9" t="s">
        <v>55</v>
      </c>
      <c r="E77" s="9" t="s">
        <v>187</v>
      </c>
      <c r="F77" s="9" t="s">
        <v>188</v>
      </c>
      <c r="G77" s="35" t="s">
        <v>37</v>
      </c>
      <c r="H77" s="39"/>
    </row>
    <row r="78" spans="1:8" ht="14.25" customHeight="1">
      <c r="A78" s="34">
        <v>47</v>
      </c>
      <c r="B78" s="6">
        <v>44149.548090277778</v>
      </c>
      <c r="C78" s="14">
        <v>4490.01</v>
      </c>
      <c r="D78" s="9" t="s">
        <v>55</v>
      </c>
      <c r="E78" s="9" t="s">
        <v>189</v>
      </c>
      <c r="F78" s="9" t="s">
        <v>190</v>
      </c>
      <c r="G78" s="35" t="s">
        <v>37</v>
      </c>
      <c r="H78" s="39"/>
    </row>
    <row r="79" spans="1:8" ht="14.25" customHeight="1">
      <c r="A79" s="34">
        <v>48</v>
      </c>
      <c r="B79" s="6">
        <v>44339.455405092594</v>
      </c>
      <c r="C79" s="14">
        <v>4494.28</v>
      </c>
      <c r="D79" s="9" t="s">
        <v>191</v>
      </c>
      <c r="E79" s="9" t="s">
        <v>192</v>
      </c>
      <c r="F79" s="9" t="s">
        <v>193</v>
      </c>
      <c r="G79" s="35" t="s">
        <v>37</v>
      </c>
      <c r="H79" s="39"/>
    </row>
    <row r="80" spans="1:8" ht="14.25" customHeight="1">
      <c r="A80" s="34">
        <v>49</v>
      </c>
      <c r="B80" s="6">
        <v>44342.643726851849</v>
      </c>
      <c r="C80" s="14">
        <v>4650</v>
      </c>
      <c r="D80" s="9" t="s">
        <v>55</v>
      </c>
      <c r="E80" s="9" t="s">
        <v>194</v>
      </c>
      <c r="F80" s="9" t="s">
        <v>195</v>
      </c>
      <c r="G80" s="35" t="s">
        <v>37</v>
      </c>
      <c r="H80" s="39"/>
    </row>
    <row r="81" spans="1:8" ht="14.25" customHeight="1">
      <c r="A81" s="34">
        <v>50</v>
      </c>
      <c r="B81" s="6">
        <v>44337.514340277776</v>
      </c>
      <c r="C81" s="14">
        <v>4700</v>
      </c>
      <c r="D81" s="9" t="s">
        <v>55</v>
      </c>
      <c r="E81" s="9" t="s">
        <v>196</v>
      </c>
      <c r="F81" s="9" t="s">
        <v>197</v>
      </c>
      <c r="G81" s="35" t="s">
        <v>37</v>
      </c>
      <c r="H81" s="39"/>
    </row>
    <row r="82" spans="1:8" ht="14.25" customHeight="1">
      <c r="A82" s="34">
        <v>51</v>
      </c>
      <c r="B82" s="6">
        <v>44077.431215277778</v>
      </c>
      <c r="C82" s="14">
        <v>5054</v>
      </c>
      <c r="D82" s="9" t="s">
        <v>92</v>
      </c>
      <c r="E82" s="9" t="s">
        <v>93</v>
      </c>
      <c r="F82" s="36" t="s">
        <v>198</v>
      </c>
      <c r="G82" s="35" t="s">
        <v>37</v>
      </c>
      <c r="H82" s="39"/>
    </row>
    <row r="83" spans="1:8" ht="14.25" customHeight="1">
      <c r="A83" s="34">
        <v>52</v>
      </c>
      <c r="B83" s="6">
        <v>44156.6012962963</v>
      </c>
      <c r="C83" s="14">
        <v>5260</v>
      </c>
      <c r="D83" s="9" t="s">
        <v>55</v>
      </c>
      <c r="E83" s="9" t="s">
        <v>199</v>
      </c>
      <c r="F83" s="9" t="s">
        <v>200</v>
      </c>
      <c r="G83" s="35" t="s">
        <v>37</v>
      </c>
      <c r="H83" s="39"/>
    </row>
    <row r="84" spans="1:8" ht="14.25" customHeight="1">
      <c r="A84" s="34">
        <v>53</v>
      </c>
      <c r="B84" s="6">
        <v>44077.383518518516</v>
      </c>
      <c r="C84" s="14">
        <v>5279.26</v>
      </c>
      <c r="D84" s="9" t="s">
        <v>92</v>
      </c>
      <c r="E84" s="9" t="s">
        <v>201</v>
      </c>
      <c r="F84" s="36" t="s">
        <v>202</v>
      </c>
      <c r="G84" s="35" t="s">
        <v>37</v>
      </c>
      <c r="H84" s="39"/>
    </row>
    <row r="85" spans="1:8" ht="14.25" customHeight="1">
      <c r="A85" s="34">
        <v>54</v>
      </c>
      <c r="B85" s="6">
        <v>44156.493495370371</v>
      </c>
      <c r="C85" s="14">
        <v>5370.01</v>
      </c>
      <c r="D85" s="9" t="s">
        <v>55</v>
      </c>
      <c r="E85" s="9" t="s">
        <v>203</v>
      </c>
      <c r="F85" s="9" t="s">
        <v>204</v>
      </c>
      <c r="G85" s="35" t="s">
        <v>37</v>
      </c>
      <c r="H85" s="39"/>
    </row>
    <row r="86" spans="1:8" ht="14.25" customHeight="1">
      <c r="A86" s="34">
        <v>55</v>
      </c>
      <c r="B86" s="6">
        <v>44335.489178240743</v>
      </c>
      <c r="C86" s="7">
        <v>5400</v>
      </c>
      <c r="D86" s="8" t="s">
        <v>38</v>
      </c>
      <c r="E86" s="8" t="s">
        <v>39</v>
      </c>
      <c r="F86" s="9" t="s">
        <v>40</v>
      </c>
      <c r="G86" s="35" t="s">
        <v>41</v>
      </c>
      <c r="H86" s="39"/>
    </row>
    <row r="87" spans="1:8" ht="14.25" customHeight="1">
      <c r="A87" s="34">
        <v>56</v>
      </c>
      <c r="B87" s="6">
        <v>44337.648541666669</v>
      </c>
      <c r="C87" s="14">
        <v>5515.98</v>
      </c>
      <c r="D87" s="9" t="s">
        <v>205</v>
      </c>
      <c r="E87" s="9" t="s">
        <v>206</v>
      </c>
      <c r="F87" s="9" t="s">
        <v>207</v>
      </c>
      <c r="G87" s="35" t="s">
        <v>37</v>
      </c>
      <c r="H87" s="39"/>
    </row>
    <row r="88" spans="1:8" ht="14.25" customHeight="1">
      <c r="A88" s="34">
        <v>57</v>
      </c>
      <c r="B88" s="6">
        <v>44059.757372685184</v>
      </c>
      <c r="C88" s="14">
        <v>5600</v>
      </c>
      <c r="D88" s="9" t="s">
        <v>208</v>
      </c>
      <c r="E88" s="9" t="s">
        <v>209</v>
      </c>
      <c r="F88" s="9" t="s">
        <v>210</v>
      </c>
      <c r="G88" s="35" t="s">
        <v>37</v>
      </c>
      <c r="H88" s="39"/>
    </row>
    <row r="89" spans="1:8" ht="14.25" customHeight="1">
      <c r="A89" s="34">
        <v>58</v>
      </c>
      <c r="B89" s="6">
        <v>44149.659143518518</v>
      </c>
      <c r="C89" s="14">
        <v>5890</v>
      </c>
      <c r="D89" s="9" t="s">
        <v>55</v>
      </c>
      <c r="E89" s="9" t="s">
        <v>211</v>
      </c>
      <c r="F89" s="9" t="s">
        <v>212</v>
      </c>
      <c r="G89" s="35" t="s">
        <v>37</v>
      </c>
      <c r="H89" s="39"/>
    </row>
    <row r="90" spans="1:8" ht="14.25" customHeight="1">
      <c r="A90" s="34">
        <v>59</v>
      </c>
      <c r="B90" s="6">
        <v>44338.476400462961</v>
      </c>
      <c r="C90" s="14">
        <v>6000</v>
      </c>
      <c r="D90" s="9" t="s">
        <v>55</v>
      </c>
      <c r="E90" s="9" t="s">
        <v>213</v>
      </c>
      <c r="F90" s="9" t="s">
        <v>214</v>
      </c>
      <c r="G90" s="35" t="s">
        <v>37</v>
      </c>
      <c r="H90" s="39"/>
    </row>
    <row r="91" spans="1:8" ht="14.25" customHeight="1">
      <c r="A91" s="34">
        <v>60</v>
      </c>
      <c r="B91" s="6">
        <v>44340.542928240742</v>
      </c>
      <c r="C91" s="14">
        <v>6350.02</v>
      </c>
      <c r="D91" s="9" t="s">
        <v>55</v>
      </c>
      <c r="E91" s="9" t="s">
        <v>215</v>
      </c>
      <c r="F91" s="9" t="s">
        <v>216</v>
      </c>
      <c r="G91" s="35" t="s">
        <v>37</v>
      </c>
      <c r="H91" s="39"/>
    </row>
    <row r="92" spans="1:8" ht="14.25" customHeight="1">
      <c r="A92" s="34">
        <v>61</v>
      </c>
      <c r="B92" s="6">
        <v>44341.458680555559</v>
      </c>
      <c r="C92" s="14">
        <v>7125</v>
      </c>
      <c r="D92" s="9" t="s">
        <v>124</v>
      </c>
      <c r="E92" s="9" t="s">
        <v>217</v>
      </c>
      <c r="F92" s="9" t="s">
        <v>218</v>
      </c>
      <c r="G92" s="35" t="s">
        <v>37</v>
      </c>
      <c r="H92" s="39"/>
    </row>
    <row r="93" spans="1:8" ht="14.25" customHeight="1">
      <c r="A93" s="34">
        <v>62</v>
      </c>
      <c r="B93" s="6">
        <v>44156.489895833336</v>
      </c>
      <c r="C93" s="14">
        <v>7179.99</v>
      </c>
      <c r="D93" s="9" t="s">
        <v>55</v>
      </c>
      <c r="E93" s="9" t="s">
        <v>219</v>
      </c>
      <c r="F93" s="9" t="s">
        <v>220</v>
      </c>
      <c r="G93" s="35" t="s">
        <v>37</v>
      </c>
      <c r="H93" s="39"/>
    </row>
    <row r="94" spans="1:8" ht="14.25" customHeight="1">
      <c r="A94" s="34">
        <v>63</v>
      </c>
      <c r="B94" s="6">
        <v>44310.481041666666</v>
      </c>
      <c r="C94" s="7">
        <v>7200</v>
      </c>
      <c r="D94" s="8" t="s">
        <v>45</v>
      </c>
      <c r="E94" s="8" t="s">
        <v>46</v>
      </c>
      <c r="F94" s="9" t="s">
        <v>47</v>
      </c>
      <c r="G94" s="35" t="s">
        <v>41</v>
      </c>
      <c r="H94" s="39"/>
    </row>
    <row r="95" spans="1:8" ht="14.25" customHeight="1">
      <c r="A95" s="34">
        <v>64</v>
      </c>
      <c r="B95" s="6">
        <v>44315.396898148145</v>
      </c>
      <c r="C95" s="7">
        <v>7200</v>
      </c>
      <c r="D95" s="8" t="s">
        <v>45</v>
      </c>
      <c r="E95" s="8" t="s">
        <v>50</v>
      </c>
      <c r="F95" s="9" t="s">
        <v>51</v>
      </c>
      <c r="G95" s="35" t="s">
        <v>41</v>
      </c>
      <c r="H95" s="39"/>
    </row>
    <row r="96" spans="1:8" ht="14.25" customHeight="1">
      <c r="A96" s="34">
        <v>65</v>
      </c>
      <c r="B96" s="6">
        <v>44174.672824074078</v>
      </c>
      <c r="C96" s="14">
        <v>7820</v>
      </c>
      <c r="D96" s="9" t="s">
        <v>55</v>
      </c>
      <c r="E96" s="9" t="s">
        <v>221</v>
      </c>
      <c r="F96" s="9" t="s">
        <v>222</v>
      </c>
      <c r="G96" s="35" t="s">
        <v>37</v>
      </c>
      <c r="H96" s="39"/>
    </row>
    <row r="97" spans="1:8" ht="14.25" customHeight="1">
      <c r="A97" s="34">
        <v>66</v>
      </c>
      <c r="B97" s="6">
        <v>44336.454131944447</v>
      </c>
      <c r="C97" s="14">
        <v>7899.99</v>
      </c>
      <c r="D97" s="9" t="s">
        <v>55</v>
      </c>
      <c r="E97" s="9" t="s">
        <v>223</v>
      </c>
      <c r="F97" s="9" t="s">
        <v>224</v>
      </c>
      <c r="G97" s="35" t="s">
        <v>37</v>
      </c>
      <c r="H97" s="39"/>
    </row>
    <row r="98" spans="1:8" ht="14.25" customHeight="1">
      <c r="A98" s="34">
        <v>67</v>
      </c>
      <c r="B98" s="6">
        <v>44338.575752314813</v>
      </c>
      <c r="C98" s="14">
        <v>8510</v>
      </c>
      <c r="D98" s="9" t="s">
        <v>55</v>
      </c>
      <c r="E98" s="9" t="s">
        <v>180</v>
      </c>
      <c r="F98" s="9" t="s">
        <v>225</v>
      </c>
      <c r="G98" s="35" t="s">
        <v>37</v>
      </c>
      <c r="H98" s="39"/>
    </row>
    <row r="99" spans="1:8" ht="14.25" customHeight="1">
      <c r="A99" s="34">
        <v>68</v>
      </c>
      <c r="B99" s="6">
        <v>44149.626967592594</v>
      </c>
      <c r="C99" s="14">
        <v>9410</v>
      </c>
      <c r="D99" s="9" t="s">
        <v>55</v>
      </c>
      <c r="E99" s="9" t="s">
        <v>226</v>
      </c>
      <c r="F99" s="9" t="s">
        <v>227</v>
      </c>
      <c r="G99" s="35" t="s">
        <v>37</v>
      </c>
      <c r="H99" s="39"/>
    </row>
    <row r="100" spans="1:8" ht="14.25" customHeight="1">
      <c r="A100" s="34">
        <v>69</v>
      </c>
      <c r="B100" s="6">
        <v>44308.440428240741</v>
      </c>
      <c r="C100" s="14">
        <v>10000</v>
      </c>
      <c r="D100" s="9" t="s">
        <v>45</v>
      </c>
      <c r="E100" s="9" t="s">
        <v>46</v>
      </c>
      <c r="F100" s="9" t="s">
        <v>228</v>
      </c>
      <c r="G100" s="35" t="s">
        <v>37</v>
      </c>
      <c r="H100" s="39"/>
    </row>
    <row r="101" spans="1:8" ht="14.25" customHeight="1">
      <c r="A101" s="34">
        <v>70</v>
      </c>
      <c r="B101" s="6">
        <v>44253.56722222222</v>
      </c>
      <c r="C101" s="14">
        <v>10548.01</v>
      </c>
      <c r="D101" s="9" t="s">
        <v>55</v>
      </c>
      <c r="E101" s="9" t="s">
        <v>229</v>
      </c>
      <c r="F101" s="9" t="s">
        <v>230</v>
      </c>
      <c r="G101" s="35" t="s">
        <v>37</v>
      </c>
      <c r="H101" s="39"/>
    </row>
    <row r="102" spans="1:8" ht="14.25" customHeight="1">
      <c r="A102" s="34">
        <v>71</v>
      </c>
      <c r="B102" s="6">
        <v>44148.701874999999</v>
      </c>
      <c r="C102" s="14">
        <v>10559.28</v>
      </c>
      <c r="D102" s="9" t="s">
        <v>121</v>
      </c>
      <c r="E102" s="9" t="s">
        <v>62</v>
      </c>
      <c r="F102" s="9" t="s">
        <v>231</v>
      </c>
      <c r="G102" s="35" t="s">
        <v>37</v>
      </c>
      <c r="H102" s="39"/>
    </row>
    <row r="103" spans="1:8" ht="14.25" customHeight="1">
      <c r="A103" s="34">
        <v>72</v>
      </c>
      <c r="B103" s="6">
        <v>44338.637314814812</v>
      </c>
      <c r="C103" s="14">
        <v>11649.97</v>
      </c>
      <c r="D103" s="9" t="s">
        <v>55</v>
      </c>
      <c r="E103" s="9" t="s">
        <v>232</v>
      </c>
      <c r="F103" s="9" t="s">
        <v>233</v>
      </c>
      <c r="G103" s="35" t="s">
        <v>37</v>
      </c>
      <c r="H103" s="39"/>
    </row>
    <row r="104" spans="1:8" ht="14.25" customHeight="1">
      <c r="A104" s="34">
        <v>73</v>
      </c>
      <c r="B104" s="6">
        <v>44156.480995370373</v>
      </c>
      <c r="C104" s="14">
        <v>11780.03</v>
      </c>
      <c r="D104" s="9" t="s">
        <v>55</v>
      </c>
      <c r="E104" s="9" t="s">
        <v>234</v>
      </c>
      <c r="F104" s="9" t="s">
        <v>235</v>
      </c>
      <c r="G104" s="35" t="s">
        <v>37</v>
      </c>
      <c r="H104" s="39"/>
    </row>
    <row r="105" spans="1:8" ht="14.25" customHeight="1">
      <c r="A105" s="34">
        <v>74</v>
      </c>
      <c r="B105" s="6">
        <v>44342.496712962966</v>
      </c>
      <c r="C105" s="14">
        <v>13470</v>
      </c>
      <c r="D105" s="9" t="s">
        <v>55</v>
      </c>
      <c r="E105" s="9" t="s">
        <v>236</v>
      </c>
      <c r="F105" s="9" t="s">
        <v>237</v>
      </c>
      <c r="G105" s="35" t="s">
        <v>37</v>
      </c>
      <c r="H105" s="39"/>
    </row>
    <row r="106" spans="1:8" ht="14.25" customHeight="1">
      <c r="A106" s="34">
        <v>75</v>
      </c>
      <c r="B106" s="6">
        <v>44166.59474537037</v>
      </c>
      <c r="C106" s="14">
        <v>14580.01</v>
      </c>
      <c r="D106" s="9" t="s">
        <v>55</v>
      </c>
      <c r="E106" s="9" t="s">
        <v>238</v>
      </c>
      <c r="F106" s="9" t="s">
        <v>239</v>
      </c>
      <c r="G106" s="35" t="s">
        <v>37</v>
      </c>
      <c r="H106" s="39"/>
    </row>
    <row r="107" spans="1:8" ht="14.25" customHeight="1">
      <c r="A107" s="34">
        <v>76</v>
      </c>
      <c r="B107" s="6">
        <v>44335.653796296298</v>
      </c>
      <c r="C107" s="7">
        <v>15000.13</v>
      </c>
      <c r="D107" s="8" t="s">
        <v>55</v>
      </c>
      <c r="E107" s="8" t="s">
        <v>56</v>
      </c>
      <c r="F107" s="9" t="s">
        <v>57</v>
      </c>
      <c r="G107" s="35" t="s">
        <v>41</v>
      </c>
      <c r="H107" s="39"/>
    </row>
    <row r="108" spans="1:8" ht="14.25" customHeight="1">
      <c r="A108" s="34">
        <v>77</v>
      </c>
      <c r="B108" s="6">
        <v>44166.437685185185</v>
      </c>
      <c r="C108" s="14">
        <v>15482</v>
      </c>
      <c r="D108" s="9" t="s">
        <v>153</v>
      </c>
      <c r="E108" s="9" t="s">
        <v>132</v>
      </c>
      <c r="F108" s="9" t="s">
        <v>240</v>
      </c>
      <c r="G108" s="35" t="s">
        <v>37</v>
      </c>
      <c r="H108" s="39"/>
    </row>
    <row r="109" spans="1:8" ht="14.25" customHeight="1">
      <c r="A109" s="34">
        <v>78</v>
      </c>
      <c r="B109" s="6">
        <v>44185.401203703703</v>
      </c>
      <c r="C109" s="14">
        <v>20317.5</v>
      </c>
      <c r="D109" s="9" t="s">
        <v>92</v>
      </c>
      <c r="E109" s="9" t="s">
        <v>241</v>
      </c>
      <c r="F109" s="9" t="s">
        <v>242</v>
      </c>
      <c r="G109" s="35" t="s">
        <v>37</v>
      </c>
      <c r="H109" s="39"/>
    </row>
    <row r="110" spans="1:8" ht="14.25" customHeight="1">
      <c r="A110" s="34">
        <v>79</v>
      </c>
      <c r="B110" s="6">
        <v>44336.497094907405</v>
      </c>
      <c r="C110" s="14">
        <v>58340.01</v>
      </c>
      <c r="D110" s="9" t="s">
        <v>55</v>
      </c>
      <c r="E110" s="9" t="s">
        <v>243</v>
      </c>
      <c r="F110" s="9" t="s">
        <v>244</v>
      </c>
      <c r="G110" s="35" t="s">
        <v>37</v>
      </c>
      <c r="H110" s="39"/>
    </row>
    <row r="111" spans="1:8" ht="14.25" customHeight="1">
      <c r="A111" s="34">
        <v>80</v>
      </c>
      <c r="B111" s="6">
        <v>43858.412754629629</v>
      </c>
      <c r="C111" s="14">
        <v>68370.960000000006</v>
      </c>
      <c r="D111" s="9" t="s">
        <v>245</v>
      </c>
      <c r="E111" s="9" t="s">
        <v>246</v>
      </c>
      <c r="F111" s="9" t="s">
        <v>247</v>
      </c>
      <c r="G111" s="35" t="s">
        <v>37</v>
      </c>
      <c r="H111" s="39"/>
    </row>
    <row r="112" spans="1:8" ht="14.25" customHeight="1">
      <c r="A112" s="27" t="s">
        <v>59</v>
      </c>
      <c r="B112" s="28"/>
      <c r="C112" s="38">
        <f>SUM(C32:C111)</f>
        <v>486992.57000000007</v>
      </c>
      <c r="D112" s="18"/>
      <c r="E112" s="18"/>
      <c r="F112" s="19"/>
      <c r="G112" s="20" t="s">
        <v>37</v>
      </c>
      <c r="H112" s="39"/>
    </row>
  </sheetData>
  <conditionalFormatting sqref="F4:F25">
    <cfRule type="duplicateValues" dxfId="185" priority="8"/>
  </conditionalFormatting>
  <conditionalFormatting sqref="F26">
    <cfRule type="duplicateValues" dxfId="184" priority="7"/>
  </conditionalFormatting>
  <conditionalFormatting sqref="F32:F94">
    <cfRule type="duplicateValues" dxfId="183" priority="6"/>
  </conditionalFormatting>
  <conditionalFormatting sqref="F95:F111">
    <cfRule type="duplicateValues" dxfId="182" priority="5"/>
  </conditionalFormatting>
  <conditionalFormatting sqref="N4:N9">
    <cfRule type="duplicateValues" dxfId="181" priority="4"/>
  </conditionalFormatting>
  <conditionalFormatting sqref="N10">
    <cfRule type="duplicateValues" dxfId="180" priority="3"/>
  </conditionalFormatting>
  <conditionalFormatting sqref="N11:N12">
    <cfRule type="duplicateValues" dxfId="179" priority="2"/>
  </conditionalFormatting>
  <conditionalFormatting sqref="N13:N14">
    <cfRule type="duplicateValues" dxfId="178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62" workbookViewId="0">
      <selection activeCell="C94" sqref="C94"/>
    </sheetView>
  </sheetViews>
  <sheetFormatPr defaultRowHeight="11.25" customHeight="1"/>
  <cols>
    <col min="1" max="1" width="8.44140625" bestFit="1" customWidth="1"/>
    <col min="2" max="2" width="14.33203125" bestFit="1" customWidth="1"/>
    <col min="3" max="3" width="10.44140625" bestFit="1" customWidth="1"/>
    <col min="4" max="4" width="31.5546875" customWidth="1"/>
    <col min="5" max="5" width="18" customWidth="1"/>
    <col min="6" max="6" width="15.88671875" customWidth="1"/>
    <col min="7" max="7" width="21.109375" customWidth="1"/>
  </cols>
  <sheetData>
    <row r="1" spans="1:7" ht="40.200000000000003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</row>
    <row r="2" spans="1:7" ht="11.25" customHeight="1">
      <c r="A2" s="11">
        <v>1</v>
      </c>
      <c r="B2" s="6">
        <v>44168.615706018521</v>
      </c>
      <c r="C2" s="14">
        <v>1100</v>
      </c>
      <c r="D2" s="9" t="s">
        <v>34</v>
      </c>
      <c r="E2" s="9" t="s">
        <v>35</v>
      </c>
      <c r="F2" s="9" t="s">
        <v>36</v>
      </c>
      <c r="G2" s="35" t="s">
        <v>37</v>
      </c>
    </row>
    <row r="3" spans="1:7" ht="11.25" customHeight="1">
      <c r="A3" s="11">
        <v>2</v>
      </c>
      <c r="B3" s="6">
        <v>44124.570474537039</v>
      </c>
      <c r="C3" s="14">
        <v>2000</v>
      </c>
      <c r="D3" s="9" t="s">
        <v>42</v>
      </c>
      <c r="E3" s="9" t="s">
        <v>43</v>
      </c>
      <c r="F3" s="9" t="s">
        <v>44</v>
      </c>
      <c r="G3" s="35" t="s">
        <v>37</v>
      </c>
    </row>
    <row r="4" spans="1:7" ht="11.25" customHeight="1">
      <c r="A4" s="11">
        <v>3</v>
      </c>
      <c r="B4" s="6">
        <v>44173.572071759256</v>
      </c>
      <c r="C4" s="14">
        <v>5000</v>
      </c>
      <c r="D4" s="9" t="s">
        <v>19</v>
      </c>
      <c r="E4" s="9" t="s">
        <v>48</v>
      </c>
      <c r="F4" s="9" t="s">
        <v>49</v>
      </c>
      <c r="G4" s="35" t="s">
        <v>37</v>
      </c>
    </row>
    <row r="5" spans="1:7" ht="11.25" customHeight="1">
      <c r="A5" s="11">
        <v>4</v>
      </c>
      <c r="B5" s="6">
        <v>44251.665960648148</v>
      </c>
      <c r="C5" s="14">
        <v>5000</v>
      </c>
      <c r="D5" s="9" t="s">
        <v>52</v>
      </c>
      <c r="E5" s="9" t="s">
        <v>53</v>
      </c>
      <c r="F5" s="9" t="s">
        <v>54</v>
      </c>
      <c r="G5" s="35" t="s">
        <v>37</v>
      </c>
    </row>
    <row r="6" spans="1:7" ht="11.25" customHeight="1">
      <c r="A6" s="11">
        <v>5</v>
      </c>
      <c r="B6" s="6">
        <v>44252.950868055559</v>
      </c>
      <c r="C6" s="14">
        <v>5000</v>
      </c>
      <c r="D6" s="9" t="s">
        <v>19</v>
      </c>
      <c r="E6" s="9" t="s">
        <v>53</v>
      </c>
      <c r="F6" s="9" t="s">
        <v>58</v>
      </c>
      <c r="G6" s="35" t="s">
        <v>37</v>
      </c>
    </row>
    <row r="7" spans="1:7" ht="11.25" customHeight="1">
      <c r="A7" s="11">
        <v>6</v>
      </c>
      <c r="B7" s="21">
        <v>43960.491724537038</v>
      </c>
      <c r="C7" s="14">
        <v>10000</v>
      </c>
      <c r="D7" s="13" t="s">
        <v>42</v>
      </c>
      <c r="E7" s="13" t="s">
        <v>60</v>
      </c>
      <c r="F7" s="13" t="s">
        <v>61</v>
      </c>
      <c r="G7" s="35" t="s">
        <v>37</v>
      </c>
    </row>
    <row r="8" spans="1:7" ht="11.25" customHeight="1">
      <c r="A8" s="11">
        <v>7</v>
      </c>
      <c r="B8" s="6">
        <v>44278.694097222222</v>
      </c>
      <c r="C8" s="14">
        <v>15000</v>
      </c>
      <c r="D8" s="9" t="s">
        <v>19</v>
      </c>
      <c r="E8" s="9" t="s">
        <v>62</v>
      </c>
      <c r="F8" s="9" t="s">
        <v>63</v>
      </c>
      <c r="G8" s="35" t="s">
        <v>37</v>
      </c>
    </row>
    <row r="9" spans="1:7" ht="11.25" customHeight="1">
      <c r="A9" s="11">
        <v>8</v>
      </c>
      <c r="B9" s="6">
        <v>44076.694756944446</v>
      </c>
      <c r="C9" s="14">
        <v>18136.45</v>
      </c>
      <c r="D9" s="6" t="s">
        <v>19</v>
      </c>
      <c r="E9" s="9" t="s">
        <v>64</v>
      </c>
      <c r="F9" s="9" t="s">
        <v>65</v>
      </c>
      <c r="G9" s="35" t="s">
        <v>37</v>
      </c>
    </row>
    <row r="10" spans="1:7" ht="11.25" customHeight="1">
      <c r="A10" s="11">
        <v>9</v>
      </c>
      <c r="B10" s="6">
        <v>44164.438715277778</v>
      </c>
      <c r="C10" s="14">
        <v>20000</v>
      </c>
      <c r="D10" s="9" t="s">
        <v>19</v>
      </c>
      <c r="E10" s="9" t="s">
        <v>69</v>
      </c>
      <c r="F10" s="9" t="s">
        <v>70</v>
      </c>
      <c r="G10" s="35" t="s">
        <v>37</v>
      </c>
    </row>
    <row r="11" spans="1:7" ht="11.25" customHeight="1">
      <c r="A11" s="11">
        <v>10</v>
      </c>
      <c r="B11" s="6">
        <v>44251.818599537037</v>
      </c>
      <c r="C11" s="14">
        <v>25782</v>
      </c>
      <c r="D11" s="9" t="s">
        <v>19</v>
      </c>
      <c r="E11" s="9" t="s">
        <v>71</v>
      </c>
      <c r="F11" s="9" t="s">
        <v>72</v>
      </c>
      <c r="G11" s="35" t="s">
        <v>37</v>
      </c>
    </row>
    <row r="12" spans="1:7" ht="11.25" customHeight="1">
      <c r="A12" s="11">
        <v>11</v>
      </c>
      <c r="B12" s="6">
        <v>44078.607442129629</v>
      </c>
      <c r="C12" s="14">
        <v>30000</v>
      </c>
      <c r="D12" s="6" t="s">
        <v>19</v>
      </c>
      <c r="E12" s="9" t="s">
        <v>73</v>
      </c>
      <c r="F12" s="9" t="s">
        <v>74</v>
      </c>
      <c r="G12" s="35" t="s">
        <v>37</v>
      </c>
    </row>
    <row r="13" spans="1:7" ht="11.25" customHeight="1">
      <c r="A13" s="11">
        <v>12</v>
      </c>
      <c r="B13" s="6">
        <v>44166.499837962961</v>
      </c>
      <c r="C13" s="14">
        <v>38000</v>
      </c>
      <c r="D13" s="9" t="s">
        <v>19</v>
      </c>
      <c r="E13" s="9" t="s">
        <v>75</v>
      </c>
      <c r="F13" s="9" t="s">
        <v>76</v>
      </c>
      <c r="G13" s="35" t="s">
        <v>37</v>
      </c>
    </row>
    <row r="14" spans="1:7" ht="11.25" customHeight="1">
      <c r="A14" s="11">
        <v>13</v>
      </c>
      <c r="B14" s="6">
        <v>44163.527268518519</v>
      </c>
      <c r="C14" s="14">
        <v>50000</v>
      </c>
      <c r="D14" s="9" t="s">
        <v>19</v>
      </c>
      <c r="E14" s="9" t="s">
        <v>78</v>
      </c>
      <c r="F14" s="9" t="s">
        <v>79</v>
      </c>
      <c r="G14" s="35" t="s">
        <v>37</v>
      </c>
    </row>
    <row r="15" spans="1:7" ht="11.25" customHeight="1">
      <c r="A15" s="11">
        <v>14</v>
      </c>
      <c r="B15" s="6">
        <v>44163.583634259259</v>
      </c>
      <c r="C15" s="14">
        <v>50000</v>
      </c>
      <c r="D15" s="9" t="s">
        <v>19</v>
      </c>
      <c r="E15" s="9" t="s">
        <v>29</v>
      </c>
      <c r="F15" s="9" t="s">
        <v>81</v>
      </c>
      <c r="G15" s="35" t="s">
        <v>37</v>
      </c>
    </row>
    <row r="16" spans="1:7" ht="11.25" customHeight="1">
      <c r="A16" s="11">
        <v>15</v>
      </c>
      <c r="B16" s="6">
        <v>44154.481990740744</v>
      </c>
      <c r="C16" s="14">
        <v>56800</v>
      </c>
      <c r="D16" s="9" t="s">
        <v>82</v>
      </c>
      <c r="E16" s="9" t="s">
        <v>83</v>
      </c>
      <c r="F16" s="9" t="s">
        <v>84</v>
      </c>
      <c r="G16" s="35" t="s">
        <v>37</v>
      </c>
    </row>
    <row r="17" spans="1:7" ht="11.25" customHeight="1">
      <c r="A17" s="11">
        <v>16</v>
      </c>
      <c r="B17" s="6">
        <v>44333.695763888885</v>
      </c>
      <c r="C17" s="14">
        <v>63800</v>
      </c>
      <c r="D17" s="9" t="s">
        <v>19</v>
      </c>
      <c r="E17" s="9" t="s">
        <v>85</v>
      </c>
      <c r="F17" s="9" t="s">
        <v>86</v>
      </c>
      <c r="G17" s="35" t="s">
        <v>37</v>
      </c>
    </row>
    <row r="18" spans="1:7" ht="11.25" customHeight="1">
      <c r="A18" s="11">
        <v>17</v>
      </c>
      <c r="B18" s="6">
        <v>44239.5155787037</v>
      </c>
      <c r="C18" s="14">
        <v>60</v>
      </c>
      <c r="D18" s="9" t="s">
        <v>89</v>
      </c>
      <c r="E18" s="9" t="s">
        <v>90</v>
      </c>
      <c r="F18" s="9" t="s">
        <v>91</v>
      </c>
      <c r="G18" s="35" t="s">
        <v>37</v>
      </c>
    </row>
    <row r="19" spans="1:7" ht="11.25" customHeight="1">
      <c r="A19" s="11">
        <v>18</v>
      </c>
      <c r="B19" s="6">
        <v>44077.424872685187</v>
      </c>
      <c r="C19" s="14">
        <v>217</v>
      </c>
      <c r="D19" s="9" t="s">
        <v>92</v>
      </c>
      <c r="E19" s="9" t="s">
        <v>93</v>
      </c>
      <c r="F19" s="36" t="s">
        <v>94</v>
      </c>
      <c r="G19" s="35" t="s">
        <v>37</v>
      </c>
    </row>
    <row r="20" spans="1:7" ht="11.25" customHeight="1">
      <c r="A20" s="11">
        <v>19</v>
      </c>
      <c r="B20" s="6">
        <v>44236.795752314814</v>
      </c>
      <c r="C20" s="14">
        <v>275</v>
      </c>
      <c r="D20" s="9" t="s">
        <v>89</v>
      </c>
      <c r="E20" s="9" t="s">
        <v>90</v>
      </c>
      <c r="F20" s="9" t="s">
        <v>95</v>
      </c>
      <c r="G20" s="35" t="s">
        <v>37</v>
      </c>
    </row>
    <row r="21" spans="1:7" ht="11.25" customHeight="1">
      <c r="A21" s="11">
        <v>20</v>
      </c>
      <c r="B21" s="6">
        <v>44248.816388888888</v>
      </c>
      <c r="C21" s="14">
        <v>275</v>
      </c>
      <c r="D21" s="9" t="s">
        <v>89</v>
      </c>
      <c r="E21" s="9" t="s">
        <v>90</v>
      </c>
      <c r="F21" s="9" t="s">
        <v>96</v>
      </c>
      <c r="G21" s="35" t="s">
        <v>37</v>
      </c>
    </row>
    <row r="22" spans="1:7" ht="11.25" customHeight="1">
      <c r="A22" s="11">
        <v>21</v>
      </c>
      <c r="B22" s="6">
        <v>44156.60497685185</v>
      </c>
      <c r="C22" s="14">
        <v>440</v>
      </c>
      <c r="D22" s="9" t="s">
        <v>55</v>
      </c>
      <c r="E22" s="9" t="s">
        <v>97</v>
      </c>
      <c r="F22" s="9" t="s">
        <v>98</v>
      </c>
      <c r="G22" s="35" t="s">
        <v>37</v>
      </c>
    </row>
    <row r="23" spans="1:7" ht="11.25" customHeight="1">
      <c r="A23" s="11">
        <v>22</v>
      </c>
      <c r="B23" s="6">
        <v>44210.902488425927</v>
      </c>
      <c r="C23" s="14">
        <v>759</v>
      </c>
      <c r="D23" s="9" t="s">
        <v>99</v>
      </c>
      <c r="E23" s="9" t="s">
        <v>100</v>
      </c>
      <c r="F23" s="9" t="s">
        <v>101</v>
      </c>
      <c r="G23" s="35" t="s">
        <v>37</v>
      </c>
    </row>
    <row r="24" spans="1:7" ht="11.25" customHeight="1">
      <c r="A24" s="11">
        <v>23</v>
      </c>
      <c r="B24" s="6">
        <v>44184.669803240744</v>
      </c>
      <c r="C24" s="14">
        <v>809.99</v>
      </c>
      <c r="D24" s="9" t="s">
        <v>55</v>
      </c>
      <c r="E24" s="9" t="s">
        <v>102</v>
      </c>
      <c r="F24" s="9" t="s">
        <v>103</v>
      </c>
      <c r="G24" s="35" t="s">
        <v>37</v>
      </c>
    </row>
    <row r="25" spans="1:7" ht="11.25" customHeight="1">
      <c r="A25" s="11">
        <v>24</v>
      </c>
      <c r="B25" s="6">
        <v>44254.567326388889</v>
      </c>
      <c r="C25" s="14">
        <v>855</v>
      </c>
      <c r="D25" s="9" t="s">
        <v>104</v>
      </c>
      <c r="E25" s="9" t="s">
        <v>105</v>
      </c>
      <c r="F25" s="9" t="s">
        <v>106</v>
      </c>
      <c r="G25" s="35" t="s">
        <v>37</v>
      </c>
    </row>
    <row r="26" spans="1:7" ht="11.25" customHeight="1">
      <c r="A26" s="11">
        <v>25</v>
      </c>
      <c r="B26" s="6">
        <v>44156.516967592594</v>
      </c>
      <c r="C26" s="14">
        <v>870</v>
      </c>
      <c r="D26" s="9" t="s">
        <v>55</v>
      </c>
      <c r="E26" s="9" t="s">
        <v>107</v>
      </c>
      <c r="F26" s="9" t="s">
        <v>108</v>
      </c>
      <c r="G26" s="35" t="s">
        <v>37</v>
      </c>
    </row>
    <row r="27" spans="1:7" ht="11.25" customHeight="1">
      <c r="A27" s="11">
        <v>26</v>
      </c>
      <c r="B27" s="6">
        <v>44165.748715277776</v>
      </c>
      <c r="C27" s="14">
        <v>976.61</v>
      </c>
      <c r="D27" s="9" t="s">
        <v>109</v>
      </c>
      <c r="E27" s="9" t="s">
        <v>110</v>
      </c>
      <c r="F27" s="9" t="s">
        <v>111</v>
      </c>
      <c r="G27" s="35" t="s">
        <v>37</v>
      </c>
    </row>
    <row r="28" spans="1:7" ht="11.25" customHeight="1">
      <c r="A28" s="11">
        <v>27</v>
      </c>
      <c r="B28" s="6">
        <v>43555.319884259261</v>
      </c>
      <c r="C28" s="37">
        <v>1000</v>
      </c>
      <c r="D28" s="9" t="s">
        <v>112</v>
      </c>
      <c r="E28" s="9" t="s">
        <v>113</v>
      </c>
      <c r="F28" s="9" t="s">
        <v>114</v>
      </c>
      <c r="G28" s="35" t="s">
        <v>37</v>
      </c>
    </row>
    <row r="29" spans="1:7" ht="11.25" customHeight="1">
      <c r="A29" s="11">
        <v>28</v>
      </c>
      <c r="B29" s="6">
        <v>43993.798564814817</v>
      </c>
      <c r="C29" s="37">
        <v>1000</v>
      </c>
      <c r="D29" s="9" t="s">
        <v>115</v>
      </c>
      <c r="E29" s="9" t="s">
        <v>116</v>
      </c>
      <c r="F29" s="9" t="s">
        <v>117</v>
      </c>
      <c r="G29" s="35" t="s">
        <v>37</v>
      </c>
    </row>
    <row r="30" spans="1:7" ht="11.25" customHeight="1">
      <c r="A30" s="11">
        <v>29</v>
      </c>
      <c r="B30" s="6">
        <v>43987.789050925923</v>
      </c>
      <c r="C30" s="14">
        <v>1010</v>
      </c>
      <c r="D30" s="9" t="s">
        <v>118</v>
      </c>
      <c r="E30" s="9" t="s">
        <v>119</v>
      </c>
      <c r="F30" s="9" t="s">
        <v>120</v>
      </c>
      <c r="G30" s="35" t="s">
        <v>37</v>
      </c>
    </row>
    <row r="31" spans="1:7" ht="11.25" customHeight="1">
      <c r="A31" s="11">
        <v>30</v>
      </c>
      <c r="B31" s="6">
        <v>44160.7421875</v>
      </c>
      <c r="C31" s="14">
        <v>1078.01</v>
      </c>
      <c r="D31" s="9" t="s">
        <v>121</v>
      </c>
      <c r="E31" s="9" t="s">
        <v>122</v>
      </c>
      <c r="F31" s="9" t="s">
        <v>123</v>
      </c>
      <c r="G31" s="35" t="s">
        <v>37</v>
      </c>
    </row>
    <row r="32" spans="1:7" ht="11.25" customHeight="1">
      <c r="A32" s="11">
        <v>31</v>
      </c>
      <c r="B32" s="6">
        <v>44234.57953703704</v>
      </c>
      <c r="C32" s="14">
        <v>1200</v>
      </c>
      <c r="D32" s="9" t="s">
        <v>124</v>
      </c>
      <c r="E32" s="9" t="s">
        <v>125</v>
      </c>
      <c r="F32" s="9" t="s">
        <v>126</v>
      </c>
      <c r="G32" s="35" t="s">
        <v>37</v>
      </c>
    </row>
    <row r="33" spans="1:7" ht="11.25" customHeight="1">
      <c r="A33" s="11">
        <v>32</v>
      </c>
      <c r="B33" s="6">
        <v>44254.481354166666</v>
      </c>
      <c r="C33" s="14">
        <v>1230.01</v>
      </c>
      <c r="D33" s="9" t="s">
        <v>55</v>
      </c>
      <c r="E33" s="9" t="s">
        <v>127</v>
      </c>
      <c r="F33" s="9" t="s">
        <v>128</v>
      </c>
      <c r="G33" s="35" t="s">
        <v>37</v>
      </c>
    </row>
    <row r="34" spans="1:7" ht="11.25" customHeight="1">
      <c r="A34" s="11">
        <v>33</v>
      </c>
      <c r="B34" s="6">
        <v>43880.874606481484</v>
      </c>
      <c r="C34" s="14">
        <v>1318</v>
      </c>
      <c r="D34" s="9" t="s">
        <v>129</v>
      </c>
      <c r="E34" s="9" t="s">
        <v>130</v>
      </c>
      <c r="F34" s="9" t="s">
        <v>131</v>
      </c>
      <c r="G34" s="35" t="s">
        <v>37</v>
      </c>
    </row>
    <row r="35" spans="1:7" ht="11.25" customHeight="1">
      <c r="A35" s="11">
        <v>34</v>
      </c>
      <c r="B35" s="6">
        <v>44166.590960648151</v>
      </c>
      <c r="C35" s="14">
        <v>1369.98</v>
      </c>
      <c r="D35" s="9" t="s">
        <v>89</v>
      </c>
      <c r="E35" s="9" t="s">
        <v>132</v>
      </c>
      <c r="F35" s="9" t="s">
        <v>133</v>
      </c>
      <c r="G35" s="35" t="s">
        <v>37</v>
      </c>
    </row>
    <row r="36" spans="1:7" ht="11.25" customHeight="1">
      <c r="A36" s="11">
        <v>35</v>
      </c>
      <c r="B36" s="6">
        <v>44174.651817129627</v>
      </c>
      <c r="C36" s="14">
        <v>1580.01</v>
      </c>
      <c r="D36" s="9" t="s">
        <v>55</v>
      </c>
      <c r="E36" s="9" t="s">
        <v>134</v>
      </c>
      <c r="F36" s="9" t="s">
        <v>135</v>
      </c>
      <c r="G36" s="35" t="s">
        <v>37</v>
      </c>
    </row>
    <row r="37" spans="1:7" ht="11.25" customHeight="1">
      <c r="A37" s="11">
        <v>36</v>
      </c>
      <c r="B37" s="6">
        <v>44254.643599537034</v>
      </c>
      <c r="C37" s="14">
        <v>1600</v>
      </c>
      <c r="D37" s="9" t="s">
        <v>55</v>
      </c>
      <c r="E37" s="9" t="s">
        <v>136</v>
      </c>
      <c r="F37" s="9" t="s">
        <v>137</v>
      </c>
      <c r="G37" s="35" t="s">
        <v>37</v>
      </c>
    </row>
    <row r="38" spans="1:7" ht="11.25" customHeight="1">
      <c r="A38" s="11">
        <v>37</v>
      </c>
      <c r="B38" s="6">
        <v>44083.584166666667</v>
      </c>
      <c r="C38" s="14">
        <v>1619.96</v>
      </c>
      <c r="D38" s="9" t="s">
        <v>89</v>
      </c>
      <c r="E38" s="9" t="s">
        <v>138</v>
      </c>
      <c r="F38" s="9" t="s">
        <v>139</v>
      </c>
      <c r="G38" s="35" t="s">
        <v>37</v>
      </c>
    </row>
    <row r="39" spans="1:7" ht="11.25" customHeight="1">
      <c r="A39" s="11">
        <v>38</v>
      </c>
      <c r="B39" s="6">
        <v>44076.534629629627</v>
      </c>
      <c r="C39" s="14">
        <v>1621.01</v>
      </c>
      <c r="D39" s="9" t="s">
        <v>121</v>
      </c>
      <c r="E39" s="9" t="s">
        <v>140</v>
      </c>
      <c r="F39" s="36" t="s">
        <v>141</v>
      </c>
      <c r="G39" s="35" t="s">
        <v>37</v>
      </c>
    </row>
    <row r="40" spans="1:7" ht="11.25" customHeight="1">
      <c r="A40" s="11">
        <v>39</v>
      </c>
      <c r="B40" s="6">
        <v>44121.683877314812</v>
      </c>
      <c r="C40" s="14">
        <v>1827.02</v>
      </c>
      <c r="D40" s="9" t="s">
        <v>121</v>
      </c>
      <c r="E40" s="9" t="s">
        <v>142</v>
      </c>
      <c r="F40" s="9" t="s">
        <v>143</v>
      </c>
      <c r="G40" s="35" t="s">
        <v>37</v>
      </c>
    </row>
    <row r="41" spans="1:7" ht="11.25" customHeight="1">
      <c r="A41" s="11">
        <v>40</v>
      </c>
      <c r="B41" s="6">
        <v>44121.643067129633</v>
      </c>
      <c r="C41" s="14">
        <v>1965.99</v>
      </c>
      <c r="D41" s="9" t="s">
        <v>121</v>
      </c>
      <c r="E41" s="9" t="s">
        <v>144</v>
      </c>
      <c r="F41" s="9" t="s">
        <v>145</v>
      </c>
      <c r="G41" s="35" t="s">
        <v>37</v>
      </c>
    </row>
    <row r="42" spans="1:7" ht="11.25" customHeight="1">
      <c r="A42" s="11">
        <v>41</v>
      </c>
      <c r="B42" s="6">
        <v>44201.441759259258</v>
      </c>
      <c r="C42" s="14">
        <v>2000</v>
      </c>
      <c r="D42" s="9" t="s">
        <v>129</v>
      </c>
      <c r="E42" s="9" t="s">
        <v>146</v>
      </c>
      <c r="F42" s="9" t="s">
        <v>147</v>
      </c>
      <c r="G42" s="35" t="s">
        <v>37</v>
      </c>
    </row>
    <row r="43" spans="1:7" ht="11.25" customHeight="1">
      <c r="A43" s="11">
        <v>42</v>
      </c>
      <c r="B43" s="6">
        <v>44336.639594907407</v>
      </c>
      <c r="C43" s="14">
        <v>2100</v>
      </c>
      <c r="D43" s="9" t="s">
        <v>55</v>
      </c>
      <c r="E43" s="9" t="s">
        <v>148</v>
      </c>
      <c r="F43" s="9" t="s">
        <v>149</v>
      </c>
      <c r="G43" s="35" t="s">
        <v>37</v>
      </c>
    </row>
    <row r="44" spans="1:7" ht="11.25" customHeight="1">
      <c r="A44" s="11">
        <v>43</v>
      </c>
      <c r="B44" s="6">
        <v>44156.522696759261</v>
      </c>
      <c r="C44" s="14">
        <v>2160</v>
      </c>
      <c r="D44" s="9" t="s">
        <v>55</v>
      </c>
      <c r="E44" s="9" t="s">
        <v>107</v>
      </c>
      <c r="F44" s="9" t="s">
        <v>150</v>
      </c>
      <c r="G44" s="35" t="s">
        <v>37</v>
      </c>
    </row>
    <row r="45" spans="1:7" ht="11.25" customHeight="1">
      <c r="A45" s="11">
        <v>44</v>
      </c>
      <c r="B45" s="6">
        <v>44153.562071759261</v>
      </c>
      <c r="C45" s="14">
        <v>2170.02</v>
      </c>
      <c r="D45" s="9" t="s">
        <v>55</v>
      </c>
      <c r="E45" s="9" t="s">
        <v>151</v>
      </c>
      <c r="F45" s="9" t="s">
        <v>152</v>
      </c>
      <c r="G45" s="35" t="s">
        <v>37</v>
      </c>
    </row>
    <row r="46" spans="1:7" ht="11.25" customHeight="1">
      <c r="A46" s="11">
        <v>45</v>
      </c>
      <c r="B46" s="6">
        <v>44079.472453703704</v>
      </c>
      <c r="C46" s="14">
        <v>2220</v>
      </c>
      <c r="D46" s="36" t="s">
        <v>153</v>
      </c>
      <c r="E46" s="9" t="s">
        <v>154</v>
      </c>
      <c r="F46" s="36" t="s">
        <v>155</v>
      </c>
      <c r="G46" s="35" t="s">
        <v>37</v>
      </c>
    </row>
    <row r="47" spans="1:7" ht="11.25" customHeight="1">
      <c r="A47" s="11">
        <v>46</v>
      </c>
      <c r="B47" s="6">
        <v>44164.664560185185</v>
      </c>
      <c r="C47" s="14">
        <v>2303.02</v>
      </c>
      <c r="D47" s="9" t="s">
        <v>121</v>
      </c>
      <c r="E47" s="9" t="s">
        <v>156</v>
      </c>
      <c r="F47" s="9" t="s">
        <v>157</v>
      </c>
      <c r="G47" s="35" t="s">
        <v>37</v>
      </c>
    </row>
    <row r="48" spans="1:7" ht="11.25" customHeight="1">
      <c r="A48" s="11">
        <v>47</v>
      </c>
      <c r="B48" s="6">
        <v>43752.919918981483</v>
      </c>
      <c r="C48" s="14">
        <v>2540.88</v>
      </c>
      <c r="D48" s="9" t="s">
        <v>158</v>
      </c>
      <c r="E48" s="9" t="s">
        <v>159</v>
      </c>
      <c r="F48" s="9" t="s">
        <v>160</v>
      </c>
      <c r="G48" s="35" t="s">
        <v>37</v>
      </c>
    </row>
    <row r="49" spans="1:7" ht="11.25" customHeight="1">
      <c r="A49" s="11">
        <v>48</v>
      </c>
      <c r="B49" s="6">
        <v>44082.884594907409</v>
      </c>
      <c r="C49" s="14">
        <v>2569.9499999999998</v>
      </c>
      <c r="D49" s="9" t="s">
        <v>89</v>
      </c>
      <c r="E49" s="9" t="s">
        <v>161</v>
      </c>
      <c r="F49" s="9" t="s">
        <v>162</v>
      </c>
      <c r="G49" s="35" t="s">
        <v>37</v>
      </c>
    </row>
    <row r="50" spans="1:7" ht="11.25" customHeight="1">
      <c r="A50" s="11">
        <v>49</v>
      </c>
      <c r="B50" s="6">
        <v>44079.503425925926</v>
      </c>
      <c r="C50" s="14">
        <v>2578.0700000000002</v>
      </c>
      <c r="D50" s="9" t="s">
        <v>121</v>
      </c>
      <c r="E50" s="9" t="s">
        <v>163</v>
      </c>
      <c r="F50" s="36" t="s">
        <v>164</v>
      </c>
      <c r="G50" s="35" t="s">
        <v>37</v>
      </c>
    </row>
    <row r="51" spans="1:7" ht="11.25" customHeight="1">
      <c r="A51" s="11">
        <v>50</v>
      </c>
      <c r="B51" s="6">
        <v>44156.474409722221</v>
      </c>
      <c r="C51" s="14">
        <v>2650</v>
      </c>
      <c r="D51" s="9" t="s">
        <v>165</v>
      </c>
      <c r="E51" s="9" t="s">
        <v>166</v>
      </c>
      <c r="F51" s="9" t="s">
        <v>167</v>
      </c>
      <c r="G51" s="35" t="s">
        <v>37</v>
      </c>
    </row>
    <row r="52" spans="1:7" ht="11.25" customHeight="1">
      <c r="A52" s="11">
        <v>51</v>
      </c>
      <c r="B52" s="6">
        <v>44163.704131944447</v>
      </c>
      <c r="C52" s="14">
        <v>2851.97</v>
      </c>
      <c r="D52" s="9" t="s">
        <v>121</v>
      </c>
      <c r="E52" s="9" t="s">
        <v>78</v>
      </c>
      <c r="F52" s="9" t="s">
        <v>168</v>
      </c>
      <c r="G52" s="35" t="s">
        <v>37</v>
      </c>
    </row>
    <row r="53" spans="1:7" ht="11.25" customHeight="1">
      <c r="A53" s="11">
        <v>52</v>
      </c>
      <c r="B53" s="6">
        <v>44149.525902777779</v>
      </c>
      <c r="C53" s="14">
        <v>3139.99</v>
      </c>
      <c r="D53" s="9" t="s">
        <v>55</v>
      </c>
      <c r="E53" s="9" t="s">
        <v>122</v>
      </c>
      <c r="F53" s="9" t="s">
        <v>169</v>
      </c>
      <c r="G53" s="35" t="s">
        <v>37</v>
      </c>
    </row>
    <row r="54" spans="1:7" ht="11.25" customHeight="1">
      <c r="A54" s="11">
        <v>53</v>
      </c>
      <c r="B54" s="6">
        <v>44058.535277777781</v>
      </c>
      <c r="C54" s="14">
        <v>3300</v>
      </c>
      <c r="D54" s="9" t="s">
        <v>153</v>
      </c>
      <c r="E54" s="9" t="s">
        <v>154</v>
      </c>
      <c r="F54" s="9" t="s">
        <v>170</v>
      </c>
      <c r="G54" s="35" t="s">
        <v>37</v>
      </c>
    </row>
    <row r="55" spans="1:7" ht="11.25" customHeight="1">
      <c r="A55" s="11">
        <v>54</v>
      </c>
      <c r="B55" s="6">
        <v>44254.568090277775</v>
      </c>
      <c r="C55" s="14">
        <v>3300.01</v>
      </c>
      <c r="D55" s="9" t="s">
        <v>55</v>
      </c>
      <c r="E55" s="9" t="s">
        <v>171</v>
      </c>
      <c r="F55" s="9" t="s">
        <v>172</v>
      </c>
      <c r="G55" s="35" t="s">
        <v>37</v>
      </c>
    </row>
    <row r="56" spans="1:7" ht="11.25" customHeight="1">
      <c r="A56" s="11">
        <v>55</v>
      </c>
      <c r="B56" s="6">
        <v>44156.483657407407</v>
      </c>
      <c r="C56" s="14">
        <v>3450</v>
      </c>
      <c r="D56" s="9" t="s">
        <v>165</v>
      </c>
      <c r="E56" s="9" t="s">
        <v>173</v>
      </c>
      <c r="F56" s="9" t="s">
        <v>174</v>
      </c>
      <c r="G56" s="35" t="s">
        <v>37</v>
      </c>
    </row>
    <row r="57" spans="1:7" ht="11.25" customHeight="1">
      <c r="A57" s="11">
        <v>56</v>
      </c>
      <c r="B57" s="6">
        <v>44149.453310185185</v>
      </c>
      <c r="C57" s="14">
        <v>3580.01</v>
      </c>
      <c r="D57" s="9" t="s">
        <v>55</v>
      </c>
      <c r="E57" s="9" t="s">
        <v>175</v>
      </c>
      <c r="F57" s="9" t="s">
        <v>176</v>
      </c>
      <c r="G57" s="35" t="s">
        <v>37</v>
      </c>
    </row>
    <row r="58" spans="1:7" ht="11.25" customHeight="1">
      <c r="A58" s="11">
        <v>57</v>
      </c>
      <c r="B58" s="6">
        <v>44255.462546296294</v>
      </c>
      <c r="C58" s="14">
        <v>3594.6</v>
      </c>
      <c r="D58" s="9" t="s">
        <v>177</v>
      </c>
      <c r="E58" s="9" t="s">
        <v>178</v>
      </c>
      <c r="F58" s="9" t="s">
        <v>179</v>
      </c>
      <c r="G58" s="35" t="s">
        <v>37</v>
      </c>
    </row>
    <row r="59" spans="1:7" ht="11.25" customHeight="1">
      <c r="A59" s="11">
        <v>58</v>
      </c>
      <c r="B59" s="6">
        <v>44149.533773148149</v>
      </c>
      <c r="C59" s="14">
        <v>3700.01</v>
      </c>
      <c r="D59" s="9" t="s">
        <v>55</v>
      </c>
      <c r="E59" s="9" t="s">
        <v>180</v>
      </c>
      <c r="F59" s="9" t="s">
        <v>181</v>
      </c>
      <c r="G59" s="35" t="s">
        <v>37</v>
      </c>
    </row>
    <row r="60" spans="1:7" ht="11.25" customHeight="1">
      <c r="A60" s="11">
        <v>59</v>
      </c>
      <c r="B60" s="6">
        <v>44184.533888888887</v>
      </c>
      <c r="C60" s="14">
        <v>3700.02</v>
      </c>
      <c r="D60" s="9" t="s">
        <v>55</v>
      </c>
      <c r="E60" s="9" t="s">
        <v>182</v>
      </c>
      <c r="F60" s="9" t="s">
        <v>183</v>
      </c>
      <c r="G60" s="35" t="s">
        <v>37</v>
      </c>
    </row>
    <row r="61" spans="1:7" ht="11.25" customHeight="1">
      <c r="A61" s="11">
        <v>60</v>
      </c>
      <c r="B61" s="6">
        <v>44340.643206018518</v>
      </c>
      <c r="C61" s="14">
        <v>3710</v>
      </c>
      <c r="D61" s="9" t="s">
        <v>55</v>
      </c>
      <c r="E61" s="9" t="s">
        <v>184</v>
      </c>
      <c r="F61" s="9" t="s">
        <v>185</v>
      </c>
      <c r="G61" s="35" t="s">
        <v>37</v>
      </c>
    </row>
    <row r="62" spans="1:7" ht="11.25" customHeight="1">
      <c r="A62" s="11">
        <v>61</v>
      </c>
      <c r="B62" s="6">
        <v>44156.596643518518</v>
      </c>
      <c r="C62" s="14">
        <v>3840</v>
      </c>
      <c r="D62" s="9" t="s">
        <v>55</v>
      </c>
      <c r="E62" s="9" t="s">
        <v>97</v>
      </c>
      <c r="F62" s="9" t="s">
        <v>186</v>
      </c>
      <c r="G62" s="35" t="s">
        <v>37</v>
      </c>
    </row>
    <row r="63" spans="1:7" ht="11.25" customHeight="1">
      <c r="A63" s="11">
        <v>62</v>
      </c>
      <c r="B63" s="6">
        <v>44337.663726851853</v>
      </c>
      <c r="C63" s="14">
        <v>4079.99</v>
      </c>
      <c r="D63" s="9" t="s">
        <v>55</v>
      </c>
      <c r="E63" s="9" t="s">
        <v>187</v>
      </c>
      <c r="F63" s="9" t="s">
        <v>188</v>
      </c>
      <c r="G63" s="35" t="s">
        <v>37</v>
      </c>
    </row>
    <row r="64" spans="1:7" ht="11.25" customHeight="1">
      <c r="A64" s="11">
        <v>63</v>
      </c>
      <c r="B64" s="6">
        <v>44149.548090277778</v>
      </c>
      <c r="C64" s="14">
        <v>4490.01</v>
      </c>
      <c r="D64" s="9" t="s">
        <v>55</v>
      </c>
      <c r="E64" s="9" t="s">
        <v>189</v>
      </c>
      <c r="F64" s="9" t="s">
        <v>190</v>
      </c>
      <c r="G64" s="35" t="s">
        <v>37</v>
      </c>
    </row>
    <row r="65" spans="1:7" ht="11.25" customHeight="1">
      <c r="A65" s="11">
        <v>64</v>
      </c>
      <c r="B65" s="6">
        <v>44339.455405092594</v>
      </c>
      <c r="C65" s="14">
        <v>4494.28</v>
      </c>
      <c r="D65" s="9" t="s">
        <v>191</v>
      </c>
      <c r="E65" s="9" t="s">
        <v>192</v>
      </c>
      <c r="F65" s="9" t="s">
        <v>193</v>
      </c>
      <c r="G65" s="35" t="s">
        <v>37</v>
      </c>
    </row>
    <row r="66" spans="1:7" ht="11.25" customHeight="1">
      <c r="A66" s="11">
        <v>65</v>
      </c>
      <c r="B66" s="6">
        <v>44342.643726851849</v>
      </c>
      <c r="C66" s="14">
        <v>4650</v>
      </c>
      <c r="D66" s="9" t="s">
        <v>55</v>
      </c>
      <c r="E66" s="9" t="s">
        <v>194</v>
      </c>
      <c r="F66" s="9" t="s">
        <v>195</v>
      </c>
      <c r="G66" s="35" t="s">
        <v>37</v>
      </c>
    </row>
    <row r="67" spans="1:7" ht="11.25" customHeight="1">
      <c r="A67" s="11">
        <v>66</v>
      </c>
      <c r="B67" s="6">
        <v>44337.514340277776</v>
      </c>
      <c r="C67" s="14">
        <v>4700</v>
      </c>
      <c r="D67" s="9" t="s">
        <v>55</v>
      </c>
      <c r="E67" s="9" t="s">
        <v>196</v>
      </c>
      <c r="F67" s="9" t="s">
        <v>197</v>
      </c>
      <c r="G67" s="35" t="s">
        <v>37</v>
      </c>
    </row>
    <row r="68" spans="1:7" ht="11.25" customHeight="1">
      <c r="A68" s="11">
        <v>67</v>
      </c>
      <c r="B68" s="6">
        <v>44077.431215277778</v>
      </c>
      <c r="C68" s="14">
        <v>5054</v>
      </c>
      <c r="D68" s="9" t="s">
        <v>92</v>
      </c>
      <c r="E68" s="9" t="s">
        <v>93</v>
      </c>
      <c r="F68" s="36" t="s">
        <v>198</v>
      </c>
      <c r="G68" s="35" t="s">
        <v>37</v>
      </c>
    </row>
    <row r="69" spans="1:7" ht="11.25" customHeight="1">
      <c r="A69" s="11">
        <v>68</v>
      </c>
      <c r="B69" s="6">
        <v>44156.6012962963</v>
      </c>
      <c r="C69" s="14">
        <v>5260</v>
      </c>
      <c r="D69" s="9" t="s">
        <v>55</v>
      </c>
      <c r="E69" s="9" t="s">
        <v>199</v>
      </c>
      <c r="F69" s="9" t="s">
        <v>200</v>
      </c>
      <c r="G69" s="35" t="s">
        <v>37</v>
      </c>
    </row>
    <row r="70" spans="1:7" ht="11.25" customHeight="1">
      <c r="A70" s="11">
        <v>69</v>
      </c>
      <c r="B70" s="6">
        <v>44077.383518518516</v>
      </c>
      <c r="C70" s="14">
        <v>5279.26</v>
      </c>
      <c r="D70" s="9" t="s">
        <v>92</v>
      </c>
      <c r="E70" s="9" t="s">
        <v>201</v>
      </c>
      <c r="F70" s="36" t="s">
        <v>202</v>
      </c>
      <c r="G70" s="35" t="s">
        <v>37</v>
      </c>
    </row>
    <row r="71" spans="1:7" ht="11.25" customHeight="1">
      <c r="A71" s="11">
        <v>70</v>
      </c>
      <c r="B71" s="6">
        <v>44156.493495370371</v>
      </c>
      <c r="C71" s="14">
        <v>5370.01</v>
      </c>
      <c r="D71" s="9" t="s">
        <v>55</v>
      </c>
      <c r="E71" s="9" t="s">
        <v>203</v>
      </c>
      <c r="F71" s="9" t="s">
        <v>204</v>
      </c>
      <c r="G71" s="35" t="s">
        <v>37</v>
      </c>
    </row>
    <row r="72" spans="1:7" ht="11.25" customHeight="1">
      <c r="A72" s="11">
        <v>71</v>
      </c>
      <c r="B72" s="6">
        <v>44337.648541666669</v>
      </c>
      <c r="C72" s="14">
        <v>5515.98</v>
      </c>
      <c r="D72" s="9" t="s">
        <v>205</v>
      </c>
      <c r="E72" s="9" t="s">
        <v>206</v>
      </c>
      <c r="F72" s="9" t="s">
        <v>207</v>
      </c>
      <c r="G72" s="35" t="s">
        <v>37</v>
      </c>
    </row>
    <row r="73" spans="1:7" ht="11.25" customHeight="1">
      <c r="A73" s="11">
        <v>72</v>
      </c>
      <c r="B73" s="6">
        <v>44059.757372685184</v>
      </c>
      <c r="C73" s="14">
        <v>5600</v>
      </c>
      <c r="D73" s="9" t="s">
        <v>208</v>
      </c>
      <c r="E73" s="9" t="s">
        <v>209</v>
      </c>
      <c r="F73" s="9" t="s">
        <v>210</v>
      </c>
      <c r="G73" s="35" t="s">
        <v>37</v>
      </c>
    </row>
    <row r="74" spans="1:7" ht="11.25" customHeight="1">
      <c r="A74" s="11">
        <v>73</v>
      </c>
      <c r="B74" s="6">
        <v>44149.659143518518</v>
      </c>
      <c r="C74" s="14">
        <v>5890</v>
      </c>
      <c r="D74" s="9" t="s">
        <v>55</v>
      </c>
      <c r="E74" s="9" t="s">
        <v>211</v>
      </c>
      <c r="F74" s="9" t="s">
        <v>212</v>
      </c>
      <c r="G74" s="35" t="s">
        <v>37</v>
      </c>
    </row>
    <row r="75" spans="1:7" ht="11.25" customHeight="1">
      <c r="A75" s="11">
        <v>74</v>
      </c>
      <c r="B75" s="6">
        <v>44338.476400462961</v>
      </c>
      <c r="C75" s="14">
        <v>6000</v>
      </c>
      <c r="D75" s="9" t="s">
        <v>55</v>
      </c>
      <c r="E75" s="9" t="s">
        <v>213</v>
      </c>
      <c r="F75" s="9" t="s">
        <v>214</v>
      </c>
      <c r="G75" s="35" t="s">
        <v>37</v>
      </c>
    </row>
    <row r="76" spans="1:7" ht="11.25" customHeight="1">
      <c r="A76" s="11">
        <v>75</v>
      </c>
      <c r="B76" s="6">
        <v>44340.542928240742</v>
      </c>
      <c r="C76" s="14">
        <v>6350.02</v>
      </c>
      <c r="D76" s="9" t="s">
        <v>55</v>
      </c>
      <c r="E76" s="9" t="s">
        <v>215</v>
      </c>
      <c r="F76" s="9" t="s">
        <v>216</v>
      </c>
      <c r="G76" s="35" t="s">
        <v>37</v>
      </c>
    </row>
    <row r="77" spans="1:7" ht="11.25" customHeight="1">
      <c r="A77" s="11">
        <v>76</v>
      </c>
      <c r="B77" s="6">
        <v>44341.458680555559</v>
      </c>
      <c r="C77" s="14">
        <v>7125</v>
      </c>
      <c r="D77" s="9" t="s">
        <v>124</v>
      </c>
      <c r="E77" s="9" t="s">
        <v>217</v>
      </c>
      <c r="F77" s="9" t="s">
        <v>218</v>
      </c>
      <c r="G77" s="35" t="s">
        <v>37</v>
      </c>
    </row>
    <row r="78" spans="1:7" ht="11.25" customHeight="1">
      <c r="A78" s="11">
        <v>77</v>
      </c>
      <c r="B78" s="6">
        <v>44156.489895833336</v>
      </c>
      <c r="C78" s="14">
        <v>7179.99</v>
      </c>
      <c r="D78" s="9" t="s">
        <v>55</v>
      </c>
      <c r="E78" s="9" t="s">
        <v>219</v>
      </c>
      <c r="F78" s="9" t="s">
        <v>220</v>
      </c>
      <c r="G78" s="35" t="s">
        <v>37</v>
      </c>
    </row>
    <row r="79" spans="1:7" ht="11.25" customHeight="1">
      <c r="A79" s="11">
        <v>78</v>
      </c>
      <c r="B79" s="6">
        <v>44174.672824074078</v>
      </c>
      <c r="C79" s="14">
        <v>7820</v>
      </c>
      <c r="D79" s="9" t="s">
        <v>55</v>
      </c>
      <c r="E79" s="9" t="s">
        <v>221</v>
      </c>
      <c r="F79" s="9" t="s">
        <v>222</v>
      </c>
      <c r="G79" s="35" t="s">
        <v>37</v>
      </c>
    </row>
    <row r="80" spans="1:7" ht="11.25" customHeight="1">
      <c r="A80" s="11">
        <v>79</v>
      </c>
      <c r="B80" s="6">
        <v>44336.454131944447</v>
      </c>
      <c r="C80" s="14">
        <v>7899.99</v>
      </c>
      <c r="D80" s="9" t="s">
        <v>55</v>
      </c>
      <c r="E80" s="9" t="s">
        <v>223</v>
      </c>
      <c r="F80" s="9" t="s">
        <v>224</v>
      </c>
      <c r="G80" s="35" t="s">
        <v>37</v>
      </c>
    </row>
    <row r="81" spans="1:7" ht="11.25" customHeight="1">
      <c r="A81" s="11">
        <v>80</v>
      </c>
      <c r="B81" s="6">
        <v>44338.575752314813</v>
      </c>
      <c r="C81" s="14">
        <v>8510</v>
      </c>
      <c r="D81" s="9" t="s">
        <v>55</v>
      </c>
      <c r="E81" s="9" t="s">
        <v>180</v>
      </c>
      <c r="F81" s="9" t="s">
        <v>225</v>
      </c>
      <c r="G81" s="35" t="s">
        <v>37</v>
      </c>
    </row>
    <row r="82" spans="1:7" ht="11.25" customHeight="1">
      <c r="A82" s="11">
        <v>81</v>
      </c>
      <c r="B82" s="6">
        <v>44149.626967592594</v>
      </c>
      <c r="C82" s="14">
        <v>9410</v>
      </c>
      <c r="D82" s="9" t="s">
        <v>55</v>
      </c>
      <c r="E82" s="9" t="s">
        <v>226</v>
      </c>
      <c r="F82" s="9" t="s">
        <v>227</v>
      </c>
      <c r="G82" s="35" t="s">
        <v>37</v>
      </c>
    </row>
    <row r="83" spans="1:7" ht="11.25" customHeight="1">
      <c r="A83" s="11">
        <v>82</v>
      </c>
      <c r="B83" s="6">
        <v>44308.440428240741</v>
      </c>
      <c r="C83" s="14">
        <v>10000</v>
      </c>
      <c r="D83" s="9" t="s">
        <v>45</v>
      </c>
      <c r="E83" s="9" t="s">
        <v>46</v>
      </c>
      <c r="F83" s="9" t="s">
        <v>228</v>
      </c>
      <c r="G83" s="35" t="s">
        <v>37</v>
      </c>
    </row>
    <row r="84" spans="1:7" ht="11.25" customHeight="1">
      <c r="A84" s="11">
        <v>83</v>
      </c>
      <c r="B84" s="6">
        <v>44253.56722222222</v>
      </c>
      <c r="C84" s="14">
        <v>10548.01</v>
      </c>
      <c r="D84" s="9" t="s">
        <v>55</v>
      </c>
      <c r="E84" s="9" t="s">
        <v>229</v>
      </c>
      <c r="F84" s="9" t="s">
        <v>230</v>
      </c>
      <c r="G84" s="35" t="s">
        <v>37</v>
      </c>
    </row>
    <row r="85" spans="1:7" ht="11.25" customHeight="1">
      <c r="A85" s="11">
        <v>84</v>
      </c>
      <c r="B85" s="6">
        <v>44148.701874999999</v>
      </c>
      <c r="C85" s="14">
        <v>10559.28</v>
      </c>
      <c r="D85" s="9" t="s">
        <v>121</v>
      </c>
      <c r="E85" s="9" t="s">
        <v>62</v>
      </c>
      <c r="F85" s="9" t="s">
        <v>231</v>
      </c>
      <c r="G85" s="35" t="s">
        <v>37</v>
      </c>
    </row>
    <row r="86" spans="1:7" ht="11.25" customHeight="1">
      <c r="A86" s="11">
        <v>85</v>
      </c>
      <c r="B86" s="6">
        <v>44338.637314814812</v>
      </c>
      <c r="C86" s="14">
        <v>11649.97</v>
      </c>
      <c r="D86" s="9" t="s">
        <v>55</v>
      </c>
      <c r="E86" s="9" t="s">
        <v>232</v>
      </c>
      <c r="F86" s="9" t="s">
        <v>233</v>
      </c>
      <c r="G86" s="35" t="s">
        <v>37</v>
      </c>
    </row>
    <row r="87" spans="1:7" ht="11.25" customHeight="1">
      <c r="A87" s="11">
        <v>86</v>
      </c>
      <c r="B87" s="6">
        <v>44156.480995370373</v>
      </c>
      <c r="C87" s="14">
        <v>11780.03</v>
      </c>
      <c r="D87" s="9" t="s">
        <v>55</v>
      </c>
      <c r="E87" s="9" t="s">
        <v>234</v>
      </c>
      <c r="F87" s="9" t="s">
        <v>235</v>
      </c>
      <c r="G87" s="35" t="s">
        <v>37</v>
      </c>
    </row>
    <row r="88" spans="1:7" ht="11.25" customHeight="1">
      <c r="A88" s="11">
        <v>87</v>
      </c>
      <c r="B88" s="6">
        <v>44342.496712962966</v>
      </c>
      <c r="C88" s="14">
        <v>13470</v>
      </c>
      <c r="D88" s="9" t="s">
        <v>55</v>
      </c>
      <c r="E88" s="9" t="s">
        <v>236</v>
      </c>
      <c r="F88" s="9" t="s">
        <v>237</v>
      </c>
      <c r="G88" s="35" t="s">
        <v>37</v>
      </c>
    </row>
    <row r="89" spans="1:7" ht="11.25" customHeight="1">
      <c r="A89" s="11">
        <v>88</v>
      </c>
      <c r="B89" s="6">
        <v>44166.59474537037</v>
      </c>
      <c r="C89" s="14">
        <v>14580.01</v>
      </c>
      <c r="D89" s="9" t="s">
        <v>55</v>
      </c>
      <c r="E89" s="9" t="s">
        <v>238</v>
      </c>
      <c r="F89" s="9" t="s">
        <v>239</v>
      </c>
      <c r="G89" s="35" t="s">
        <v>37</v>
      </c>
    </row>
    <row r="90" spans="1:7" ht="11.25" customHeight="1">
      <c r="A90" s="11">
        <v>89</v>
      </c>
      <c r="B90" s="6">
        <v>44166.437685185185</v>
      </c>
      <c r="C90" s="14">
        <v>15482</v>
      </c>
      <c r="D90" s="9" t="s">
        <v>153</v>
      </c>
      <c r="E90" s="9" t="s">
        <v>132</v>
      </c>
      <c r="F90" s="9" t="s">
        <v>240</v>
      </c>
      <c r="G90" s="35" t="s">
        <v>37</v>
      </c>
    </row>
    <row r="91" spans="1:7" ht="11.25" customHeight="1">
      <c r="A91" s="11">
        <v>90</v>
      </c>
      <c r="B91" s="6">
        <v>44185.401203703703</v>
      </c>
      <c r="C91" s="14">
        <v>20317.5</v>
      </c>
      <c r="D91" s="9" t="s">
        <v>92</v>
      </c>
      <c r="E91" s="9" t="s">
        <v>241</v>
      </c>
      <c r="F91" s="9" t="s">
        <v>242</v>
      </c>
      <c r="G91" s="35" t="s">
        <v>37</v>
      </c>
    </row>
    <row r="92" spans="1:7" ht="11.25" customHeight="1">
      <c r="A92" s="11">
        <v>91</v>
      </c>
      <c r="B92" s="6">
        <v>44336.497094907405</v>
      </c>
      <c r="C92" s="14">
        <v>58340.01</v>
      </c>
      <c r="D92" s="9" t="s">
        <v>55</v>
      </c>
      <c r="E92" s="9" t="s">
        <v>243</v>
      </c>
      <c r="F92" s="9" t="s">
        <v>244</v>
      </c>
      <c r="G92" s="35" t="s">
        <v>37</v>
      </c>
    </row>
    <row r="93" spans="1:7" ht="11.25" customHeight="1">
      <c r="A93" s="11">
        <v>92</v>
      </c>
      <c r="B93" s="6">
        <v>43858.412754629629</v>
      </c>
      <c r="C93" s="14">
        <v>68370.960000000006</v>
      </c>
      <c r="D93" s="9" t="s">
        <v>245</v>
      </c>
      <c r="E93" s="9" t="s">
        <v>246</v>
      </c>
      <c r="F93" s="9" t="s">
        <v>247</v>
      </c>
      <c r="G93" s="35" t="s">
        <v>37</v>
      </c>
    </row>
    <row r="94" spans="1:7" ht="11.25" customHeight="1">
      <c r="A94" s="40"/>
      <c r="B94" s="40"/>
      <c r="C94" s="41">
        <f>SUM(C2:C93)</f>
        <v>847810.89000000013</v>
      </c>
      <c r="D94" s="40"/>
      <c r="E94" s="40"/>
      <c r="F94" s="40"/>
      <c r="G94" s="40"/>
    </row>
  </sheetData>
  <conditionalFormatting sqref="F79:F93">
    <cfRule type="duplicateValues" dxfId="151" priority="1"/>
  </conditionalFormatting>
  <conditionalFormatting sqref="F2:F17">
    <cfRule type="duplicateValues" dxfId="150" priority="3"/>
  </conditionalFormatting>
  <conditionalFormatting sqref="F18:F78">
    <cfRule type="duplicateValues" dxfId="14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5" workbookViewId="0">
      <selection activeCell="C35" sqref="C35"/>
    </sheetView>
  </sheetViews>
  <sheetFormatPr defaultRowHeight="14.4"/>
  <cols>
    <col min="1" max="1" width="4.6640625" customWidth="1"/>
    <col min="2" max="2" width="14.33203125" bestFit="1" customWidth="1"/>
    <col min="3" max="3" width="12.6640625" bestFit="1" customWidth="1"/>
    <col min="4" max="4" width="34.44140625" customWidth="1"/>
    <col min="5" max="5" width="18" customWidth="1"/>
    <col min="6" max="6" width="15.88671875" customWidth="1"/>
    <col min="7" max="7" width="15.44140625" customWidth="1"/>
  </cols>
  <sheetData>
    <row r="1" spans="1:7" ht="40.200000000000003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</row>
    <row r="2" spans="1:7">
      <c r="A2" s="11">
        <v>1</v>
      </c>
      <c r="B2" s="6">
        <v>44304.436782407407</v>
      </c>
      <c r="C2" s="12">
        <v>1250</v>
      </c>
      <c r="D2" s="13" t="s">
        <v>19</v>
      </c>
      <c r="E2" s="13" t="s">
        <v>20</v>
      </c>
      <c r="F2" s="9" t="s">
        <v>21</v>
      </c>
      <c r="G2" s="10">
        <v>44386</v>
      </c>
    </row>
    <row r="3" spans="1:7">
      <c r="A3" s="11">
        <v>2</v>
      </c>
      <c r="B3" s="6">
        <v>44329.45385416667</v>
      </c>
      <c r="C3" s="12">
        <v>2500</v>
      </c>
      <c r="D3" s="13" t="s">
        <v>19</v>
      </c>
      <c r="E3" s="13" t="s">
        <v>22</v>
      </c>
      <c r="F3" s="9" t="s">
        <v>23</v>
      </c>
      <c r="G3" s="10">
        <v>44386</v>
      </c>
    </row>
    <row r="4" spans="1:7">
      <c r="A4" s="11">
        <v>3</v>
      </c>
      <c r="B4" s="6">
        <v>44322.638692129629</v>
      </c>
      <c r="C4" s="12">
        <v>10000</v>
      </c>
      <c r="D4" s="13" t="s">
        <v>19</v>
      </c>
      <c r="E4" s="13" t="s">
        <v>24</v>
      </c>
      <c r="F4" s="9" t="s">
        <v>25</v>
      </c>
      <c r="G4" s="10">
        <v>44386</v>
      </c>
    </row>
    <row r="5" spans="1:7">
      <c r="A5" s="11">
        <v>4</v>
      </c>
      <c r="B5" s="6">
        <v>44317.522245370368</v>
      </c>
      <c r="C5" s="12">
        <v>20000</v>
      </c>
      <c r="D5" s="13" t="s">
        <v>19</v>
      </c>
      <c r="E5" s="13" t="s">
        <v>24</v>
      </c>
      <c r="F5" s="9" t="s">
        <v>26</v>
      </c>
      <c r="G5" s="10">
        <v>44386</v>
      </c>
    </row>
    <row r="6" spans="1:7">
      <c r="A6" s="11">
        <v>5</v>
      </c>
      <c r="B6" s="6">
        <v>44297.6252662037</v>
      </c>
      <c r="C6" s="12">
        <v>30000</v>
      </c>
      <c r="D6" s="13" t="s">
        <v>19</v>
      </c>
      <c r="E6" s="13" t="s">
        <v>27</v>
      </c>
      <c r="F6" s="9" t="s">
        <v>28</v>
      </c>
      <c r="G6" s="10">
        <v>44386</v>
      </c>
    </row>
    <row r="7" spans="1:7">
      <c r="A7" s="11">
        <v>6</v>
      </c>
      <c r="B7" s="6">
        <v>44310.355694444443</v>
      </c>
      <c r="C7" s="12">
        <v>40000</v>
      </c>
      <c r="D7" s="13" t="s">
        <v>19</v>
      </c>
      <c r="E7" s="13" t="s">
        <v>29</v>
      </c>
      <c r="F7" s="9" t="s">
        <v>30</v>
      </c>
      <c r="G7" s="10">
        <v>44386</v>
      </c>
    </row>
    <row r="8" spans="1:7">
      <c r="A8" s="11">
        <v>7</v>
      </c>
      <c r="B8" s="6">
        <v>44277.525543981479</v>
      </c>
      <c r="C8" s="12">
        <v>100000</v>
      </c>
      <c r="D8" s="13" t="s">
        <v>31</v>
      </c>
      <c r="E8" s="13" t="s">
        <v>32</v>
      </c>
      <c r="F8" s="9" t="s">
        <v>33</v>
      </c>
      <c r="G8" s="10">
        <v>44386</v>
      </c>
    </row>
    <row r="9" spans="1:7">
      <c r="A9" s="11">
        <v>8</v>
      </c>
      <c r="B9" s="6">
        <v>44336.639594907407</v>
      </c>
      <c r="C9" s="12">
        <v>2100</v>
      </c>
      <c r="D9" s="13" t="s">
        <v>55</v>
      </c>
      <c r="E9" s="13" t="s">
        <v>148</v>
      </c>
      <c r="F9" s="9" t="s">
        <v>149</v>
      </c>
      <c r="G9" s="10">
        <v>44372</v>
      </c>
    </row>
    <row r="10" spans="1:7">
      <c r="A10" s="11">
        <v>9</v>
      </c>
      <c r="B10" s="6">
        <v>44340.643206018518</v>
      </c>
      <c r="C10" s="12">
        <v>3710</v>
      </c>
      <c r="D10" s="13" t="s">
        <v>55</v>
      </c>
      <c r="E10" s="13" t="s">
        <v>184</v>
      </c>
      <c r="F10" s="9" t="s">
        <v>185</v>
      </c>
      <c r="G10" s="10">
        <v>44372</v>
      </c>
    </row>
    <row r="11" spans="1:7">
      <c r="A11" s="11">
        <v>10</v>
      </c>
      <c r="B11" s="6">
        <v>44337.663726851853</v>
      </c>
      <c r="C11" s="12">
        <v>4079.99</v>
      </c>
      <c r="D11" s="13" t="s">
        <v>55</v>
      </c>
      <c r="E11" s="13" t="s">
        <v>187</v>
      </c>
      <c r="F11" s="9" t="s">
        <v>188</v>
      </c>
      <c r="G11" s="10">
        <v>44372</v>
      </c>
    </row>
    <row r="12" spans="1:7">
      <c r="A12" s="11">
        <v>11</v>
      </c>
      <c r="B12" s="6">
        <v>44337.514340277776</v>
      </c>
      <c r="C12" s="12">
        <v>4700</v>
      </c>
      <c r="D12" s="13" t="s">
        <v>55</v>
      </c>
      <c r="E12" s="13" t="s">
        <v>196</v>
      </c>
      <c r="F12" s="9" t="s">
        <v>197</v>
      </c>
      <c r="G12" s="10">
        <v>44372</v>
      </c>
    </row>
    <row r="13" spans="1:7">
      <c r="A13" s="11">
        <v>12</v>
      </c>
      <c r="B13" s="6">
        <v>44251.665960648148</v>
      </c>
      <c r="C13" s="12">
        <v>5000</v>
      </c>
      <c r="D13" s="13" t="s">
        <v>52</v>
      </c>
      <c r="E13" s="13" t="s">
        <v>53</v>
      </c>
      <c r="F13" s="9" t="s">
        <v>54</v>
      </c>
      <c r="G13" s="10">
        <v>44261</v>
      </c>
    </row>
    <row r="14" spans="1:7">
      <c r="A14" s="11">
        <v>13</v>
      </c>
      <c r="B14" s="6">
        <v>44337.648541666669</v>
      </c>
      <c r="C14" s="12">
        <v>5515.98</v>
      </c>
      <c r="D14" s="13" t="s">
        <v>205</v>
      </c>
      <c r="E14" s="13" t="s">
        <v>206</v>
      </c>
      <c r="F14" s="9" t="s">
        <v>207</v>
      </c>
      <c r="G14" s="10">
        <v>44372</v>
      </c>
    </row>
    <row r="15" spans="1:7">
      <c r="A15" s="11">
        <v>14</v>
      </c>
      <c r="B15" s="6">
        <v>44338.476400462961</v>
      </c>
      <c r="C15" s="12">
        <v>6000</v>
      </c>
      <c r="D15" s="13" t="s">
        <v>55</v>
      </c>
      <c r="E15" s="13" t="s">
        <v>213</v>
      </c>
      <c r="F15" s="9" t="s">
        <v>214</v>
      </c>
      <c r="G15" s="10">
        <v>44372</v>
      </c>
    </row>
    <row r="16" spans="1:7">
      <c r="A16" s="11">
        <v>15</v>
      </c>
      <c r="B16" s="6">
        <v>44340.542928240742</v>
      </c>
      <c r="C16" s="12">
        <v>6350.02</v>
      </c>
      <c r="D16" s="13" t="s">
        <v>55</v>
      </c>
      <c r="E16" s="13" t="s">
        <v>215</v>
      </c>
      <c r="F16" s="9" t="s">
        <v>216</v>
      </c>
      <c r="G16" s="10">
        <v>44372</v>
      </c>
    </row>
    <row r="17" spans="1:7">
      <c r="A17" s="11">
        <v>16</v>
      </c>
      <c r="B17" s="6">
        <v>44341.458680555559</v>
      </c>
      <c r="C17" s="12">
        <v>7125</v>
      </c>
      <c r="D17" s="13" t="s">
        <v>124</v>
      </c>
      <c r="E17" s="13" t="s">
        <v>217</v>
      </c>
      <c r="F17" s="9" t="s">
        <v>218</v>
      </c>
      <c r="G17" s="10">
        <v>44372</v>
      </c>
    </row>
    <row r="18" spans="1:7">
      <c r="A18" s="11">
        <v>17</v>
      </c>
      <c r="B18" s="6">
        <v>44336.454131944447</v>
      </c>
      <c r="C18" s="12">
        <v>7899.99</v>
      </c>
      <c r="D18" s="13" t="s">
        <v>55</v>
      </c>
      <c r="E18" s="13" t="s">
        <v>223</v>
      </c>
      <c r="F18" s="9" t="s">
        <v>224</v>
      </c>
      <c r="G18" s="10">
        <v>44372</v>
      </c>
    </row>
    <row r="19" spans="1:7">
      <c r="A19" s="11">
        <v>18</v>
      </c>
      <c r="B19" s="6">
        <v>44338.575752314813</v>
      </c>
      <c r="C19" s="12">
        <v>8510</v>
      </c>
      <c r="D19" s="13" t="s">
        <v>55</v>
      </c>
      <c r="E19" s="13" t="s">
        <v>180</v>
      </c>
      <c r="F19" s="9" t="s">
        <v>225</v>
      </c>
      <c r="G19" s="10">
        <v>44372</v>
      </c>
    </row>
    <row r="20" spans="1:7">
      <c r="A20" s="11">
        <v>19</v>
      </c>
      <c r="B20" s="6">
        <v>44338.637314814812</v>
      </c>
      <c r="C20" s="12">
        <v>11649.97</v>
      </c>
      <c r="D20" s="13" t="s">
        <v>55</v>
      </c>
      <c r="E20" s="13" t="s">
        <v>232</v>
      </c>
      <c r="F20" s="9" t="s">
        <v>233</v>
      </c>
      <c r="G20" s="10">
        <v>44372</v>
      </c>
    </row>
    <row r="21" spans="1:7">
      <c r="A21" s="11">
        <v>20</v>
      </c>
      <c r="B21" s="6">
        <v>44342.496712962966</v>
      </c>
      <c r="C21" s="12">
        <v>13470</v>
      </c>
      <c r="D21" s="13" t="s">
        <v>55</v>
      </c>
      <c r="E21" s="13" t="s">
        <v>236</v>
      </c>
      <c r="F21" s="9" t="s">
        <v>237</v>
      </c>
      <c r="G21" s="10">
        <v>44372</v>
      </c>
    </row>
    <row r="22" spans="1:7">
      <c r="A22" s="11">
        <v>21</v>
      </c>
      <c r="B22" s="6">
        <v>44278.694097222222</v>
      </c>
      <c r="C22" s="12">
        <v>15000</v>
      </c>
      <c r="D22" s="13" t="s">
        <v>19</v>
      </c>
      <c r="E22" s="13" t="s">
        <v>62</v>
      </c>
      <c r="F22" s="9" t="s">
        <v>63</v>
      </c>
      <c r="G22" s="42">
        <v>44279</v>
      </c>
    </row>
    <row r="23" spans="1:7">
      <c r="A23" s="11">
        <v>22</v>
      </c>
      <c r="B23" s="6">
        <v>44336.497094907405</v>
      </c>
      <c r="C23" s="12">
        <v>58340.01</v>
      </c>
      <c r="D23" s="13" t="s">
        <v>55</v>
      </c>
      <c r="E23" s="13" t="s">
        <v>243</v>
      </c>
      <c r="F23" s="9" t="s">
        <v>244</v>
      </c>
      <c r="G23" s="10">
        <v>44372</v>
      </c>
    </row>
    <row r="24" spans="1:7">
      <c r="A24" s="11">
        <v>23</v>
      </c>
      <c r="B24" s="6">
        <v>44335.489178240743</v>
      </c>
      <c r="C24" s="12">
        <v>5400</v>
      </c>
      <c r="D24" s="13" t="s">
        <v>38</v>
      </c>
      <c r="E24" s="13" t="s">
        <v>39</v>
      </c>
      <c r="F24" s="9" t="s">
        <v>40</v>
      </c>
      <c r="G24" s="15" t="s">
        <v>41</v>
      </c>
    </row>
    <row r="25" spans="1:7">
      <c r="A25" s="11">
        <v>24</v>
      </c>
      <c r="B25" s="6">
        <v>44310.481041666666</v>
      </c>
      <c r="C25" s="12">
        <v>7200</v>
      </c>
      <c r="D25" s="13" t="s">
        <v>45</v>
      </c>
      <c r="E25" s="13" t="s">
        <v>46</v>
      </c>
      <c r="F25" s="9" t="s">
        <v>47</v>
      </c>
      <c r="G25" s="15" t="s">
        <v>41</v>
      </c>
    </row>
    <row r="26" spans="1:7">
      <c r="A26" s="11">
        <v>25</v>
      </c>
      <c r="B26" s="6">
        <v>44315.396898148145</v>
      </c>
      <c r="C26" s="12">
        <v>7200</v>
      </c>
      <c r="D26" s="13" t="s">
        <v>45</v>
      </c>
      <c r="E26" s="13" t="s">
        <v>50</v>
      </c>
      <c r="F26" s="9" t="s">
        <v>51</v>
      </c>
      <c r="G26" s="15" t="s">
        <v>41</v>
      </c>
    </row>
    <row r="27" spans="1:7">
      <c r="A27" s="11">
        <v>26</v>
      </c>
      <c r="B27" s="6">
        <v>44335.653796296298</v>
      </c>
      <c r="C27" s="12">
        <v>15000.13</v>
      </c>
      <c r="D27" s="13" t="s">
        <v>55</v>
      </c>
      <c r="E27" s="13" t="s">
        <v>56</v>
      </c>
      <c r="F27" s="9" t="s">
        <v>57</v>
      </c>
      <c r="G27" s="15" t="s">
        <v>41</v>
      </c>
    </row>
    <row r="28" spans="1:7">
      <c r="A28" s="11">
        <v>27</v>
      </c>
      <c r="B28" s="6">
        <v>43993.798564814817</v>
      </c>
      <c r="C28" s="43">
        <v>1000</v>
      </c>
      <c r="D28" s="9" t="s">
        <v>115</v>
      </c>
      <c r="E28" s="9" t="s">
        <v>116</v>
      </c>
      <c r="F28" s="13" t="s">
        <v>117</v>
      </c>
      <c r="G28" s="35" t="s">
        <v>248</v>
      </c>
    </row>
    <row r="29" spans="1:7">
      <c r="A29" s="11">
        <v>28</v>
      </c>
      <c r="B29" s="6">
        <v>43987.789050925923</v>
      </c>
      <c r="C29" s="12">
        <v>1010</v>
      </c>
      <c r="D29" s="9" t="s">
        <v>118</v>
      </c>
      <c r="E29" s="9" t="s">
        <v>119</v>
      </c>
      <c r="F29" s="13" t="s">
        <v>120</v>
      </c>
      <c r="G29" s="35" t="s">
        <v>248</v>
      </c>
    </row>
    <row r="30" spans="1:7">
      <c r="A30" s="11">
        <v>29</v>
      </c>
      <c r="B30" s="6">
        <v>43880.874606481484</v>
      </c>
      <c r="C30" s="12">
        <v>1318</v>
      </c>
      <c r="D30" s="9" t="s">
        <v>129</v>
      </c>
      <c r="E30" s="9" t="s">
        <v>130</v>
      </c>
      <c r="F30" s="13" t="s">
        <v>131</v>
      </c>
      <c r="G30" s="35" t="s">
        <v>248</v>
      </c>
    </row>
    <row r="31" spans="1:7">
      <c r="A31" s="11">
        <v>30</v>
      </c>
      <c r="B31" s="6">
        <v>44201.441759259258</v>
      </c>
      <c r="C31" s="12">
        <v>2000</v>
      </c>
      <c r="D31" s="9" t="s">
        <v>129</v>
      </c>
      <c r="E31" s="9" t="s">
        <v>146</v>
      </c>
      <c r="F31" s="13" t="s">
        <v>147</v>
      </c>
      <c r="G31" s="35" t="s">
        <v>248</v>
      </c>
    </row>
    <row r="32" spans="1:7">
      <c r="A32" s="11">
        <v>31</v>
      </c>
      <c r="B32" s="6">
        <v>43752.919918981483</v>
      </c>
      <c r="C32" s="12">
        <v>2540.88</v>
      </c>
      <c r="D32" s="9" t="s">
        <v>158</v>
      </c>
      <c r="E32" s="9" t="s">
        <v>159</v>
      </c>
      <c r="F32" s="13" t="s">
        <v>160</v>
      </c>
      <c r="G32" s="35" t="s">
        <v>248</v>
      </c>
    </row>
    <row r="33" spans="1:7">
      <c r="A33" s="11">
        <v>32</v>
      </c>
      <c r="B33" s="6">
        <v>44059.757372685184</v>
      </c>
      <c r="C33" s="12">
        <v>5600</v>
      </c>
      <c r="D33" s="9" t="s">
        <v>208</v>
      </c>
      <c r="E33" s="9" t="s">
        <v>209</v>
      </c>
      <c r="F33" s="13" t="s">
        <v>210</v>
      </c>
      <c r="G33" s="35" t="s">
        <v>248</v>
      </c>
    </row>
    <row r="34" spans="1:7">
      <c r="A34" s="11">
        <v>33</v>
      </c>
      <c r="B34" s="6">
        <v>43858.412754629629</v>
      </c>
      <c r="C34" s="12">
        <v>68370.960000000006</v>
      </c>
      <c r="D34" s="9" t="s">
        <v>245</v>
      </c>
      <c r="E34" s="9" t="s">
        <v>246</v>
      </c>
      <c r="F34" s="13" t="s">
        <v>247</v>
      </c>
      <c r="G34" s="35" t="s">
        <v>248</v>
      </c>
    </row>
    <row r="35" spans="1:7">
      <c r="B35" t="s">
        <v>59</v>
      </c>
      <c r="C35" s="22">
        <f>SUM(C2:C34)</f>
        <v>479840.93</v>
      </c>
      <c r="D35">
        <v>33</v>
      </c>
    </row>
    <row r="36" spans="1:7">
      <c r="A36" t="s">
        <v>249</v>
      </c>
    </row>
    <row r="37" spans="1:7">
      <c r="A37" t="s">
        <v>250</v>
      </c>
    </row>
  </sheetData>
  <conditionalFormatting sqref="F28:F34">
    <cfRule type="duplicateValues" dxfId="148" priority="1"/>
  </conditionalFormatting>
  <conditionalFormatting sqref="F2:F8">
    <cfRule type="duplicateValues" dxfId="147" priority="5"/>
  </conditionalFormatting>
  <conditionalFormatting sqref="F9:F23">
    <cfRule type="duplicateValues" dxfId="146" priority="4"/>
  </conditionalFormatting>
  <conditionalFormatting sqref="F24:F25">
    <cfRule type="duplicateValues" dxfId="145" priority="3"/>
  </conditionalFormatting>
  <conditionalFormatting sqref="F26:F27">
    <cfRule type="duplicateValues" dxfId="14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E63" sqref="E63"/>
    </sheetView>
  </sheetViews>
  <sheetFormatPr defaultRowHeight="13.5" customHeight="1"/>
  <cols>
    <col min="2" max="2" width="30.6640625" customWidth="1"/>
    <col min="3" max="3" width="14.88671875" bestFit="1" customWidth="1"/>
    <col min="4" max="4" width="13.33203125" customWidth="1"/>
    <col min="5" max="5" width="11" customWidth="1"/>
    <col min="6" max="6" width="11.33203125" bestFit="1" customWidth="1"/>
    <col min="7" max="7" width="18.5546875" customWidth="1"/>
    <col min="8" max="8" width="11.109375" bestFit="1" customWidth="1"/>
    <col min="9" max="9" width="11" customWidth="1"/>
    <col min="10" max="10" width="18.6640625" customWidth="1"/>
  </cols>
  <sheetData>
    <row r="1" spans="1:10" ht="13.5" customHeight="1">
      <c r="B1" s="107" t="s">
        <v>294</v>
      </c>
      <c r="C1" s="107"/>
      <c r="D1" s="107"/>
      <c r="E1" s="107"/>
      <c r="F1" s="107"/>
      <c r="G1" s="107"/>
      <c r="H1" s="107"/>
      <c r="I1" s="107"/>
      <c r="J1" s="107"/>
    </row>
    <row r="2" spans="1:10" ht="13.5" customHeight="1">
      <c r="B2" s="44" t="s">
        <v>3</v>
      </c>
      <c r="C2" s="45" t="s">
        <v>4</v>
      </c>
      <c r="D2" s="45" t="s">
        <v>5</v>
      </c>
      <c r="E2" s="45" t="s">
        <v>6</v>
      </c>
      <c r="F2" s="45" t="s">
        <v>7</v>
      </c>
      <c r="G2" s="46" t="s">
        <v>8</v>
      </c>
      <c r="H2" s="47" t="s">
        <v>10</v>
      </c>
      <c r="I2" s="48" t="s">
        <v>295</v>
      </c>
      <c r="J2" s="48" t="s">
        <v>296</v>
      </c>
    </row>
    <row r="3" spans="1:10" ht="13.5" customHeight="1">
      <c r="B3" s="44" t="s">
        <v>251</v>
      </c>
      <c r="C3" s="45" t="s">
        <v>252</v>
      </c>
      <c r="D3" s="45" t="s">
        <v>253</v>
      </c>
      <c r="E3" s="45" t="s">
        <v>255</v>
      </c>
      <c r="F3" s="45" t="s">
        <v>256</v>
      </c>
      <c r="G3" s="46"/>
      <c r="H3" s="47" t="s">
        <v>259</v>
      </c>
      <c r="I3" s="48" t="s">
        <v>260</v>
      </c>
      <c r="J3" s="48" t="s">
        <v>261</v>
      </c>
    </row>
    <row r="4" spans="1:10" ht="13.5" customHeight="1">
      <c r="A4">
        <v>1</v>
      </c>
      <c r="B4" s="48" t="s">
        <v>31</v>
      </c>
      <c r="C4" s="48" t="s">
        <v>32</v>
      </c>
      <c r="D4" s="49">
        <v>44277.525543981479</v>
      </c>
      <c r="E4" s="50">
        <v>100000</v>
      </c>
      <c r="F4" s="51" t="s">
        <v>33</v>
      </c>
      <c r="G4" s="52" t="s">
        <v>262</v>
      </c>
      <c r="H4" s="53" t="s">
        <v>263</v>
      </c>
      <c r="I4" s="54">
        <v>44385</v>
      </c>
      <c r="J4" s="48" t="s">
        <v>264</v>
      </c>
    </row>
    <row r="5" spans="1:10" ht="13.5" customHeight="1">
      <c r="A5">
        <v>2</v>
      </c>
      <c r="B5" s="48" t="s">
        <v>19</v>
      </c>
      <c r="C5" s="48" t="s">
        <v>62</v>
      </c>
      <c r="D5" s="49">
        <v>44278.694097222222</v>
      </c>
      <c r="E5" s="50">
        <v>15000</v>
      </c>
      <c r="F5" s="51" t="s">
        <v>63</v>
      </c>
      <c r="G5" s="52" t="s">
        <v>262</v>
      </c>
      <c r="H5" s="53" t="s">
        <v>263</v>
      </c>
      <c r="I5" s="54">
        <v>44385</v>
      </c>
      <c r="J5" s="48" t="s">
        <v>264</v>
      </c>
    </row>
    <row r="6" spans="1:10" ht="13.5" customHeight="1">
      <c r="A6">
        <v>3</v>
      </c>
      <c r="B6" s="48" t="s">
        <v>19</v>
      </c>
      <c r="C6" s="48" t="s">
        <v>27</v>
      </c>
      <c r="D6" s="49">
        <v>44297.6252662037</v>
      </c>
      <c r="E6" s="50">
        <v>30000</v>
      </c>
      <c r="F6" s="51" t="s">
        <v>28</v>
      </c>
      <c r="G6" s="52" t="s">
        <v>262</v>
      </c>
      <c r="H6" s="53" t="s">
        <v>263</v>
      </c>
      <c r="I6" s="54">
        <v>44385</v>
      </c>
      <c r="J6" s="48" t="s">
        <v>264</v>
      </c>
    </row>
    <row r="7" spans="1:10" ht="13.5" customHeight="1">
      <c r="A7">
        <v>4</v>
      </c>
      <c r="B7" s="48" t="s">
        <v>19</v>
      </c>
      <c r="C7" s="48" t="s">
        <v>20</v>
      </c>
      <c r="D7" s="49">
        <v>44304.436782407407</v>
      </c>
      <c r="E7" s="50">
        <v>1250</v>
      </c>
      <c r="F7" s="55" t="s">
        <v>21</v>
      </c>
      <c r="G7" s="52" t="s">
        <v>262</v>
      </c>
      <c r="H7" s="53" t="s">
        <v>263</v>
      </c>
      <c r="I7" s="54">
        <v>44385</v>
      </c>
      <c r="J7" s="48" t="s">
        <v>264</v>
      </c>
    </row>
    <row r="8" spans="1:10" ht="13.5" customHeight="1">
      <c r="A8">
        <v>5</v>
      </c>
      <c r="B8" s="48" t="s">
        <v>19</v>
      </c>
      <c r="C8" s="48" t="s">
        <v>29</v>
      </c>
      <c r="D8" s="49">
        <v>44310.355694444443</v>
      </c>
      <c r="E8" s="50">
        <v>40000</v>
      </c>
      <c r="F8" s="51" t="s">
        <v>30</v>
      </c>
      <c r="G8" s="52" t="s">
        <v>262</v>
      </c>
      <c r="H8" s="53" t="s">
        <v>263</v>
      </c>
      <c r="I8" s="54">
        <v>44385</v>
      </c>
      <c r="J8" s="48" t="s">
        <v>264</v>
      </c>
    </row>
    <row r="9" spans="1:10" ht="13.5" customHeight="1">
      <c r="A9">
        <v>6</v>
      </c>
      <c r="B9" s="48" t="s">
        <v>19</v>
      </c>
      <c r="C9" s="48" t="s">
        <v>24</v>
      </c>
      <c r="D9" s="49">
        <v>44317.522245370368</v>
      </c>
      <c r="E9" s="50">
        <v>20000</v>
      </c>
      <c r="F9" s="51" t="s">
        <v>26</v>
      </c>
      <c r="G9" s="52" t="s">
        <v>262</v>
      </c>
      <c r="H9" s="53" t="s">
        <v>263</v>
      </c>
      <c r="I9" s="54">
        <v>44385</v>
      </c>
      <c r="J9" s="48" t="s">
        <v>264</v>
      </c>
    </row>
    <row r="10" spans="1:10" ht="13.5" customHeight="1">
      <c r="A10">
        <v>7</v>
      </c>
      <c r="B10" s="48" t="s">
        <v>19</v>
      </c>
      <c r="C10" s="48" t="s">
        <v>24</v>
      </c>
      <c r="D10" s="49">
        <v>44322.638692129629</v>
      </c>
      <c r="E10" s="50">
        <v>10000</v>
      </c>
      <c r="F10" s="51" t="s">
        <v>25</v>
      </c>
      <c r="G10" s="52" t="s">
        <v>262</v>
      </c>
      <c r="H10" s="53" t="s">
        <v>263</v>
      </c>
      <c r="I10" s="54">
        <v>44385</v>
      </c>
      <c r="J10" s="48" t="s">
        <v>264</v>
      </c>
    </row>
    <row r="11" spans="1:10" ht="13.5" customHeight="1">
      <c r="A11">
        <v>8</v>
      </c>
      <c r="B11" s="48" t="s">
        <v>19</v>
      </c>
      <c r="C11" s="48" t="s">
        <v>22</v>
      </c>
      <c r="D11" s="49">
        <v>44329.45385416667</v>
      </c>
      <c r="E11" s="50">
        <v>2500</v>
      </c>
      <c r="F11" s="51" t="s">
        <v>23</v>
      </c>
      <c r="G11" s="52" t="s">
        <v>262</v>
      </c>
      <c r="H11" s="53" t="s">
        <v>263</v>
      </c>
      <c r="I11" s="54">
        <v>44385</v>
      </c>
      <c r="J11" s="48" t="s">
        <v>264</v>
      </c>
    </row>
    <row r="12" spans="1:10" ht="13.5" customHeight="1">
      <c r="A12">
        <v>9</v>
      </c>
      <c r="B12" s="56" t="s">
        <v>45</v>
      </c>
      <c r="C12" s="56" t="s">
        <v>46</v>
      </c>
      <c r="D12" s="57">
        <v>44310.481041666666</v>
      </c>
      <c r="E12" s="58">
        <v>7200</v>
      </c>
      <c r="F12" s="56" t="s">
        <v>47</v>
      </c>
      <c r="G12" s="59" t="s">
        <v>269</v>
      </c>
      <c r="H12" s="59">
        <v>44386</v>
      </c>
      <c r="I12" s="40"/>
      <c r="J12" s="48" t="s">
        <v>264</v>
      </c>
    </row>
    <row r="13" spans="1:10" ht="13.5" customHeight="1">
      <c r="A13">
        <v>10</v>
      </c>
      <c r="B13" s="56" t="s">
        <v>45</v>
      </c>
      <c r="C13" s="56" t="s">
        <v>50</v>
      </c>
      <c r="D13" s="57">
        <v>44315.396898148145</v>
      </c>
      <c r="E13" s="58">
        <v>7200</v>
      </c>
      <c r="F13" s="56" t="s">
        <v>51</v>
      </c>
      <c r="G13" s="59" t="s">
        <v>269</v>
      </c>
      <c r="H13" s="59">
        <v>44386</v>
      </c>
      <c r="I13" s="40"/>
      <c r="J13" s="48" t="s">
        <v>264</v>
      </c>
    </row>
    <row r="14" spans="1:10" ht="13.5" customHeight="1">
      <c r="A14">
        <v>11</v>
      </c>
      <c r="B14" s="56" t="s">
        <v>38</v>
      </c>
      <c r="C14" s="56" t="s">
        <v>39</v>
      </c>
      <c r="D14" s="57">
        <v>44335.489178240743</v>
      </c>
      <c r="E14" s="58">
        <v>5400</v>
      </c>
      <c r="F14" s="56" t="s">
        <v>40</v>
      </c>
      <c r="G14" s="59" t="s">
        <v>269</v>
      </c>
      <c r="H14" s="59">
        <v>44386</v>
      </c>
      <c r="I14" s="40"/>
      <c r="J14" s="48" t="s">
        <v>264</v>
      </c>
    </row>
    <row r="15" spans="1:10" ht="13.5" customHeight="1">
      <c r="A15">
        <v>12</v>
      </c>
      <c r="B15" s="56" t="s">
        <v>55</v>
      </c>
      <c r="C15" s="56" t="s">
        <v>56</v>
      </c>
      <c r="D15" s="57">
        <v>44335.653796296298</v>
      </c>
      <c r="E15" s="58">
        <v>15000.13</v>
      </c>
      <c r="F15" s="56" t="s">
        <v>57</v>
      </c>
      <c r="G15" s="59" t="s">
        <v>269</v>
      </c>
      <c r="H15" s="59">
        <v>44386</v>
      </c>
      <c r="I15" s="40"/>
      <c r="J15" s="48" t="s">
        <v>264</v>
      </c>
    </row>
    <row r="16" spans="1:10" ht="13.5" customHeight="1">
      <c r="A16">
        <v>13</v>
      </c>
      <c r="B16" s="56" t="s">
        <v>55</v>
      </c>
      <c r="C16" s="56" t="s">
        <v>223</v>
      </c>
      <c r="D16" s="60">
        <v>44336.454131944447</v>
      </c>
      <c r="E16" s="58">
        <v>7899.99</v>
      </c>
      <c r="F16" s="56" t="s">
        <v>224</v>
      </c>
      <c r="G16" s="59" t="s">
        <v>269</v>
      </c>
      <c r="H16" s="59">
        <v>44372</v>
      </c>
      <c r="I16" s="40"/>
      <c r="J16" s="48" t="s">
        <v>264</v>
      </c>
    </row>
    <row r="17" spans="1:10" ht="13.5" customHeight="1">
      <c r="A17">
        <v>14</v>
      </c>
      <c r="B17" s="56" t="s">
        <v>55</v>
      </c>
      <c r="C17" s="56" t="s">
        <v>243</v>
      </c>
      <c r="D17" s="60">
        <v>44336.497094907405</v>
      </c>
      <c r="E17" s="58">
        <v>58340.01</v>
      </c>
      <c r="F17" s="56" t="s">
        <v>244</v>
      </c>
      <c r="G17" s="59" t="s">
        <v>269</v>
      </c>
      <c r="H17" s="59">
        <v>44372</v>
      </c>
      <c r="I17" s="40"/>
      <c r="J17" s="48" t="s">
        <v>264</v>
      </c>
    </row>
    <row r="18" spans="1:10" ht="13.5" customHeight="1">
      <c r="A18">
        <v>15</v>
      </c>
      <c r="B18" s="56" t="s">
        <v>55</v>
      </c>
      <c r="C18" s="56" t="s">
        <v>148</v>
      </c>
      <c r="D18" s="60">
        <v>44336.639594907407</v>
      </c>
      <c r="E18" s="58">
        <v>2100</v>
      </c>
      <c r="F18" s="56" t="s">
        <v>149</v>
      </c>
      <c r="G18" s="59" t="s">
        <v>269</v>
      </c>
      <c r="H18" s="59">
        <v>44372</v>
      </c>
      <c r="I18" s="40"/>
      <c r="J18" s="48" t="s">
        <v>264</v>
      </c>
    </row>
    <row r="19" spans="1:10" ht="13.5" customHeight="1">
      <c r="A19">
        <v>16</v>
      </c>
      <c r="B19" s="56" t="s">
        <v>55</v>
      </c>
      <c r="C19" s="56" t="s">
        <v>196</v>
      </c>
      <c r="D19" s="60">
        <v>44337.514340277776</v>
      </c>
      <c r="E19" s="58">
        <v>4700</v>
      </c>
      <c r="F19" s="56" t="s">
        <v>197</v>
      </c>
      <c r="G19" s="59" t="s">
        <v>269</v>
      </c>
      <c r="H19" s="59">
        <v>44372</v>
      </c>
      <c r="I19" s="40"/>
      <c r="J19" s="48" t="s">
        <v>264</v>
      </c>
    </row>
    <row r="20" spans="1:10" ht="13.5" customHeight="1">
      <c r="A20">
        <v>17</v>
      </c>
      <c r="B20" s="56" t="s">
        <v>205</v>
      </c>
      <c r="C20" s="56" t="s">
        <v>206</v>
      </c>
      <c r="D20" s="60">
        <v>44337.648541666669</v>
      </c>
      <c r="E20" s="58">
        <v>5515.98</v>
      </c>
      <c r="F20" s="56" t="s">
        <v>207</v>
      </c>
      <c r="G20" s="59" t="s">
        <v>269</v>
      </c>
      <c r="H20" s="59">
        <v>44372</v>
      </c>
      <c r="I20" s="40"/>
      <c r="J20" s="48" t="s">
        <v>264</v>
      </c>
    </row>
    <row r="21" spans="1:10" ht="13.5" customHeight="1">
      <c r="A21">
        <v>18</v>
      </c>
      <c r="B21" s="56" t="s">
        <v>55</v>
      </c>
      <c r="C21" s="56" t="s">
        <v>187</v>
      </c>
      <c r="D21" s="60">
        <v>44337.663726851853</v>
      </c>
      <c r="E21" s="58">
        <v>4079.99</v>
      </c>
      <c r="F21" s="56" t="s">
        <v>188</v>
      </c>
      <c r="G21" s="59" t="s">
        <v>269</v>
      </c>
      <c r="H21" s="59">
        <v>44372</v>
      </c>
      <c r="I21" s="40"/>
      <c r="J21" s="48" t="s">
        <v>264</v>
      </c>
    </row>
    <row r="22" spans="1:10" ht="13.5" customHeight="1">
      <c r="A22">
        <v>19</v>
      </c>
      <c r="B22" s="56" t="s">
        <v>55</v>
      </c>
      <c r="C22" s="56" t="s">
        <v>213</v>
      </c>
      <c r="D22" s="60">
        <v>44338.476400462961</v>
      </c>
      <c r="E22" s="58">
        <v>6000</v>
      </c>
      <c r="F22" s="56" t="s">
        <v>214</v>
      </c>
      <c r="G22" s="59" t="s">
        <v>269</v>
      </c>
      <c r="H22" s="59">
        <v>44372</v>
      </c>
      <c r="I22" s="40"/>
      <c r="J22" s="48" t="s">
        <v>264</v>
      </c>
    </row>
    <row r="23" spans="1:10" ht="13.5" customHeight="1">
      <c r="A23">
        <v>20</v>
      </c>
      <c r="B23" s="56" t="s">
        <v>55</v>
      </c>
      <c r="C23" s="56" t="s">
        <v>180</v>
      </c>
      <c r="D23" s="60">
        <v>44338.575752314813</v>
      </c>
      <c r="E23" s="58">
        <v>8510</v>
      </c>
      <c r="F23" s="56" t="s">
        <v>225</v>
      </c>
      <c r="G23" s="59" t="s">
        <v>269</v>
      </c>
      <c r="H23" s="59">
        <v>44372</v>
      </c>
      <c r="I23" s="40"/>
      <c r="J23" s="48" t="s">
        <v>264</v>
      </c>
    </row>
    <row r="24" spans="1:10" ht="13.5" customHeight="1">
      <c r="A24">
        <v>21</v>
      </c>
      <c r="B24" s="56" t="s">
        <v>55</v>
      </c>
      <c r="C24" s="56" t="s">
        <v>232</v>
      </c>
      <c r="D24" s="60">
        <v>44338.637314814812</v>
      </c>
      <c r="E24" s="58">
        <v>11649.97</v>
      </c>
      <c r="F24" s="56" t="s">
        <v>233</v>
      </c>
      <c r="G24" s="59" t="s">
        <v>269</v>
      </c>
      <c r="H24" s="59">
        <v>44372</v>
      </c>
      <c r="I24" s="40"/>
      <c r="J24" s="48" t="s">
        <v>264</v>
      </c>
    </row>
    <row r="25" spans="1:10" ht="13.5" customHeight="1">
      <c r="A25">
        <v>22</v>
      </c>
      <c r="B25" s="56" t="s">
        <v>191</v>
      </c>
      <c r="C25" s="56" t="s">
        <v>192</v>
      </c>
      <c r="D25" s="60">
        <v>44339.455405092594</v>
      </c>
      <c r="E25" s="58">
        <v>4494.28</v>
      </c>
      <c r="F25" s="56" t="s">
        <v>193</v>
      </c>
      <c r="G25" s="59" t="s">
        <v>269</v>
      </c>
      <c r="H25" s="61">
        <v>44393</v>
      </c>
      <c r="I25" s="40"/>
      <c r="J25" s="48" t="s">
        <v>272</v>
      </c>
    </row>
    <row r="26" spans="1:10" ht="13.5" customHeight="1">
      <c r="A26">
        <v>23</v>
      </c>
      <c r="B26" s="56" t="s">
        <v>55</v>
      </c>
      <c r="C26" s="56" t="s">
        <v>215</v>
      </c>
      <c r="D26" s="60">
        <v>44340.542928240742</v>
      </c>
      <c r="E26" s="58">
        <v>6350.02</v>
      </c>
      <c r="F26" s="56" t="s">
        <v>216</v>
      </c>
      <c r="G26" s="59" t="s">
        <v>269</v>
      </c>
      <c r="H26" s="59">
        <v>44372</v>
      </c>
      <c r="I26" s="40"/>
      <c r="J26" s="48" t="s">
        <v>264</v>
      </c>
    </row>
    <row r="27" spans="1:10" ht="13.5" customHeight="1">
      <c r="A27">
        <v>24</v>
      </c>
      <c r="B27" s="56" t="s">
        <v>55</v>
      </c>
      <c r="C27" s="56" t="s">
        <v>184</v>
      </c>
      <c r="D27" s="60">
        <v>44340.643206018518</v>
      </c>
      <c r="E27" s="58">
        <v>3710</v>
      </c>
      <c r="F27" s="56" t="s">
        <v>185</v>
      </c>
      <c r="G27" s="59" t="s">
        <v>269</v>
      </c>
      <c r="H27" s="59">
        <v>44372</v>
      </c>
      <c r="I27" s="40"/>
      <c r="J27" s="48" t="s">
        <v>264</v>
      </c>
    </row>
    <row r="28" spans="1:10" ht="13.5" customHeight="1">
      <c r="A28">
        <v>25</v>
      </c>
      <c r="B28" s="56" t="s">
        <v>124</v>
      </c>
      <c r="C28" s="56" t="s">
        <v>217</v>
      </c>
      <c r="D28" s="60">
        <v>44341.458680555559</v>
      </c>
      <c r="E28" s="58">
        <v>7125</v>
      </c>
      <c r="F28" s="56" t="s">
        <v>218</v>
      </c>
      <c r="G28" s="59" t="s">
        <v>269</v>
      </c>
      <c r="H28" s="59">
        <v>44372</v>
      </c>
      <c r="I28" s="40"/>
      <c r="J28" s="48" t="s">
        <v>264</v>
      </c>
    </row>
    <row r="29" spans="1:10" ht="13.5" customHeight="1">
      <c r="A29">
        <v>26</v>
      </c>
      <c r="B29" s="56" t="s">
        <v>55</v>
      </c>
      <c r="C29" s="56" t="s">
        <v>236</v>
      </c>
      <c r="D29" s="60">
        <v>44342.496712962966</v>
      </c>
      <c r="E29" s="58">
        <v>13470</v>
      </c>
      <c r="F29" s="56" t="s">
        <v>237</v>
      </c>
      <c r="G29" s="59" t="s">
        <v>269</v>
      </c>
      <c r="H29" s="59">
        <v>44372</v>
      </c>
      <c r="I29" s="40"/>
      <c r="J29" s="48" t="s">
        <v>264</v>
      </c>
    </row>
    <row r="30" spans="1:10" ht="13.5" customHeight="1">
      <c r="A30">
        <v>27</v>
      </c>
      <c r="B30" s="56" t="s">
        <v>55</v>
      </c>
      <c r="C30" s="56" t="s">
        <v>194</v>
      </c>
      <c r="D30" s="60">
        <v>44342.643726851849</v>
      </c>
      <c r="E30" s="58">
        <v>4650</v>
      </c>
      <c r="F30" s="56" t="s">
        <v>195</v>
      </c>
      <c r="G30" s="59" t="s">
        <v>269</v>
      </c>
      <c r="H30" s="59">
        <v>44372</v>
      </c>
      <c r="I30" s="40"/>
      <c r="J30" s="48" t="s">
        <v>272</v>
      </c>
    </row>
    <row r="31" spans="1:10" ht="13.5" customHeight="1">
      <c r="E31" s="22">
        <f>SUM(E4:E30)</f>
        <v>402145.37</v>
      </c>
      <c r="G31">
        <v>27</v>
      </c>
    </row>
    <row r="32" spans="1:10" ht="13.5" customHeight="1">
      <c r="B32" t="s">
        <v>293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10</v>
      </c>
      <c r="J32" t="s">
        <v>295</v>
      </c>
    </row>
    <row r="33" spans="1:10" ht="13.5" customHeight="1">
      <c r="B33" s="47" t="s">
        <v>273</v>
      </c>
      <c r="C33" s="47" t="s">
        <v>274</v>
      </c>
      <c r="D33" s="62" t="s">
        <v>275</v>
      </c>
      <c r="E33" s="63" t="s">
        <v>276</v>
      </c>
      <c r="F33" s="47" t="s">
        <v>277</v>
      </c>
      <c r="G33" s="64" t="s">
        <v>257</v>
      </c>
      <c r="H33" s="47" t="s">
        <v>258</v>
      </c>
      <c r="I33" s="56" t="s">
        <v>261</v>
      </c>
      <c r="J33" s="65" t="s">
        <v>278</v>
      </c>
    </row>
    <row r="34" spans="1:10" ht="13.5" customHeight="1">
      <c r="A34">
        <v>27</v>
      </c>
      <c r="B34" s="64" t="s">
        <v>42</v>
      </c>
      <c r="C34" s="64" t="s">
        <v>60</v>
      </c>
      <c r="D34" s="57">
        <v>43960.491724537038</v>
      </c>
      <c r="E34" s="58">
        <v>10000</v>
      </c>
      <c r="F34" s="64" t="s">
        <v>61</v>
      </c>
      <c r="G34" s="57" t="s">
        <v>279</v>
      </c>
      <c r="H34" s="64" t="s">
        <v>280</v>
      </c>
      <c r="I34" s="64" t="s">
        <v>272</v>
      </c>
      <c r="J34" s="59">
        <v>44420</v>
      </c>
    </row>
    <row r="35" spans="1:10" ht="13.5" customHeight="1">
      <c r="A35">
        <v>28</v>
      </c>
      <c r="B35" s="64" t="s">
        <v>121</v>
      </c>
      <c r="C35" s="64" t="s">
        <v>140</v>
      </c>
      <c r="D35" s="57">
        <v>44076.534629629627</v>
      </c>
      <c r="E35" s="58">
        <v>1621.01</v>
      </c>
      <c r="F35" s="66" t="s">
        <v>141</v>
      </c>
      <c r="G35" s="66" t="s">
        <v>281</v>
      </c>
      <c r="H35" s="64" t="s">
        <v>282</v>
      </c>
      <c r="I35" s="64" t="s">
        <v>272</v>
      </c>
      <c r="J35" s="61">
        <v>44462</v>
      </c>
    </row>
    <row r="36" spans="1:10" ht="13.5" customHeight="1">
      <c r="A36">
        <v>29</v>
      </c>
      <c r="B36" s="57" t="s">
        <v>19</v>
      </c>
      <c r="C36" s="64" t="s">
        <v>64</v>
      </c>
      <c r="D36" s="57">
        <v>44076.694756944446</v>
      </c>
      <c r="E36" s="58">
        <v>18136.45</v>
      </c>
      <c r="F36" s="64" t="s">
        <v>65</v>
      </c>
      <c r="G36" s="64" t="s">
        <v>265</v>
      </c>
      <c r="H36" s="64" t="s">
        <v>266</v>
      </c>
      <c r="I36" s="64" t="s">
        <v>272</v>
      </c>
      <c r="J36" s="59">
        <v>44420</v>
      </c>
    </row>
    <row r="37" spans="1:10" ht="13.5" customHeight="1">
      <c r="A37">
        <v>30</v>
      </c>
      <c r="B37" s="64" t="s">
        <v>92</v>
      </c>
      <c r="C37" s="64" t="s">
        <v>201</v>
      </c>
      <c r="D37" s="57">
        <v>44077.383518518516</v>
      </c>
      <c r="E37" s="58">
        <v>5279.26</v>
      </c>
      <c r="F37" s="66" t="s">
        <v>202</v>
      </c>
      <c r="G37" s="66" t="s">
        <v>283</v>
      </c>
      <c r="H37" s="64" t="s">
        <v>284</v>
      </c>
      <c r="I37" s="64" t="s">
        <v>272</v>
      </c>
      <c r="J37" s="61">
        <v>44462</v>
      </c>
    </row>
    <row r="38" spans="1:10" ht="13.5" customHeight="1">
      <c r="A38">
        <v>31</v>
      </c>
      <c r="B38" s="64" t="s">
        <v>92</v>
      </c>
      <c r="C38" s="64" t="s">
        <v>93</v>
      </c>
      <c r="D38" s="57">
        <v>44077.424872685187</v>
      </c>
      <c r="E38" s="58">
        <v>217</v>
      </c>
      <c r="F38" s="66" t="s">
        <v>94</v>
      </c>
      <c r="G38" s="66" t="s">
        <v>283</v>
      </c>
      <c r="H38" s="64" t="s">
        <v>284</v>
      </c>
      <c r="I38" s="64" t="s">
        <v>272</v>
      </c>
      <c r="J38" s="61">
        <v>44462</v>
      </c>
    </row>
    <row r="39" spans="1:10" ht="13.5" customHeight="1">
      <c r="A39">
        <v>32</v>
      </c>
      <c r="B39" s="64" t="s">
        <v>92</v>
      </c>
      <c r="C39" s="64" t="s">
        <v>93</v>
      </c>
      <c r="D39" s="57">
        <v>44077.431215277778</v>
      </c>
      <c r="E39" s="58">
        <v>5054</v>
      </c>
      <c r="F39" s="66" t="s">
        <v>198</v>
      </c>
      <c r="G39" s="66" t="s">
        <v>283</v>
      </c>
      <c r="H39" s="64" t="s">
        <v>284</v>
      </c>
      <c r="I39" s="64" t="s">
        <v>272</v>
      </c>
      <c r="J39" s="61">
        <v>44462</v>
      </c>
    </row>
    <row r="40" spans="1:10" ht="13.5" customHeight="1">
      <c r="A40">
        <v>33</v>
      </c>
      <c r="B40" s="57" t="s">
        <v>19</v>
      </c>
      <c r="C40" s="64" t="s">
        <v>73</v>
      </c>
      <c r="D40" s="57">
        <v>44078.607442129629</v>
      </c>
      <c r="E40" s="58">
        <v>30000</v>
      </c>
      <c r="F40" s="64" t="s">
        <v>74</v>
      </c>
      <c r="G40" s="64" t="s">
        <v>265</v>
      </c>
      <c r="H40" s="64" t="s">
        <v>266</v>
      </c>
      <c r="I40" s="64" t="s">
        <v>272</v>
      </c>
      <c r="J40" s="59">
        <v>44420</v>
      </c>
    </row>
    <row r="41" spans="1:10" ht="13.5" customHeight="1">
      <c r="A41">
        <v>34</v>
      </c>
      <c r="B41" s="64" t="s">
        <v>121</v>
      </c>
      <c r="C41" s="64" t="s">
        <v>163</v>
      </c>
      <c r="D41" s="57">
        <v>44079.503425925926</v>
      </c>
      <c r="E41" s="58">
        <v>2578.0700000000002</v>
      </c>
      <c r="F41" s="66" t="s">
        <v>164</v>
      </c>
      <c r="G41" s="66" t="s">
        <v>281</v>
      </c>
      <c r="H41" s="64" t="s">
        <v>282</v>
      </c>
      <c r="I41" s="64" t="s">
        <v>272</v>
      </c>
      <c r="J41" s="61">
        <v>44462</v>
      </c>
    </row>
    <row r="42" spans="1:10" ht="13.5" customHeight="1">
      <c r="A42">
        <v>35</v>
      </c>
      <c r="B42" s="64" t="s">
        <v>42</v>
      </c>
      <c r="C42" s="64" t="s">
        <v>43</v>
      </c>
      <c r="D42" s="57">
        <v>44124.570474537039</v>
      </c>
      <c r="E42" s="58">
        <v>2000</v>
      </c>
      <c r="F42" s="64" t="s">
        <v>44</v>
      </c>
      <c r="G42" s="64" t="s">
        <v>279</v>
      </c>
      <c r="H42" s="64" t="s">
        <v>280</v>
      </c>
      <c r="I42" s="64" t="s">
        <v>272</v>
      </c>
      <c r="J42" s="59">
        <v>44420</v>
      </c>
    </row>
    <row r="43" spans="1:10" ht="13.5" customHeight="1">
      <c r="A43">
        <v>36</v>
      </c>
      <c r="B43" s="64" t="s">
        <v>82</v>
      </c>
      <c r="C43" s="64" t="s">
        <v>83</v>
      </c>
      <c r="D43" s="57">
        <v>44154.481990740744</v>
      </c>
      <c r="E43" s="58">
        <v>56800</v>
      </c>
      <c r="F43" s="64" t="s">
        <v>84</v>
      </c>
      <c r="G43" s="64" t="s">
        <v>285</v>
      </c>
      <c r="H43" s="64" t="s">
        <v>286</v>
      </c>
      <c r="I43" s="64" t="s">
        <v>272</v>
      </c>
      <c r="J43" s="59">
        <v>44420</v>
      </c>
    </row>
    <row r="44" spans="1:10" ht="13.5" customHeight="1">
      <c r="A44">
        <v>37</v>
      </c>
      <c r="B44" s="64" t="s">
        <v>55</v>
      </c>
      <c r="C44" s="64" t="s">
        <v>234</v>
      </c>
      <c r="D44" s="57">
        <v>44156.480995370373</v>
      </c>
      <c r="E44" s="58">
        <v>11780.03</v>
      </c>
      <c r="F44" s="64" t="s">
        <v>235</v>
      </c>
      <c r="G44" s="64" t="s">
        <v>270</v>
      </c>
      <c r="H44" s="64" t="s">
        <v>271</v>
      </c>
      <c r="I44" s="64" t="s">
        <v>272</v>
      </c>
      <c r="J44" s="61">
        <v>44462</v>
      </c>
    </row>
    <row r="45" spans="1:10" ht="13.5" customHeight="1">
      <c r="A45">
        <v>38</v>
      </c>
      <c r="B45" s="64" t="s">
        <v>165</v>
      </c>
      <c r="C45" s="64" t="s">
        <v>173</v>
      </c>
      <c r="D45" s="57">
        <v>44156.483657407407</v>
      </c>
      <c r="E45" s="58">
        <v>3450</v>
      </c>
      <c r="F45" s="64" t="s">
        <v>174</v>
      </c>
      <c r="G45" s="64" t="s">
        <v>287</v>
      </c>
      <c r="H45" s="64" t="s">
        <v>288</v>
      </c>
      <c r="I45" s="64" t="s">
        <v>272</v>
      </c>
      <c r="J45" s="61">
        <v>44462</v>
      </c>
    </row>
    <row r="46" spans="1:10" ht="13.5" customHeight="1">
      <c r="A46">
        <v>39</v>
      </c>
      <c r="B46" s="64" t="s">
        <v>55</v>
      </c>
      <c r="C46" s="64" t="s">
        <v>219</v>
      </c>
      <c r="D46" s="57">
        <v>44156.489895833336</v>
      </c>
      <c r="E46" s="58">
        <v>7179.99</v>
      </c>
      <c r="F46" s="64" t="s">
        <v>220</v>
      </c>
      <c r="G46" s="64" t="s">
        <v>270</v>
      </c>
      <c r="H46" s="64" t="s">
        <v>271</v>
      </c>
      <c r="I46" s="64" t="s">
        <v>272</v>
      </c>
      <c r="J46" s="61">
        <v>44462</v>
      </c>
    </row>
    <row r="47" spans="1:10" ht="13.5" customHeight="1">
      <c r="A47">
        <v>40</v>
      </c>
      <c r="B47" s="64" t="s">
        <v>55</v>
      </c>
      <c r="C47" s="64" t="s">
        <v>203</v>
      </c>
      <c r="D47" s="57">
        <v>44156.493495370371</v>
      </c>
      <c r="E47" s="58">
        <v>5370.01</v>
      </c>
      <c r="F47" s="64" t="s">
        <v>204</v>
      </c>
      <c r="G47" s="64" t="s">
        <v>270</v>
      </c>
      <c r="H47" s="64" t="s">
        <v>271</v>
      </c>
      <c r="I47" s="64" t="s">
        <v>272</v>
      </c>
      <c r="J47" s="61">
        <v>44462</v>
      </c>
    </row>
    <row r="48" spans="1:10" ht="13.5" customHeight="1">
      <c r="A48">
        <v>41</v>
      </c>
      <c r="B48" s="64" t="s">
        <v>165</v>
      </c>
      <c r="C48" s="64" t="s">
        <v>166</v>
      </c>
      <c r="D48" s="57">
        <v>44156.474409722221</v>
      </c>
      <c r="E48" s="58">
        <v>2650</v>
      </c>
      <c r="F48" s="64" t="s">
        <v>167</v>
      </c>
      <c r="G48" s="64" t="s">
        <v>287</v>
      </c>
      <c r="H48" s="64" t="s">
        <v>288</v>
      </c>
      <c r="I48" s="64" t="s">
        <v>272</v>
      </c>
      <c r="J48" s="61">
        <v>44462</v>
      </c>
    </row>
    <row r="49" spans="1:10" ht="13.5" customHeight="1">
      <c r="A49">
        <v>42</v>
      </c>
      <c r="B49" s="64" t="s">
        <v>55</v>
      </c>
      <c r="C49" s="64" t="s">
        <v>107</v>
      </c>
      <c r="D49" s="57">
        <v>44156.516967592594</v>
      </c>
      <c r="E49" s="58">
        <v>870</v>
      </c>
      <c r="F49" s="64" t="s">
        <v>108</v>
      </c>
      <c r="G49" s="64" t="s">
        <v>270</v>
      </c>
      <c r="H49" s="64" t="s">
        <v>271</v>
      </c>
      <c r="I49" s="64" t="s">
        <v>272</v>
      </c>
      <c r="J49" s="61">
        <v>44462</v>
      </c>
    </row>
    <row r="50" spans="1:10" ht="13.5" customHeight="1">
      <c r="A50">
        <v>43</v>
      </c>
      <c r="B50" s="64" t="s">
        <v>55</v>
      </c>
      <c r="C50" s="64" t="s">
        <v>107</v>
      </c>
      <c r="D50" s="57">
        <v>44156.522696759261</v>
      </c>
      <c r="E50" s="58">
        <v>2160</v>
      </c>
      <c r="F50" s="64" t="s">
        <v>150</v>
      </c>
      <c r="G50" s="64" t="s">
        <v>270</v>
      </c>
      <c r="H50" s="64" t="s">
        <v>271</v>
      </c>
      <c r="I50" s="64" t="s">
        <v>272</v>
      </c>
      <c r="J50" s="61">
        <v>44462</v>
      </c>
    </row>
    <row r="51" spans="1:10" ht="13.5" customHeight="1">
      <c r="A51">
        <v>44</v>
      </c>
      <c r="B51" s="64" t="s">
        <v>55</v>
      </c>
      <c r="C51" s="64" t="s">
        <v>97</v>
      </c>
      <c r="D51" s="57">
        <v>44156.596643518518</v>
      </c>
      <c r="E51" s="58">
        <v>3840</v>
      </c>
      <c r="F51" s="64" t="s">
        <v>186</v>
      </c>
      <c r="G51" s="64" t="s">
        <v>270</v>
      </c>
      <c r="H51" s="64" t="s">
        <v>271</v>
      </c>
      <c r="I51" s="64" t="s">
        <v>272</v>
      </c>
      <c r="J51" s="61">
        <v>44462</v>
      </c>
    </row>
    <row r="52" spans="1:10" ht="13.5" customHeight="1">
      <c r="A52">
        <v>45</v>
      </c>
      <c r="B52" s="64" t="s">
        <v>55</v>
      </c>
      <c r="C52" s="64" t="s">
        <v>199</v>
      </c>
      <c r="D52" s="57">
        <v>44156.6012962963</v>
      </c>
      <c r="E52" s="58">
        <v>5260</v>
      </c>
      <c r="F52" s="64" t="s">
        <v>200</v>
      </c>
      <c r="G52" s="64" t="s">
        <v>270</v>
      </c>
      <c r="H52" s="64" t="s">
        <v>271</v>
      </c>
      <c r="I52" s="64" t="s">
        <v>272</v>
      </c>
      <c r="J52" s="61">
        <v>44462</v>
      </c>
    </row>
    <row r="53" spans="1:10" ht="13.5" customHeight="1">
      <c r="A53">
        <v>46</v>
      </c>
      <c r="B53" s="64" t="s">
        <v>55</v>
      </c>
      <c r="C53" s="64" t="s">
        <v>97</v>
      </c>
      <c r="D53" s="57">
        <v>44156.60497685185</v>
      </c>
      <c r="E53" s="58">
        <v>440</v>
      </c>
      <c r="F53" s="64" t="s">
        <v>98</v>
      </c>
      <c r="G53" s="64" t="s">
        <v>270</v>
      </c>
      <c r="H53" s="64" t="s">
        <v>271</v>
      </c>
      <c r="I53" s="64" t="s">
        <v>272</v>
      </c>
      <c r="J53" s="61">
        <v>44462</v>
      </c>
    </row>
    <row r="54" spans="1:10" ht="13.5" customHeight="1">
      <c r="A54">
        <v>47</v>
      </c>
      <c r="B54" s="64" t="s">
        <v>19</v>
      </c>
      <c r="C54" s="64" t="s">
        <v>78</v>
      </c>
      <c r="D54" s="57">
        <v>44163.527268518519</v>
      </c>
      <c r="E54" s="58">
        <v>50000</v>
      </c>
      <c r="F54" s="64" t="s">
        <v>79</v>
      </c>
      <c r="G54" s="64" t="s">
        <v>265</v>
      </c>
      <c r="H54" s="64" t="s">
        <v>266</v>
      </c>
      <c r="I54" s="64" t="s">
        <v>272</v>
      </c>
      <c r="J54" s="59">
        <v>44420</v>
      </c>
    </row>
    <row r="55" spans="1:10" ht="13.5" customHeight="1">
      <c r="A55">
        <v>48</v>
      </c>
      <c r="B55" s="64" t="s">
        <v>19</v>
      </c>
      <c r="C55" s="64" t="s">
        <v>29</v>
      </c>
      <c r="D55" s="57">
        <v>44163.583634259259</v>
      </c>
      <c r="E55" s="58">
        <v>50000</v>
      </c>
      <c r="F55" s="64" t="s">
        <v>81</v>
      </c>
      <c r="G55" s="64" t="s">
        <v>265</v>
      </c>
      <c r="H55" s="64" t="s">
        <v>266</v>
      </c>
      <c r="I55" s="64" t="s">
        <v>272</v>
      </c>
      <c r="J55" s="59">
        <v>44420</v>
      </c>
    </row>
    <row r="56" spans="1:10" ht="13.5" customHeight="1">
      <c r="A56">
        <v>49</v>
      </c>
      <c r="B56" s="64" t="s">
        <v>19</v>
      </c>
      <c r="C56" s="64" t="s">
        <v>69</v>
      </c>
      <c r="D56" s="57">
        <v>44164.438715277778</v>
      </c>
      <c r="E56" s="58">
        <v>20000</v>
      </c>
      <c r="F56" s="64" t="s">
        <v>70</v>
      </c>
      <c r="G56" s="64" t="s">
        <v>265</v>
      </c>
      <c r="H56" s="64" t="s">
        <v>266</v>
      </c>
      <c r="I56" s="64" t="s">
        <v>272</v>
      </c>
      <c r="J56" s="59">
        <v>44420</v>
      </c>
    </row>
    <row r="57" spans="1:10" ht="13.5" customHeight="1">
      <c r="A57">
        <v>50</v>
      </c>
      <c r="B57" s="64" t="s">
        <v>19</v>
      </c>
      <c r="C57" s="64" t="s">
        <v>75</v>
      </c>
      <c r="D57" s="57">
        <v>44166.499837962961</v>
      </c>
      <c r="E57" s="58">
        <v>38000</v>
      </c>
      <c r="F57" s="64" t="s">
        <v>76</v>
      </c>
      <c r="G57" s="64" t="s">
        <v>265</v>
      </c>
      <c r="H57" s="64" t="s">
        <v>266</v>
      </c>
      <c r="I57" s="64" t="s">
        <v>272</v>
      </c>
      <c r="J57" s="59">
        <v>44420</v>
      </c>
    </row>
    <row r="58" spans="1:10" ht="13.5" customHeight="1">
      <c r="A58">
        <v>51</v>
      </c>
      <c r="B58" s="64" t="s">
        <v>34</v>
      </c>
      <c r="C58" s="64" t="s">
        <v>35</v>
      </c>
      <c r="D58" s="57">
        <v>44168.615706018521</v>
      </c>
      <c r="E58" s="58">
        <v>1100</v>
      </c>
      <c r="F58" s="64" t="s">
        <v>36</v>
      </c>
      <c r="G58" s="64" t="s">
        <v>289</v>
      </c>
      <c r="H58" s="64" t="s">
        <v>290</v>
      </c>
      <c r="I58" s="64" t="s">
        <v>272</v>
      </c>
      <c r="J58" s="59">
        <v>44420</v>
      </c>
    </row>
    <row r="59" spans="1:10" ht="13.5" customHeight="1">
      <c r="A59">
        <v>52</v>
      </c>
      <c r="B59" s="64" t="s">
        <v>19</v>
      </c>
      <c r="C59" s="64" t="s">
        <v>48</v>
      </c>
      <c r="D59" s="57">
        <v>44173.572071759256</v>
      </c>
      <c r="E59" s="58">
        <v>5000</v>
      </c>
      <c r="F59" s="64" t="s">
        <v>49</v>
      </c>
      <c r="G59" s="64" t="s">
        <v>265</v>
      </c>
      <c r="H59" s="64" t="s">
        <v>266</v>
      </c>
      <c r="I59" s="64" t="s">
        <v>272</v>
      </c>
      <c r="J59" s="59">
        <v>44420</v>
      </c>
    </row>
    <row r="60" spans="1:10" ht="13.5" customHeight="1">
      <c r="A60">
        <v>53</v>
      </c>
      <c r="B60" s="64" t="s">
        <v>55</v>
      </c>
      <c r="C60" s="64" t="s">
        <v>182</v>
      </c>
      <c r="D60" s="57">
        <v>44184.533888888887</v>
      </c>
      <c r="E60" s="58">
        <v>3700.02</v>
      </c>
      <c r="F60" s="64" t="s">
        <v>183</v>
      </c>
      <c r="G60" s="64" t="s">
        <v>270</v>
      </c>
      <c r="H60" s="64" t="s">
        <v>271</v>
      </c>
      <c r="I60" s="64" t="s">
        <v>272</v>
      </c>
      <c r="J60" s="61">
        <v>44462</v>
      </c>
    </row>
    <row r="61" spans="1:10" ht="13.5" customHeight="1">
      <c r="A61">
        <v>54</v>
      </c>
      <c r="B61" s="64" t="s">
        <v>55</v>
      </c>
      <c r="C61" s="64" t="s">
        <v>102</v>
      </c>
      <c r="D61" s="57">
        <v>44184.669803240744</v>
      </c>
      <c r="E61" s="58">
        <v>809.99</v>
      </c>
      <c r="F61" s="64" t="s">
        <v>103</v>
      </c>
      <c r="G61" s="64" t="s">
        <v>270</v>
      </c>
      <c r="H61" s="64" t="s">
        <v>271</v>
      </c>
      <c r="I61" s="64" t="s">
        <v>272</v>
      </c>
      <c r="J61" s="61">
        <v>44462</v>
      </c>
    </row>
    <row r="62" spans="1:10" ht="13.5" customHeight="1">
      <c r="A62">
        <v>55</v>
      </c>
      <c r="B62" s="64" t="s">
        <v>92</v>
      </c>
      <c r="C62" s="64" t="s">
        <v>241</v>
      </c>
      <c r="D62" s="57">
        <v>44185.401203703703</v>
      </c>
      <c r="E62" s="58">
        <v>20317.5</v>
      </c>
      <c r="F62" s="64" t="s">
        <v>242</v>
      </c>
      <c r="G62" s="64" t="s">
        <v>283</v>
      </c>
      <c r="H62" s="64" t="s">
        <v>284</v>
      </c>
      <c r="I62" s="64" t="s">
        <v>272</v>
      </c>
      <c r="J62" s="61">
        <v>44462</v>
      </c>
    </row>
    <row r="63" spans="1:10" ht="13.5" customHeight="1">
      <c r="A63">
        <v>56</v>
      </c>
      <c r="B63" s="64" t="s">
        <v>19</v>
      </c>
      <c r="C63" s="64" t="s">
        <v>53</v>
      </c>
      <c r="D63" s="57">
        <v>44252.950868055559</v>
      </c>
      <c r="E63" s="58">
        <v>5000</v>
      </c>
      <c r="F63" s="64" t="s">
        <v>58</v>
      </c>
      <c r="G63" s="64" t="s">
        <v>265</v>
      </c>
      <c r="H63" s="64" t="s">
        <v>266</v>
      </c>
      <c r="I63" s="64" t="s">
        <v>272</v>
      </c>
      <c r="J63" s="59">
        <v>44420</v>
      </c>
    </row>
    <row r="64" spans="1:10" ht="13.5" customHeight="1">
      <c r="A64">
        <v>57</v>
      </c>
      <c r="B64" s="64" t="s">
        <v>104</v>
      </c>
      <c r="C64" s="64" t="s">
        <v>105</v>
      </c>
      <c r="D64" s="57">
        <v>44254.567326388889</v>
      </c>
      <c r="E64" s="58">
        <v>855</v>
      </c>
      <c r="F64" s="64" t="s">
        <v>106</v>
      </c>
      <c r="G64" s="64" t="s">
        <v>291</v>
      </c>
      <c r="H64" s="64" t="s">
        <v>292</v>
      </c>
      <c r="I64" s="64" t="s">
        <v>272</v>
      </c>
      <c r="J64" s="61">
        <v>44462</v>
      </c>
    </row>
    <row r="65" spans="1:10" ht="13.5" customHeight="1">
      <c r="A65">
        <v>58</v>
      </c>
      <c r="B65" s="64" t="s">
        <v>45</v>
      </c>
      <c r="C65" s="64" t="s">
        <v>46</v>
      </c>
      <c r="D65" s="57">
        <v>44308.440428240741</v>
      </c>
      <c r="E65" s="58">
        <v>10000</v>
      </c>
      <c r="F65" s="64" t="s">
        <v>228</v>
      </c>
      <c r="G65" s="64" t="s">
        <v>267</v>
      </c>
      <c r="H65" s="64" t="s">
        <v>268</v>
      </c>
      <c r="I65" s="64" t="s">
        <v>272</v>
      </c>
      <c r="J65" s="61">
        <v>44462</v>
      </c>
    </row>
    <row r="66" spans="1:10" ht="13.5" customHeight="1">
      <c r="B66" s="69" t="s">
        <v>59</v>
      </c>
      <c r="C66" s="67"/>
      <c r="D66" s="67"/>
      <c r="E66" s="68">
        <f>SUM(E34:E65)</f>
        <v>379468.33</v>
      </c>
      <c r="F66" s="67"/>
      <c r="G66" s="67"/>
      <c r="H66" s="67">
        <v>32</v>
      </c>
      <c r="I66" s="67"/>
      <c r="J66" s="67"/>
    </row>
  </sheetData>
  <mergeCells count="1">
    <mergeCell ref="B1:J1"/>
  </mergeCells>
  <conditionalFormatting sqref="F4:F11">
    <cfRule type="duplicateValues" dxfId="143" priority="61"/>
  </conditionalFormatting>
  <conditionalFormatting sqref="F4:F11">
    <cfRule type="duplicateValues" dxfId="142" priority="62"/>
  </conditionalFormatting>
  <conditionalFormatting sqref="F4:F11">
    <cfRule type="duplicateValues" dxfId="141" priority="60"/>
  </conditionalFormatting>
  <conditionalFormatting sqref="F4:F11">
    <cfRule type="duplicateValues" dxfId="140" priority="63"/>
  </conditionalFormatting>
  <conditionalFormatting sqref="F12:F13">
    <cfRule type="duplicateValues" dxfId="139" priority="56"/>
  </conditionalFormatting>
  <conditionalFormatting sqref="F14:F30">
    <cfRule type="duplicateValues" dxfId="138" priority="55"/>
  </conditionalFormatting>
  <conditionalFormatting sqref="F12:F30">
    <cfRule type="duplicateValues" dxfId="137" priority="54"/>
  </conditionalFormatting>
  <conditionalFormatting sqref="F12:F30">
    <cfRule type="duplicateValues" dxfId="136" priority="57"/>
  </conditionalFormatting>
  <conditionalFormatting sqref="F12:F30">
    <cfRule type="duplicateValues" dxfId="135" priority="58"/>
  </conditionalFormatting>
  <conditionalFormatting sqref="F12:F30">
    <cfRule type="duplicateValues" dxfId="134" priority="53"/>
  </conditionalFormatting>
  <conditionalFormatting sqref="F12:F30">
    <cfRule type="duplicateValues" dxfId="133" priority="59"/>
  </conditionalFormatting>
  <conditionalFormatting sqref="F3">
    <cfRule type="duplicateValues" dxfId="132" priority="50"/>
  </conditionalFormatting>
  <conditionalFormatting sqref="F3">
    <cfRule type="duplicateValues" dxfId="131" priority="51"/>
  </conditionalFormatting>
  <conditionalFormatting sqref="F3">
    <cfRule type="duplicateValues" dxfId="130" priority="49"/>
  </conditionalFormatting>
  <conditionalFormatting sqref="F3">
    <cfRule type="duplicateValues" dxfId="129" priority="52"/>
  </conditionalFormatting>
  <conditionalFormatting sqref="F33">
    <cfRule type="duplicateValues" dxfId="128" priority="45"/>
  </conditionalFormatting>
  <conditionalFormatting sqref="F33">
    <cfRule type="duplicateValues" dxfId="127" priority="44"/>
  </conditionalFormatting>
  <conditionalFormatting sqref="F33">
    <cfRule type="duplicateValues" dxfId="126" priority="46"/>
  </conditionalFormatting>
  <conditionalFormatting sqref="F33">
    <cfRule type="duplicateValues" dxfId="125" priority="47"/>
  </conditionalFormatting>
  <conditionalFormatting sqref="F33">
    <cfRule type="duplicateValues" dxfId="124" priority="43"/>
  </conditionalFormatting>
  <conditionalFormatting sqref="F33">
    <cfRule type="duplicateValues" dxfId="123" priority="48"/>
  </conditionalFormatting>
  <conditionalFormatting sqref="F34:F37">
    <cfRule type="duplicateValues" dxfId="122" priority="39"/>
  </conditionalFormatting>
  <conditionalFormatting sqref="F34:F37">
    <cfRule type="duplicateValues" dxfId="121" priority="38"/>
  </conditionalFormatting>
  <conditionalFormatting sqref="F34:F37">
    <cfRule type="duplicateValues" dxfId="120" priority="40"/>
  </conditionalFormatting>
  <conditionalFormatting sqref="F34:F37">
    <cfRule type="duplicateValues" dxfId="119" priority="41"/>
  </conditionalFormatting>
  <conditionalFormatting sqref="F34:F37">
    <cfRule type="duplicateValues" dxfId="118" priority="37"/>
  </conditionalFormatting>
  <conditionalFormatting sqref="F34:F37">
    <cfRule type="duplicateValues" dxfId="117" priority="42"/>
  </conditionalFormatting>
  <conditionalFormatting sqref="F38">
    <cfRule type="duplicateValues" dxfId="116" priority="33"/>
  </conditionalFormatting>
  <conditionalFormatting sqref="F38">
    <cfRule type="duplicateValues" dxfId="115" priority="32"/>
  </conditionalFormatting>
  <conditionalFormatting sqref="F38">
    <cfRule type="duplicateValues" dxfId="114" priority="34"/>
  </conditionalFormatting>
  <conditionalFormatting sqref="F38">
    <cfRule type="duplicateValues" dxfId="113" priority="35"/>
  </conditionalFormatting>
  <conditionalFormatting sqref="F38">
    <cfRule type="duplicateValues" dxfId="112" priority="31"/>
  </conditionalFormatting>
  <conditionalFormatting sqref="F38">
    <cfRule type="duplicateValues" dxfId="111" priority="36"/>
  </conditionalFormatting>
  <conditionalFormatting sqref="F39:F48">
    <cfRule type="duplicateValues" dxfId="110" priority="27"/>
  </conditionalFormatting>
  <conditionalFormatting sqref="F39:F48">
    <cfRule type="duplicateValues" dxfId="109" priority="26"/>
  </conditionalFormatting>
  <conditionalFormatting sqref="F39:F48">
    <cfRule type="duplicateValues" dxfId="108" priority="28"/>
  </conditionalFormatting>
  <conditionalFormatting sqref="F39:F48">
    <cfRule type="duplicateValues" dxfId="107" priority="29"/>
  </conditionalFormatting>
  <conditionalFormatting sqref="F39:F48">
    <cfRule type="duplicateValues" dxfId="106" priority="25"/>
  </conditionalFormatting>
  <conditionalFormatting sqref="F39:F48">
    <cfRule type="duplicateValues" dxfId="105" priority="30"/>
  </conditionalFormatting>
  <conditionalFormatting sqref="F49:F51">
    <cfRule type="duplicateValues" dxfId="104" priority="21"/>
  </conditionalFormatting>
  <conditionalFormatting sqref="F49:F51">
    <cfRule type="duplicateValues" dxfId="103" priority="20"/>
  </conditionalFormatting>
  <conditionalFormatting sqref="F49:F51">
    <cfRule type="duplicateValues" dxfId="102" priority="22"/>
  </conditionalFormatting>
  <conditionalFormatting sqref="F49:F51">
    <cfRule type="duplicateValues" dxfId="101" priority="23"/>
  </conditionalFormatting>
  <conditionalFormatting sqref="F49:F51">
    <cfRule type="duplicateValues" dxfId="100" priority="19"/>
  </conditionalFormatting>
  <conditionalFormatting sqref="F49:F51">
    <cfRule type="duplicateValues" dxfId="99" priority="24"/>
  </conditionalFormatting>
  <conditionalFormatting sqref="F52:F53">
    <cfRule type="duplicateValues" dxfId="98" priority="15"/>
  </conditionalFormatting>
  <conditionalFormatting sqref="F52:F53">
    <cfRule type="duplicateValues" dxfId="97" priority="14"/>
  </conditionalFormatting>
  <conditionalFormatting sqref="F52:F53">
    <cfRule type="duplicateValues" dxfId="96" priority="16"/>
  </conditionalFormatting>
  <conditionalFormatting sqref="F52:F53">
    <cfRule type="duplicateValues" dxfId="95" priority="17"/>
  </conditionalFormatting>
  <conditionalFormatting sqref="F52:F53">
    <cfRule type="duplicateValues" dxfId="94" priority="13"/>
  </conditionalFormatting>
  <conditionalFormatting sqref="F52:F53">
    <cfRule type="duplicateValues" dxfId="93" priority="18"/>
  </conditionalFormatting>
  <conditionalFormatting sqref="F54:F64">
    <cfRule type="duplicateValues" dxfId="92" priority="10"/>
  </conditionalFormatting>
  <conditionalFormatting sqref="F54:F64">
    <cfRule type="duplicateValues" dxfId="91" priority="11"/>
  </conditionalFormatting>
  <conditionalFormatting sqref="F54:F64">
    <cfRule type="duplicateValues" dxfId="90" priority="9"/>
  </conditionalFormatting>
  <conditionalFormatting sqref="F54:F64">
    <cfRule type="duplicateValues" dxfId="89" priority="12"/>
  </conditionalFormatting>
  <conditionalFormatting sqref="F65">
    <cfRule type="duplicateValues" dxfId="88" priority="6"/>
  </conditionalFormatting>
  <conditionalFormatting sqref="F65">
    <cfRule type="duplicateValues" dxfId="87" priority="7"/>
  </conditionalFormatting>
  <conditionalFormatting sqref="F65">
    <cfRule type="duplicateValues" dxfId="86" priority="5"/>
  </conditionalFormatting>
  <conditionalFormatting sqref="F65">
    <cfRule type="duplicateValues" dxfId="85" priority="8"/>
  </conditionalFormatting>
  <conditionalFormatting sqref="F2">
    <cfRule type="duplicateValues" dxfId="84" priority="2"/>
  </conditionalFormatting>
  <conditionalFormatting sqref="F2">
    <cfRule type="duplicateValues" dxfId="83" priority="3"/>
  </conditionalFormatting>
  <conditionalFormatting sqref="F2">
    <cfRule type="duplicateValues" dxfId="82" priority="1"/>
  </conditionalFormatting>
  <conditionalFormatting sqref="F2">
    <cfRule type="duplicateValues" dxfId="81" priority="4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4" workbookViewId="0">
      <selection activeCell="C54" sqref="C54"/>
    </sheetView>
  </sheetViews>
  <sheetFormatPr defaultRowHeight="14.4"/>
  <cols>
    <col min="1" max="1" width="38.33203125" customWidth="1"/>
    <col min="2" max="2" width="25.88671875" customWidth="1"/>
    <col min="3" max="3" width="12.6640625" bestFit="1" customWidth="1"/>
    <col min="4" max="4" width="12.109375" bestFit="1" customWidth="1"/>
    <col min="5" max="5" width="23.109375" customWidth="1"/>
    <col min="6" max="6" width="22.88671875" bestFit="1" customWidth="1"/>
  </cols>
  <sheetData>
    <row r="1" spans="1:6">
      <c r="A1" s="70" t="s">
        <v>251</v>
      </c>
      <c r="B1" s="71" t="s">
        <v>252</v>
      </c>
      <c r="C1" s="71" t="s">
        <v>253</v>
      </c>
      <c r="D1" s="71" t="s">
        <v>254</v>
      </c>
      <c r="E1" s="71" t="s">
        <v>256</v>
      </c>
    </row>
    <row r="2" spans="1:6">
      <c r="A2" s="56" t="s">
        <v>55</v>
      </c>
      <c r="B2" s="56" t="s">
        <v>127</v>
      </c>
      <c r="C2" s="60">
        <v>44254.481354166666</v>
      </c>
      <c r="D2" s="58">
        <v>1230.01</v>
      </c>
      <c r="E2" s="64" t="s">
        <v>128</v>
      </c>
      <c r="F2" t="s">
        <v>297</v>
      </c>
    </row>
    <row r="3" spans="1:6">
      <c r="A3" s="64" t="s">
        <v>55</v>
      </c>
      <c r="B3" s="64" t="s">
        <v>136</v>
      </c>
      <c r="C3" s="57">
        <v>44254.643599537034</v>
      </c>
      <c r="D3" s="58">
        <v>1600</v>
      </c>
      <c r="E3" s="64" t="s">
        <v>137</v>
      </c>
      <c r="F3" t="s">
        <v>297</v>
      </c>
    </row>
    <row r="4" spans="1:6">
      <c r="A4" s="64" t="s">
        <v>52</v>
      </c>
      <c r="B4" s="64" t="s">
        <v>53</v>
      </c>
      <c r="C4" s="57">
        <v>44251.665960648148</v>
      </c>
      <c r="D4" s="58">
        <v>5000</v>
      </c>
      <c r="E4" s="64" t="s">
        <v>54</v>
      </c>
      <c r="F4" t="s">
        <v>297</v>
      </c>
    </row>
    <row r="5" spans="1:6">
      <c r="A5" s="64" t="s">
        <v>19</v>
      </c>
      <c r="B5" s="64" t="s">
        <v>71</v>
      </c>
      <c r="C5" s="57">
        <v>44251.818599537037</v>
      </c>
      <c r="D5" s="58">
        <v>25782</v>
      </c>
      <c r="E5" s="64" t="s">
        <v>72</v>
      </c>
    </row>
    <row r="6" spans="1:6">
      <c r="A6" s="64" t="s">
        <v>19</v>
      </c>
      <c r="B6" s="64" t="s">
        <v>85</v>
      </c>
      <c r="C6" s="57">
        <v>44333.695763888885</v>
      </c>
      <c r="D6" s="58">
        <v>63800</v>
      </c>
      <c r="E6" s="64" t="s">
        <v>86</v>
      </c>
    </row>
    <row r="7" spans="1:6">
      <c r="A7" s="64" t="s">
        <v>245</v>
      </c>
      <c r="B7" s="64" t="s">
        <v>246</v>
      </c>
      <c r="C7" s="57">
        <v>43858.412754629629</v>
      </c>
      <c r="D7" s="58">
        <v>68370.960000000006</v>
      </c>
      <c r="E7" s="64" t="s">
        <v>247</v>
      </c>
    </row>
    <row r="8" spans="1:6">
      <c r="A8" s="56" t="s">
        <v>89</v>
      </c>
      <c r="B8" s="56" t="s">
        <v>90</v>
      </c>
      <c r="C8" s="60">
        <v>44239.5155787037</v>
      </c>
      <c r="D8" s="72">
        <v>60</v>
      </c>
      <c r="E8" s="73" t="s">
        <v>91</v>
      </c>
      <c r="F8" t="s">
        <v>297</v>
      </c>
    </row>
    <row r="9" spans="1:6">
      <c r="A9" s="56" t="s">
        <v>89</v>
      </c>
      <c r="B9" s="56" t="s">
        <v>90</v>
      </c>
      <c r="C9" s="60">
        <v>44236.795752314814</v>
      </c>
      <c r="D9" s="72">
        <v>275</v>
      </c>
      <c r="E9" s="73" t="s">
        <v>95</v>
      </c>
    </row>
    <row r="10" spans="1:6">
      <c r="A10" s="56" t="s">
        <v>89</v>
      </c>
      <c r="B10" s="56" t="s">
        <v>90</v>
      </c>
      <c r="C10" s="60">
        <v>44248.816388888888</v>
      </c>
      <c r="D10" s="72">
        <v>275</v>
      </c>
      <c r="E10" s="73" t="s">
        <v>96</v>
      </c>
    </row>
    <row r="11" spans="1:6">
      <c r="A11" s="56" t="s">
        <v>99</v>
      </c>
      <c r="B11" s="56" t="s">
        <v>100</v>
      </c>
      <c r="C11" s="60">
        <v>44210.902488425927</v>
      </c>
      <c r="D11" s="74">
        <v>759</v>
      </c>
      <c r="E11" s="73" t="s">
        <v>101</v>
      </c>
    </row>
    <row r="12" spans="1:6">
      <c r="A12" s="56" t="s">
        <v>109</v>
      </c>
      <c r="B12" s="56" t="s">
        <v>110</v>
      </c>
      <c r="C12" s="60">
        <v>44165.748715277776</v>
      </c>
      <c r="D12" s="74">
        <v>976.61</v>
      </c>
      <c r="E12" s="73" t="s">
        <v>111</v>
      </c>
    </row>
    <row r="13" spans="1:6">
      <c r="A13" s="56" t="s">
        <v>121</v>
      </c>
      <c r="B13" s="56" t="s">
        <v>122</v>
      </c>
      <c r="C13" s="60">
        <v>44160.7421875</v>
      </c>
      <c r="D13" s="74">
        <v>1078.01</v>
      </c>
      <c r="E13" s="73" t="s">
        <v>123</v>
      </c>
    </row>
    <row r="14" spans="1:6">
      <c r="A14" s="56" t="s">
        <v>124</v>
      </c>
      <c r="B14" s="56" t="s">
        <v>125</v>
      </c>
      <c r="C14" s="60">
        <v>44234.57953703704</v>
      </c>
      <c r="D14" s="72">
        <v>1200</v>
      </c>
      <c r="E14" s="64" t="s">
        <v>126</v>
      </c>
    </row>
    <row r="15" spans="1:6">
      <c r="A15" s="56" t="s">
        <v>89</v>
      </c>
      <c r="B15" s="56" t="s">
        <v>132</v>
      </c>
      <c r="C15" s="60">
        <v>44166.590960648151</v>
      </c>
      <c r="D15" s="74">
        <v>1369.98</v>
      </c>
      <c r="E15" s="64" t="s">
        <v>133</v>
      </c>
    </row>
    <row r="16" spans="1:6">
      <c r="A16" s="56" t="s">
        <v>55</v>
      </c>
      <c r="B16" s="56" t="s">
        <v>134</v>
      </c>
      <c r="C16" s="60">
        <v>44174.651817129627</v>
      </c>
      <c r="D16" s="74">
        <v>1580.01</v>
      </c>
      <c r="E16" s="64" t="s">
        <v>135</v>
      </c>
    </row>
    <row r="17" spans="1:6">
      <c r="A17" s="56" t="s">
        <v>89</v>
      </c>
      <c r="B17" s="56" t="s">
        <v>138</v>
      </c>
      <c r="C17" s="60">
        <v>44083.584166666667</v>
      </c>
      <c r="D17" s="74">
        <v>1619.96</v>
      </c>
      <c r="E17" s="64" t="s">
        <v>139</v>
      </c>
    </row>
    <row r="18" spans="1:6">
      <c r="A18" s="56" t="s">
        <v>121</v>
      </c>
      <c r="B18" s="56" t="s">
        <v>142</v>
      </c>
      <c r="C18" s="60">
        <v>44121.683877314812</v>
      </c>
      <c r="D18" s="74">
        <v>1827.02</v>
      </c>
      <c r="E18" s="64" t="s">
        <v>143</v>
      </c>
    </row>
    <row r="19" spans="1:6">
      <c r="A19" s="56" t="s">
        <v>121</v>
      </c>
      <c r="B19" s="56" t="s">
        <v>144</v>
      </c>
      <c r="C19" s="60">
        <v>44121.643067129633</v>
      </c>
      <c r="D19" s="74">
        <v>1965.99</v>
      </c>
      <c r="E19" s="64" t="s">
        <v>145</v>
      </c>
    </row>
    <row r="20" spans="1:6">
      <c r="A20" s="56" t="s">
        <v>55</v>
      </c>
      <c r="B20" s="56" t="s">
        <v>151</v>
      </c>
      <c r="C20" s="60">
        <v>44153.562071759261</v>
      </c>
      <c r="D20" s="74">
        <v>2170.02</v>
      </c>
      <c r="E20" s="64" t="s">
        <v>152</v>
      </c>
    </row>
    <row r="21" spans="1:6">
      <c r="A21" s="66" t="s">
        <v>153</v>
      </c>
      <c r="B21" s="64" t="s">
        <v>154</v>
      </c>
      <c r="C21" s="57">
        <v>44079.472453703704</v>
      </c>
      <c r="D21" s="74">
        <v>2220</v>
      </c>
      <c r="E21" s="66" t="s">
        <v>155</v>
      </c>
    </row>
    <row r="22" spans="1:6">
      <c r="A22" s="56" t="s">
        <v>121</v>
      </c>
      <c r="B22" s="56" t="s">
        <v>156</v>
      </c>
      <c r="C22" s="60">
        <v>44164.664560185185</v>
      </c>
      <c r="D22" s="74">
        <v>2303.02</v>
      </c>
      <c r="E22" s="64" t="s">
        <v>157</v>
      </c>
    </row>
    <row r="23" spans="1:6">
      <c r="A23" s="56" t="s">
        <v>89</v>
      </c>
      <c r="B23" s="56" t="s">
        <v>161</v>
      </c>
      <c r="C23" s="60">
        <v>44082.884594907409</v>
      </c>
      <c r="D23" s="74">
        <v>2569.9499999999998</v>
      </c>
      <c r="E23" s="64" t="s">
        <v>162</v>
      </c>
    </row>
    <row r="24" spans="1:6">
      <c r="A24" s="56" t="s">
        <v>121</v>
      </c>
      <c r="B24" s="56" t="s">
        <v>78</v>
      </c>
      <c r="C24" s="60">
        <v>44163.704131944447</v>
      </c>
      <c r="D24" s="74">
        <v>2851.97</v>
      </c>
      <c r="E24" s="64" t="s">
        <v>168</v>
      </c>
    </row>
    <row r="25" spans="1:6">
      <c r="A25" s="56" t="s">
        <v>55</v>
      </c>
      <c r="B25" s="56" t="s">
        <v>122</v>
      </c>
      <c r="C25" s="60">
        <v>44149.525902777779</v>
      </c>
      <c r="D25" s="74">
        <v>3139.99</v>
      </c>
      <c r="E25" s="64" t="s">
        <v>169</v>
      </c>
    </row>
    <row r="26" spans="1:6">
      <c r="A26" s="56" t="s">
        <v>153</v>
      </c>
      <c r="B26" s="56" t="s">
        <v>154</v>
      </c>
      <c r="C26" s="60">
        <v>44058.535277777781</v>
      </c>
      <c r="D26" s="74">
        <v>3300</v>
      </c>
      <c r="E26" s="64" t="s">
        <v>170</v>
      </c>
    </row>
    <row r="27" spans="1:6">
      <c r="A27" s="56" t="s">
        <v>55</v>
      </c>
      <c r="B27" s="56" t="s">
        <v>175</v>
      </c>
      <c r="C27" s="60">
        <v>44149.453310185185</v>
      </c>
      <c r="D27" s="74">
        <v>3580.01</v>
      </c>
      <c r="E27" s="64" t="s">
        <v>176</v>
      </c>
    </row>
    <row r="28" spans="1:6">
      <c r="A28" s="56" t="s">
        <v>55</v>
      </c>
      <c r="B28" s="56" t="s">
        <v>180</v>
      </c>
      <c r="C28" s="60">
        <v>44149.533773148149</v>
      </c>
      <c r="D28" s="74">
        <v>3700.01</v>
      </c>
      <c r="E28" s="64" t="s">
        <v>181</v>
      </c>
    </row>
    <row r="29" spans="1:6">
      <c r="A29" s="56" t="s">
        <v>55</v>
      </c>
      <c r="B29" s="56" t="s">
        <v>189</v>
      </c>
      <c r="C29" s="60">
        <v>44149.548090277778</v>
      </c>
      <c r="D29" s="74">
        <v>4490.01</v>
      </c>
      <c r="E29" s="64" t="s">
        <v>190</v>
      </c>
      <c r="F29" t="s">
        <v>297</v>
      </c>
    </row>
    <row r="30" spans="1:6">
      <c r="A30" s="56" t="s">
        <v>55</v>
      </c>
      <c r="B30" s="56" t="s">
        <v>211</v>
      </c>
      <c r="C30" s="60">
        <v>44149.659143518518</v>
      </c>
      <c r="D30" s="74">
        <v>5890</v>
      </c>
      <c r="E30" s="64" t="s">
        <v>212</v>
      </c>
      <c r="F30" t="s">
        <v>297</v>
      </c>
    </row>
    <row r="31" spans="1:6">
      <c r="A31" s="56" t="s">
        <v>55</v>
      </c>
      <c r="B31" s="56" t="s">
        <v>221</v>
      </c>
      <c r="C31" s="60">
        <v>44174.672824074078</v>
      </c>
      <c r="D31" s="74">
        <v>7820</v>
      </c>
      <c r="E31" s="64" t="s">
        <v>222</v>
      </c>
    </row>
    <row r="32" spans="1:6">
      <c r="A32" s="56" t="s">
        <v>55</v>
      </c>
      <c r="B32" s="56" t="s">
        <v>226</v>
      </c>
      <c r="C32" s="60">
        <v>44149.626967592594</v>
      </c>
      <c r="D32" s="74">
        <v>9410</v>
      </c>
      <c r="E32" s="64" t="s">
        <v>227</v>
      </c>
    </row>
    <row r="33" spans="1:6">
      <c r="A33" s="56" t="s">
        <v>55</v>
      </c>
      <c r="B33" s="56" t="s">
        <v>229</v>
      </c>
      <c r="C33" s="60">
        <v>44253.56722222222</v>
      </c>
      <c r="D33" s="74">
        <v>10548.01</v>
      </c>
      <c r="E33" s="64" t="s">
        <v>230</v>
      </c>
    </row>
    <row r="34" spans="1:6">
      <c r="A34" s="56" t="s">
        <v>121</v>
      </c>
      <c r="B34" s="56" t="s">
        <v>62</v>
      </c>
      <c r="C34" s="60">
        <v>44148.701874999999</v>
      </c>
      <c r="D34" s="74">
        <v>10559.28</v>
      </c>
      <c r="E34" s="64" t="s">
        <v>231</v>
      </c>
    </row>
    <row r="35" spans="1:6">
      <c r="A35" s="56" t="s">
        <v>55</v>
      </c>
      <c r="B35" s="56" t="s">
        <v>238</v>
      </c>
      <c r="C35" s="60">
        <v>44166.59474537037</v>
      </c>
      <c r="D35" s="72">
        <v>14580.01</v>
      </c>
      <c r="E35" s="64" t="s">
        <v>239</v>
      </c>
      <c r="F35" t="s">
        <v>298</v>
      </c>
    </row>
    <row r="36" spans="1:6">
      <c r="A36" s="56" t="s">
        <v>153</v>
      </c>
      <c r="B36" s="56" t="s">
        <v>132</v>
      </c>
      <c r="C36" s="60">
        <v>44166.437685185185</v>
      </c>
      <c r="D36" s="72">
        <v>15482</v>
      </c>
      <c r="E36" s="64" t="s">
        <v>240</v>
      </c>
    </row>
    <row r="37" spans="1:6">
      <c r="A37" s="56" t="s">
        <v>115</v>
      </c>
      <c r="B37" s="56" t="s">
        <v>116</v>
      </c>
      <c r="C37" s="60">
        <v>43993.798564814817</v>
      </c>
      <c r="D37" s="75">
        <v>1000</v>
      </c>
      <c r="E37" s="64" t="s">
        <v>117</v>
      </c>
    </row>
    <row r="38" spans="1:6">
      <c r="A38" s="52" t="s">
        <v>112</v>
      </c>
      <c r="B38" s="52" t="s">
        <v>113</v>
      </c>
      <c r="C38" s="76">
        <v>43555.319884259261</v>
      </c>
      <c r="D38" s="77">
        <v>1000</v>
      </c>
      <c r="E38" s="78" t="s">
        <v>114</v>
      </c>
    </row>
    <row r="39" spans="1:6">
      <c r="A39" s="56" t="s">
        <v>118</v>
      </c>
      <c r="B39" s="56" t="s">
        <v>119</v>
      </c>
      <c r="C39" s="60">
        <v>43987.789050925923</v>
      </c>
      <c r="D39" s="79">
        <v>1010</v>
      </c>
      <c r="E39" s="64" t="s">
        <v>120</v>
      </c>
    </row>
    <row r="40" spans="1:6">
      <c r="A40" s="56" t="s">
        <v>129</v>
      </c>
      <c r="B40" s="56" t="s">
        <v>130</v>
      </c>
      <c r="C40" s="60">
        <v>43880.874606481484</v>
      </c>
      <c r="D40" s="79">
        <v>1318</v>
      </c>
      <c r="E40" s="64" t="s">
        <v>131</v>
      </c>
    </row>
    <row r="41" spans="1:6">
      <c r="A41" s="56" t="s">
        <v>129</v>
      </c>
      <c r="B41" s="56" t="s">
        <v>146</v>
      </c>
      <c r="C41" s="60">
        <v>44201.441759259258</v>
      </c>
      <c r="D41" s="79">
        <v>2000</v>
      </c>
      <c r="E41" s="64" t="s">
        <v>147</v>
      </c>
    </row>
    <row r="42" spans="1:6">
      <c r="A42" s="56" t="s">
        <v>158</v>
      </c>
      <c r="B42" s="56" t="s">
        <v>159</v>
      </c>
      <c r="C42" s="60">
        <v>43752.919918981483</v>
      </c>
      <c r="D42" s="79">
        <v>2540.88</v>
      </c>
      <c r="E42" s="64" t="s">
        <v>160</v>
      </c>
    </row>
    <row r="43" spans="1:6">
      <c r="A43" s="56" t="s">
        <v>55</v>
      </c>
      <c r="B43" s="56" t="s">
        <v>171</v>
      </c>
      <c r="C43" s="60">
        <v>44254.568090277775</v>
      </c>
      <c r="D43" s="80">
        <v>3300.01</v>
      </c>
      <c r="E43" s="64" t="s">
        <v>172</v>
      </c>
    </row>
    <row r="44" spans="1:6">
      <c r="A44" s="56" t="s">
        <v>177</v>
      </c>
      <c r="B44" s="56" t="s">
        <v>178</v>
      </c>
      <c r="C44" s="60">
        <v>44255.462546296294</v>
      </c>
      <c r="D44" s="80">
        <v>3594.6</v>
      </c>
      <c r="E44" s="64" t="s">
        <v>179</v>
      </c>
    </row>
    <row r="45" spans="1:6">
      <c r="A45" s="56" t="s">
        <v>208</v>
      </c>
      <c r="B45" s="56" t="s">
        <v>209</v>
      </c>
      <c r="C45" s="60">
        <v>44059.757372685184</v>
      </c>
      <c r="D45" s="79">
        <v>5600</v>
      </c>
      <c r="E45" s="64" t="s">
        <v>210</v>
      </c>
    </row>
    <row r="46" spans="1:6">
      <c r="A46" s="40" t="s">
        <v>299</v>
      </c>
      <c r="B46" s="40">
        <v>44</v>
      </c>
      <c r="C46" s="40"/>
      <c r="D46" s="41">
        <f>SUM(D2:D45)</f>
        <v>304747.32</v>
      </c>
      <c r="E46" s="40"/>
    </row>
  </sheetData>
  <conditionalFormatting sqref="E1">
    <cfRule type="duplicateValues" dxfId="60" priority="4"/>
  </conditionalFormatting>
  <conditionalFormatting sqref="E2:E15">
    <cfRule type="duplicateValues" dxfId="59" priority="3"/>
  </conditionalFormatting>
  <conditionalFormatting sqref="E1:E16">
    <cfRule type="duplicateValues" dxfId="58" priority="5"/>
  </conditionalFormatting>
  <conditionalFormatting sqref="E1:E16">
    <cfRule type="duplicateValues" dxfId="57" priority="2"/>
  </conditionalFormatting>
  <conditionalFormatting sqref="E1:E16">
    <cfRule type="duplicateValues" dxfId="56" priority="6"/>
  </conditionalFormatting>
  <conditionalFormatting sqref="E16">
    <cfRule type="duplicateValues" dxfId="55" priority="1"/>
  </conditionalFormatting>
  <conditionalFormatting sqref="E17:E45">
    <cfRule type="duplicateValues" dxfId="54" priority="7"/>
  </conditionalFormatting>
  <conditionalFormatting sqref="E17:E45">
    <cfRule type="duplicateValues" dxfId="53" priority="8"/>
  </conditionalFormatting>
  <conditionalFormatting sqref="E17:E45">
    <cfRule type="duplicateValues" dxfId="52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8" workbookViewId="0">
      <selection sqref="A1:F45"/>
    </sheetView>
  </sheetViews>
  <sheetFormatPr defaultRowHeight="14.4"/>
  <cols>
    <col min="1" max="1" width="29.88671875" customWidth="1"/>
    <col min="2" max="2" width="16.44140625" customWidth="1"/>
    <col min="3" max="3" width="12.6640625" bestFit="1" customWidth="1"/>
    <col min="4" max="4" width="20.88671875" customWidth="1"/>
    <col min="5" max="5" width="17.21875" customWidth="1"/>
    <col min="6" max="6" width="21.109375" customWidth="1"/>
  </cols>
  <sheetData>
    <row r="1" spans="1:6">
      <c r="A1" s="64" t="s">
        <v>251</v>
      </c>
      <c r="B1" s="64" t="s">
        <v>252</v>
      </c>
      <c r="C1" s="64" t="s">
        <v>253</v>
      </c>
      <c r="D1" s="64" t="s">
        <v>254</v>
      </c>
      <c r="E1" s="64" t="s">
        <v>256</v>
      </c>
      <c r="F1" s="64"/>
    </row>
    <row r="2" spans="1:6">
      <c r="A2" s="64" t="s">
        <v>89</v>
      </c>
      <c r="B2" s="64" t="s">
        <v>90</v>
      </c>
      <c r="C2" s="57">
        <v>44239.5155787037</v>
      </c>
      <c r="D2" s="58">
        <v>60</v>
      </c>
      <c r="E2" s="64" t="s">
        <v>91</v>
      </c>
      <c r="F2" s="95" t="s">
        <v>320</v>
      </c>
    </row>
    <row r="3" spans="1:6">
      <c r="A3" s="64" t="s">
        <v>89</v>
      </c>
      <c r="B3" s="64" t="s">
        <v>90</v>
      </c>
      <c r="C3" s="57">
        <v>44236.795752314814</v>
      </c>
      <c r="D3" s="58">
        <v>275</v>
      </c>
      <c r="E3" s="64" t="s">
        <v>95</v>
      </c>
      <c r="F3" s="95" t="s">
        <v>319</v>
      </c>
    </row>
    <row r="4" spans="1:6">
      <c r="A4" s="64" t="s">
        <v>89</v>
      </c>
      <c r="B4" s="64" t="s">
        <v>90</v>
      </c>
      <c r="C4" s="57">
        <v>44248.816388888888</v>
      </c>
      <c r="D4" s="58">
        <v>275</v>
      </c>
      <c r="E4" s="64" t="s">
        <v>96</v>
      </c>
      <c r="F4" s="95" t="s">
        <v>319</v>
      </c>
    </row>
    <row r="5" spans="1:6">
      <c r="A5" s="64" t="s">
        <v>124</v>
      </c>
      <c r="B5" s="64" t="s">
        <v>125</v>
      </c>
      <c r="C5" s="57">
        <v>44234.57953703704</v>
      </c>
      <c r="D5" s="58">
        <v>1200</v>
      </c>
      <c r="E5" s="64" t="s">
        <v>126</v>
      </c>
      <c r="F5" s="95" t="s">
        <v>319</v>
      </c>
    </row>
    <row r="6" spans="1:6">
      <c r="A6" s="64" t="s">
        <v>55</v>
      </c>
      <c r="B6" s="64" t="s">
        <v>238</v>
      </c>
      <c r="C6" s="57">
        <v>44166.59474537037</v>
      </c>
      <c r="D6" s="58">
        <v>14580.01</v>
      </c>
      <c r="E6" s="64" t="s">
        <v>239</v>
      </c>
      <c r="F6" s="95" t="s">
        <v>319</v>
      </c>
    </row>
    <row r="7" spans="1:6">
      <c r="A7" s="64" t="s">
        <v>153</v>
      </c>
      <c r="B7" s="64" t="s">
        <v>132</v>
      </c>
      <c r="C7" s="57">
        <v>44166.437685185185</v>
      </c>
      <c r="D7" s="58">
        <v>15482</v>
      </c>
      <c r="E7" s="64" t="s">
        <v>240</v>
      </c>
      <c r="F7" s="95" t="s">
        <v>319</v>
      </c>
    </row>
    <row r="8" spans="1:6">
      <c r="A8" s="64" t="s">
        <v>115</v>
      </c>
      <c r="B8" s="64" t="s">
        <v>116</v>
      </c>
      <c r="C8" s="57">
        <v>43993.798564814817</v>
      </c>
      <c r="D8" s="96">
        <v>1000</v>
      </c>
      <c r="E8" s="64" t="s">
        <v>117</v>
      </c>
      <c r="F8" s="106" t="s">
        <v>248</v>
      </c>
    </row>
    <row r="9" spans="1:6">
      <c r="A9" s="64" t="s">
        <v>118</v>
      </c>
      <c r="B9" s="64" t="s">
        <v>119</v>
      </c>
      <c r="C9" s="57">
        <v>43987.789050925923</v>
      </c>
      <c r="D9" s="58">
        <v>1010</v>
      </c>
      <c r="E9" s="64" t="s">
        <v>120</v>
      </c>
      <c r="F9" s="106" t="s">
        <v>248</v>
      </c>
    </row>
    <row r="10" spans="1:6">
      <c r="A10" s="64" t="s">
        <v>129</v>
      </c>
      <c r="B10" s="64" t="s">
        <v>130</v>
      </c>
      <c r="C10" s="57">
        <v>43880.874606481484</v>
      </c>
      <c r="D10" s="58">
        <v>1318</v>
      </c>
      <c r="E10" s="64" t="s">
        <v>131</v>
      </c>
      <c r="F10" s="106" t="s">
        <v>248</v>
      </c>
    </row>
    <row r="11" spans="1:6">
      <c r="A11" s="64" t="s">
        <v>129</v>
      </c>
      <c r="B11" s="64" t="s">
        <v>146</v>
      </c>
      <c r="C11" s="57">
        <v>44201.441759259258</v>
      </c>
      <c r="D11" s="58">
        <v>2000</v>
      </c>
      <c r="E11" s="64" t="s">
        <v>147</v>
      </c>
      <c r="F11" s="106" t="s">
        <v>248</v>
      </c>
    </row>
    <row r="12" spans="1:6">
      <c r="A12" s="64" t="s">
        <v>158</v>
      </c>
      <c r="B12" s="64" t="s">
        <v>159</v>
      </c>
      <c r="C12" s="57">
        <v>43752.919918981483</v>
      </c>
      <c r="D12" s="58">
        <v>2540.88</v>
      </c>
      <c r="E12" s="64" t="s">
        <v>160</v>
      </c>
      <c r="F12" s="106" t="s">
        <v>248</v>
      </c>
    </row>
    <row r="13" spans="1:6">
      <c r="A13" s="64" t="s">
        <v>208</v>
      </c>
      <c r="B13" s="64" t="s">
        <v>209</v>
      </c>
      <c r="C13" s="57">
        <v>44059.757372685184</v>
      </c>
      <c r="D13" s="58">
        <v>5600</v>
      </c>
      <c r="E13" s="64" t="s">
        <v>210</v>
      </c>
      <c r="F13" s="106" t="s">
        <v>248</v>
      </c>
    </row>
    <row r="14" spans="1:6" ht="26.4">
      <c r="A14" s="78" t="s">
        <v>112</v>
      </c>
      <c r="B14" s="78" t="s">
        <v>113</v>
      </c>
      <c r="C14" s="97">
        <v>43555.319884259261</v>
      </c>
      <c r="D14" s="96">
        <v>1000</v>
      </c>
      <c r="E14" s="78" t="s">
        <v>114</v>
      </c>
      <c r="F14" s="98" t="s">
        <v>300</v>
      </c>
    </row>
    <row r="15" spans="1:6">
      <c r="A15" s="64" t="s">
        <v>55</v>
      </c>
      <c r="B15" s="64" t="s">
        <v>127</v>
      </c>
      <c r="C15" s="57">
        <v>44254.481354166666</v>
      </c>
      <c r="D15" s="58">
        <v>1230.01</v>
      </c>
      <c r="E15" s="64" t="s">
        <v>128</v>
      </c>
      <c r="F15" s="98" t="s">
        <v>301</v>
      </c>
    </row>
    <row r="16" spans="1:6">
      <c r="A16" s="64" t="s">
        <v>55</v>
      </c>
      <c r="B16" s="64" t="s">
        <v>171</v>
      </c>
      <c r="C16" s="57">
        <v>44254.568090277775</v>
      </c>
      <c r="D16" s="58">
        <v>3300.01</v>
      </c>
      <c r="E16" s="64" t="s">
        <v>172</v>
      </c>
      <c r="F16" s="98" t="s">
        <v>302</v>
      </c>
    </row>
    <row r="17" spans="1:6">
      <c r="A17" s="64" t="s">
        <v>177</v>
      </c>
      <c r="B17" s="64" t="s">
        <v>178</v>
      </c>
      <c r="C17" s="57">
        <v>44255.462546296294</v>
      </c>
      <c r="D17" s="58">
        <v>3594.6</v>
      </c>
      <c r="E17" s="64" t="s">
        <v>179</v>
      </c>
      <c r="F17" s="98" t="s">
        <v>303</v>
      </c>
    </row>
    <row r="18" spans="1:6">
      <c r="A18" s="64" t="s">
        <v>19</v>
      </c>
      <c r="B18" s="64" t="s">
        <v>71</v>
      </c>
      <c r="C18" s="57">
        <v>44251.818599537037</v>
      </c>
      <c r="D18" s="58">
        <v>25782</v>
      </c>
      <c r="E18" s="64" t="s">
        <v>72</v>
      </c>
      <c r="F18" s="98" t="s">
        <v>304</v>
      </c>
    </row>
    <row r="19" spans="1:6">
      <c r="A19" s="95" t="s">
        <v>59</v>
      </c>
      <c r="B19" s="95">
        <v>17</v>
      </c>
      <c r="C19" s="57"/>
      <c r="D19" s="99">
        <f>SUM(D2:D18)</f>
        <v>80247.510000000009</v>
      </c>
      <c r="E19" s="99"/>
      <c r="F19" s="98"/>
    </row>
    <row r="20" spans="1:6">
      <c r="A20" s="100"/>
      <c r="B20" s="100"/>
      <c r="C20" s="100"/>
      <c r="D20" s="100"/>
      <c r="E20" s="100"/>
      <c r="F20" s="100"/>
    </row>
    <row r="21" spans="1:6">
      <c r="A21" s="101" t="s">
        <v>251</v>
      </c>
      <c r="B21" s="102" t="s">
        <v>252</v>
      </c>
      <c r="C21" s="102" t="s">
        <v>253</v>
      </c>
      <c r="D21" s="102" t="s">
        <v>254</v>
      </c>
      <c r="E21" s="102" t="s">
        <v>256</v>
      </c>
      <c r="F21" s="102" t="s">
        <v>306</v>
      </c>
    </row>
    <row r="22" spans="1:6">
      <c r="A22" s="64" t="s">
        <v>153</v>
      </c>
      <c r="B22" s="64" t="s">
        <v>154</v>
      </c>
      <c r="C22" s="57">
        <v>44058.535277777781</v>
      </c>
      <c r="D22" s="58">
        <v>3300</v>
      </c>
      <c r="E22" s="82" t="s">
        <v>170</v>
      </c>
      <c r="F22" s="103" t="s">
        <v>305</v>
      </c>
    </row>
    <row r="23" spans="1:6">
      <c r="A23" s="66" t="s">
        <v>153</v>
      </c>
      <c r="B23" s="64" t="s">
        <v>154</v>
      </c>
      <c r="C23" s="57">
        <v>44079.472453703704</v>
      </c>
      <c r="D23" s="58">
        <v>2220</v>
      </c>
      <c r="E23" s="83" t="s">
        <v>155</v>
      </c>
      <c r="F23" s="103" t="s">
        <v>305</v>
      </c>
    </row>
    <row r="24" spans="1:6">
      <c r="A24" s="64" t="s">
        <v>89</v>
      </c>
      <c r="B24" s="64" t="s">
        <v>161</v>
      </c>
      <c r="C24" s="57">
        <v>44082.884594907409</v>
      </c>
      <c r="D24" s="58">
        <v>2569.9499999999998</v>
      </c>
      <c r="E24" s="82" t="s">
        <v>162</v>
      </c>
      <c r="F24" s="103" t="s">
        <v>305</v>
      </c>
    </row>
    <row r="25" spans="1:6">
      <c r="A25" s="64" t="s">
        <v>89</v>
      </c>
      <c r="B25" s="64" t="s">
        <v>138</v>
      </c>
      <c r="C25" s="57">
        <v>44083.584166666667</v>
      </c>
      <c r="D25" s="58">
        <v>1619.96</v>
      </c>
      <c r="E25" s="82" t="s">
        <v>139</v>
      </c>
      <c r="F25" s="103" t="s">
        <v>305</v>
      </c>
    </row>
    <row r="26" spans="1:6">
      <c r="A26" s="64" t="s">
        <v>121</v>
      </c>
      <c r="B26" s="64" t="s">
        <v>144</v>
      </c>
      <c r="C26" s="57">
        <v>44121.643067129633</v>
      </c>
      <c r="D26" s="58">
        <v>1965.99</v>
      </c>
      <c r="E26" s="82" t="s">
        <v>145</v>
      </c>
      <c r="F26" s="103" t="s">
        <v>305</v>
      </c>
    </row>
    <row r="27" spans="1:6">
      <c r="A27" s="64" t="s">
        <v>121</v>
      </c>
      <c r="B27" s="64" t="s">
        <v>142</v>
      </c>
      <c r="C27" s="57">
        <v>44121.683877314812</v>
      </c>
      <c r="D27" s="58">
        <v>1827.02</v>
      </c>
      <c r="E27" s="82" t="s">
        <v>143</v>
      </c>
      <c r="F27" s="103" t="s">
        <v>305</v>
      </c>
    </row>
    <row r="28" spans="1:6">
      <c r="A28" s="64" t="s">
        <v>121</v>
      </c>
      <c r="B28" s="64" t="s">
        <v>62</v>
      </c>
      <c r="C28" s="57">
        <v>44148.701874999999</v>
      </c>
      <c r="D28" s="58">
        <v>10559.28</v>
      </c>
      <c r="E28" s="82" t="s">
        <v>231</v>
      </c>
      <c r="F28" s="103" t="s">
        <v>305</v>
      </c>
    </row>
    <row r="29" spans="1:6">
      <c r="A29" s="64" t="s">
        <v>55</v>
      </c>
      <c r="B29" s="64" t="s">
        <v>175</v>
      </c>
      <c r="C29" s="57">
        <v>44149.453310185185</v>
      </c>
      <c r="D29" s="58">
        <v>3580.01</v>
      </c>
      <c r="E29" s="82" t="s">
        <v>176</v>
      </c>
      <c r="F29" s="103" t="s">
        <v>305</v>
      </c>
    </row>
    <row r="30" spans="1:6">
      <c r="A30" s="64" t="s">
        <v>55</v>
      </c>
      <c r="B30" s="64" t="s">
        <v>189</v>
      </c>
      <c r="C30" s="57">
        <v>44149.548090277778</v>
      </c>
      <c r="D30" s="58">
        <v>4490.01</v>
      </c>
      <c r="E30" s="82" t="s">
        <v>190</v>
      </c>
      <c r="F30" s="103" t="s">
        <v>305</v>
      </c>
    </row>
    <row r="31" spans="1:6">
      <c r="A31" s="64" t="s">
        <v>55</v>
      </c>
      <c r="B31" s="64" t="s">
        <v>226</v>
      </c>
      <c r="C31" s="57">
        <v>44149.626967592594</v>
      </c>
      <c r="D31" s="58">
        <v>9410</v>
      </c>
      <c r="E31" s="82" t="s">
        <v>227</v>
      </c>
      <c r="F31" s="103" t="s">
        <v>305</v>
      </c>
    </row>
    <row r="32" spans="1:6">
      <c r="A32" s="64" t="s">
        <v>55</v>
      </c>
      <c r="B32" s="64" t="s">
        <v>211</v>
      </c>
      <c r="C32" s="57">
        <v>44149.659143518518</v>
      </c>
      <c r="D32" s="58">
        <v>5890</v>
      </c>
      <c r="E32" s="82" t="s">
        <v>212</v>
      </c>
      <c r="F32" s="103" t="s">
        <v>305</v>
      </c>
    </row>
    <row r="33" spans="1:6">
      <c r="A33" s="64" t="s">
        <v>55</v>
      </c>
      <c r="B33" s="64" t="s">
        <v>151</v>
      </c>
      <c r="C33" s="57">
        <v>44153.562071759261</v>
      </c>
      <c r="D33" s="58">
        <v>2170.02</v>
      </c>
      <c r="E33" s="82" t="s">
        <v>152</v>
      </c>
      <c r="F33" s="103" t="s">
        <v>305</v>
      </c>
    </row>
    <row r="34" spans="1:6">
      <c r="A34" s="64" t="s">
        <v>121</v>
      </c>
      <c r="B34" s="64" t="s">
        <v>122</v>
      </c>
      <c r="C34" s="57">
        <v>44160.7421875</v>
      </c>
      <c r="D34" s="58">
        <v>1078.01</v>
      </c>
      <c r="E34" s="82" t="s">
        <v>123</v>
      </c>
      <c r="F34" s="103" t="s">
        <v>305</v>
      </c>
    </row>
    <row r="35" spans="1:6">
      <c r="A35" s="64" t="s">
        <v>121</v>
      </c>
      <c r="B35" s="64" t="s">
        <v>78</v>
      </c>
      <c r="C35" s="57">
        <v>44163.704131944447</v>
      </c>
      <c r="D35" s="58">
        <v>2851.97</v>
      </c>
      <c r="E35" s="82" t="s">
        <v>168</v>
      </c>
      <c r="F35" s="103" t="s">
        <v>305</v>
      </c>
    </row>
    <row r="36" spans="1:6">
      <c r="A36" s="64" t="s">
        <v>121</v>
      </c>
      <c r="B36" s="64" t="s">
        <v>156</v>
      </c>
      <c r="C36" s="57">
        <v>44164.664560185185</v>
      </c>
      <c r="D36" s="58">
        <v>2303.02</v>
      </c>
      <c r="E36" s="82" t="s">
        <v>157</v>
      </c>
      <c r="F36" s="103" t="s">
        <v>305</v>
      </c>
    </row>
    <row r="37" spans="1:6">
      <c r="A37" s="64" t="s">
        <v>109</v>
      </c>
      <c r="B37" s="64" t="s">
        <v>110</v>
      </c>
      <c r="C37" s="57">
        <v>44165.748715277776</v>
      </c>
      <c r="D37" s="58">
        <v>976.61</v>
      </c>
      <c r="E37" s="82" t="s">
        <v>111</v>
      </c>
      <c r="F37" s="103" t="s">
        <v>305</v>
      </c>
    </row>
    <row r="38" spans="1:6">
      <c r="A38" s="64" t="s">
        <v>89</v>
      </c>
      <c r="B38" s="64" t="s">
        <v>132</v>
      </c>
      <c r="C38" s="57">
        <v>44166.590960648151</v>
      </c>
      <c r="D38" s="58">
        <v>1369.98</v>
      </c>
      <c r="E38" s="82" t="s">
        <v>133</v>
      </c>
      <c r="F38" s="103" t="s">
        <v>305</v>
      </c>
    </row>
    <row r="39" spans="1:6">
      <c r="A39" s="64" t="s">
        <v>55</v>
      </c>
      <c r="B39" s="64" t="s">
        <v>134</v>
      </c>
      <c r="C39" s="57">
        <v>44174.651817129627</v>
      </c>
      <c r="D39" s="58">
        <v>1580.01</v>
      </c>
      <c r="E39" s="82" t="s">
        <v>135</v>
      </c>
      <c r="F39" s="103" t="s">
        <v>305</v>
      </c>
    </row>
    <row r="40" spans="1:6">
      <c r="A40" s="64" t="s">
        <v>55</v>
      </c>
      <c r="B40" s="64" t="s">
        <v>221</v>
      </c>
      <c r="C40" s="57">
        <v>44174.672824074078</v>
      </c>
      <c r="D40" s="58">
        <v>7820</v>
      </c>
      <c r="E40" s="82" t="s">
        <v>222</v>
      </c>
      <c r="F40" s="103" t="s">
        <v>305</v>
      </c>
    </row>
    <row r="41" spans="1:6">
      <c r="A41" s="64" t="s">
        <v>99</v>
      </c>
      <c r="B41" s="64" t="s">
        <v>100</v>
      </c>
      <c r="C41" s="57">
        <v>44210.902488425927</v>
      </c>
      <c r="D41" s="58">
        <v>759</v>
      </c>
      <c r="E41" s="82" t="s">
        <v>101</v>
      </c>
      <c r="F41" s="103" t="s">
        <v>305</v>
      </c>
    </row>
    <row r="42" spans="1:6">
      <c r="A42" s="64" t="s">
        <v>55</v>
      </c>
      <c r="B42" s="64" t="s">
        <v>229</v>
      </c>
      <c r="C42" s="57">
        <v>44253.56722222222</v>
      </c>
      <c r="D42" s="58">
        <v>10548.01</v>
      </c>
      <c r="E42" s="82" t="s">
        <v>230</v>
      </c>
      <c r="F42" s="103" t="s">
        <v>305</v>
      </c>
    </row>
    <row r="43" spans="1:6">
      <c r="A43" s="95"/>
      <c r="B43" s="95">
        <v>21</v>
      </c>
      <c r="C43" s="95"/>
      <c r="D43" s="99">
        <f>SUM(D22:D42)</f>
        <v>78888.849999999991</v>
      </c>
      <c r="E43" s="104"/>
      <c r="F43" s="95"/>
    </row>
    <row r="44" spans="1:6">
      <c r="A44" s="100"/>
      <c r="B44" s="100"/>
      <c r="C44" s="100"/>
      <c r="D44" s="100"/>
      <c r="E44" s="100"/>
      <c r="F44" s="100"/>
    </row>
    <row r="45" spans="1:6">
      <c r="A45" s="100"/>
      <c r="B45" s="100"/>
      <c r="C45" s="100" t="s">
        <v>318</v>
      </c>
      <c r="D45" s="105">
        <f>+D43+D19</f>
        <v>159136.35999999999</v>
      </c>
      <c r="E45" s="100"/>
      <c r="F45" s="100"/>
    </row>
  </sheetData>
  <conditionalFormatting sqref="E1">
    <cfRule type="duplicateValues" dxfId="51" priority="36"/>
  </conditionalFormatting>
  <conditionalFormatting sqref="E2:E5">
    <cfRule type="duplicateValues" dxfId="50" priority="35"/>
  </conditionalFormatting>
  <conditionalFormatting sqref="E1:E5">
    <cfRule type="duplicateValues" dxfId="49" priority="37"/>
  </conditionalFormatting>
  <conditionalFormatting sqref="E1:E5">
    <cfRule type="duplicateValues" dxfId="48" priority="34"/>
  </conditionalFormatting>
  <conditionalFormatting sqref="E1:E5">
    <cfRule type="duplicateValues" dxfId="47" priority="38"/>
  </conditionalFormatting>
  <conditionalFormatting sqref="E6:E7">
    <cfRule type="duplicateValues" dxfId="46" priority="31"/>
  </conditionalFormatting>
  <conditionalFormatting sqref="E6:E7">
    <cfRule type="duplicateValues" dxfId="45" priority="32"/>
  </conditionalFormatting>
  <conditionalFormatting sqref="E6:E7">
    <cfRule type="duplicateValues" dxfId="44" priority="33"/>
  </conditionalFormatting>
  <conditionalFormatting sqref="E8:E13">
    <cfRule type="duplicateValues" dxfId="43" priority="28"/>
  </conditionalFormatting>
  <conditionalFormatting sqref="E8:E13">
    <cfRule type="duplicateValues" dxfId="42" priority="29"/>
  </conditionalFormatting>
  <conditionalFormatting sqref="E8:E13">
    <cfRule type="duplicateValues" dxfId="41" priority="30"/>
  </conditionalFormatting>
  <conditionalFormatting sqref="F1">
    <cfRule type="duplicateValues" dxfId="40" priority="25"/>
  </conditionalFormatting>
  <conditionalFormatting sqref="F1">
    <cfRule type="duplicateValues" dxfId="39" priority="26"/>
  </conditionalFormatting>
  <conditionalFormatting sqref="F1">
    <cfRule type="duplicateValues" dxfId="38" priority="24"/>
  </conditionalFormatting>
  <conditionalFormatting sqref="F1">
    <cfRule type="duplicateValues" dxfId="37" priority="27"/>
  </conditionalFormatting>
  <conditionalFormatting sqref="E14:E18">
    <cfRule type="duplicateValues" dxfId="36" priority="22"/>
  </conditionalFormatting>
  <conditionalFormatting sqref="E14:E18">
    <cfRule type="duplicateValues" dxfId="35" priority="21"/>
  </conditionalFormatting>
  <conditionalFormatting sqref="E14:E18">
    <cfRule type="duplicateValues" dxfId="34" priority="23"/>
  </conditionalFormatting>
  <conditionalFormatting sqref="E14:E18">
    <cfRule type="duplicateValues" dxfId="33" priority="20"/>
  </conditionalFormatting>
  <conditionalFormatting sqref="E21">
    <cfRule type="duplicateValues" dxfId="32" priority="16"/>
  </conditionalFormatting>
  <conditionalFormatting sqref="E21:E26">
    <cfRule type="duplicateValues" dxfId="31" priority="17"/>
  </conditionalFormatting>
  <conditionalFormatting sqref="E21:E26">
    <cfRule type="duplicateValues" dxfId="30" priority="18"/>
  </conditionalFormatting>
  <conditionalFormatting sqref="E21:E26">
    <cfRule type="duplicateValues" dxfId="29" priority="19"/>
  </conditionalFormatting>
  <conditionalFormatting sqref="E26">
    <cfRule type="duplicateValues" dxfId="28" priority="11"/>
  </conditionalFormatting>
  <conditionalFormatting sqref="E27:E36">
    <cfRule type="duplicateValues" dxfId="27" priority="12"/>
  </conditionalFormatting>
  <conditionalFormatting sqref="E27:E36">
    <cfRule type="duplicateValues" dxfId="26" priority="13"/>
  </conditionalFormatting>
  <conditionalFormatting sqref="E27:E36">
    <cfRule type="duplicateValues" dxfId="25" priority="14"/>
  </conditionalFormatting>
  <conditionalFormatting sqref="E22:E25">
    <cfRule type="duplicateValues" dxfId="24" priority="15"/>
  </conditionalFormatting>
  <conditionalFormatting sqref="E37:E41">
    <cfRule type="duplicateValues" dxfId="23" priority="8"/>
  </conditionalFormatting>
  <conditionalFormatting sqref="E37:E41">
    <cfRule type="duplicateValues" dxfId="22" priority="9"/>
  </conditionalFormatting>
  <conditionalFormatting sqref="E37:E41">
    <cfRule type="duplicateValues" dxfId="21" priority="10"/>
  </conditionalFormatting>
  <conditionalFormatting sqref="E42">
    <cfRule type="duplicateValues" dxfId="20" priority="5"/>
  </conditionalFormatting>
  <conditionalFormatting sqref="E42">
    <cfRule type="duplicateValues" dxfId="19" priority="6"/>
  </conditionalFormatting>
  <conditionalFormatting sqref="E42">
    <cfRule type="duplicateValues" dxfId="18" priority="7"/>
  </conditionalFormatting>
  <conditionalFormatting sqref="F21">
    <cfRule type="duplicateValues" dxfId="17" priority="1"/>
  </conditionalFormatting>
  <conditionalFormatting sqref="F21">
    <cfRule type="duplicateValues" dxfId="16" priority="2"/>
  </conditionalFormatting>
  <conditionalFormatting sqref="F21">
    <cfRule type="duplicateValues" dxfId="15" priority="3"/>
  </conditionalFormatting>
  <conditionalFormatting sqref="F21">
    <cfRule type="duplicateValues" dxfId="14" priority="4"/>
  </conditionalFormatting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4"/>
  <cols>
    <col min="1" max="1" width="38.33203125" customWidth="1"/>
    <col min="2" max="2" width="25.88671875" customWidth="1"/>
    <col min="3" max="3" width="12.6640625" bestFit="1" customWidth="1"/>
    <col min="4" max="4" width="20.88671875" customWidth="1"/>
    <col min="5" max="5" width="23.109375" customWidth="1"/>
  </cols>
  <sheetData>
    <row r="1" spans="1:5">
      <c r="A1" s="70" t="s">
        <v>251</v>
      </c>
      <c r="B1" s="71" t="s">
        <v>252</v>
      </c>
      <c r="C1" s="71" t="s">
        <v>253</v>
      </c>
      <c r="D1" s="71" t="s">
        <v>254</v>
      </c>
      <c r="E1" s="71" t="s">
        <v>256</v>
      </c>
    </row>
    <row r="2" spans="1:5">
      <c r="A2" s="64" t="s">
        <v>245</v>
      </c>
      <c r="B2" s="64" t="s">
        <v>246</v>
      </c>
      <c r="C2" s="57">
        <v>43858.412754629629</v>
      </c>
      <c r="D2" s="58">
        <v>68370.960000000006</v>
      </c>
      <c r="E2" s="64" t="s">
        <v>247</v>
      </c>
    </row>
    <row r="3" spans="1:5">
      <c r="A3" s="56" t="s">
        <v>55</v>
      </c>
      <c r="B3" s="56" t="s">
        <v>122</v>
      </c>
      <c r="C3" s="60">
        <v>44149.525902777779</v>
      </c>
      <c r="D3" s="74">
        <v>3139.99</v>
      </c>
      <c r="E3" s="64" t="s">
        <v>169</v>
      </c>
    </row>
    <row r="4" spans="1:5">
      <c r="A4" s="56" t="s">
        <v>55</v>
      </c>
      <c r="B4" s="56" t="s">
        <v>180</v>
      </c>
      <c r="C4" s="60">
        <v>44149.533773148149</v>
      </c>
      <c r="D4" s="74">
        <v>3700.01</v>
      </c>
      <c r="E4" s="64" t="s">
        <v>181</v>
      </c>
    </row>
    <row r="5" spans="1:5">
      <c r="A5" s="64" t="s">
        <v>52</v>
      </c>
      <c r="B5" s="64" t="s">
        <v>53</v>
      </c>
      <c r="C5" s="57">
        <v>44251.665960648148</v>
      </c>
      <c r="D5" s="58">
        <v>5000</v>
      </c>
      <c r="E5" s="64" t="s">
        <v>54</v>
      </c>
    </row>
    <row r="6" spans="1:5">
      <c r="A6" s="64" t="s">
        <v>55</v>
      </c>
      <c r="B6" s="64" t="s">
        <v>136</v>
      </c>
      <c r="C6" s="57">
        <v>44254.643599537034</v>
      </c>
      <c r="D6" s="58">
        <v>1600</v>
      </c>
      <c r="E6" s="64" t="s">
        <v>137</v>
      </c>
    </row>
    <row r="7" spans="1:5">
      <c r="A7" s="84" t="s">
        <v>19</v>
      </c>
      <c r="B7" s="84" t="s">
        <v>85</v>
      </c>
      <c r="C7" s="85">
        <v>44333.695763888885</v>
      </c>
      <c r="D7" s="81">
        <v>63800</v>
      </c>
      <c r="E7" s="84" t="s">
        <v>86</v>
      </c>
    </row>
    <row r="8" spans="1:5">
      <c r="B8">
        <v>6</v>
      </c>
      <c r="D8" s="22">
        <f>SUM(D2:D7)</f>
        <v>145610.96000000002</v>
      </c>
    </row>
  </sheetData>
  <conditionalFormatting sqref="E1">
    <cfRule type="duplicateValues" dxfId="13" priority="10"/>
  </conditionalFormatting>
  <conditionalFormatting sqref="E1:E2">
    <cfRule type="duplicateValues" dxfId="12" priority="11"/>
  </conditionalFormatting>
  <conditionalFormatting sqref="E1:E2">
    <cfRule type="duplicateValues" dxfId="11" priority="12"/>
  </conditionalFormatting>
  <conditionalFormatting sqref="E1:E2">
    <cfRule type="duplicateValues" dxfId="10" priority="13"/>
  </conditionalFormatting>
  <conditionalFormatting sqref="E2">
    <cfRule type="duplicateValues" dxfId="9" priority="14"/>
  </conditionalFormatting>
  <conditionalFormatting sqref="E3:E4">
    <cfRule type="duplicateValues" dxfId="8" priority="7"/>
  </conditionalFormatting>
  <conditionalFormatting sqref="E3:E4">
    <cfRule type="duplicateValues" dxfId="7" priority="8"/>
  </conditionalFormatting>
  <conditionalFormatting sqref="E3:E4">
    <cfRule type="duplicateValues" dxfId="6" priority="9"/>
  </conditionalFormatting>
  <conditionalFormatting sqref="E5">
    <cfRule type="duplicateValues" dxfId="5" priority="4"/>
  </conditionalFormatting>
  <conditionalFormatting sqref="E5">
    <cfRule type="duplicateValues" dxfId="4" priority="5"/>
  </conditionalFormatting>
  <conditionalFormatting sqref="E5">
    <cfRule type="duplicateValues" dxfId="3" priority="6"/>
  </conditionalFormatting>
  <conditionalFormatting sqref="E6:E7">
    <cfRule type="duplicateValues" dxfId="2" priority="1"/>
  </conditionalFormatting>
  <conditionalFormatting sqref="E6:E7">
    <cfRule type="duplicateValues" dxfId="1" priority="2"/>
  </conditionalFormatting>
  <conditionalFormatting sqref="E6:E7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C16" workbookViewId="0">
      <selection activeCell="J29" sqref="J29"/>
    </sheetView>
  </sheetViews>
  <sheetFormatPr defaultRowHeight="14.4"/>
  <cols>
    <col min="1" max="1" width="32.5546875" bestFit="1" customWidth="1"/>
    <col min="2" max="2" width="13.33203125" bestFit="1" customWidth="1"/>
    <col min="4" max="4" width="11.109375" bestFit="1" customWidth="1"/>
    <col min="6" max="6" width="35.6640625" customWidth="1"/>
    <col min="8" max="8" width="19.21875" customWidth="1"/>
  </cols>
  <sheetData>
    <row r="1" spans="1:6">
      <c r="B1" t="s">
        <v>307</v>
      </c>
    </row>
    <row r="2" spans="1:6">
      <c r="A2" s="89" t="s">
        <v>77</v>
      </c>
      <c r="B2" s="90">
        <f>'Total request'!C27+'Total request'!C112</f>
        <v>1086361.02</v>
      </c>
      <c r="C2" s="89">
        <f>'Total request'!K22</f>
        <v>103</v>
      </c>
    </row>
    <row r="3" spans="1:6">
      <c r="A3" s="89"/>
      <c r="B3" s="90"/>
      <c r="C3" s="89"/>
    </row>
    <row r="4" spans="1:6">
      <c r="A4" s="87" t="s">
        <v>314</v>
      </c>
      <c r="B4" s="23"/>
    </row>
    <row r="5" spans="1:6">
      <c r="A5" s="40" t="s">
        <v>308</v>
      </c>
      <c r="B5" s="41">
        <f>'Total request'!K15</f>
        <v>238550.13</v>
      </c>
      <c r="C5" s="40">
        <f>'Total request'!K21</f>
        <v>11</v>
      </c>
    </row>
    <row r="6" spans="1:6">
      <c r="A6" s="40" t="s">
        <v>309</v>
      </c>
      <c r="B6" s="41">
        <f>'settled &amp; sent fter jul-19 '!C35</f>
        <v>479840.93</v>
      </c>
      <c r="C6" s="40">
        <f>'settled &amp; sent fter jul-19 '!D35</f>
        <v>33</v>
      </c>
    </row>
    <row r="7" spans="1:6">
      <c r="A7" s="93" t="s">
        <v>313</v>
      </c>
      <c r="B7" s="41">
        <f>SUM(B5:B6)</f>
        <v>718391.06</v>
      </c>
      <c r="C7" s="92">
        <f>SUM(C5:C6)</f>
        <v>44</v>
      </c>
    </row>
    <row r="8" spans="1:6">
      <c r="B8" s="22"/>
      <c r="C8" s="86"/>
    </row>
    <row r="9" spans="1:6">
      <c r="A9" s="93" t="s">
        <v>312</v>
      </c>
      <c r="B9" s="41"/>
      <c r="C9" s="40"/>
      <c r="F9" s="94">
        <f>1212165.65-2850</f>
        <v>1209315.6499999999</v>
      </c>
    </row>
    <row r="10" spans="1:6">
      <c r="A10" s="40" t="s">
        <v>310</v>
      </c>
      <c r="B10" s="41">
        <f>'Accepted on frist responce'!E31</f>
        <v>402145.37</v>
      </c>
      <c r="C10" s="40">
        <v>27</v>
      </c>
      <c r="F10">
        <f>486992.57+599368.45</f>
        <v>1086361.02</v>
      </c>
    </row>
    <row r="11" spans="1:6">
      <c r="A11" s="40" t="s">
        <v>311</v>
      </c>
      <c r="B11" s="41">
        <f>'Accepted on frist responce'!E66</f>
        <v>379468.33</v>
      </c>
      <c r="C11" s="40">
        <v>32</v>
      </c>
      <c r="F11" s="23">
        <f>+F9-F10</f>
        <v>122954.62999999989</v>
      </c>
    </row>
    <row r="12" spans="1:6">
      <c r="A12" s="93" t="s">
        <v>313</v>
      </c>
      <c r="B12" s="41">
        <f>SUM(B10:B11)</f>
        <v>781613.7</v>
      </c>
      <c r="C12" s="92">
        <f>SUM(C10:C11)</f>
        <v>59</v>
      </c>
    </row>
    <row r="13" spans="1:6">
      <c r="B13" s="22"/>
      <c r="C13" s="86"/>
    </row>
    <row r="14" spans="1:6">
      <c r="A14" s="87" t="s">
        <v>317</v>
      </c>
      <c r="B14" s="88">
        <f>B2-B12</f>
        <v>304747.32000000007</v>
      </c>
      <c r="C14" s="91">
        <f>C2-C12</f>
        <v>44</v>
      </c>
    </row>
    <row r="16" spans="1:6">
      <c r="A16" s="40" t="s">
        <v>315</v>
      </c>
      <c r="B16" s="41">
        <f>'setteld but not payed'!D19</f>
        <v>80247.510000000009</v>
      </c>
      <c r="C16" s="40">
        <f>'setteld but not payed'!B19</f>
        <v>17</v>
      </c>
    </row>
    <row r="17" spans="1:8">
      <c r="A17" s="40" t="s">
        <v>315</v>
      </c>
      <c r="B17" s="41">
        <f>'setteld but not payed'!D43</f>
        <v>78888.849999999991</v>
      </c>
      <c r="C17" s="40">
        <f>'setteld but not payed'!B43</f>
        <v>21</v>
      </c>
    </row>
    <row r="18" spans="1:8">
      <c r="A18" s="40"/>
      <c r="B18" s="40"/>
      <c r="C18" s="40"/>
    </row>
    <row r="19" spans="1:8">
      <c r="A19" s="40" t="s">
        <v>316</v>
      </c>
      <c r="B19" s="41">
        <f>'outstanding as of aug 31'!D8</f>
        <v>145610.96000000002</v>
      </c>
      <c r="C19" s="40">
        <f>'outstanding as of aug 31'!B8</f>
        <v>6</v>
      </c>
    </row>
    <row r="20" spans="1:8">
      <c r="A20" s="40"/>
      <c r="B20" s="40"/>
      <c r="C20" s="40"/>
    </row>
    <row r="21" spans="1:8">
      <c r="A21" s="93" t="s">
        <v>313</v>
      </c>
      <c r="B21" s="41">
        <f>B19+B17+B16</f>
        <v>304747.32</v>
      </c>
      <c r="C21" s="40">
        <f>C19+C17+C16</f>
        <v>44</v>
      </c>
      <c r="D21" s="94">
        <f>1209315.65-781613.7-159136.36-145610</f>
        <v>122955.58999999997</v>
      </c>
    </row>
    <row r="24" spans="1:8" ht="15" thickBot="1"/>
    <row r="25" spans="1:8" ht="43.8" thickBot="1">
      <c r="F25" s="108" t="s">
        <v>321</v>
      </c>
      <c r="G25" s="109" t="s">
        <v>322</v>
      </c>
      <c r="H25" s="109" t="s">
        <v>323</v>
      </c>
    </row>
    <row r="26" spans="1:8" ht="29.4" thickBot="1">
      <c r="B26" s="94">
        <f>0.002*70</f>
        <v>0.14000000000000001</v>
      </c>
      <c r="F26" s="110" t="s">
        <v>324</v>
      </c>
      <c r="G26" s="111">
        <v>129</v>
      </c>
      <c r="H26" s="112">
        <v>1209315.6499999999</v>
      </c>
    </row>
    <row r="27" spans="1:8" ht="15" thickBot="1">
      <c r="F27" s="116"/>
      <c r="G27" s="117"/>
      <c r="H27" s="118"/>
    </row>
    <row r="28" spans="1:8" ht="29.4" thickBot="1">
      <c r="F28" s="110" t="s">
        <v>325</v>
      </c>
      <c r="G28" s="111">
        <v>59</v>
      </c>
      <c r="H28" s="112">
        <v>781613.7</v>
      </c>
    </row>
    <row r="29" spans="1:8">
      <c r="F29" s="119" t="s">
        <v>326</v>
      </c>
      <c r="G29" s="113"/>
      <c r="H29" s="113"/>
    </row>
    <row r="30" spans="1:8" ht="15" thickBot="1">
      <c r="F30" s="120"/>
      <c r="G30" s="111">
        <v>38</v>
      </c>
      <c r="H30" s="112">
        <v>159136.35999999999</v>
      </c>
    </row>
    <row r="31" spans="1:8" ht="15" thickBot="1">
      <c r="B31" s="23"/>
      <c r="F31" s="110" t="s">
        <v>327</v>
      </c>
      <c r="G31" s="111">
        <v>6</v>
      </c>
      <c r="H31" s="112">
        <v>145610.96</v>
      </c>
    </row>
    <row r="32" spans="1:8" ht="15" thickBot="1">
      <c r="F32" s="110" t="s">
        <v>328</v>
      </c>
      <c r="G32" s="111">
        <v>26</v>
      </c>
      <c r="H32" s="112">
        <v>122954.63</v>
      </c>
    </row>
    <row r="33" spans="6:8" ht="15" thickBot="1">
      <c r="F33" s="114" t="s">
        <v>59</v>
      </c>
      <c r="G33" s="115">
        <f>SUM(G28:G32)</f>
        <v>129</v>
      </c>
      <c r="H33" s="121">
        <f>SUM(H28:H32)</f>
        <v>1209315.6499999999</v>
      </c>
    </row>
  </sheetData>
  <mergeCells count="2">
    <mergeCell ref="F27:H27"/>
    <mergeCell ref="F29:F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request</vt:lpstr>
      <vt:lpstr>Out-standing as of july-19</vt:lpstr>
      <vt:lpstr>settled &amp; sent fter jul-19 </vt:lpstr>
      <vt:lpstr>Accepted on frist responce</vt:lpstr>
      <vt:lpstr>not yet paied</vt:lpstr>
      <vt:lpstr>setteld but not payed</vt:lpstr>
      <vt:lpstr>outstanding as of aug 31</vt:lpstr>
      <vt:lpstr>settlement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2022-10-14T13:41:45Z</dcterms:modified>
</cp:coreProperties>
</file>