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336"/>
  </bookViews>
  <sheets>
    <sheet name="Export Worksheet" sheetId="1" r:id="rId1"/>
    <sheet name="SQL" sheetId="2" r:id="rId2"/>
  </sheets>
  <definedNames>
    <definedName name="_xlnm._FilterDatabase" localSheetId="0" hidden="1">'Export Worksheet'!$A$5:$N$5</definedName>
  </definedNames>
  <calcPr calcId="162913"/>
</workbook>
</file>

<file path=xl/calcChain.xml><?xml version="1.0" encoding="utf-8"?>
<calcChain xmlns="http://schemas.openxmlformats.org/spreadsheetml/2006/main">
  <c r="M4" i="1" l="1"/>
  <c r="H4" i="1"/>
  <c r="I4" i="1"/>
  <c r="G4" i="1"/>
  <c r="J6" i="1"/>
  <c r="K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End Dates</t>
        </r>
      </text>
    </comment>
  </commentList>
</comments>
</file>

<file path=xl/sharedStrings.xml><?xml version="1.0" encoding="utf-8"?>
<sst xmlns="http://schemas.openxmlformats.org/spreadsheetml/2006/main" count="16" uniqueCount="16">
  <si>
    <t>AGE_NAME</t>
  </si>
  <si>
    <t>NCP</t>
  </si>
  <si>
    <t>CURRENCY</t>
  </si>
  <si>
    <t>CLI_ID</t>
  </si>
  <si>
    <t>NAMES</t>
  </si>
  <si>
    <t>MAUT</t>
  </si>
  <si>
    <t>BALANCE</t>
  </si>
  <si>
    <t>INTER_SUSP</t>
  </si>
  <si>
    <t>START_DATE</t>
  </si>
  <si>
    <t>END_DATE</t>
  </si>
  <si>
    <t>TAU</t>
  </si>
  <si>
    <t>CLASS</t>
  </si>
  <si>
    <t>select * from (
select 
a.age_name,
a.ncp,
a.currency,
trim(a.cli) cli_id,
a.nomrest names,
aut.maut,
a.balance,
sum(intsus.sde) inter_susp,
b.debut start_date,
c.fin end_date,
max((15+k.tau1)) tau,
a.class
from (
select a.cli,a.ncp,c.nomrest,c.age,trim(d.lib) age_name,
    case when a.dev='646' then 'RWF' 
    when a.dev = '840' then 'USD'
    when a.dev = '978' then 'EUROS'
    when a.dev = '826' then 'GBP'
    end currency,
    sum(a.sde) balance, b.newcla class from prod.bksld a
    left join PROD.MISNEWCLASSFINAL b on a.cli = b.cli
    join prod.bkcli c on a.cli = c.cli
    join prod.bkage d on c.age = d.age
    where --a.cli='0023678' and 
    a.dco='29-JUN-18' and 
    a.sde&lt;0 and 
    ((a.cha like '201%' or a.cha like '203%' or a.cha like '1220%' or a.cha like '1230%' or a.cha like '2190%' or a.cha in (
    '291300',
    '291100',
    '291200',
    --
    '299010',
    '201203'
    )) --and cha &lt;&gt; '201203'--credit cards
    ) group by a.cli, a.ncp, c.nomrest, c.age, trim(d.lib), 
case when a.dev='646' then 'RWF' when a.dev = '840' then 'USD' when a.dev = '978' then 'EUROS' when a.dev = '826' then 'GBP' end, b.newcla 
    ) a
left join (Select max(debut) debut, ncp from prod.bkautc group by ncp) b on a.ncp=b.ncp
left join (Select max(fin) fin,debut, ncp from prod.bkautc group by ncp,debut) c on c.ncp = b.ncp and b.debut=c.debut
left join prod.bkautc aut on aut.ncp = c.ncp and aut.debut = c.debut and aut.fin=c.fin
Left Join prod.Bkaco Ac On Ac.Ncp=a.Ncp
left join prod.bksld intsus on a.cli = intsus.cli and intsus.cha in ('298200','291115') and intsus.dco='29-JUN-18'
left join (
    SELECT a.age,a.lien,a.datr,b.cnr2,n.tau1
    FROM
        (
            SELECT age,lien,MAX(datr) datr
            FROM
                prod.bkacod o
            GROUP BY o.age,o.lien,age,lien
        ) a,prod.bkacod b
        LEFT JOIN prod.bknom n ON n.cacc = b.cnr2
        AND n.ctab = '021'
    WHERE
        a.age = b.age
        AND   a.lien = b.lien
        AND   a.datr = b.datr
    ) k on k.lien = Ac.LIEN group by a.age_name, a.ncp, a.currency, trim(a.cli), a.cli, 
a.cli, a.nomrest, a.balance, aut.maut, 
b.debut, c.fin, a.class
 ) sub1 order by 4 asc</t>
  </si>
  <si>
    <t>NET_A_PROVISIONER</t>
  </si>
  <si>
    <t>DAYS IN ARREARS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</si>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</sst>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8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wrapText="1"/>
    </xf>
    <xf numFmtId="49" fontId="1" fillId="0" borderId="0" xfId="0" applyNumberFormat="1" applyFont="1"/>
    <xf numFmtId="165" fontId="1" fillId="0" borderId="0" xfId="0" applyNumberFormat="1" applyFont="1"/>
    <xf numFmtId="164" fontId="1" fillId="0" borderId="0" xfId="1" applyNumberFormat="1" applyFont="1"/>
    <xf numFmtId="3" fontId="3" fillId="0" borderId="0" xfId="1" applyNumberFormat="1" applyFont="1"/>
    <xf numFmtId="49" fontId="2" fillId="2" borderId="1" xfId="0" applyNumberFormat="1" applyFont="1" applyFill="1" applyBorder="1"/>
    <xf numFmtId="3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2" fillId="2" borderId="1" xfId="1" applyNumberFormat="1" applyFont="1" applyFill="1" applyBorder="1"/>
    <xf numFmtId="43" fontId="1" fillId="0" borderId="0" xfId="1" applyNumberFormat="1" applyFont="1"/>
    <xf numFmtId="49" fontId="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6"/>
  <sheetViews>
    <sheetView tabSelected="1" workbookViewId="0">
      <selection activeCell="A6" sqref="A6"/>
    </sheetView>
  </sheetViews>
  <sheetFormatPr defaultRowHeight="12" x14ac:dyDescent="0.25"/>
  <cols>
    <col min="1" max="1" width="19.44140625" style="5" bestFit="1" customWidth="1"/>
    <col min="2" max="2" width="12.109375" style="5" customWidth="1"/>
    <col min="3" max="3" width="12" style="5" bestFit="1" customWidth="1"/>
    <col min="4" max="4" width="10.44140625" style="5" bestFit="1" customWidth="1"/>
    <col min="5" max="5" width="7.21875" style="5" bestFit="1" customWidth="1"/>
    <col min="6" max="6" width="41.33203125" style="5" customWidth="1"/>
    <col min="7" max="7" width="13.44140625" style="2" bestFit="1" customWidth="1"/>
    <col min="8" max="8" width="14.109375" style="2" bestFit="1" customWidth="1"/>
    <col min="9" max="9" width="12.33203125" style="2" bestFit="1" customWidth="1"/>
    <col min="10" max="10" width="11.5546875" style="6" bestFit="1" customWidth="1"/>
    <col min="11" max="11" width="10.21875" style="6" bestFit="1" customWidth="1"/>
    <col min="12" max="12" width="6.5546875" style="7" bestFit="1" customWidth="1"/>
    <col min="13" max="13" width="17.77734375" style="7" bestFit="1" customWidth="1"/>
    <col min="14" max="14" width="7.109375" style="5" bestFit="1" customWidth="1"/>
    <col min="15" max="15" width="13" style="13" bestFit="1" customWidth="1"/>
    <col min="16" max="16" width="17.109375" style="1" customWidth="1"/>
    <col min="17" max="17" width="4.109375" style="1" hidden="1" customWidth="1"/>
    <col min="18" max="18" width="10.44140625" style="1" hidden="1" customWidth="1"/>
    <col min="19" max="19" width="10.88671875" style="1" customWidth="1"/>
    <col min="20" max="16384" width="8.88671875" style="1"/>
  </cols>
  <sheetData>
    <row r="1" spans="1:16" x14ac:dyDescent="0.25">
      <c r="A1" s="14"/>
      <c r="B1" s="14"/>
      <c r="C1" s="14"/>
      <c r="D1" s="14"/>
      <c r="E1" s="14"/>
    </row>
    <row r="2" spans="1:16" x14ac:dyDescent="0.25">
      <c r="A2" s="14"/>
      <c r="B2" s="14"/>
      <c r="C2" s="14"/>
      <c r="D2" s="14"/>
      <c r="E2" s="14"/>
    </row>
    <row r="3" spans="1:16" x14ac:dyDescent="0.25">
      <c r="A3" s="14"/>
      <c r="B3" s="14"/>
      <c r="C3" s="14"/>
      <c r="D3" s="14"/>
      <c r="E3" s="14"/>
    </row>
    <row r="4" spans="1:16" ht="13.8" x14ac:dyDescent="0.3">
      <c r="G4" s="8">
        <f>SUM(G6:G20000)</f>
        <v>0</v>
      </c>
      <c r="H4" s="8">
        <f t="shared" ref="H4:I4" si="0">SUM(H6:H20000)</f>
        <v>0</v>
      </c>
      <c r="I4" s="8">
        <f t="shared" si="0"/>
        <v>0</v>
      </c>
      <c r="J4" s="8"/>
      <c r="K4" s="8"/>
      <c r="L4" s="8"/>
      <c r="M4" s="8">
        <f t="shared" ref="M4" si="1">SUM(M6:M20000)</f>
        <v>0</v>
      </c>
    </row>
    <row r="5" spans="1:16" s="3" customFormat="1" x14ac:dyDescent="0.25">
      <c r="A5" s="9" t="s">
        <v>0</v>
      </c>
      <c r="B5" s="9" t="s">
        <v>15</v>
      </c>
      <c r="C5" s="9" t="s">
        <v>1</v>
      </c>
      <c r="D5" s="9" t="s">
        <v>2</v>
      </c>
      <c r="E5" s="9" t="s">
        <v>3</v>
      </c>
      <c r="F5" s="9" t="s">
        <v>4</v>
      </c>
      <c r="G5" s="10" t="s">
        <v>5</v>
      </c>
      <c r="H5" s="10" t="s">
        <v>6</v>
      </c>
      <c r="I5" s="10" t="s">
        <v>7</v>
      </c>
      <c r="J5" s="11" t="s">
        <v>8</v>
      </c>
      <c r="K5" s="11" t="s">
        <v>9</v>
      </c>
      <c r="L5" s="12" t="s">
        <v>10</v>
      </c>
      <c r="M5" s="12" t="s">
        <v>13</v>
      </c>
      <c r="N5" s="9" t="s">
        <v>11</v>
      </c>
      <c r="O5" s="9" t="s">
        <v>14</v>
      </c>
      <c r="P5" s="1"/>
    </row>
    <row r="6" spans="1:16" x14ac:dyDescent="0.25">
      <c r="J6" s="6" t="str">
        <f>IFERROR(DATE(RIGHT(Q6,4),MID(Q6,4,2),LEFT(Q6,2)),"")</f>
        <v/>
      </c>
      <c r="K6" s="6" t="str">
        <f>IFERROR(DATE(RIGHT(R6,4),MID(R6,4,2),LEFT(R6,2)),"")</f>
        <v/>
      </c>
    </row>
  </sheetData>
  <mergeCells count="1">
    <mergeCell ref="A1:E3"/>
  </mergeCells>
  <conditionalFormatting sqref="E4:E5 E7:E1048576">
    <cfRule type="duplicateValues" dxfId="1" priority="2"/>
  </conditionalFormatting>
  <conditionalFormatting sqref="E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30" sqref="C3:C30"/>
    </sheetView>
  </sheetViews>
  <sheetFormatPr defaultRowHeight="14.4" x14ac:dyDescent="0.3"/>
  <sheetData>
    <row r="2" spans="1:1" ht="409.6" x14ac:dyDescent="0.3">
      <c r="A2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Bruce Higiro Munyandamutsa</cp:lastModifiedBy>
  <dcterms:created xsi:type="dcterms:W3CDTF">2018-07-07T12:39:59Z</dcterms:created>
  <dcterms:modified xsi:type="dcterms:W3CDTF">2018-10-02T06:46:33Z</dcterms:modified>
</cp:coreProperties>
</file>