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ISPAT\tests FB\"/>
    </mc:Choice>
  </mc:AlternateContent>
  <xr:revisionPtr revIDLastSave="0" documentId="13_ncr:1_{56814A9F-CDC0-4D2B-9E17-DE70B30FB5CD}" xr6:coauthVersionLast="47" xr6:coauthVersionMax="47" xr10:uidLastSave="{00000000-0000-0000-0000-000000000000}"/>
  <bookViews>
    <workbookView xWindow="28680" yWindow="-120" windowWidth="29040" windowHeight="15720" xr2:uid="{831FCCBB-662C-4E50-AC17-E208B48F1C6B}"/>
  </bookViews>
  <sheets>
    <sheet name="VG h(tetha)" sheetId="1" r:id="rId1"/>
    <sheet name="BC K(tetha) 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2" l="1"/>
  <c r="D7" i="2" s="1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9" i="2"/>
  <c r="J1" i="2"/>
  <c r="C9" i="2"/>
  <c r="C10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8" i="2"/>
  <c r="D1" i="2"/>
  <c r="A5" i="1"/>
  <c r="A6" i="1"/>
  <c r="D8" i="2" l="1"/>
  <c r="A7" i="1"/>
  <c r="G1" i="1"/>
  <c r="B5" i="1" s="1"/>
  <c r="B6" i="1" l="1"/>
  <c r="B7" i="1"/>
  <c r="A8" i="1"/>
  <c r="B4" i="1"/>
  <c r="B8" i="1" l="1"/>
  <c r="A9" i="1"/>
  <c r="B9" i="1" l="1"/>
  <c r="A10" i="1"/>
  <c r="B10" i="1" l="1"/>
  <c r="A11" i="1"/>
  <c r="B11" i="1" l="1"/>
  <c r="A12" i="1"/>
  <c r="A13" i="1" l="1"/>
  <c r="B12" i="1"/>
  <c r="A14" i="1" l="1"/>
  <c r="B13" i="1"/>
  <c r="B14" i="1" l="1"/>
  <c r="A15" i="1"/>
  <c r="B15" i="1" l="1"/>
  <c r="A16" i="1"/>
  <c r="B16" i="1" l="1"/>
  <c r="A17" i="1"/>
  <c r="B17" i="1" l="1"/>
  <c r="A18" i="1"/>
  <c r="B18" i="1" l="1"/>
  <c r="A19" i="1"/>
  <c r="A20" i="1" l="1"/>
  <c r="B19" i="1"/>
  <c r="A21" i="1" l="1"/>
  <c r="B20" i="1"/>
  <c r="A22" i="1" l="1"/>
  <c r="B21" i="1"/>
  <c r="B22" i="1" l="1"/>
  <c r="A23" i="1"/>
  <c r="A24" i="1" l="1"/>
  <c r="B23" i="1"/>
  <c r="A25" i="1" l="1"/>
  <c r="B24" i="1"/>
  <c r="A26" i="1" l="1"/>
  <c r="B25" i="1"/>
  <c r="A27" i="1" l="1"/>
  <c r="B26" i="1"/>
  <c r="A28" i="1" l="1"/>
  <c r="B27" i="1"/>
  <c r="A29" i="1" l="1"/>
  <c r="B28" i="1"/>
  <c r="A30" i="1" l="1"/>
  <c r="B29" i="1"/>
  <c r="A31" i="1" l="1"/>
  <c r="B30" i="1"/>
  <c r="A32" i="1" l="1"/>
  <c r="B31" i="1"/>
  <c r="A33" i="1" l="1"/>
  <c r="B32" i="1"/>
  <c r="A34" i="1" l="1"/>
  <c r="B33" i="1"/>
  <c r="A35" i="1" l="1"/>
  <c r="B34" i="1"/>
  <c r="A36" i="1" l="1"/>
  <c r="B35" i="1"/>
  <c r="A37" i="1" l="1"/>
  <c r="B36" i="1"/>
  <c r="A38" i="1" l="1"/>
  <c r="B37" i="1"/>
  <c r="A39" i="1" l="1"/>
  <c r="B38" i="1"/>
  <c r="A40" i="1" l="1"/>
  <c r="B39" i="1"/>
  <c r="A41" i="1" l="1"/>
  <c r="B40" i="1"/>
  <c r="A42" i="1" l="1"/>
  <c r="B41" i="1"/>
  <c r="A43" i="1" l="1"/>
  <c r="B42" i="1"/>
  <c r="A44" i="1" l="1"/>
  <c r="B43" i="1"/>
  <c r="A45" i="1" l="1"/>
  <c r="B44" i="1"/>
  <c r="A46" i="1" l="1"/>
  <c r="B45" i="1"/>
  <c r="A47" i="1" l="1"/>
  <c r="B46" i="1"/>
  <c r="A48" i="1" l="1"/>
  <c r="B47" i="1"/>
  <c r="A49" i="1" l="1"/>
  <c r="B48" i="1"/>
  <c r="A50" i="1" l="1"/>
  <c r="B49" i="1"/>
  <c r="A51" i="1" l="1"/>
  <c r="B50" i="1"/>
  <c r="A52" i="1" l="1"/>
  <c r="B51" i="1"/>
  <c r="B52" i="1" l="1"/>
  <c r="A53" i="1"/>
  <c r="A54" i="1" l="1"/>
  <c r="B53" i="1"/>
  <c r="A55" i="1" l="1"/>
  <c r="B54" i="1"/>
  <c r="A56" i="1" l="1"/>
  <c r="B55" i="1"/>
  <c r="A57" i="1" l="1"/>
  <c r="B56" i="1"/>
  <c r="A58" i="1" l="1"/>
  <c r="B57" i="1"/>
  <c r="A59" i="1" l="1"/>
  <c r="B58" i="1"/>
  <c r="A60" i="1" l="1"/>
  <c r="B59" i="1"/>
  <c r="A61" i="1" l="1"/>
  <c r="B60" i="1"/>
  <c r="A62" i="1" l="1"/>
  <c r="B61" i="1"/>
  <c r="A63" i="1" l="1"/>
  <c r="B62" i="1"/>
  <c r="A64" i="1" l="1"/>
  <c r="B63" i="1"/>
  <c r="A65" i="1" l="1"/>
  <c r="B64" i="1"/>
  <c r="A66" i="1" l="1"/>
  <c r="B65" i="1"/>
  <c r="A67" i="1" l="1"/>
  <c r="B66" i="1"/>
  <c r="A68" i="1" l="1"/>
  <c r="B67" i="1"/>
  <c r="A69" i="1" l="1"/>
  <c r="B68" i="1"/>
  <c r="A70" i="1" l="1"/>
  <c r="B69" i="1"/>
  <c r="A71" i="1" l="1"/>
  <c r="B70" i="1"/>
  <c r="A72" i="1" l="1"/>
  <c r="B71" i="1"/>
  <c r="A73" i="1" l="1"/>
  <c r="B72" i="1"/>
  <c r="A74" i="1" l="1"/>
  <c r="B73" i="1"/>
  <c r="A75" i="1" l="1"/>
  <c r="B74" i="1"/>
  <c r="A76" i="1" l="1"/>
  <c r="B75" i="1"/>
  <c r="A77" i="1" l="1"/>
  <c r="B76" i="1"/>
  <c r="A78" i="1" l="1"/>
  <c r="B77" i="1"/>
  <c r="A79" i="1" l="1"/>
  <c r="B78" i="1"/>
  <c r="A80" i="1" l="1"/>
  <c r="B79" i="1"/>
  <c r="B80" i="1" l="1"/>
  <c r="A81" i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</calcChain>
</file>

<file path=xl/sharedStrings.xml><?xml version="1.0" encoding="utf-8"?>
<sst xmlns="http://schemas.openxmlformats.org/spreadsheetml/2006/main" count="14" uniqueCount="12">
  <si>
    <t>n</t>
  </si>
  <si>
    <t>tetha res</t>
  </si>
  <si>
    <t>thetha sat</t>
  </si>
  <si>
    <t>tetha</t>
  </si>
  <si>
    <t>h (m)</t>
  </si>
  <si>
    <t>|hg| (m)</t>
  </si>
  <si>
    <t>m (Burdine)</t>
  </si>
  <si>
    <t>β</t>
  </si>
  <si>
    <t>Ks</t>
  </si>
  <si>
    <r>
      <rPr>
        <b/>
        <sz val="15"/>
        <color theme="1"/>
        <rFont val="Calibri"/>
        <family val="2"/>
      </rPr>
      <t>ϑ</t>
    </r>
    <r>
      <rPr>
        <b/>
        <sz val="15"/>
        <color theme="1"/>
        <rFont val="Calibri"/>
        <family val="2"/>
        <scheme val="minor"/>
      </rPr>
      <t xml:space="preserve"> sat</t>
    </r>
  </si>
  <si>
    <t>ϑ (m3/m3)</t>
  </si>
  <si>
    <t>K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</si>
</sst>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b/>
      <sz val="15"/>
      <color theme="1"/>
      <name val="Calibri"/>
      <family val="2"/>
      <scheme val="minor"/>
    </font>
    <font>
      <b/>
      <sz val="15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59EE2"/>
        <bgColor indexed="64"/>
      </patternFill>
    </fill>
    <fill>
      <patternFill patternType="solid">
        <fgColor rgb="FFF888DB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1" fillId="0" borderId="0" xfId="0" applyFont="1"/>
    <xf numFmtId="0" fontId="3" fillId="2" borderId="0" xfId="0" applyFont="1" applyFill="1"/>
    <xf numFmtId="11" fontId="0" fillId="0" borderId="0" xfId="0" applyNumberFormat="1"/>
    <xf numFmtId="0" fontId="3" fillId="0" borderId="0" xfId="0" applyFont="1" applyFill="1"/>
    <xf numFmtId="11" fontId="3" fillId="0" borderId="0" xfId="0" applyNumberFormat="1" applyFont="1" applyFill="1"/>
    <xf numFmtId="0" fontId="3" fillId="6" borderId="0" xfId="0" applyFont="1" applyFill="1"/>
    <xf numFmtId="11" fontId="3" fillId="6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888DB"/>
      <color rgb="FFFF6565"/>
      <color rgb="FFC59E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b="1"/>
              <a:t>Courbe</a:t>
            </a:r>
            <a:r>
              <a:rPr lang="fr-FR" b="1" baseline="0"/>
              <a:t> de rétention h(</a:t>
            </a:r>
            <a:r>
              <a:rPr lang="fr-FR" sz="1400" b="1" i="0" u="none" strike="noStrike" baseline="0">
                <a:effectLst/>
              </a:rPr>
              <a:t>𝜽</a:t>
            </a:r>
            <a:r>
              <a:rPr lang="fr-FR" b="1" baseline="0"/>
              <a:t>) van Genuchten</a:t>
            </a:r>
            <a:endParaRPr lang="fr-F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'VG h(tetha)'!$B$4:$B$80</c:f>
              <c:numCache>
                <c:formatCode>General</c:formatCode>
                <c:ptCount val="77"/>
                <c:pt idx="0">
                  <c:v>0.5</c:v>
                </c:pt>
                <c:pt idx="1">
                  <c:v>0.49999999999998246</c:v>
                </c:pt>
                <c:pt idx="2">
                  <c:v>0.49999999999887629</c:v>
                </c:pt>
                <c:pt idx="3">
                  <c:v>0.49999999998720002</c:v>
                </c:pt>
                <c:pt idx="4">
                  <c:v>0.4999999999280812</c:v>
                </c:pt>
                <c:pt idx="5">
                  <c:v>0.49999999972565157</c:v>
                </c:pt>
                <c:pt idx="6">
                  <c:v>0.49999999918080001</c:v>
                </c:pt>
                <c:pt idx="7">
                  <c:v>0.49999999793428368</c:v>
                </c:pt>
                <c:pt idx="8">
                  <c:v>0.49999999539719731</c:v>
                </c:pt>
                <c:pt idx="9">
                  <c:v>0.49999999066880035</c:v>
                </c:pt>
                <c:pt idx="10">
                  <c:v>0.4999999824417023</c:v>
                </c:pt>
                <c:pt idx="11">
                  <c:v>0.49999996889440629</c:v>
                </c:pt>
                <c:pt idx="12">
                  <c:v>0.49999994757121147</c:v>
                </c:pt>
                <c:pt idx="13">
                  <c:v>0.49999991524947413</c:v>
                </c:pt>
                <c:pt idx="14">
                  <c:v>0.49999986779422811</c:v>
                </c:pt>
                <c:pt idx="15">
                  <c:v>0.49999980000016669</c:v>
                </c:pt>
                <c:pt idx="16">
                  <c:v>0.49999970542098598</c:v>
                </c:pt>
                <c:pt idx="17">
                  <c:v>0.49999957618609375</c:v>
                </c:pt>
                <c:pt idx="18">
                  <c:v>0.49999940280468602</c:v>
                </c:pt>
                <c:pt idx="19">
                  <c:v>0.49999917395719595</c:v>
                </c:pt>
                <c:pt idx="20">
                  <c:v>0.49999887627412298</c:v>
                </c:pt>
                <c:pt idx="21">
                  <c:v>0.49999849410224895</c:v>
                </c:pt>
                <c:pt idx="22">
                  <c:v>0.49999800925825333</c:v>
                </c:pt>
                <c:pt idx="23">
                  <c:v>0.49999740076974264</c:v>
                </c:pt>
                <c:pt idx="24">
                  <c:v>0.49999664460371179</c:v>
                </c:pt>
                <c:pt idx="25">
                  <c:v>0.49999571338246263</c:v>
                </c:pt>
                <c:pt idx="26">
                  <c:v>0.49999457608700792</c:v>
                </c:pt>
                <c:pt idx="27">
                  <c:v>0.49999319774799944</c:v>
                </c:pt>
                <c:pt idx="28">
                  <c:v>0.49999153912422456</c:v>
                </c:pt>
                <c:pt idx="29">
                  <c:v>0.49998955636872849</c:v>
                </c:pt>
                <c:pt idx="30">
                  <c:v>0.49998720068262786</c:v>
                </c:pt>
                <c:pt idx="31">
                  <c:v>0.4999844179566984</c:v>
                </c:pt>
                <c:pt idx="32">
                  <c:v>0.49998114840083291</c:v>
                </c:pt>
                <c:pt idx="33">
                  <c:v>0.49997732616148455</c:v>
                </c:pt>
                <c:pt idx="34">
                  <c:v>0.49997287892723163</c:v>
                </c:pt>
                <c:pt idx="35">
                  <c:v>0.49996772752262308</c:v>
                </c:pt>
                <c:pt idx="36">
                  <c:v>0.49996178549049081</c:v>
                </c:pt>
                <c:pt idx="37">
                  <c:v>0.49995495866294587</c:v>
                </c:pt>
                <c:pt idx="38">
                  <c:v>0.49994714472130847</c:v>
                </c:pt>
                <c:pt idx="39">
                  <c:v>0.49993823274526006</c:v>
                </c:pt>
                <c:pt idx="40">
                  <c:v>0.49992810275154986</c:v>
                </c:pt>
                <c:pt idx="41">
                  <c:v>0.49991662522263342</c:v>
                </c:pt>
                <c:pt idx="42">
                  <c:v>0.49990366062567315</c:v>
                </c:pt>
                <c:pt idx="43">
                  <c:v>0.49988905892239249</c:v>
                </c:pt>
                <c:pt idx="44">
                  <c:v>0.49987265907033351</c:v>
                </c:pt>
                <c:pt idx="45">
                  <c:v>0.49985428851614272</c:v>
                </c:pt>
                <c:pt idx="46">
                  <c:v>0.49983376268158547</c:v>
                </c:pt>
                <c:pt idx="47">
                  <c:v>0.49981088444307115</c:v>
                </c:pt>
                <c:pt idx="48">
                  <c:v>0.49978544360556587</c:v>
                </c:pt>
                <c:pt idx="49">
                  <c:v>0.49827651533234202</c:v>
                </c:pt>
                <c:pt idx="50">
                  <c:v>0.49211321752857057</c:v>
                </c:pt>
                <c:pt idx="51">
                  <c:v>0.47501662472653894</c:v>
                </c:pt>
                <c:pt idx="52">
                  <c:v>0.44131773005372571</c:v>
                </c:pt>
                <c:pt idx="53">
                  <c:v>0.394025580486218</c:v>
                </c:pt>
                <c:pt idx="54">
                  <c:v>0.34507008806305661</c:v>
                </c:pt>
                <c:pt idx="55">
                  <c:v>0.30432869251397554</c:v>
                </c:pt>
                <c:pt idx="56">
                  <c:v>0.27432399781133621</c:v>
                </c:pt>
                <c:pt idx="57">
                  <c:v>0.25335483456719843</c:v>
                </c:pt>
                <c:pt idx="58">
                  <c:v>0.2388902204706817</c:v>
                </c:pt>
                <c:pt idx="59">
                  <c:v>0.22885229298587589</c:v>
                </c:pt>
                <c:pt idx="60">
                  <c:v>0.22178681911589054</c:v>
                </c:pt>
                <c:pt idx="61">
                  <c:v>0.21672807114469131</c:v>
                </c:pt>
                <c:pt idx="62">
                  <c:v>0.21304230857289563</c:v>
                </c:pt>
                <c:pt idx="63">
                  <c:v>0.2103114192173044</c:v>
                </c:pt>
                <c:pt idx="64">
                  <c:v>0.20825600956909315</c:v>
                </c:pt>
                <c:pt idx="65">
                  <c:v>0.20668643136188164</c:v>
                </c:pt>
                <c:pt idx="66">
                  <c:v>0.20547181698737205</c:v>
                </c:pt>
                <c:pt idx="67">
                  <c:v>0.20452038266868008</c:v>
                </c:pt>
                <c:pt idx="68">
                  <c:v>0.20376674832971078</c:v>
                </c:pt>
                <c:pt idx="69">
                  <c:v>0.20316365536572983</c:v>
                </c:pt>
                <c:pt idx="70">
                  <c:v>0.20267647332484912</c:v>
                </c:pt>
                <c:pt idx="71">
                  <c:v>0.20227950008494924</c:v>
                </c:pt>
                <c:pt idx="72">
                  <c:v>0.20195343260785648</c:v>
                </c:pt>
                <c:pt idx="73">
                  <c:v>0.20168361314485128</c:v>
                </c:pt>
                <c:pt idx="74">
                  <c:v>0.2014587966452473</c:v>
                </c:pt>
                <c:pt idx="75">
                  <c:v>0.20127027339578285</c:v>
                </c:pt>
                <c:pt idx="76">
                  <c:v>0.20111123700514955</c:v>
                </c:pt>
              </c:numCache>
            </c:numRef>
          </c:xVal>
          <c:yVal>
            <c:numRef>
              <c:f>'VG h(tetha)'!$A$4:$A$80</c:f>
              <c:numCache>
                <c:formatCode>General</c:formatCode>
                <c:ptCount val="77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6.7999999999999989</c:v>
                </c:pt>
                <c:pt idx="50">
                  <c:v>8.7999999999999989</c:v>
                </c:pt>
                <c:pt idx="51">
                  <c:v>10.799999999999999</c:v>
                </c:pt>
                <c:pt idx="52">
                  <c:v>12.799999999999999</c:v>
                </c:pt>
                <c:pt idx="53">
                  <c:v>14.799999999999999</c:v>
                </c:pt>
                <c:pt idx="54">
                  <c:v>16.799999999999997</c:v>
                </c:pt>
                <c:pt idx="55">
                  <c:v>18.799999999999997</c:v>
                </c:pt>
                <c:pt idx="56">
                  <c:v>20.799999999999997</c:v>
                </c:pt>
                <c:pt idx="57">
                  <c:v>22.799999999999997</c:v>
                </c:pt>
                <c:pt idx="58">
                  <c:v>24.799999999999997</c:v>
                </c:pt>
                <c:pt idx="59">
                  <c:v>26.799999999999997</c:v>
                </c:pt>
                <c:pt idx="60">
                  <c:v>28.799999999999997</c:v>
                </c:pt>
                <c:pt idx="61">
                  <c:v>30.799999999999997</c:v>
                </c:pt>
                <c:pt idx="62">
                  <c:v>32.799999999999997</c:v>
                </c:pt>
                <c:pt idx="63">
                  <c:v>34.799999999999997</c:v>
                </c:pt>
                <c:pt idx="64">
                  <c:v>36.799999999999997</c:v>
                </c:pt>
                <c:pt idx="65">
                  <c:v>38.799999999999997</c:v>
                </c:pt>
                <c:pt idx="66">
                  <c:v>40.799999999999997</c:v>
                </c:pt>
                <c:pt idx="67">
                  <c:v>42.8</c:v>
                </c:pt>
                <c:pt idx="68">
                  <c:v>44.8</c:v>
                </c:pt>
                <c:pt idx="69">
                  <c:v>46.8</c:v>
                </c:pt>
                <c:pt idx="70">
                  <c:v>48.8</c:v>
                </c:pt>
                <c:pt idx="71">
                  <c:v>50.8</c:v>
                </c:pt>
                <c:pt idx="72">
                  <c:v>52.8</c:v>
                </c:pt>
                <c:pt idx="73">
                  <c:v>54.8</c:v>
                </c:pt>
                <c:pt idx="74">
                  <c:v>56.8</c:v>
                </c:pt>
                <c:pt idx="75">
                  <c:v>58.8</c:v>
                </c:pt>
                <c:pt idx="76">
                  <c:v>60.8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7-4FCF-BFE9-C7AD9F8A3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967775"/>
        <c:axId val="10386383"/>
      </c:scatterChart>
      <c:valAx>
        <c:axId val="182967775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Teneur</a:t>
                </a:r>
                <a:r>
                  <a:rPr lang="fr-FR" b="1" baseline="0"/>
                  <a:t> en eau </a:t>
                </a:r>
                <a:r>
                  <a:rPr lang="fr-FR" sz="1000" b="1" i="0" u="none" strike="noStrike" baseline="0">
                    <a:effectLst/>
                  </a:rPr>
                  <a:t>𝜽 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386383"/>
        <c:crosses val="autoZero"/>
        <c:crossBetween val="midCat"/>
      </c:valAx>
      <c:valAx>
        <c:axId val="1038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b="1"/>
                  <a:t>Potentiel</a:t>
                </a:r>
                <a:r>
                  <a:rPr lang="fr-FR" b="1" baseline="0"/>
                  <a:t> matriciel h (m)</a:t>
                </a:r>
                <a:endParaRPr lang="fr-FR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2967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K(</a:t>
            </a:r>
            <a:r>
              <a:rPr lang="el-GR"/>
              <a:t>ϑ</a:t>
            </a:r>
            <a:r>
              <a:rPr lang="fr-FR"/>
              <a:t>) Brooks and Corey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'BC K(tetha) '!$C$7:$C$37</c:f>
              <c:numCache>
                <c:formatCode>General</c:formatCode>
                <c:ptCount val="31"/>
                <c:pt idx="0">
                  <c:v>0.2</c:v>
                </c:pt>
                <c:pt idx="1">
                  <c:v>0.21000000000000002</c:v>
                </c:pt>
                <c:pt idx="2">
                  <c:v>0.22000000000000003</c:v>
                </c:pt>
                <c:pt idx="3">
                  <c:v>0.23000000000000004</c:v>
                </c:pt>
                <c:pt idx="4">
                  <c:v>0.24000000000000005</c:v>
                </c:pt>
                <c:pt idx="5">
                  <c:v>0.25000000000000006</c:v>
                </c:pt>
                <c:pt idx="6">
                  <c:v>0.26000000000000006</c:v>
                </c:pt>
                <c:pt idx="7">
                  <c:v>0.27000000000000007</c:v>
                </c:pt>
                <c:pt idx="8">
                  <c:v>0.28000000000000008</c:v>
                </c:pt>
                <c:pt idx="9">
                  <c:v>0.29000000000000009</c:v>
                </c:pt>
                <c:pt idx="10">
                  <c:v>0.3000000000000001</c:v>
                </c:pt>
                <c:pt idx="11">
                  <c:v>0.31000000000000011</c:v>
                </c:pt>
                <c:pt idx="12">
                  <c:v>0.32000000000000012</c:v>
                </c:pt>
                <c:pt idx="13">
                  <c:v>0.33000000000000013</c:v>
                </c:pt>
                <c:pt idx="14">
                  <c:v>0.34000000000000014</c:v>
                </c:pt>
                <c:pt idx="15">
                  <c:v>0.35000000000000014</c:v>
                </c:pt>
                <c:pt idx="16">
                  <c:v>0.36000000000000015</c:v>
                </c:pt>
                <c:pt idx="17">
                  <c:v>0.37000000000000016</c:v>
                </c:pt>
                <c:pt idx="18">
                  <c:v>0.38000000000000017</c:v>
                </c:pt>
                <c:pt idx="19">
                  <c:v>0.39000000000000018</c:v>
                </c:pt>
                <c:pt idx="20">
                  <c:v>0.40000000000000019</c:v>
                </c:pt>
                <c:pt idx="21">
                  <c:v>0.4100000000000002</c:v>
                </c:pt>
                <c:pt idx="22">
                  <c:v>0.42000000000000021</c:v>
                </c:pt>
                <c:pt idx="23">
                  <c:v>0.43000000000000022</c:v>
                </c:pt>
                <c:pt idx="24">
                  <c:v>0.44000000000000022</c:v>
                </c:pt>
                <c:pt idx="25">
                  <c:v>0.45000000000000023</c:v>
                </c:pt>
                <c:pt idx="26">
                  <c:v>0.46000000000000024</c:v>
                </c:pt>
                <c:pt idx="27">
                  <c:v>0.47000000000000025</c:v>
                </c:pt>
                <c:pt idx="28">
                  <c:v>0.48000000000000026</c:v>
                </c:pt>
                <c:pt idx="29">
                  <c:v>0.49000000000000027</c:v>
                </c:pt>
                <c:pt idx="30">
                  <c:v>0.50000000000000022</c:v>
                </c:pt>
              </c:numCache>
            </c:numRef>
          </c:xVal>
          <c:yVal>
            <c:numRef>
              <c:f>'BC K(tetha) '!$D$7:$D$37</c:f>
              <c:numCache>
                <c:formatCode>0.00E+00</c:formatCode>
                <c:ptCount val="31"/>
                <c:pt idx="0">
                  <c:v>4668.8349431709648</c:v>
                </c:pt>
                <c:pt idx="1">
                  <c:v>6213.2277367275829</c:v>
                </c:pt>
                <c:pt idx="2">
                  <c:v>8159.271618662955</c:v>
                </c:pt>
                <c:pt idx="3">
                  <c:v>10585.818480942529</c:v>
                </c:pt>
                <c:pt idx="4">
                  <c:v>13582.646261963402</c:v>
                </c:pt>
                <c:pt idx="5">
                  <c:v>17251.398651153362</c:v>
                </c:pt>
                <c:pt idx="6">
                  <c:v>21706.560484172398</c:v>
                </c:pt>
                <c:pt idx="7">
                  <c:v>27076.4686121544</c:v>
                </c:pt>
                <c:pt idx="8">
                  <c:v>33504.358038520048</c:v>
                </c:pt>
                <c:pt idx="9">
                  <c:v>41149.443126137412</c:v>
                </c:pt>
                <c:pt idx="10">
                  <c:v>50188.033686105016</c:v>
                </c:pt>
                <c:pt idx="11">
                  <c:v>60814.685767267176</c:v>
                </c:pt>
                <c:pt idx="12">
                  <c:v>73243.386972818495</c:v>
                </c:pt>
                <c:pt idx="13">
                  <c:v>87708.776137075401</c:v>
                </c:pt>
                <c:pt idx="14">
                  <c:v>104467.39720173964</c:v>
                </c:pt>
                <c:pt idx="15">
                  <c:v>123798.98713680408</c:v>
                </c:pt>
                <c:pt idx="16">
                  <c:v>146007.79775668879</c:v>
                </c:pt>
                <c:pt idx="17">
                  <c:v>171423.95128728994</c:v>
                </c:pt>
                <c:pt idx="18">
                  <c:v>200404.82954439666</c:v>
                </c:pt>
                <c:pt idx="19">
                  <c:v>233336.49658842268</c:v>
                </c:pt>
                <c:pt idx="20">
                  <c:v>270635.15472461947</c:v>
                </c:pt>
                <c:pt idx="21">
                  <c:v>312748.63372192561</c:v>
                </c:pt>
                <c:pt idx="22">
                  <c:v>360157.91312736348</c:v>
                </c:pt>
                <c:pt idx="23">
                  <c:v>413378.67755645799</c:v>
                </c:pt>
                <c:pt idx="24">
                  <c:v>472962.90484351479</c:v>
                </c:pt>
                <c:pt idx="25">
                  <c:v>539500.48693879857</c:v>
                </c:pt>
                <c:pt idx="26">
                  <c:v>613620.88344267895</c:v>
                </c:pt>
                <c:pt idx="27">
                  <c:v>695994.80766970397</c:v>
                </c:pt>
                <c:pt idx="28">
                  <c:v>787335.94513830158</c:v>
                </c:pt>
                <c:pt idx="29">
                  <c:v>888402.70438443171</c:v>
                </c:pt>
                <c:pt idx="30">
                  <c:v>1000000.0000000027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4A-4562-A2D6-371F83E2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990544"/>
        <c:axId val="244764000"/>
      </c:scatterChart>
      <c:valAx>
        <c:axId val="223990544"/>
        <c:scaling>
          <c:orientation val="minMax"/>
          <c:min val="0.1900000000000000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b="1"/>
                  <a:t>ϑ</a:t>
                </a:r>
                <a:r>
                  <a:rPr lang="fr-FR" b="1"/>
                  <a:t> (m3/m3)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4764000"/>
        <c:crosses val="autoZero"/>
        <c:crossBetween val="midCat"/>
      </c:valAx>
      <c:valAx>
        <c:axId val="2447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239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638174</xdr:colOff>
      <xdr:row>9</xdr:row>
      <xdr:rowOff>18096</xdr:rowOff>
    </xdr:from>
    <xdr:to>
      <xdr:col>10</xdr:col>
      <xdr:colOff>523874</xdr:colOff>
      <xdr:row>31</xdr:row>
      <xdr:rowOff>152399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E30B514-690B-CDE2-C83F-07E23A784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</xdr:col>
      <xdr:colOff>781050</xdr:colOff>
      <xdr:row>2</xdr:row>
      <xdr:rowOff>66675</xdr:rowOff>
    </xdr:from>
    <xdr:ext cx="2105026" cy="748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900" y="495300"/>
              <a:ext cx="2105026" cy="74866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fr-FR" sz="20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𝜃</m:t>
                  </m:r>
                </m:oMath>
              </a14:m>
              <a:r>
                <a:rPr lang="fr-FR" sz="2000" b="0"/>
                <a:t>=</a:t>
              </a:r>
              <a14:m>
                <m:oMath xmlns:m="http://schemas.openxmlformats.org/officeDocument/2006/math">
                  <m:r>
                    <a:rPr lang="fr-FR" sz="20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𝜃</m:t>
                  </m:r>
                </m:oMath>
              </a14:m>
              <a:r>
                <a:rPr lang="fr-FR" sz="20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14:m>
                <m:oMath xmlns:m="http://schemas.openxmlformats.org/officeDocument/2006/math">
                  <m:f>
                    <m:fPr>
                      <m:ctrlPr>
                        <a:rPr lang="el-G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𝜃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𝜃</m:t>
                      </m:r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𝑟</m:t>
                      </m:r>
                    </m:num>
                    <m:den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[1</m:t>
                      </m:r>
                      <m:r>
                        <a:rPr lang="fr-FR" sz="2000" b="0" i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+(</m:t>
                      </m:r>
                      <m:sSup>
                        <m:sSupPr>
                          <m:ctrlPr>
                            <a:rPr lang="el-G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</m:t>
                          </m:r>
                          <m: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/</m:t>
                          </m:r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hg</m:t>
                          </m:r>
                          <m: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  <m:sup>
                          <m:r>
                            <m:rPr>
                              <m:sty m:val="p"/>
                            </m:rPr>
                            <a:rPr lang="fr-FR" sz="2000" b="0" i="0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n</m:t>
                          </m:r>
                        </m:sup>
                      </m:sSup>
                      <m:r>
                        <a:rPr lang="fr-FR" sz="20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]</m:t>
                      </m:r>
                      <m:sSup>
                        <m:sSupPr>
                          <m:ctrlPr>
                            <a:rPr lang="el-G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</m:t>
                          </m:r>
                        </m:e>
                        <m:sup>
                          <m:r>
                            <a:rPr lang="fr-FR" sz="20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sup>
                      </m:sSup>
                    </m:den>
                  </m:f>
                </m:oMath>
              </a14:m>
              <a:endParaRPr lang="fr-FR" sz="2000" b="0"/>
            </a:p>
          </xdr:txBody>
        </xdr:sp>
      </mc:Choice>
      <mc:Fallback>
        <xdr:sp macro="" textlink="">
          <xdr:nvSpPr>
            <xdr:cNvPr id="3" name="ZoneTexte 2">
              <a:extLst>
                <a:ext uri="{FF2B5EF4-FFF2-40B4-BE49-F238E27FC236}">
                  <a16:creationId xmlns:a16="http://schemas.microsoft.com/office/drawing/2014/main" id="{F5AB28E9-AF37-A25D-FE6E-1CC009DEBB41}"/>
                </a:ext>
              </a:extLst>
            </xdr:cNvPr>
            <xdr:cNvSpPr txBox="1"/>
          </xdr:nvSpPr>
          <xdr:spPr>
            <a:xfrm>
              <a:off x="2628900" y="495300"/>
              <a:ext cx="2105026" cy="748665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fr-FR" sz="2000" b="0"/>
                <a:t>=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fr-FR" sz="2000" b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r+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𝑠−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𝜃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𝑟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[1+(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h /hg)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〗^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n]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</a:t>
              </a:r>
              <a:r>
                <a:rPr lang="fr-F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 </a:t>
              </a:r>
              <a:r>
                <a:rPr lang="el-GR" sz="2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fr-FR" sz="2000" b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26669</xdr:colOff>
      <xdr:row>2</xdr:row>
      <xdr:rowOff>124775</xdr:rowOff>
    </xdr:from>
    <xdr:ext cx="2066926" cy="45134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4741544" y="553400"/>
              <a:ext cx="2066926" cy="45134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fr-FR" sz="2000" b="0" i="0"/>
                <a:t>K(</a:t>
              </a:r>
              <a14:m>
                <m:oMath xmlns:m="http://schemas.openxmlformats.org/officeDocument/2006/math">
                  <m:r>
                    <m:rPr>
                      <m:sty m:val="p"/>
                    </m:rPr>
                    <a:rPr lang="fr-FR" sz="20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θ</m:t>
                  </m:r>
                </m:oMath>
              </a14:m>
              <a:r>
                <a:rPr lang="fr-FR" sz="2000" b="0" i="0"/>
                <a:t>)=Ks</a:t>
              </a:r>
              <a14:m>
                <m:oMath xmlns:m="http://schemas.openxmlformats.org/officeDocument/2006/math">
                  <m:r>
                    <a:rPr lang="fr-FR" sz="2000" b="0" i="0">
                      <a:latin typeface="Cambria Math" panose="02040503050406030204" pitchFamily="18" charset="0"/>
                    </a:rPr>
                    <m:t>(</m:t>
                  </m:r>
                  <m:f>
                    <m:fPr>
                      <m:ctrlPr>
                        <a:rPr lang="fr-FR" sz="2000" b="0" i="0">
                          <a:latin typeface="Cambria Math" panose="02040503050406030204" pitchFamily="18" charset="0"/>
                        </a:rPr>
                      </m:ctrlPr>
                    </m:fPr>
                    <m:num>
                      <m:r>
                        <m:rPr>
                          <m:sty m:val="p"/>
                        </m:rPr>
                        <a:rPr lang="fr-FR" sz="20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θ</m:t>
                      </m:r>
                      <m:r>
                        <a:rPr lang="fr-FR" sz="20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num>
                    <m:den>
                      <m:r>
                        <m:rPr>
                          <m:sty m:val="p"/>
                        </m:rPr>
                        <a:rPr lang="fr-FR" sz="20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θ</m:t>
                      </m:r>
                      <m:r>
                        <m:rPr>
                          <m:sty m:val="p"/>
                        </m:rPr>
                        <a:rPr lang="fr-FR" sz="2000" b="0" i="0">
                          <a:latin typeface="Cambria Math" panose="02040503050406030204" pitchFamily="18" charset="0"/>
                        </a:rPr>
                        <m:t>s</m:t>
                      </m:r>
                    </m:den>
                  </m:f>
                  <m:r>
                    <a:rPr lang="fr-FR" sz="2000" b="0" i="0">
                      <a:latin typeface="Cambria Math" panose="02040503050406030204" pitchFamily="18" charset="0"/>
                    </a:rPr>
                    <m:t>)</m:t>
                  </m:r>
                  <m:sSup>
                    <m:sSupPr>
                      <m:ctrlPr>
                        <a:rPr lang="fr-FR" sz="2000" b="0" i="0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fr-FR" sz="2000" b="0" i="0">
                          <a:latin typeface="Cambria Math" panose="02040503050406030204" pitchFamily="18" charset="0"/>
                        </a:rPr>
                        <m:t> </m:t>
                      </m:r>
                    </m:e>
                    <m:sup>
                      <m:r>
                        <m:rPr>
                          <m:sty m:val="p"/>
                        </m:rPr>
                        <a:rPr lang="fr-FR" sz="2000" b="0" i="0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β</m:t>
                      </m:r>
                    </m:sup>
                  </m:sSup>
                </m:oMath>
              </a14:m>
              <a:endParaRPr lang="fr-FR" sz="2000" b="0" i="0"/>
            </a:p>
          </xdr:txBody>
        </xdr:sp>
      </mc:Choice>
      <mc:Fallback>
        <xdr:sp macro="" textlink="">
          <xdr:nvSpPr>
            <xdr:cNvPr id="2" name="ZoneTexte 1">
              <a:extLst>
                <a:ext uri="{FF2B5EF4-FFF2-40B4-BE49-F238E27FC236}">
                  <a16:creationId xmlns:a16="http://schemas.microsoft.com/office/drawing/2014/main" id="{9A8A8712-C0AC-7F2D-A710-41666F6A90A4}"/>
                </a:ext>
              </a:extLst>
            </xdr:cNvPr>
            <xdr:cNvSpPr txBox="1"/>
          </xdr:nvSpPr>
          <xdr:spPr>
            <a:xfrm>
              <a:off x="4741544" y="553400"/>
              <a:ext cx="2066926" cy="451342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fr-FR" sz="2000" b="0" i="0"/>
                <a:t>K(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θ</a:t>
              </a:r>
              <a:r>
                <a:rPr lang="fr-FR" sz="2000" b="0" i="0"/>
                <a:t>)=Ks</a:t>
              </a:r>
              <a:r>
                <a:rPr lang="fr-FR" sz="2000" b="0" i="0">
                  <a:latin typeface="Cambria Math" panose="02040503050406030204" pitchFamily="18" charset="0"/>
                </a:rPr>
                <a:t>((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θ )/θ</a:t>
              </a:r>
              <a:r>
                <a:rPr lang="fr-FR" sz="2000" b="0" i="0">
                  <a:latin typeface="Cambria Math" panose="02040503050406030204" pitchFamily="18" charset="0"/>
                </a:rPr>
                <a:t>s) ^</a:t>
              </a:r>
              <a:r>
                <a:rPr lang="fr-FR" sz="2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β</a:t>
              </a:r>
              <a:endParaRPr lang="fr-FR" sz="2000" b="0" i="0"/>
            </a:p>
          </xdr:txBody>
        </xdr:sp>
      </mc:Fallback>
    </mc:AlternateContent>
    <xdr:clientData/>
  </xdr:oneCellAnchor>
  <xdr:twoCellAnchor>
    <xdr:from>
      <xdr:col>4</xdr:col>
      <xdr:colOff>645794</xdr:colOff>
      <xdr:row>7</xdr:row>
      <xdr:rowOff>86677</xdr:rowOff>
    </xdr:from>
    <xdr:to>
      <xdr:col>13</xdr:col>
      <xdr:colOff>276224</xdr:colOff>
      <xdr:row>29</xdr:row>
      <xdr:rowOff>123825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8947084-0029-3941-153E-AD12CD18E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4051-5919-4CAB-829B-284CAE721F97}">
  <dimension ref="A1:M251"/>
  <sheetViews>
    <sheetView tabSelected="1" workbookViewId="0">
      <selection activeCell="M19" sqref="M19"/>
    </sheetView>
  </sheetViews>
  <sheetFormatPr baseColWidth="10" defaultRowHeight="14.4" x14ac:dyDescent="0.3"/>
  <cols>
    <col min="2" max="2" width="15.44140625" customWidth="1"/>
    <col min="5" max="5" width="9.33203125" customWidth="1"/>
    <col min="6" max="6" width="17.88671875" customWidth="1"/>
    <col min="9" max="9" width="9.33203125" customWidth="1"/>
    <col min="10" max="10" width="13.88671875" customWidth="1"/>
    <col min="11" max="11" width="10" customWidth="1"/>
    <col min="12" max="12" width="15.77734375" customWidth="1"/>
  </cols>
  <sheetData>
    <row r="1" spans="1:13" ht="19.8" x14ac:dyDescent="0.4">
      <c r="D1" s="3" t="s">
        <v>5</v>
      </c>
      <c r="E1" s="3">
        <v>15</v>
      </c>
      <c r="F1" s="4" t="s">
        <v>6</v>
      </c>
      <c r="G1" s="4">
        <f>1-2/I1</f>
        <v>0.66666666666666674</v>
      </c>
      <c r="H1" s="5" t="s">
        <v>0</v>
      </c>
      <c r="I1" s="5">
        <v>6</v>
      </c>
      <c r="J1" s="6" t="s">
        <v>1</v>
      </c>
      <c r="K1" s="6">
        <v>0.2</v>
      </c>
      <c r="L1" s="7" t="s">
        <v>2</v>
      </c>
      <c r="M1" s="7">
        <v>0.5</v>
      </c>
    </row>
    <row r="3" spans="1:13" x14ac:dyDescent="0.3">
      <c r="A3" s="1" t="s">
        <v>4</v>
      </c>
      <c r="B3" s="8" t="s">
        <v>3</v>
      </c>
    </row>
    <row r="4" spans="1:13" x14ac:dyDescent="0.3">
      <c r="A4" s="2">
        <v>0</v>
      </c>
      <c r="B4">
        <f>$K$1+($M$1-$K$1)/(1+(A4/($E$1))^$I$1)^($G$1)</f>
        <v>0.5</v>
      </c>
    </row>
    <row r="5" spans="1:13" x14ac:dyDescent="0.3">
      <c r="A5" s="2">
        <f>A4+0.1</f>
        <v>0.1</v>
      </c>
      <c r="B5">
        <f t="shared" ref="B5:B22" si="0">$K$1+($M$1-$K$1)/(1+(A5/($E$1))^$I$1)^($G$1)</f>
        <v>0.49999999999998246</v>
      </c>
    </row>
    <row r="6" spans="1:13" x14ac:dyDescent="0.3">
      <c r="A6" s="2">
        <f t="shared" ref="A6:A52" si="1">A5+0.1</f>
        <v>0.2</v>
      </c>
      <c r="B6">
        <f t="shared" si="0"/>
        <v>0.49999999999887629</v>
      </c>
    </row>
    <row r="7" spans="1:13" x14ac:dyDescent="0.3">
      <c r="A7" s="2">
        <f t="shared" si="1"/>
        <v>0.30000000000000004</v>
      </c>
      <c r="B7">
        <f t="shared" si="0"/>
        <v>0.49999999998720002</v>
      </c>
    </row>
    <row r="8" spans="1:13" x14ac:dyDescent="0.3">
      <c r="A8" s="2">
        <f t="shared" si="1"/>
        <v>0.4</v>
      </c>
      <c r="B8">
        <f t="shared" si="0"/>
        <v>0.4999999999280812</v>
      </c>
    </row>
    <row r="9" spans="1:13" x14ac:dyDescent="0.3">
      <c r="A9" s="2">
        <f t="shared" si="1"/>
        <v>0.5</v>
      </c>
      <c r="B9">
        <f t="shared" si="0"/>
        <v>0.49999999972565157</v>
      </c>
    </row>
    <row r="10" spans="1:13" x14ac:dyDescent="0.3">
      <c r="A10" s="2">
        <f t="shared" si="1"/>
        <v>0.6</v>
      </c>
      <c r="B10">
        <f t="shared" si="0"/>
        <v>0.49999999918080001</v>
      </c>
    </row>
    <row r="11" spans="1:13" x14ac:dyDescent="0.3">
      <c r="A11" s="2">
        <f t="shared" si="1"/>
        <v>0.7</v>
      </c>
      <c r="B11">
        <f t="shared" si="0"/>
        <v>0.49999999793428368</v>
      </c>
    </row>
    <row r="12" spans="1:13" x14ac:dyDescent="0.3">
      <c r="A12" s="2">
        <f t="shared" si="1"/>
        <v>0.79999999999999993</v>
      </c>
      <c r="B12">
        <f t="shared" si="0"/>
        <v>0.49999999539719731</v>
      </c>
    </row>
    <row r="13" spans="1:13" x14ac:dyDescent="0.3">
      <c r="A13" s="2">
        <f t="shared" si="1"/>
        <v>0.89999999999999991</v>
      </c>
      <c r="B13">
        <f t="shared" si="0"/>
        <v>0.49999999066880035</v>
      </c>
    </row>
    <row r="14" spans="1:13" x14ac:dyDescent="0.3">
      <c r="A14" s="2">
        <f t="shared" si="1"/>
        <v>0.99999999999999989</v>
      </c>
      <c r="B14">
        <f t="shared" si="0"/>
        <v>0.4999999824417023</v>
      </c>
    </row>
    <row r="15" spans="1:13" x14ac:dyDescent="0.3">
      <c r="A15" s="2">
        <f t="shared" si="1"/>
        <v>1.0999999999999999</v>
      </c>
      <c r="B15">
        <f t="shared" si="0"/>
        <v>0.49999996889440629</v>
      </c>
    </row>
    <row r="16" spans="1:13" x14ac:dyDescent="0.3">
      <c r="A16" s="2">
        <f t="shared" si="1"/>
        <v>1.2</v>
      </c>
      <c r="B16">
        <f t="shared" si="0"/>
        <v>0.49999994757121147</v>
      </c>
    </row>
    <row r="17" spans="1:2" x14ac:dyDescent="0.3">
      <c r="A17" s="2">
        <f t="shared" si="1"/>
        <v>1.3</v>
      </c>
      <c r="B17">
        <f t="shared" si="0"/>
        <v>0.49999991524947413</v>
      </c>
    </row>
    <row r="18" spans="1:2" x14ac:dyDescent="0.3">
      <c r="A18" s="2">
        <f t="shared" si="1"/>
        <v>1.4000000000000001</v>
      </c>
      <c r="B18">
        <f t="shared" si="0"/>
        <v>0.49999986779422811</v>
      </c>
    </row>
    <row r="19" spans="1:2" x14ac:dyDescent="0.3">
      <c r="A19" s="2">
        <f t="shared" si="1"/>
        <v>1.5000000000000002</v>
      </c>
      <c r="B19">
        <f t="shared" si="0"/>
        <v>0.49999980000016669</v>
      </c>
    </row>
    <row r="20" spans="1:2" x14ac:dyDescent="0.3">
      <c r="A20" s="2">
        <f t="shared" si="1"/>
        <v>1.6000000000000003</v>
      </c>
      <c r="B20">
        <f t="shared" si="0"/>
        <v>0.49999970542098598</v>
      </c>
    </row>
    <row r="21" spans="1:2" x14ac:dyDescent="0.3">
      <c r="A21" s="2">
        <f t="shared" si="1"/>
        <v>1.7000000000000004</v>
      </c>
      <c r="B21">
        <f t="shared" si="0"/>
        <v>0.49999957618609375</v>
      </c>
    </row>
    <row r="22" spans="1:2" x14ac:dyDescent="0.3">
      <c r="A22" s="2">
        <f t="shared" si="1"/>
        <v>1.8000000000000005</v>
      </c>
      <c r="B22">
        <f t="shared" si="0"/>
        <v>0.49999940280468602</v>
      </c>
    </row>
    <row r="23" spans="1:2" x14ac:dyDescent="0.3">
      <c r="A23" s="2">
        <f t="shared" si="1"/>
        <v>1.9000000000000006</v>
      </c>
      <c r="B23">
        <f t="shared" ref="B23:B68" si="2">$K$1+($M$1-$K$1)/(1+(A23/($E$1))^$I$1)^($G$1)</f>
        <v>0.49999917395719595</v>
      </c>
    </row>
    <row r="24" spans="1:2" x14ac:dyDescent="0.3">
      <c r="A24" s="2">
        <f t="shared" si="1"/>
        <v>2.0000000000000004</v>
      </c>
      <c r="B24">
        <f t="shared" si="2"/>
        <v>0.49999887627412298</v>
      </c>
    </row>
    <row r="25" spans="1:2" x14ac:dyDescent="0.3">
      <c r="A25" s="2">
        <f t="shared" si="1"/>
        <v>2.1000000000000005</v>
      </c>
      <c r="B25">
        <f t="shared" si="2"/>
        <v>0.49999849410224895</v>
      </c>
    </row>
    <row r="26" spans="1:2" x14ac:dyDescent="0.3">
      <c r="A26" s="2">
        <f t="shared" si="1"/>
        <v>2.2000000000000006</v>
      </c>
      <c r="B26">
        <f t="shared" si="2"/>
        <v>0.49999800925825333</v>
      </c>
    </row>
    <row r="27" spans="1:2" x14ac:dyDescent="0.3">
      <c r="A27" s="2">
        <f t="shared" si="1"/>
        <v>2.3000000000000007</v>
      </c>
      <c r="B27">
        <f t="shared" si="2"/>
        <v>0.49999740076974264</v>
      </c>
    </row>
    <row r="28" spans="1:2" x14ac:dyDescent="0.3">
      <c r="A28" s="2">
        <f t="shared" si="1"/>
        <v>2.4000000000000008</v>
      </c>
      <c r="B28">
        <f t="shared" si="2"/>
        <v>0.49999664460371179</v>
      </c>
    </row>
    <row r="29" spans="1:2" x14ac:dyDescent="0.3">
      <c r="A29" s="2">
        <f t="shared" si="1"/>
        <v>2.5000000000000009</v>
      </c>
      <c r="B29">
        <f t="shared" si="2"/>
        <v>0.49999571338246263</v>
      </c>
    </row>
    <row r="30" spans="1:2" x14ac:dyDescent="0.3">
      <c r="A30" s="2">
        <f t="shared" si="1"/>
        <v>2.600000000000001</v>
      </c>
      <c r="B30">
        <f t="shared" si="2"/>
        <v>0.49999457608700792</v>
      </c>
    </row>
    <row r="31" spans="1:2" x14ac:dyDescent="0.3">
      <c r="A31" s="2">
        <f>A30+0.1</f>
        <v>2.7000000000000011</v>
      </c>
      <c r="B31">
        <f t="shared" si="2"/>
        <v>0.49999319774799944</v>
      </c>
    </row>
    <row r="32" spans="1:2" x14ac:dyDescent="0.3">
      <c r="A32" s="2">
        <f t="shared" si="1"/>
        <v>2.8000000000000012</v>
      </c>
      <c r="B32">
        <f t="shared" si="2"/>
        <v>0.49999153912422456</v>
      </c>
    </row>
    <row r="33" spans="1:2" x14ac:dyDescent="0.3">
      <c r="A33" s="2">
        <f t="shared" si="1"/>
        <v>2.9000000000000012</v>
      </c>
      <c r="B33">
        <f t="shared" si="2"/>
        <v>0.49998955636872849</v>
      </c>
    </row>
    <row r="34" spans="1:2" x14ac:dyDescent="0.3">
      <c r="A34" s="2">
        <f t="shared" si="1"/>
        <v>3.0000000000000013</v>
      </c>
      <c r="B34">
        <f t="shared" si="2"/>
        <v>0.49998720068262786</v>
      </c>
    </row>
    <row r="35" spans="1:2" x14ac:dyDescent="0.3">
      <c r="A35" s="2">
        <f t="shared" si="1"/>
        <v>3.1000000000000014</v>
      </c>
      <c r="B35">
        <f t="shared" si="2"/>
        <v>0.4999844179566984</v>
      </c>
    </row>
    <row r="36" spans="1:2" x14ac:dyDescent="0.3">
      <c r="A36" s="2">
        <f t="shared" si="1"/>
        <v>3.2000000000000015</v>
      </c>
      <c r="B36">
        <f t="shared" si="2"/>
        <v>0.49998114840083291</v>
      </c>
    </row>
    <row r="37" spans="1:2" x14ac:dyDescent="0.3">
      <c r="A37" s="2">
        <f t="shared" si="1"/>
        <v>3.3000000000000016</v>
      </c>
      <c r="B37">
        <f t="shared" si="2"/>
        <v>0.49997732616148455</v>
      </c>
    </row>
    <row r="38" spans="1:2" x14ac:dyDescent="0.3">
      <c r="A38" s="2">
        <f t="shared" si="1"/>
        <v>3.4000000000000017</v>
      </c>
      <c r="B38">
        <f t="shared" si="2"/>
        <v>0.49997287892723163</v>
      </c>
    </row>
    <row r="39" spans="1:2" x14ac:dyDescent="0.3">
      <c r="A39" s="2">
        <f t="shared" si="1"/>
        <v>3.5000000000000018</v>
      </c>
      <c r="B39">
        <f t="shared" si="2"/>
        <v>0.49996772752262308</v>
      </c>
    </row>
    <row r="40" spans="1:2" x14ac:dyDescent="0.3">
      <c r="A40" s="2">
        <f t="shared" si="1"/>
        <v>3.6000000000000019</v>
      </c>
      <c r="B40">
        <f t="shared" si="2"/>
        <v>0.49996178549049081</v>
      </c>
    </row>
    <row r="41" spans="1:2" x14ac:dyDescent="0.3">
      <c r="A41" s="2">
        <f t="shared" si="1"/>
        <v>3.700000000000002</v>
      </c>
      <c r="B41">
        <f t="shared" si="2"/>
        <v>0.49995495866294587</v>
      </c>
    </row>
    <row r="42" spans="1:2" x14ac:dyDescent="0.3">
      <c r="A42" s="2">
        <f t="shared" si="1"/>
        <v>3.800000000000002</v>
      </c>
      <c r="B42">
        <f t="shared" si="2"/>
        <v>0.49994714472130847</v>
      </c>
    </row>
    <row r="43" spans="1:2" x14ac:dyDescent="0.3">
      <c r="A43" s="2">
        <f t="shared" si="1"/>
        <v>3.9000000000000021</v>
      </c>
      <c r="B43">
        <f t="shared" si="2"/>
        <v>0.49993823274526006</v>
      </c>
    </row>
    <row r="44" spans="1:2" x14ac:dyDescent="0.3">
      <c r="A44" s="2">
        <f t="shared" si="1"/>
        <v>4.0000000000000018</v>
      </c>
      <c r="B44">
        <f t="shared" si="2"/>
        <v>0.49992810275154986</v>
      </c>
    </row>
    <row r="45" spans="1:2" x14ac:dyDescent="0.3">
      <c r="A45" s="2">
        <f t="shared" si="1"/>
        <v>4.1000000000000014</v>
      </c>
      <c r="B45">
        <f t="shared" si="2"/>
        <v>0.49991662522263342</v>
      </c>
    </row>
    <row r="46" spans="1:2" x14ac:dyDescent="0.3">
      <c r="A46" s="2">
        <f t="shared" si="1"/>
        <v>4.2000000000000011</v>
      </c>
      <c r="B46">
        <f t="shared" si="2"/>
        <v>0.49990366062567315</v>
      </c>
    </row>
    <row r="47" spans="1:2" x14ac:dyDescent="0.3">
      <c r="A47" s="2">
        <f t="shared" si="1"/>
        <v>4.3000000000000007</v>
      </c>
      <c r="B47">
        <f t="shared" si="2"/>
        <v>0.49988905892239249</v>
      </c>
    </row>
    <row r="48" spans="1:2" x14ac:dyDescent="0.3">
      <c r="A48" s="2">
        <f t="shared" si="1"/>
        <v>4.4000000000000004</v>
      </c>
      <c r="B48">
        <f t="shared" si="2"/>
        <v>0.49987265907033351</v>
      </c>
    </row>
    <row r="49" spans="1:2" x14ac:dyDescent="0.3">
      <c r="A49" s="2">
        <f t="shared" si="1"/>
        <v>4.5</v>
      </c>
      <c r="B49">
        <f t="shared" si="2"/>
        <v>0.49985428851614272</v>
      </c>
    </row>
    <row r="50" spans="1:2" x14ac:dyDescent="0.3">
      <c r="A50" s="2">
        <f t="shared" si="1"/>
        <v>4.5999999999999996</v>
      </c>
      <c r="B50">
        <f t="shared" si="2"/>
        <v>0.49983376268158547</v>
      </c>
    </row>
    <row r="51" spans="1:2" x14ac:dyDescent="0.3">
      <c r="A51" s="2">
        <f t="shared" si="1"/>
        <v>4.6999999999999993</v>
      </c>
      <c r="B51">
        <f t="shared" si="2"/>
        <v>0.49981088444307115</v>
      </c>
    </row>
    <row r="52" spans="1:2" x14ac:dyDescent="0.3">
      <c r="A52" s="2">
        <f t="shared" si="1"/>
        <v>4.7999999999999989</v>
      </c>
      <c r="B52">
        <f t="shared" si="2"/>
        <v>0.49978544360556587</v>
      </c>
    </row>
    <row r="53" spans="1:2" x14ac:dyDescent="0.3">
      <c r="A53" s="2">
        <f t="shared" ref="A53:A69" si="3">A52+2</f>
        <v>6.7999999999999989</v>
      </c>
      <c r="B53">
        <f t="shared" si="2"/>
        <v>0.49827651533234202</v>
      </c>
    </row>
    <row r="54" spans="1:2" x14ac:dyDescent="0.3">
      <c r="A54" s="2">
        <f t="shared" si="3"/>
        <v>8.7999999999999989</v>
      </c>
      <c r="B54">
        <f t="shared" si="2"/>
        <v>0.49211321752857057</v>
      </c>
    </row>
    <row r="55" spans="1:2" x14ac:dyDescent="0.3">
      <c r="A55" s="2">
        <f t="shared" si="3"/>
        <v>10.799999999999999</v>
      </c>
      <c r="B55">
        <f t="shared" si="2"/>
        <v>0.47501662472653894</v>
      </c>
    </row>
    <row r="56" spans="1:2" x14ac:dyDescent="0.3">
      <c r="A56" s="2">
        <f t="shared" si="3"/>
        <v>12.799999999999999</v>
      </c>
      <c r="B56">
        <f t="shared" si="2"/>
        <v>0.44131773005372571</v>
      </c>
    </row>
    <row r="57" spans="1:2" x14ac:dyDescent="0.3">
      <c r="A57" s="2">
        <f t="shared" si="3"/>
        <v>14.799999999999999</v>
      </c>
      <c r="B57">
        <f t="shared" si="2"/>
        <v>0.394025580486218</v>
      </c>
    </row>
    <row r="58" spans="1:2" x14ac:dyDescent="0.3">
      <c r="A58" s="2">
        <f t="shared" si="3"/>
        <v>16.799999999999997</v>
      </c>
      <c r="B58">
        <f t="shared" si="2"/>
        <v>0.34507008806305661</v>
      </c>
    </row>
    <row r="59" spans="1:2" x14ac:dyDescent="0.3">
      <c r="A59" s="2">
        <f t="shared" si="3"/>
        <v>18.799999999999997</v>
      </c>
      <c r="B59">
        <f t="shared" si="2"/>
        <v>0.30432869251397554</v>
      </c>
    </row>
    <row r="60" spans="1:2" x14ac:dyDescent="0.3">
      <c r="A60" s="2">
        <f t="shared" si="3"/>
        <v>20.799999999999997</v>
      </c>
      <c r="B60">
        <f t="shared" si="2"/>
        <v>0.27432399781133621</v>
      </c>
    </row>
    <row r="61" spans="1:2" x14ac:dyDescent="0.3">
      <c r="A61" s="2">
        <f t="shared" si="3"/>
        <v>22.799999999999997</v>
      </c>
      <c r="B61">
        <f t="shared" si="2"/>
        <v>0.25335483456719843</v>
      </c>
    </row>
    <row r="62" spans="1:2" x14ac:dyDescent="0.3">
      <c r="A62" s="2">
        <f t="shared" si="3"/>
        <v>24.799999999999997</v>
      </c>
      <c r="B62">
        <f t="shared" si="2"/>
        <v>0.2388902204706817</v>
      </c>
    </row>
    <row r="63" spans="1:2" x14ac:dyDescent="0.3">
      <c r="A63" s="2">
        <f t="shared" si="3"/>
        <v>26.799999999999997</v>
      </c>
      <c r="B63">
        <f t="shared" si="2"/>
        <v>0.22885229298587589</v>
      </c>
    </row>
    <row r="64" spans="1:2" x14ac:dyDescent="0.3">
      <c r="A64" s="2">
        <f t="shared" si="3"/>
        <v>28.799999999999997</v>
      </c>
      <c r="B64">
        <f t="shared" si="2"/>
        <v>0.22178681911589054</v>
      </c>
    </row>
    <row r="65" spans="1:2" x14ac:dyDescent="0.3">
      <c r="A65" s="2">
        <f t="shared" si="3"/>
        <v>30.799999999999997</v>
      </c>
      <c r="B65">
        <f t="shared" si="2"/>
        <v>0.21672807114469131</v>
      </c>
    </row>
    <row r="66" spans="1:2" x14ac:dyDescent="0.3">
      <c r="A66" s="2">
        <f t="shared" si="3"/>
        <v>32.799999999999997</v>
      </c>
      <c r="B66">
        <f t="shared" si="2"/>
        <v>0.21304230857289563</v>
      </c>
    </row>
    <row r="67" spans="1:2" x14ac:dyDescent="0.3">
      <c r="A67" s="2">
        <f t="shared" si="3"/>
        <v>34.799999999999997</v>
      </c>
      <c r="B67">
        <f t="shared" si="2"/>
        <v>0.2103114192173044</v>
      </c>
    </row>
    <row r="68" spans="1:2" x14ac:dyDescent="0.3">
      <c r="A68" s="2">
        <f t="shared" si="3"/>
        <v>36.799999999999997</v>
      </c>
      <c r="B68">
        <f t="shared" si="2"/>
        <v>0.20825600956909315</v>
      </c>
    </row>
    <row r="69" spans="1:2" x14ac:dyDescent="0.3">
      <c r="A69" s="2">
        <f t="shared" si="3"/>
        <v>38.799999999999997</v>
      </c>
      <c r="B69">
        <f t="shared" ref="B69:B80" si="4">$K$1+($M$1-$K$1)/(1+(A69/($E$1))^$I$1)^($G$1)</f>
        <v>0.20668643136188164</v>
      </c>
    </row>
    <row r="70" spans="1:2" x14ac:dyDescent="0.3">
      <c r="A70" s="2">
        <f t="shared" ref="A70:A133" si="5">A69+2</f>
        <v>40.799999999999997</v>
      </c>
      <c r="B70">
        <f t="shared" si="4"/>
        <v>0.20547181698737205</v>
      </c>
    </row>
    <row r="71" spans="1:2" x14ac:dyDescent="0.3">
      <c r="A71" s="2">
        <f t="shared" si="5"/>
        <v>42.8</v>
      </c>
      <c r="B71">
        <f t="shared" si="4"/>
        <v>0.20452038266868008</v>
      </c>
    </row>
    <row r="72" spans="1:2" x14ac:dyDescent="0.3">
      <c r="A72" s="2">
        <f t="shared" si="5"/>
        <v>44.8</v>
      </c>
      <c r="B72">
        <f t="shared" si="4"/>
        <v>0.20376674832971078</v>
      </c>
    </row>
    <row r="73" spans="1:2" x14ac:dyDescent="0.3">
      <c r="A73" s="2">
        <f t="shared" si="5"/>
        <v>46.8</v>
      </c>
      <c r="B73">
        <f t="shared" si="4"/>
        <v>0.20316365536572983</v>
      </c>
    </row>
    <row r="74" spans="1:2" x14ac:dyDescent="0.3">
      <c r="A74" s="2">
        <f t="shared" si="5"/>
        <v>48.8</v>
      </c>
      <c r="B74">
        <f t="shared" si="4"/>
        <v>0.20267647332484912</v>
      </c>
    </row>
    <row r="75" spans="1:2" x14ac:dyDescent="0.3">
      <c r="A75" s="2">
        <f t="shared" si="5"/>
        <v>50.8</v>
      </c>
      <c r="B75">
        <f t="shared" si="4"/>
        <v>0.20227950008494924</v>
      </c>
    </row>
    <row r="76" spans="1:2" x14ac:dyDescent="0.3">
      <c r="A76" s="2">
        <f t="shared" si="5"/>
        <v>52.8</v>
      </c>
      <c r="B76">
        <f t="shared" si="4"/>
        <v>0.20195343260785648</v>
      </c>
    </row>
    <row r="77" spans="1:2" x14ac:dyDescent="0.3">
      <c r="A77" s="2">
        <f t="shared" si="5"/>
        <v>54.8</v>
      </c>
      <c r="B77">
        <f t="shared" si="4"/>
        <v>0.20168361314485128</v>
      </c>
    </row>
    <row r="78" spans="1:2" x14ac:dyDescent="0.3">
      <c r="A78" s="2">
        <f t="shared" si="5"/>
        <v>56.8</v>
      </c>
      <c r="B78">
        <f t="shared" si="4"/>
        <v>0.2014587966452473</v>
      </c>
    </row>
    <row r="79" spans="1:2" x14ac:dyDescent="0.3">
      <c r="A79" s="2">
        <f t="shared" si="5"/>
        <v>58.8</v>
      </c>
      <c r="B79">
        <f t="shared" si="4"/>
        <v>0.20127027339578285</v>
      </c>
    </row>
    <row r="80" spans="1:2" x14ac:dyDescent="0.3">
      <c r="A80" s="2">
        <f t="shared" si="5"/>
        <v>60.8</v>
      </c>
      <c r="B80">
        <f t="shared" si="4"/>
        <v>0.20111123700514955</v>
      </c>
    </row>
    <row r="81" spans="1:1" x14ac:dyDescent="0.3">
      <c r="A81" s="2">
        <f t="shared" si="5"/>
        <v>62.8</v>
      </c>
    </row>
    <row r="82" spans="1:1" x14ac:dyDescent="0.3">
      <c r="A82" s="2">
        <f t="shared" si="5"/>
        <v>64.8</v>
      </c>
    </row>
    <row r="83" spans="1:1" x14ac:dyDescent="0.3">
      <c r="A83" s="2">
        <f t="shared" si="5"/>
        <v>66.8</v>
      </c>
    </row>
    <row r="84" spans="1:1" x14ac:dyDescent="0.3">
      <c r="A84" s="2">
        <f t="shared" si="5"/>
        <v>68.8</v>
      </c>
    </row>
    <row r="85" spans="1:1" x14ac:dyDescent="0.3">
      <c r="A85" s="2">
        <f t="shared" si="5"/>
        <v>70.8</v>
      </c>
    </row>
    <row r="86" spans="1:1" x14ac:dyDescent="0.3">
      <c r="A86" s="2">
        <f t="shared" si="5"/>
        <v>72.8</v>
      </c>
    </row>
    <row r="87" spans="1:1" x14ac:dyDescent="0.3">
      <c r="A87" s="2">
        <f t="shared" si="5"/>
        <v>74.8</v>
      </c>
    </row>
    <row r="88" spans="1:1" x14ac:dyDescent="0.3">
      <c r="A88" s="2">
        <f t="shared" si="5"/>
        <v>76.8</v>
      </c>
    </row>
    <row r="89" spans="1:1" x14ac:dyDescent="0.3">
      <c r="A89" s="2">
        <f t="shared" si="5"/>
        <v>78.8</v>
      </c>
    </row>
    <row r="90" spans="1:1" x14ac:dyDescent="0.3">
      <c r="A90" s="2">
        <f t="shared" si="5"/>
        <v>80.8</v>
      </c>
    </row>
    <row r="91" spans="1:1" x14ac:dyDescent="0.3">
      <c r="A91" s="2">
        <f t="shared" si="5"/>
        <v>82.8</v>
      </c>
    </row>
    <row r="92" spans="1:1" x14ac:dyDescent="0.3">
      <c r="A92" s="2">
        <f t="shared" si="5"/>
        <v>84.8</v>
      </c>
    </row>
    <row r="93" spans="1:1" x14ac:dyDescent="0.3">
      <c r="A93" s="2">
        <f t="shared" si="5"/>
        <v>86.8</v>
      </c>
    </row>
    <row r="94" spans="1:1" x14ac:dyDescent="0.3">
      <c r="A94" s="2">
        <f t="shared" si="5"/>
        <v>88.8</v>
      </c>
    </row>
    <row r="95" spans="1:1" x14ac:dyDescent="0.3">
      <c r="A95" s="2">
        <f t="shared" si="5"/>
        <v>90.8</v>
      </c>
    </row>
    <row r="96" spans="1:1" x14ac:dyDescent="0.3">
      <c r="A96" s="2">
        <f t="shared" si="5"/>
        <v>92.8</v>
      </c>
    </row>
    <row r="97" spans="1:1" x14ac:dyDescent="0.3">
      <c r="A97" s="2">
        <f t="shared" si="5"/>
        <v>94.8</v>
      </c>
    </row>
    <row r="98" spans="1:1" x14ac:dyDescent="0.3">
      <c r="A98" s="2">
        <f t="shared" si="5"/>
        <v>96.8</v>
      </c>
    </row>
    <row r="99" spans="1:1" x14ac:dyDescent="0.3">
      <c r="A99" s="2">
        <f t="shared" si="5"/>
        <v>98.8</v>
      </c>
    </row>
    <row r="100" spans="1:1" x14ac:dyDescent="0.3">
      <c r="A100" s="2">
        <f t="shared" si="5"/>
        <v>100.8</v>
      </c>
    </row>
    <row r="101" spans="1:1" x14ac:dyDescent="0.3">
      <c r="A101" s="2">
        <f t="shared" si="5"/>
        <v>102.8</v>
      </c>
    </row>
    <row r="102" spans="1:1" x14ac:dyDescent="0.3">
      <c r="A102" s="2">
        <f t="shared" si="5"/>
        <v>104.8</v>
      </c>
    </row>
    <row r="103" spans="1:1" x14ac:dyDescent="0.3">
      <c r="A103" s="2">
        <f t="shared" si="5"/>
        <v>106.8</v>
      </c>
    </row>
    <row r="104" spans="1:1" x14ac:dyDescent="0.3">
      <c r="A104" s="2">
        <f t="shared" si="5"/>
        <v>108.8</v>
      </c>
    </row>
    <row r="105" spans="1:1" x14ac:dyDescent="0.3">
      <c r="A105" s="2">
        <f t="shared" si="5"/>
        <v>110.8</v>
      </c>
    </row>
    <row r="106" spans="1:1" x14ac:dyDescent="0.3">
      <c r="A106" s="2">
        <f t="shared" si="5"/>
        <v>112.8</v>
      </c>
    </row>
    <row r="107" spans="1:1" x14ac:dyDescent="0.3">
      <c r="A107" s="2">
        <f t="shared" si="5"/>
        <v>114.8</v>
      </c>
    </row>
    <row r="108" spans="1:1" x14ac:dyDescent="0.3">
      <c r="A108" s="2">
        <f t="shared" si="5"/>
        <v>116.8</v>
      </c>
    </row>
    <row r="109" spans="1:1" x14ac:dyDescent="0.3">
      <c r="A109" s="2">
        <f t="shared" si="5"/>
        <v>118.8</v>
      </c>
    </row>
    <row r="110" spans="1:1" x14ac:dyDescent="0.3">
      <c r="A110" s="2">
        <f t="shared" si="5"/>
        <v>120.8</v>
      </c>
    </row>
    <row r="111" spans="1:1" x14ac:dyDescent="0.3">
      <c r="A111" s="2">
        <f t="shared" si="5"/>
        <v>122.8</v>
      </c>
    </row>
    <row r="112" spans="1:1" x14ac:dyDescent="0.3">
      <c r="A112" s="2">
        <f t="shared" si="5"/>
        <v>124.8</v>
      </c>
    </row>
    <row r="113" spans="1:1" x14ac:dyDescent="0.3">
      <c r="A113" s="2">
        <f t="shared" si="5"/>
        <v>126.8</v>
      </c>
    </row>
    <row r="114" spans="1:1" x14ac:dyDescent="0.3">
      <c r="A114" s="2">
        <f t="shared" si="5"/>
        <v>128.80000000000001</v>
      </c>
    </row>
    <row r="115" spans="1:1" x14ac:dyDescent="0.3">
      <c r="A115" s="2">
        <f t="shared" si="5"/>
        <v>130.80000000000001</v>
      </c>
    </row>
    <row r="116" spans="1:1" x14ac:dyDescent="0.3">
      <c r="A116" s="2">
        <f t="shared" si="5"/>
        <v>132.80000000000001</v>
      </c>
    </row>
    <row r="117" spans="1:1" x14ac:dyDescent="0.3">
      <c r="A117" s="2">
        <f t="shared" si="5"/>
        <v>134.80000000000001</v>
      </c>
    </row>
    <row r="118" spans="1:1" x14ac:dyDescent="0.3">
      <c r="A118" s="2">
        <f t="shared" si="5"/>
        <v>136.80000000000001</v>
      </c>
    </row>
    <row r="119" spans="1:1" x14ac:dyDescent="0.3">
      <c r="A119" s="2">
        <f t="shared" si="5"/>
        <v>138.80000000000001</v>
      </c>
    </row>
    <row r="120" spans="1:1" x14ac:dyDescent="0.3">
      <c r="A120" s="2">
        <f t="shared" si="5"/>
        <v>140.80000000000001</v>
      </c>
    </row>
    <row r="121" spans="1:1" x14ac:dyDescent="0.3">
      <c r="A121" s="2">
        <f t="shared" si="5"/>
        <v>142.80000000000001</v>
      </c>
    </row>
    <row r="122" spans="1:1" x14ac:dyDescent="0.3">
      <c r="A122" s="2">
        <f t="shared" si="5"/>
        <v>144.80000000000001</v>
      </c>
    </row>
    <row r="123" spans="1:1" x14ac:dyDescent="0.3">
      <c r="A123" s="2">
        <f t="shared" si="5"/>
        <v>146.80000000000001</v>
      </c>
    </row>
    <row r="124" spans="1:1" x14ac:dyDescent="0.3">
      <c r="A124" s="2">
        <f t="shared" si="5"/>
        <v>148.80000000000001</v>
      </c>
    </row>
    <row r="125" spans="1:1" x14ac:dyDescent="0.3">
      <c r="A125" s="2">
        <f t="shared" si="5"/>
        <v>150.80000000000001</v>
      </c>
    </row>
    <row r="126" spans="1:1" x14ac:dyDescent="0.3">
      <c r="A126" s="2">
        <f t="shared" si="5"/>
        <v>152.80000000000001</v>
      </c>
    </row>
    <row r="127" spans="1:1" x14ac:dyDescent="0.3">
      <c r="A127" s="2">
        <f t="shared" si="5"/>
        <v>154.80000000000001</v>
      </c>
    </row>
    <row r="128" spans="1:1" x14ac:dyDescent="0.3">
      <c r="A128" s="2">
        <f t="shared" si="5"/>
        <v>156.80000000000001</v>
      </c>
    </row>
    <row r="129" spans="1:1" x14ac:dyDescent="0.3">
      <c r="A129" s="2">
        <f t="shared" si="5"/>
        <v>158.80000000000001</v>
      </c>
    </row>
    <row r="130" spans="1:1" x14ac:dyDescent="0.3">
      <c r="A130" s="2">
        <f t="shared" si="5"/>
        <v>160.80000000000001</v>
      </c>
    </row>
    <row r="131" spans="1:1" x14ac:dyDescent="0.3">
      <c r="A131" s="2">
        <f t="shared" si="5"/>
        <v>162.80000000000001</v>
      </c>
    </row>
    <row r="132" spans="1:1" x14ac:dyDescent="0.3">
      <c r="A132" s="2">
        <f t="shared" si="5"/>
        <v>164.8</v>
      </c>
    </row>
    <row r="133" spans="1:1" x14ac:dyDescent="0.3">
      <c r="A133" s="2">
        <f t="shared" si="5"/>
        <v>166.8</v>
      </c>
    </row>
    <row r="134" spans="1:1" x14ac:dyDescent="0.3">
      <c r="A134" s="2">
        <f t="shared" ref="A134:A197" si="6">A133+2</f>
        <v>168.8</v>
      </c>
    </row>
    <row r="135" spans="1:1" x14ac:dyDescent="0.3">
      <c r="A135" s="2">
        <f t="shared" si="6"/>
        <v>170.8</v>
      </c>
    </row>
    <row r="136" spans="1:1" x14ac:dyDescent="0.3">
      <c r="A136" s="2">
        <f t="shared" si="6"/>
        <v>172.8</v>
      </c>
    </row>
    <row r="137" spans="1:1" x14ac:dyDescent="0.3">
      <c r="A137" s="2">
        <f t="shared" si="6"/>
        <v>174.8</v>
      </c>
    </row>
    <row r="138" spans="1:1" x14ac:dyDescent="0.3">
      <c r="A138" s="2">
        <f t="shared" si="6"/>
        <v>176.8</v>
      </c>
    </row>
    <row r="139" spans="1:1" x14ac:dyDescent="0.3">
      <c r="A139" s="2">
        <f t="shared" si="6"/>
        <v>178.8</v>
      </c>
    </row>
    <row r="140" spans="1:1" x14ac:dyDescent="0.3">
      <c r="A140" s="2">
        <f t="shared" si="6"/>
        <v>180.8</v>
      </c>
    </row>
    <row r="141" spans="1:1" x14ac:dyDescent="0.3">
      <c r="A141" s="2">
        <f t="shared" si="6"/>
        <v>182.8</v>
      </c>
    </row>
    <row r="142" spans="1:1" x14ac:dyDescent="0.3">
      <c r="A142" s="2">
        <f t="shared" si="6"/>
        <v>184.8</v>
      </c>
    </row>
    <row r="143" spans="1:1" x14ac:dyDescent="0.3">
      <c r="A143" s="2">
        <f t="shared" si="6"/>
        <v>186.8</v>
      </c>
    </row>
    <row r="144" spans="1:1" x14ac:dyDescent="0.3">
      <c r="A144" s="2">
        <f t="shared" si="6"/>
        <v>188.8</v>
      </c>
    </row>
    <row r="145" spans="1:1" x14ac:dyDescent="0.3">
      <c r="A145" s="2">
        <f t="shared" si="6"/>
        <v>190.8</v>
      </c>
    </row>
    <row r="146" spans="1:1" x14ac:dyDescent="0.3">
      <c r="A146" s="2">
        <f t="shared" si="6"/>
        <v>192.8</v>
      </c>
    </row>
    <row r="147" spans="1:1" x14ac:dyDescent="0.3">
      <c r="A147" s="2">
        <f t="shared" si="6"/>
        <v>194.8</v>
      </c>
    </row>
    <row r="148" spans="1:1" x14ac:dyDescent="0.3">
      <c r="A148" s="2">
        <f t="shared" si="6"/>
        <v>196.8</v>
      </c>
    </row>
    <row r="149" spans="1:1" x14ac:dyDescent="0.3">
      <c r="A149" s="2">
        <f t="shared" si="6"/>
        <v>198.8</v>
      </c>
    </row>
    <row r="150" spans="1:1" x14ac:dyDescent="0.3">
      <c r="A150" s="2">
        <f t="shared" si="6"/>
        <v>200.8</v>
      </c>
    </row>
    <row r="151" spans="1:1" x14ac:dyDescent="0.3">
      <c r="A151" s="2">
        <f t="shared" si="6"/>
        <v>202.8</v>
      </c>
    </row>
    <row r="152" spans="1:1" x14ac:dyDescent="0.3">
      <c r="A152" s="2">
        <f t="shared" si="6"/>
        <v>204.8</v>
      </c>
    </row>
    <row r="153" spans="1:1" x14ac:dyDescent="0.3">
      <c r="A153" s="2">
        <f t="shared" si="6"/>
        <v>206.8</v>
      </c>
    </row>
    <row r="154" spans="1:1" x14ac:dyDescent="0.3">
      <c r="A154" s="2">
        <f t="shared" si="6"/>
        <v>208.8</v>
      </c>
    </row>
    <row r="155" spans="1:1" x14ac:dyDescent="0.3">
      <c r="A155" s="2">
        <f t="shared" si="6"/>
        <v>210.8</v>
      </c>
    </row>
    <row r="156" spans="1:1" x14ac:dyDescent="0.3">
      <c r="A156" s="2">
        <f t="shared" si="6"/>
        <v>212.8</v>
      </c>
    </row>
    <row r="157" spans="1:1" x14ac:dyDescent="0.3">
      <c r="A157" s="2">
        <f t="shared" si="6"/>
        <v>214.8</v>
      </c>
    </row>
    <row r="158" spans="1:1" x14ac:dyDescent="0.3">
      <c r="A158" s="2">
        <f t="shared" si="6"/>
        <v>216.8</v>
      </c>
    </row>
    <row r="159" spans="1:1" x14ac:dyDescent="0.3">
      <c r="A159" s="2">
        <f t="shared" si="6"/>
        <v>218.8</v>
      </c>
    </row>
    <row r="160" spans="1:1" x14ac:dyDescent="0.3">
      <c r="A160" s="2">
        <f t="shared" si="6"/>
        <v>220.8</v>
      </c>
    </row>
    <row r="161" spans="1:1" x14ac:dyDescent="0.3">
      <c r="A161" s="2">
        <f t="shared" si="6"/>
        <v>222.8</v>
      </c>
    </row>
    <row r="162" spans="1:1" x14ac:dyDescent="0.3">
      <c r="A162" s="2">
        <f t="shared" si="6"/>
        <v>224.8</v>
      </c>
    </row>
    <row r="163" spans="1:1" x14ac:dyDescent="0.3">
      <c r="A163" s="2">
        <f t="shared" si="6"/>
        <v>226.8</v>
      </c>
    </row>
    <row r="164" spans="1:1" x14ac:dyDescent="0.3">
      <c r="A164" s="2">
        <f t="shared" si="6"/>
        <v>228.8</v>
      </c>
    </row>
    <row r="165" spans="1:1" x14ac:dyDescent="0.3">
      <c r="A165" s="2">
        <f t="shared" si="6"/>
        <v>230.8</v>
      </c>
    </row>
    <row r="166" spans="1:1" x14ac:dyDescent="0.3">
      <c r="A166" s="2">
        <f t="shared" si="6"/>
        <v>232.8</v>
      </c>
    </row>
    <row r="167" spans="1:1" x14ac:dyDescent="0.3">
      <c r="A167" s="2">
        <f t="shared" si="6"/>
        <v>234.8</v>
      </c>
    </row>
    <row r="168" spans="1:1" x14ac:dyDescent="0.3">
      <c r="A168" s="2">
        <f t="shared" si="6"/>
        <v>236.8</v>
      </c>
    </row>
    <row r="169" spans="1:1" x14ac:dyDescent="0.3">
      <c r="A169" s="2">
        <f t="shared" si="6"/>
        <v>238.8</v>
      </c>
    </row>
    <row r="170" spans="1:1" x14ac:dyDescent="0.3">
      <c r="A170" s="2">
        <f t="shared" si="6"/>
        <v>240.8</v>
      </c>
    </row>
    <row r="171" spans="1:1" x14ac:dyDescent="0.3">
      <c r="A171" s="2">
        <f t="shared" si="6"/>
        <v>242.8</v>
      </c>
    </row>
    <row r="172" spans="1:1" x14ac:dyDescent="0.3">
      <c r="A172" s="2">
        <f t="shared" si="6"/>
        <v>244.8</v>
      </c>
    </row>
    <row r="173" spans="1:1" x14ac:dyDescent="0.3">
      <c r="A173" s="2">
        <f t="shared" si="6"/>
        <v>246.8</v>
      </c>
    </row>
    <row r="174" spans="1:1" x14ac:dyDescent="0.3">
      <c r="A174" s="2">
        <f t="shared" si="6"/>
        <v>248.8</v>
      </c>
    </row>
    <row r="175" spans="1:1" x14ac:dyDescent="0.3">
      <c r="A175" s="2">
        <f t="shared" si="6"/>
        <v>250.8</v>
      </c>
    </row>
    <row r="176" spans="1:1" x14ac:dyDescent="0.3">
      <c r="A176" s="2">
        <f t="shared" si="6"/>
        <v>252.8</v>
      </c>
    </row>
    <row r="177" spans="1:1" x14ac:dyDescent="0.3">
      <c r="A177" s="2">
        <f t="shared" si="6"/>
        <v>254.8</v>
      </c>
    </row>
    <row r="178" spans="1:1" x14ac:dyDescent="0.3">
      <c r="A178" s="2">
        <f t="shared" si="6"/>
        <v>256.8</v>
      </c>
    </row>
    <row r="179" spans="1:1" x14ac:dyDescent="0.3">
      <c r="A179" s="2">
        <f t="shared" si="6"/>
        <v>258.8</v>
      </c>
    </row>
    <row r="180" spans="1:1" x14ac:dyDescent="0.3">
      <c r="A180" s="2">
        <f t="shared" si="6"/>
        <v>260.8</v>
      </c>
    </row>
    <row r="181" spans="1:1" x14ac:dyDescent="0.3">
      <c r="A181" s="2">
        <f t="shared" si="6"/>
        <v>262.8</v>
      </c>
    </row>
    <row r="182" spans="1:1" x14ac:dyDescent="0.3">
      <c r="A182" s="2">
        <f t="shared" si="6"/>
        <v>264.8</v>
      </c>
    </row>
    <row r="183" spans="1:1" x14ac:dyDescent="0.3">
      <c r="A183" s="2">
        <f t="shared" si="6"/>
        <v>266.8</v>
      </c>
    </row>
    <row r="184" spans="1:1" x14ac:dyDescent="0.3">
      <c r="A184" s="2">
        <f t="shared" si="6"/>
        <v>268.8</v>
      </c>
    </row>
    <row r="185" spans="1:1" x14ac:dyDescent="0.3">
      <c r="A185" s="2">
        <f t="shared" si="6"/>
        <v>270.8</v>
      </c>
    </row>
    <row r="186" spans="1:1" x14ac:dyDescent="0.3">
      <c r="A186" s="2">
        <f t="shared" si="6"/>
        <v>272.8</v>
      </c>
    </row>
    <row r="187" spans="1:1" x14ac:dyDescent="0.3">
      <c r="A187" s="2">
        <f t="shared" si="6"/>
        <v>274.8</v>
      </c>
    </row>
    <row r="188" spans="1:1" x14ac:dyDescent="0.3">
      <c r="A188" s="2">
        <f t="shared" si="6"/>
        <v>276.8</v>
      </c>
    </row>
    <row r="189" spans="1:1" x14ac:dyDescent="0.3">
      <c r="A189" s="2">
        <f t="shared" si="6"/>
        <v>278.8</v>
      </c>
    </row>
    <row r="190" spans="1:1" x14ac:dyDescent="0.3">
      <c r="A190" s="2">
        <f t="shared" si="6"/>
        <v>280.8</v>
      </c>
    </row>
    <row r="191" spans="1:1" x14ac:dyDescent="0.3">
      <c r="A191" s="2">
        <f t="shared" si="6"/>
        <v>282.8</v>
      </c>
    </row>
    <row r="192" spans="1:1" x14ac:dyDescent="0.3">
      <c r="A192" s="2">
        <f t="shared" si="6"/>
        <v>284.8</v>
      </c>
    </row>
    <row r="193" spans="1:1" x14ac:dyDescent="0.3">
      <c r="A193" s="2">
        <f t="shared" si="6"/>
        <v>286.8</v>
      </c>
    </row>
    <row r="194" spans="1:1" x14ac:dyDescent="0.3">
      <c r="A194" s="2">
        <f t="shared" si="6"/>
        <v>288.8</v>
      </c>
    </row>
    <row r="195" spans="1:1" x14ac:dyDescent="0.3">
      <c r="A195" s="2">
        <f t="shared" si="6"/>
        <v>290.8</v>
      </c>
    </row>
    <row r="196" spans="1:1" x14ac:dyDescent="0.3">
      <c r="A196" s="2">
        <f t="shared" si="6"/>
        <v>292.8</v>
      </c>
    </row>
    <row r="197" spans="1:1" x14ac:dyDescent="0.3">
      <c r="A197" s="2">
        <f t="shared" si="6"/>
        <v>294.8</v>
      </c>
    </row>
    <row r="198" spans="1:1" x14ac:dyDescent="0.3">
      <c r="A198" s="2">
        <f t="shared" ref="A198:A251" si="7">A197+2</f>
        <v>296.8</v>
      </c>
    </row>
    <row r="199" spans="1:1" x14ac:dyDescent="0.3">
      <c r="A199" s="2">
        <f t="shared" si="7"/>
        <v>298.8</v>
      </c>
    </row>
    <row r="200" spans="1:1" x14ac:dyDescent="0.3">
      <c r="A200" s="2">
        <f t="shared" si="7"/>
        <v>300.8</v>
      </c>
    </row>
    <row r="201" spans="1:1" x14ac:dyDescent="0.3">
      <c r="A201" s="2">
        <f t="shared" si="7"/>
        <v>302.8</v>
      </c>
    </row>
    <row r="202" spans="1:1" x14ac:dyDescent="0.3">
      <c r="A202" s="2">
        <f t="shared" si="7"/>
        <v>304.8</v>
      </c>
    </row>
    <row r="203" spans="1:1" x14ac:dyDescent="0.3">
      <c r="A203" s="2">
        <f t="shared" si="7"/>
        <v>306.8</v>
      </c>
    </row>
    <row r="204" spans="1:1" x14ac:dyDescent="0.3">
      <c r="A204" s="2">
        <f t="shared" si="7"/>
        <v>308.8</v>
      </c>
    </row>
    <row r="205" spans="1:1" x14ac:dyDescent="0.3">
      <c r="A205" s="2">
        <f t="shared" si="7"/>
        <v>310.8</v>
      </c>
    </row>
    <row r="206" spans="1:1" x14ac:dyDescent="0.3">
      <c r="A206" s="2">
        <f t="shared" si="7"/>
        <v>312.8</v>
      </c>
    </row>
    <row r="207" spans="1:1" x14ac:dyDescent="0.3">
      <c r="A207" s="2">
        <f t="shared" si="7"/>
        <v>314.8</v>
      </c>
    </row>
    <row r="208" spans="1:1" x14ac:dyDescent="0.3">
      <c r="A208" s="2">
        <f t="shared" si="7"/>
        <v>316.8</v>
      </c>
    </row>
    <row r="209" spans="1:1" x14ac:dyDescent="0.3">
      <c r="A209" s="2">
        <f t="shared" si="7"/>
        <v>318.8</v>
      </c>
    </row>
    <row r="210" spans="1:1" x14ac:dyDescent="0.3">
      <c r="A210" s="2">
        <f t="shared" si="7"/>
        <v>320.8</v>
      </c>
    </row>
    <row r="211" spans="1:1" x14ac:dyDescent="0.3">
      <c r="A211" s="2">
        <f t="shared" si="7"/>
        <v>322.8</v>
      </c>
    </row>
    <row r="212" spans="1:1" x14ac:dyDescent="0.3">
      <c r="A212" s="2">
        <f t="shared" si="7"/>
        <v>324.8</v>
      </c>
    </row>
    <row r="213" spans="1:1" x14ac:dyDescent="0.3">
      <c r="A213" s="2">
        <f t="shared" si="7"/>
        <v>326.8</v>
      </c>
    </row>
    <row r="214" spans="1:1" x14ac:dyDescent="0.3">
      <c r="A214" s="2">
        <f t="shared" si="7"/>
        <v>328.8</v>
      </c>
    </row>
    <row r="215" spans="1:1" x14ac:dyDescent="0.3">
      <c r="A215" s="2">
        <f t="shared" si="7"/>
        <v>330.8</v>
      </c>
    </row>
    <row r="216" spans="1:1" x14ac:dyDescent="0.3">
      <c r="A216" s="2">
        <f t="shared" si="7"/>
        <v>332.8</v>
      </c>
    </row>
    <row r="217" spans="1:1" x14ac:dyDescent="0.3">
      <c r="A217" s="2">
        <f t="shared" si="7"/>
        <v>334.8</v>
      </c>
    </row>
    <row r="218" spans="1:1" x14ac:dyDescent="0.3">
      <c r="A218" s="2">
        <f t="shared" si="7"/>
        <v>336.8</v>
      </c>
    </row>
    <row r="219" spans="1:1" x14ac:dyDescent="0.3">
      <c r="A219" s="2">
        <f t="shared" si="7"/>
        <v>338.8</v>
      </c>
    </row>
    <row r="220" spans="1:1" x14ac:dyDescent="0.3">
      <c r="A220" s="2">
        <f t="shared" si="7"/>
        <v>340.8</v>
      </c>
    </row>
    <row r="221" spans="1:1" x14ac:dyDescent="0.3">
      <c r="A221" s="2">
        <f t="shared" si="7"/>
        <v>342.8</v>
      </c>
    </row>
    <row r="222" spans="1:1" x14ac:dyDescent="0.3">
      <c r="A222" s="2">
        <f t="shared" si="7"/>
        <v>344.8</v>
      </c>
    </row>
    <row r="223" spans="1:1" x14ac:dyDescent="0.3">
      <c r="A223" s="2">
        <f t="shared" si="7"/>
        <v>346.8</v>
      </c>
    </row>
    <row r="224" spans="1:1" x14ac:dyDescent="0.3">
      <c r="A224" s="2">
        <f t="shared" si="7"/>
        <v>348.8</v>
      </c>
    </row>
    <row r="225" spans="1:1" x14ac:dyDescent="0.3">
      <c r="A225" s="2">
        <f t="shared" si="7"/>
        <v>350.8</v>
      </c>
    </row>
    <row r="226" spans="1:1" x14ac:dyDescent="0.3">
      <c r="A226" s="2">
        <f t="shared" si="7"/>
        <v>352.8</v>
      </c>
    </row>
    <row r="227" spans="1:1" x14ac:dyDescent="0.3">
      <c r="A227" s="2">
        <f t="shared" si="7"/>
        <v>354.8</v>
      </c>
    </row>
    <row r="228" spans="1:1" x14ac:dyDescent="0.3">
      <c r="A228" s="2">
        <f t="shared" si="7"/>
        <v>356.8</v>
      </c>
    </row>
    <row r="229" spans="1:1" x14ac:dyDescent="0.3">
      <c r="A229" s="2">
        <f t="shared" si="7"/>
        <v>358.8</v>
      </c>
    </row>
    <row r="230" spans="1:1" x14ac:dyDescent="0.3">
      <c r="A230" s="2">
        <f t="shared" si="7"/>
        <v>360.8</v>
      </c>
    </row>
    <row r="231" spans="1:1" x14ac:dyDescent="0.3">
      <c r="A231" s="2">
        <f t="shared" si="7"/>
        <v>362.8</v>
      </c>
    </row>
    <row r="232" spans="1:1" x14ac:dyDescent="0.3">
      <c r="A232" s="2">
        <f t="shared" si="7"/>
        <v>364.8</v>
      </c>
    </row>
    <row r="233" spans="1:1" x14ac:dyDescent="0.3">
      <c r="A233" s="2">
        <f t="shared" si="7"/>
        <v>366.8</v>
      </c>
    </row>
    <row r="234" spans="1:1" x14ac:dyDescent="0.3">
      <c r="A234" s="2">
        <f t="shared" si="7"/>
        <v>368.8</v>
      </c>
    </row>
    <row r="235" spans="1:1" x14ac:dyDescent="0.3">
      <c r="A235" s="2">
        <f t="shared" si="7"/>
        <v>370.8</v>
      </c>
    </row>
    <row r="236" spans="1:1" x14ac:dyDescent="0.3">
      <c r="A236" s="2">
        <f t="shared" si="7"/>
        <v>372.8</v>
      </c>
    </row>
    <row r="237" spans="1:1" x14ac:dyDescent="0.3">
      <c r="A237" s="2">
        <f t="shared" si="7"/>
        <v>374.8</v>
      </c>
    </row>
    <row r="238" spans="1:1" x14ac:dyDescent="0.3">
      <c r="A238" s="2">
        <f t="shared" si="7"/>
        <v>376.8</v>
      </c>
    </row>
    <row r="239" spans="1:1" x14ac:dyDescent="0.3">
      <c r="A239" s="2">
        <f t="shared" si="7"/>
        <v>378.8</v>
      </c>
    </row>
    <row r="240" spans="1:1" x14ac:dyDescent="0.3">
      <c r="A240" s="2">
        <f t="shared" si="7"/>
        <v>380.8</v>
      </c>
    </row>
    <row r="241" spans="1:1" x14ac:dyDescent="0.3">
      <c r="A241" s="2">
        <f t="shared" si="7"/>
        <v>382.8</v>
      </c>
    </row>
    <row r="242" spans="1:1" x14ac:dyDescent="0.3">
      <c r="A242" s="2">
        <f t="shared" si="7"/>
        <v>384.8</v>
      </c>
    </row>
    <row r="243" spans="1:1" x14ac:dyDescent="0.3">
      <c r="A243" s="2">
        <f t="shared" si="7"/>
        <v>386.8</v>
      </c>
    </row>
    <row r="244" spans="1:1" x14ac:dyDescent="0.3">
      <c r="A244" s="2">
        <f t="shared" si="7"/>
        <v>388.8</v>
      </c>
    </row>
    <row r="245" spans="1:1" x14ac:dyDescent="0.3">
      <c r="A245" s="2">
        <f t="shared" si="7"/>
        <v>390.8</v>
      </c>
    </row>
    <row r="246" spans="1:1" x14ac:dyDescent="0.3">
      <c r="A246" s="2">
        <f t="shared" si="7"/>
        <v>392.8</v>
      </c>
    </row>
    <row r="247" spans="1:1" x14ac:dyDescent="0.3">
      <c r="A247" s="2">
        <f t="shared" si="7"/>
        <v>394.8</v>
      </c>
    </row>
    <row r="248" spans="1:1" x14ac:dyDescent="0.3">
      <c r="A248" s="2">
        <f t="shared" si="7"/>
        <v>396.8</v>
      </c>
    </row>
    <row r="249" spans="1:1" x14ac:dyDescent="0.3">
      <c r="A249" s="2">
        <f t="shared" si="7"/>
        <v>398.8</v>
      </c>
    </row>
    <row r="250" spans="1:1" x14ac:dyDescent="0.3">
      <c r="A250" s="2">
        <f t="shared" si="7"/>
        <v>400.8</v>
      </c>
    </row>
    <row r="251" spans="1:1" x14ac:dyDescent="0.3">
      <c r="A251" s="2">
        <f t="shared" si="7"/>
        <v>402.8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2D1C-A43E-46DB-840D-8C9C84A69EEB}">
  <dimension ref="A1:L46"/>
  <sheetViews>
    <sheetView workbookViewId="0">
      <selection activeCell="B1" sqref="B1"/>
    </sheetView>
  </sheetViews>
  <sheetFormatPr baseColWidth="10" defaultRowHeight="14.4" x14ac:dyDescent="0.3"/>
  <cols>
    <col min="1" max="1" width="5.109375" customWidth="1"/>
    <col min="2" max="2" width="7.44140625" customWidth="1"/>
    <col min="3" max="3" width="18.88671875" customWidth="1"/>
    <col min="4" max="4" width="14.21875" customWidth="1"/>
    <col min="10" max="10" width="11.77734375" bestFit="1" customWidth="1"/>
    <col min="12" max="12" width="11.77734375" bestFit="1" customWidth="1"/>
  </cols>
  <sheetData>
    <row r="1" spans="1:12" ht="19.8" x14ac:dyDescent="0.4">
      <c r="A1" s="9" t="s">
        <v>7</v>
      </c>
      <c r="B1" s="9">
        <f>2/(D1*F1)+3</f>
        <v>5.8571428571428559</v>
      </c>
      <c r="C1" s="4" t="s">
        <v>6</v>
      </c>
      <c r="D1" s="4">
        <f>1-2/F1</f>
        <v>0.2592592592592593</v>
      </c>
      <c r="E1" s="5" t="s">
        <v>0</v>
      </c>
      <c r="F1" s="5">
        <v>2.7</v>
      </c>
      <c r="G1" s="6" t="s">
        <v>9</v>
      </c>
      <c r="H1" s="6">
        <v>0.5</v>
      </c>
      <c r="I1" s="13" t="s">
        <v>8</v>
      </c>
      <c r="J1" s="14">
        <f>POWER(10,6)</f>
        <v>1000000</v>
      </c>
      <c r="K1" s="11"/>
      <c r="L1" s="12"/>
    </row>
    <row r="2" spans="1:12" x14ac:dyDescent="0.3">
      <c r="L2" s="10"/>
    </row>
    <row r="6" spans="1:12" x14ac:dyDescent="0.3">
      <c r="C6" s="8" t="s">
        <v>10</v>
      </c>
      <c r="D6" t="s">
        <v>11</v>
      </c>
    </row>
    <row r="7" spans="1:12" x14ac:dyDescent="0.3">
      <c r="C7">
        <v>0.2</v>
      </c>
      <c r="D7" s="10">
        <f t="shared" ref="D7:D8" si="0">$J$1*((C7/$H$1)^($B$1))</f>
        <v>4668.8349431709648</v>
      </c>
    </row>
    <row r="8" spans="1:12" x14ac:dyDescent="0.3">
      <c r="C8">
        <f>C7+0.01</f>
        <v>0.21000000000000002</v>
      </c>
      <c r="D8" s="10">
        <f t="shared" si="0"/>
        <v>6213.2277367275829</v>
      </c>
    </row>
    <row r="9" spans="1:12" x14ac:dyDescent="0.3">
      <c r="C9">
        <f t="shared" ref="C9:C46" si="1">C8+0.01</f>
        <v>0.22000000000000003</v>
      </c>
      <c r="D9" s="10">
        <f>$J$1*((C9/$H$1)^($B$1))</f>
        <v>8159.271618662955</v>
      </c>
    </row>
    <row r="10" spans="1:12" x14ac:dyDescent="0.3">
      <c r="C10">
        <f t="shared" si="1"/>
        <v>0.23000000000000004</v>
      </c>
      <c r="D10" s="10">
        <f t="shared" ref="D10:D38" si="2">$J$1*((C10/$H$1)^($B$1))</f>
        <v>10585.818480942529</v>
      </c>
    </row>
    <row r="11" spans="1:12" x14ac:dyDescent="0.3">
      <c r="C11">
        <f t="shared" si="1"/>
        <v>0.24000000000000005</v>
      </c>
      <c r="D11" s="10">
        <f t="shared" si="2"/>
        <v>13582.646261963402</v>
      </c>
    </row>
    <row r="12" spans="1:12" x14ac:dyDescent="0.3">
      <c r="C12">
        <f t="shared" si="1"/>
        <v>0.25000000000000006</v>
      </c>
      <c r="D12" s="10">
        <f t="shared" si="2"/>
        <v>17251.398651153362</v>
      </c>
    </row>
    <row r="13" spans="1:12" x14ac:dyDescent="0.3">
      <c r="C13">
        <f t="shared" si="1"/>
        <v>0.26000000000000006</v>
      </c>
      <c r="D13" s="10">
        <f t="shared" si="2"/>
        <v>21706.560484172398</v>
      </c>
    </row>
    <row r="14" spans="1:12" x14ac:dyDescent="0.3">
      <c r="C14">
        <f t="shared" si="1"/>
        <v>0.27000000000000007</v>
      </c>
      <c r="D14" s="10">
        <f t="shared" si="2"/>
        <v>27076.4686121544</v>
      </c>
    </row>
    <row r="15" spans="1:12" x14ac:dyDescent="0.3">
      <c r="C15">
        <f t="shared" si="1"/>
        <v>0.28000000000000008</v>
      </c>
      <c r="D15" s="10">
        <f t="shared" si="2"/>
        <v>33504.358038520048</v>
      </c>
    </row>
    <row r="16" spans="1:12" x14ac:dyDescent="0.3">
      <c r="C16">
        <f t="shared" si="1"/>
        <v>0.29000000000000009</v>
      </c>
      <c r="D16" s="10">
        <f t="shared" si="2"/>
        <v>41149.443126137412</v>
      </c>
    </row>
    <row r="17" spans="3:4" x14ac:dyDescent="0.3">
      <c r="C17">
        <f t="shared" si="1"/>
        <v>0.3000000000000001</v>
      </c>
      <c r="D17" s="10">
        <f t="shared" si="2"/>
        <v>50188.033686105016</v>
      </c>
    </row>
    <row r="18" spans="3:4" x14ac:dyDescent="0.3">
      <c r="C18">
        <f t="shared" si="1"/>
        <v>0.31000000000000011</v>
      </c>
      <c r="D18" s="10">
        <f t="shared" si="2"/>
        <v>60814.685767267176</v>
      </c>
    </row>
    <row r="19" spans="3:4" x14ac:dyDescent="0.3">
      <c r="C19">
        <f t="shared" si="1"/>
        <v>0.32000000000000012</v>
      </c>
      <c r="D19" s="10">
        <f t="shared" si="2"/>
        <v>73243.386972818495</v>
      </c>
    </row>
    <row r="20" spans="3:4" x14ac:dyDescent="0.3">
      <c r="C20">
        <f t="shared" si="1"/>
        <v>0.33000000000000013</v>
      </c>
      <c r="D20" s="10">
        <f t="shared" si="2"/>
        <v>87708.776137075401</v>
      </c>
    </row>
    <row r="21" spans="3:4" x14ac:dyDescent="0.3">
      <c r="C21">
        <f t="shared" si="1"/>
        <v>0.34000000000000014</v>
      </c>
      <c r="D21" s="10">
        <f t="shared" si="2"/>
        <v>104467.39720173964</v>
      </c>
    </row>
    <row r="22" spans="3:4" x14ac:dyDescent="0.3">
      <c r="C22">
        <f t="shared" si="1"/>
        <v>0.35000000000000014</v>
      </c>
      <c r="D22" s="10">
        <f t="shared" si="2"/>
        <v>123798.98713680408</v>
      </c>
    </row>
    <row r="23" spans="3:4" x14ac:dyDescent="0.3">
      <c r="C23">
        <f t="shared" si="1"/>
        <v>0.36000000000000015</v>
      </c>
      <c r="D23" s="10">
        <f t="shared" si="2"/>
        <v>146007.79775668879</v>
      </c>
    </row>
    <row r="24" spans="3:4" x14ac:dyDescent="0.3">
      <c r="C24">
        <f t="shared" si="1"/>
        <v>0.37000000000000016</v>
      </c>
      <c r="D24" s="10">
        <f t="shared" si="2"/>
        <v>171423.95128728994</v>
      </c>
    </row>
    <row r="25" spans="3:4" x14ac:dyDescent="0.3">
      <c r="C25">
        <f t="shared" si="1"/>
        <v>0.38000000000000017</v>
      </c>
      <c r="D25" s="10">
        <f t="shared" si="2"/>
        <v>200404.82954439666</v>
      </c>
    </row>
    <row r="26" spans="3:4" x14ac:dyDescent="0.3">
      <c r="C26">
        <f t="shared" si="1"/>
        <v>0.39000000000000018</v>
      </c>
      <c r="D26" s="10">
        <f t="shared" si="2"/>
        <v>233336.49658842268</v>
      </c>
    </row>
    <row r="27" spans="3:4" x14ac:dyDescent="0.3">
      <c r="C27">
        <f t="shared" si="1"/>
        <v>0.40000000000000019</v>
      </c>
      <c r="D27" s="10">
        <f t="shared" si="2"/>
        <v>270635.15472461947</v>
      </c>
    </row>
    <row r="28" spans="3:4" x14ac:dyDescent="0.3">
      <c r="C28">
        <f t="shared" si="1"/>
        <v>0.4100000000000002</v>
      </c>
      <c r="D28" s="10">
        <f t="shared" si="2"/>
        <v>312748.63372192561</v>
      </c>
    </row>
    <row r="29" spans="3:4" x14ac:dyDescent="0.3">
      <c r="C29">
        <f t="shared" si="1"/>
        <v>0.42000000000000021</v>
      </c>
      <c r="D29" s="10">
        <f t="shared" si="2"/>
        <v>360157.91312736348</v>
      </c>
    </row>
    <row r="30" spans="3:4" x14ac:dyDescent="0.3">
      <c r="C30">
        <f t="shared" si="1"/>
        <v>0.43000000000000022</v>
      </c>
      <c r="D30" s="10">
        <f t="shared" si="2"/>
        <v>413378.67755645799</v>
      </c>
    </row>
    <row r="31" spans="3:4" x14ac:dyDescent="0.3">
      <c r="C31">
        <f t="shared" si="1"/>
        <v>0.44000000000000022</v>
      </c>
      <c r="D31" s="10">
        <f t="shared" si="2"/>
        <v>472962.90484351479</v>
      </c>
    </row>
    <row r="32" spans="3:4" x14ac:dyDescent="0.3">
      <c r="C32">
        <f t="shared" si="1"/>
        <v>0.45000000000000023</v>
      </c>
      <c r="D32" s="10">
        <f t="shared" si="2"/>
        <v>539500.48693879857</v>
      </c>
    </row>
    <row r="33" spans="3:4" x14ac:dyDescent="0.3">
      <c r="C33">
        <f t="shared" si="1"/>
        <v>0.46000000000000024</v>
      </c>
      <c r="D33" s="10">
        <f t="shared" si="2"/>
        <v>613620.88344267895</v>
      </c>
    </row>
    <row r="34" spans="3:4" x14ac:dyDescent="0.3">
      <c r="C34">
        <f t="shared" si="1"/>
        <v>0.47000000000000025</v>
      </c>
      <c r="D34" s="10">
        <f t="shared" si="2"/>
        <v>695994.80766970397</v>
      </c>
    </row>
    <row r="35" spans="3:4" x14ac:dyDescent="0.3">
      <c r="C35">
        <f t="shared" si="1"/>
        <v>0.48000000000000026</v>
      </c>
      <c r="D35" s="10">
        <f t="shared" si="2"/>
        <v>787335.94513830158</v>
      </c>
    </row>
    <row r="36" spans="3:4" x14ac:dyDescent="0.3">
      <c r="C36">
        <f t="shared" si="1"/>
        <v>0.49000000000000027</v>
      </c>
      <c r="D36" s="10">
        <f t="shared" si="2"/>
        <v>888402.70438443171</v>
      </c>
    </row>
    <row r="37" spans="3:4" x14ac:dyDescent="0.3">
      <c r="C37">
        <f t="shared" si="1"/>
        <v>0.50000000000000022</v>
      </c>
      <c r="D37" s="10">
        <f t="shared" si="2"/>
        <v>1000000.0000000027</v>
      </c>
    </row>
    <row r="38" spans="3:4" x14ac:dyDescent="0.3">
      <c r="D38" s="10">
        <f t="shared" si="2"/>
        <v>0</v>
      </c>
    </row>
    <row r="39" spans="3:4" x14ac:dyDescent="0.3">
      <c r="D39" s="10"/>
    </row>
    <row r="40" spans="3:4" x14ac:dyDescent="0.3">
      <c r="D40" s="10"/>
    </row>
    <row r="41" spans="3:4" x14ac:dyDescent="0.3">
      <c r="D41" s="10"/>
    </row>
    <row r="42" spans="3:4" x14ac:dyDescent="0.3">
      <c r="D42" s="10"/>
    </row>
    <row r="43" spans="3:4" x14ac:dyDescent="0.3">
      <c r="D43" s="10"/>
    </row>
    <row r="44" spans="3:4" x14ac:dyDescent="0.3">
      <c r="D44" s="10"/>
    </row>
    <row r="45" spans="3:4" x14ac:dyDescent="0.3">
      <c r="D45" s="10"/>
    </row>
    <row r="46" spans="3:4" x14ac:dyDescent="0.3">
      <c r="D46" s="10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VG h(tetha)</vt:lpstr>
      <vt:lpstr>BC K(tetha)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brune raynaudschell</dc:creator>
  <cp:lastModifiedBy>brune raynaudschell</cp:lastModifiedBy>
  <dcterms:created xsi:type="dcterms:W3CDTF">2023-03-29T07:37:30Z</dcterms:created>
  <dcterms:modified xsi:type="dcterms:W3CDTF">2023-03-29T12:27:52Z</dcterms:modified>
</cp:coreProperties>
</file>