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PAT\tests FB\"/>
    </mc:Choice>
  </mc:AlternateContent>
  <xr:revisionPtr revIDLastSave="0" documentId="13_ncr:1_{4E27ED32-F8BE-498B-930C-13E630376665}" xr6:coauthVersionLast="47" xr6:coauthVersionMax="47" xr10:uidLastSave="{00000000-0000-0000-0000-000000000000}"/>
  <bookViews>
    <workbookView xWindow="28695" yWindow="0" windowWidth="18090" windowHeight="15585" xr2:uid="{831FCCBB-662C-4E50-AC17-E208B48F1C6B}"/>
  </bookViews>
  <sheets>
    <sheet name="VG h(tetha)" sheetId="1" r:id="rId1"/>
    <sheet name="BC K(tetha)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" i="1" l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223" i="1"/>
  <c r="A224" i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22" i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132" i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31" i="1"/>
  <c r="A124" i="1"/>
  <c r="A125" i="1" s="1"/>
  <c r="A126" i="1" s="1"/>
  <c r="A127" i="1" s="1"/>
  <c r="A128" i="1" s="1"/>
  <c r="A129" i="1" s="1"/>
  <c r="A130" i="1" s="1"/>
  <c r="A113" i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52" i="1"/>
  <c r="A53" i="1" s="1"/>
  <c r="A44" i="1"/>
  <c r="A45" i="1"/>
  <c r="A46" i="1"/>
  <c r="A47" i="1" s="1"/>
  <c r="A48" i="1" s="1"/>
  <c r="A49" i="1" s="1"/>
  <c r="A38" i="1"/>
  <c r="A39" i="1" s="1"/>
  <c r="A40" i="1" s="1"/>
  <c r="A41" i="1" s="1"/>
  <c r="A42" i="1" s="1"/>
  <c r="A43" i="1" s="1"/>
  <c r="A32" i="1"/>
  <c r="A33" i="1" s="1"/>
  <c r="A34" i="1" s="1"/>
  <c r="A35" i="1" s="1"/>
  <c r="A36" i="1" s="1"/>
  <c r="A37" i="1" s="1"/>
  <c r="A24" i="1"/>
  <c r="A25" i="1" s="1"/>
  <c r="A26" i="1" s="1"/>
  <c r="A27" i="1" s="1"/>
  <c r="A28" i="1" s="1"/>
  <c r="A29" i="1" s="1"/>
  <c r="A30" i="1" s="1"/>
  <c r="A31" i="1" s="1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  <c r="A7" i="1" s="1"/>
  <c r="A8" i="1" s="1"/>
  <c r="A9" i="1" s="1"/>
  <c r="A10" i="1" s="1"/>
  <c r="A11" i="1" s="1"/>
  <c r="A5" i="1"/>
  <c r="B1" i="2"/>
  <c r="D7" i="2" s="1"/>
  <c r="J1" i="2"/>
  <c r="C9" i="2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8" i="2"/>
  <c r="D1" i="2"/>
  <c r="A54" i="1" l="1"/>
  <c r="D12" i="2"/>
  <c r="D33" i="2"/>
  <c r="D25" i="2"/>
  <c r="D17" i="2"/>
  <c r="D32" i="2"/>
  <c r="D16" i="2"/>
  <c r="D31" i="2"/>
  <c r="D23" i="2"/>
  <c r="D15" i="2"/>
  <c r="D22" i="2"/>
  <c r="D37" i="2"/>
  <c r="D21" i="2"/>
  <c r="D13" i="2"/>
  <c r="D36" i="2"/>
  <c r="D28" i="2"/>
  <c r="D20" i="2"/>
  <c r="D35" i="2"/>
  <c r="D27" i="2"/>
  <c r="D19" i="2"/>
  <c r="D11" i="2"/>
  <c r="D24" i="2"/>
  <c r="D9" i="2"/>
  <c r="D30" i="2"/>
  <c r="D14" i="2"/>
  <c r="D29" i="2"/>
  <c r="D34" i="2"/>
  <c r="D26" i="2"/>
  <c r="D18" i="2"/>
  <c r="D10" i="2"/>
  <c r="D8" i="2"/>
  <c r="D1" i="1"/>
  <c r="B5" i="1" l="1"/>
  <c r="B221" i="1"/>
  <c r="B229" i="1"/>
  <c r="B237" i="1"/>
  <c r="B245" i="1"/>
  <c r="B253" i="1"/>
  <c r="B261" i="1"/>
  <c r="B269" i="1"/>
  <c r="B277" i="1"/>
  <c r="B285" i="1"/>
  <c r="B293" i="1"/>
  <c r="B301" i="1"/>
  <c r="B38" i="1"/>
  <c r="B46" i="1"/>
  <c r="B6" i="1"/>
  <c r="B234" i="1"/>
  <c r="B298" i="1"/>
  <c r="B235" i="1"/>
  <c r="B275" i="1"/>
  <c r="B44" i="1"/>
  <c r="B244" i="1"/>
  <c r="B284" i="1"/>
  <c r="B45" i="1"/>
  <c r="B222" i="1"/>
  <c r="B230" i="1"/>
  <c r="B238" i="1"/>
  <c r="B246" i="1"/>
  <c r="B254" i="1"/>
  <c r="B262" i="1"/>
  <c r="B270" i="1"/>
  <c r="B278" i="1"/>
  <c r="B286" i="1"/>
  <c r="B294" i="1"/>
  <c r="B302" i="1"/>
  <c r="B39" i="1"/>
  <c r="B47" i="1"/>
  <c r="B50" i="1"/>
  <c r="B258" i="1"/>
  <c r="B282" i="1"/>
  <c r="B43" i="1"/>
  <c r="B243" i="1"/>
  <c r="B283" i="1"/>
  <c r="B52" i="1"/>
  <c r="B260" i="1"/>
  <c r="B300" i="1"/>
  <c r="B4" i="1"/>
  <c r="B223" i="1"/>
  <c r="B231" i="1"/>
  <c r="B239" i="1"/>
  <c r="B247" i="1"/>
  <c r="B255" i="1"/>
  <c r="B263" i="1"/>
  <c r="B271" i="1"/>
  <c r="B279" i="1"/>
  <c r="B287" i="1"/>
  <c r="B295" i="1"/>
  <c r="B303" i="1"/>
  <c r="B40" i="1"/>
  <c r="B48" i="1"/>
  <c r="B42" i="1"/>
  <c r="B250" i="1"/>
  <c r="B274" i="1"/>
  <c r="B51" i="1"/>
  <c r="B259" i="1"/>
  <c r="B299" i="1"/>
  <c r="B228" i="1"/>
  <c r="B268" i="1"/>
  <c r="B224" i="1"/>
  <c r="B232" i="1"/>
  <c r="B240" i="1"/>
  <c r="B248" i="1"/>
  <c r="B256" i="1"/>
  <c r="B264" i="1"/>
  <c r="B272" i="1"/>
  <c r="B280" i="1"/>
  <c r="B288" i="1"/>
  <c r="B296" i="1"/>
  <c r="B304" i="1"/>
  <c r="B41" i="1"/>
  <c r="B49" i="1"/>
  <c r="B242" i="1"/>
  <c r="B290" i="1"/>
  <c r="B227" i="1"/>
  <c r="B267" i="1"/>
  <c r="B252" i="1"/>
  <c r="B292" i="1"/>
  <c r="B225" i="1"/>
  <c r="B233" i="1"/>
  <c r="B241" i="1"/>
  <c r="B249" i="1"/>
  <c r="B257" i="1"/>
  <c r="B265" i="1"/>
  <c r="B273" i="1"/>
  <c r="B281" i="1"/>
  <c r="B289" i="1"/>
  <c r="B297" i="1"/>
  <c r="B266" i="1"/>
  <c r="B251" i="1"/>
  <c r="B291" i="1"/>
  <c r="B236" i="1"/>
  <c r="B276" i="1"/>
  <c r="B37" i="1"/>
  <c r="B226" i="1"/>
  <c r="B53" i="1"/>
  <c r="B54" i="1"/>
  <c r="A55" i="1"/>
  <c r="B7" i="1"/>
  <c r="B55" i="1" l="1"/>
  <c r="A56" i="1"/>
  <c r="B8" i="1"/>
  <c r="B56" i="1" l="1"/>
  <c r="A57" i="1"/>
  <c r="B9" i="1"/>
  <c r="B57" i="1" l="1"/>
  <c r="A58" i="1"/>
  <c r="B10" i="1"/>
  <c r="A59" i="1" l="1"/>
  <c r="B58" i="1"/>
  <c r="B11" i="1"/>
  <c r="A60" i="1" l="1"/>
  <c r="B59" i="1"/>
  <c r="B12" i="1"/>
  <c r="A61" i="1" l="1"/>
  <c r="B60" i="1"/>
  <c r="B13" i="1"/>
  <c r="B61" i="1" l="1"/>
  <c r="A62" i="1"/>
  <c r="B14" i="1"/>
  <c r="B62" i="1" l="1"/>
  <c r="A63" i="1"/>
  <c r="B15" i="1"/>
  <c r="B63" i="1" l="1"/>
  <c r="A64" i="1"/>
  <c r="B16" i="1"/>
  <c r="B64" i="1" l="1"/>
  <c r="A65" i="1"/>
  <c r="B17" i="1"/>
  <c r="B65" i="1" l="1"/>
  <c r="A66" i="1"/>
  <c r="B18" i="1"/>
  <c r="B66" i="1" l="1"/>
  <c r="A67" i="1"/>
  <c r="B19" i="1"/>
  <c r="A68" i="1" l="1"/>
  <c r="B67" i="1"/>
  <c r="B20" i="1"/>
  <c r="A69" i="1" l="1"/>
  <c r="B68" i="1"/>
  <c r="B21" i="1"/>
  <c r="A70" i="1" l="1"/>
  <c r="B69" i="1"/>
  <c r="B22" i="1"/>
  <c r="B70" i="1" l="1"/>
  <c r="A71" i="1"/>
  <c r="B23" i="1"/>
  <c r="B71" i="1" l="1"/>
  <c r="A72" i="1"/>
  <c r="B24" i="1"/>
  <c r="B72" i="1" l="1"/>
  <c r="A73" i="1"/>
  <c r="B25" i="1"/>
  <c r="A74" i="1" l="1"/>
  <c r="B73" i="1"/>
  <c r="B26" i="1"/>
  <c r="A75" i="1" l="1"/>
  <c r="B74" i="1"/>
  <c r="B27" i="1"/>
  <c r="A76" i="1" l="1"/>
  <c r="B75" i="1"/>
  <c r="B28" i="1"/>
  <c r="A77" i="1" l="1"/>
  <c r="B76" i="1"/>
  <c r="B29" i="1"/>
  <c r="B77" i="1" l="1"/>
  <c r="A78" i="1"/>
  <c r="B30" i="1"/>
  <c r="A79" i="1" l="1"/>
  <c r="B78" i="1"/>
  <c r="B31" i="1"/>
  <c r="B79" i="1" l="1"/>
  <c r="A80" i="1"/>
  <c r="B32" i="1"/>
  <c r="A81" i="1" l="1"/>
  <c r="B80" i="1"/>
  <c r="B33" i="1"/>
  <c r="B81" i="1" l="1"/>
  <c r="A82" i="1"/>
  <c r="B34" i="1"/>
  <c r="A83" i="1" l="1"/>
  <c r="B82" i="1"/>
  <c r="B35" i="1"/>
  <c r="A84" i="1" l="1"/>
  <c r="B83" i="1"/>
  <c r="B36" i="1"/>
  <c r="A85" i="1" l="1"/>
  <c r="B84" i="1"/>
  <c r="A50" i="1"/>
  <c r="A86" i="1" l="1"/>
  <c r="B85" i="1"/>
  <c r="A51" i="1"/>
  <c r="B86" i="1" l="1"/>
  <c r="A87" i="1"/>
  <c r="B87" i="1" l="1"/>
  <c r="A88" i="1"/>
  <c r="B88" i="1" l="1"/>
  <c r="A89" i="1"/>
  <c r="A90" i="1" l="1"/>
  <c r="B89" i="1"/>
  <c r="B90" i="1" l="1"/>
  <c r="A91" i="1"/>
  <c r="A92" i="1" l="1"/>
  <c r="B91" i="1"/>
  <c r="A93" i="1" l="1"/>
  <c r="B92" i="1"/>
  <c r="B93" i="1" l="1"/>
  <c r="A94" i="1"/>
  <c r="B94" i="1" l="1"/>
  <c r="A95" i="1"/>
  <c r="A96" i="1" l="1"/>
  <c r="B95" i="1"/>
  <c r="A97" i="1" l="1"/>
  <c r="B96" i="1"/>
  <c r="A98" i="1" l="1"/>
  <c r="B97" i="1"/>
  <c r="B98" i="1" l="1"/>
  <c r="A99" i="1"/>
  <c r="A100" i="1" l="1"/>
  <c r="B99" i="1"/>
  <c r="A101" i="1" l="1"/>
  <c r="B100" i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</calcChain>
</file>

<file path=xl/sharedStrings.xml><?xml version="1.0" encoding="utf-8"?>
<sst xmlns="http://schemas.openxmlformats.org/spreadsheetml/2006/main" count="14" uniqueCount="12">
  <si>
    <t>n</t>
  </si>
  <si>
    <t>tetha res</t>
  </si>
  <si>
    <t>thetha sat</t>
  </si>
  <si>
    <t>tetha</t>
  </si>
  <si>
    <t>h (m)</t>
  </si>
  <si>
    <t>|hg| (m)</t>
  </si>
  <si>
    <t>m (Burdine)</t>
  </si>
  <si>
    <t>β</t>
  </si>
  <si>
    <t>Ks</t>
  </si>
  <si>
    <r>
      <rPr>
        <b/>
        <sz val="15"/>
        <color theme="1"/>
        <rFont val="Calibri"/>
        <family val="2"/>
      </rPr>
      <t>ϑ</t>
    </r>
    <r>
      <rPr>
        <b/>
        <sz val="15"/>
        <color theme="1"/>
        <rFont val="Calibri"/>
        <family val="2"/>
        <scheme val="minor"/>
      </rPr>
      <t xml:space="preserve"> sat</t>
    </r>
  </si>
  <si>
    <t>ϑ (m3/m3)</t>
  </si>
  <si>
    <t>K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</si>
</sst>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5"/>
      <color theme="1"/>
      <name val="Calibri"/>
      <family val="2"/>
      <scheme val="minor"/>
    </font>
    <font>
      <b/>
      <sz val="1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F888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/>
    <xf numFmtId="11" fontId="0" fillId="0" borderId="0" xfId="0" applyNumberFormat="1"/>
    <xf numFmtId="0" fontId="3" fillId="0" borderId="0" xfId="0" applyFont="1" applyFill="1"/>
    <xf numFmtId="11" fontId="3" fillId="0" borderId="0" xfId="0" applyNumberFormat="1" applyFont="1" applyFill="1"/>
    <xf numFmtId="0" fontId="3" fillId="6" borderId="0" xfId="0" applyFont="1" applyFill="1"/>
    <xf numFmtId="11" fontId="3" fillId="6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8DB"/>
      <color rgb="FFFF6565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>
                <a:solidFill>
                  <a:schemeClr val="tx1"/>
                </a:solidFill>
              </a:rPr>
              <a:t>Courbe</a:t>
            </a:r>
            <a:r>
              <a:rPr lang="fr-FR" b="1" baseline="0">
                <a:solidFill>
                  <a:schemeClr val="tx1"/>
                </a:solidFill>
              </a:rPr>
              <a:t> de rétention h(</a:t>
            </a:r>
            <a:r>
              <a:rPr lang="fr-FR" sz="1400" b="1" i="0" u="none" strike="noStrike" baseline="0">
                <a:solidFill>
                  <a:schemeClr val="tx1"/>
                </a:solidFill>
                <a:effectLst/>
              </a:rPr>
              <a:t>𝜽</a:t>
            </a:r>
            <a:r>
              <a:rPr lang="fr-FR" b="1" baseline="0">
                <a:solidFill>
                  <a:schemeClr val="tx1"/>
                </a:solidFill>
              </a:rPr>
              <a:t>) van Genuchten</a:t>
            </a:r>
            <a:endParaRPr lang="fr-FR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6350">
                <a:solidFill>
                  <a:schemeClr val="accent1"/>
                </a:solidFill>
              </a:ln>
              <a:effectLst/>
            </c:spPr>
          </c:marker>
          <c:xVal>
            <c:numRef>
              <c:f>'VG h(tetha)'!$B$4:$B$300</c:f>
              <c:numCache>
                <c:formatCode>General</c:formatCode>
                <c:ptCount val="297"/>
                <c:pt idx="0">
                  <c:v>0.47</c:v>
                </c:pt>
                <c:pt idx="1">
                  <c:v>0.46999637973615516</c:v>
                </c:pt>
                <c:pt idx="2">
                  <c:v>0.46997952393123743</c:v>
                </c:pt>
                <c:pt idx="3">
                  <c:v>0.46994359359687043</c:v>
                </c:pt>
                <c:pt idx="4">
                  <c:v>0.46988427328729687</c:v>
                </c:pt>
                <c:pt idx="5">
                  <c:v>0.46979799734149863</c:v>
                </c:pt>
                <c:pt idx="6">
                  <c:v>0.46968170042855872</c:v>
                </c:pt>
                <c:pt idx="7">
                  <c:v>0.46953270069942599</c:v>
                </c:pt>
                <c:pt idx="8">
                  <c:v>0.46934863654085635</c:v>
                </c:pt>
                <c:pt idx="9">
                  <c:v>0.46912742961979736</c:v>
                </c:pt>
                <c:pt idx="10">
                  <c:v>0.46886726227100628</c:v>
                </c:pt>
                <c:pt idx="11">
                  <c:v>0.46856656317258971</c:v>
                </c:pt>
                <c:pt idx="12">
                  <c:v>0.46822399790375879</c:v>
                </c:pt>
                <c:pt idx="13">
                  <c:v>0.46783846231480031</c:v>
                </c:pt>
                <c:pt idx="14">
                  <c:v>0.46740907737607562</c:v>
                </c:pt>
                <c:pt idx="15">
                  <c:v>0.4669351846117854</c:v>
                </c:pt>
                <c:pt idx="16">
                  <c:v>0.46641634150450972</c:v>
                </c:pt>
                <c:pt idx="17">
                  <c:v>0.46585231644735536</c:v>
                </c:pt>
                <c:pt idx="18">
                  <c:v>0.46524308295823968</c:v>
                </c:pt>
                <c:pt idx="19">
                  <c:v>0.46458881297523491</c:v>
                </c:pt>
                <c:pt idx="20">
                  <c:v>0.46388986913410923</c:v>
                </c:pt>
                <c:pt idx="21">
                  <c:v>0.46314679599557373</c:v>
                </c:pt>
                <c:pt idx="22">
                  <c:v>0.46236031024390312</c:v>
                </c:pt>
                <c:pt idx="23">
                  <c:v>0.46153128992266379</c:v>
                </c:pt>
                <c:pt idx="24">
                  <c:v>0.46066076280849455</c:v>
                </c:pt>
                <c:pt idx="25">
                  <c:v>0.45974989405105238</c:v>
                </c:pt>
                <c:pt idx="26">
                  <c:v>0.45879997322694366</c:v>
                </c:pt>
                <c:pt idx="27">
                  <c:v>0.45781240096825138</c:v>
                </c:pt>
                <c:pt idx="28">
                  <c:v>0.45678867533267908</c:v>
                </c:pt>
                <c:pt idx="29">
                  <c:v>0.45573037808299111</c:v>
                </c:pt>
                <c:pt idx="30">
                  <c:v>0.45463916103900071</c:v>
                </c:pt>
                <c:pt idx="31">
                  <c:v>0.45351673265660175</c:v>
                </c:pt>
                <c:pt idx="32">
                  <c:v>0.45236484497603413</c:v>
                </c:pt>
                <c:pt idx="33">
                  <c:v>0.45118528106653089</c:v>
                </c:pt>
                <c:pt idx="34">
                  <c:v>0.4499798430775005</c:v>
                </c:pt>
                <c:pt idx="35">
                  <c:v>0.44875034098822175</c:v>
                </c:pt>
                <c:pt idx="36">
                  <c:v>0.44749858212935723</c:v>
                </c:pt>
                <c:pt idx="37">
                  <c:v>0.44622636153104533</c:v>
                </c:pt>
                <c:pt idx="38">
                  <c:v>0.44493545313445004</c:v>
                </c:pt>
                <c:pt idx="39">
                  <c:v>0.44362760188683903</c:v>
                </c:pt>
                <c:pt idx="40">
                  <c:v>0.44230451672488125</c:v>
                </c:pt>
                <c:pt idx="41">
                  <c:v>0.44096786443711933</c:v>
                </c:pt>
                <c:pt idx="42">
                  <c:v>0.43961926438462884</c:v>
                </c:pt>
                <c:pt idx="43">
                  <c:v>0.43826028404880035</c:v>
                </c:pt>
                <c:pt idx="44">
                  <c:v>0.436892435366948</c:v>
                </c:pt>
                <c:pt idx="45">
                  <c:v>0.43551717181001404</c:v>
                </c:pt>
                <c:pt idx="46">
                  <c:v>0.42857618025475963</c:v>
                </c:pt>
                <c:pt idx="47">
                  <c:v>0.42163193779446673</c:v>
                </c:pt>
                <c:pt idx="48">
                  <c:v>0.41479649543470343</c:v>
                </c:pt>
                <c:pt idx="49">
                  <c:v>0.40814784634013956</c:v>
                </c:pt>
                <c:pt idx="50">
                  <c:v>0.40173628868021027</c:v>
                </c:pt>
                <c:pt idx="51">
                  <c:v>0.39559094796197125</c:v>
                </c:pt>
                <c:pt idx="52">
                  <c:v>0.38972551268194272</c:v>
                </c:pt>
                <c:pt idx="53">
                  <c:v>0.38414286368058459</c:v>
                </c:pt>
                <c:pt idx="54">
                  <c:v>0.37883861131795354</c:v>
                </c:pt>
                <c:pt idx="55">
                  <c:v>0.37380369678929293</c:v>
                </c:pt>
                <c:pt idx="56">
                  <c:v>0.36902625055531368</c:v>
                </c:pt>
                <c:pt idx="57">
                  <c:v>0.3644928881706212</c:v>
                </c:pt>
                <c:pt idx="58">
                  <c:v>0.36018959318254012</c:v>
                </c:pt>
                <c:pt idx="59">
                  <c:v>0.3561023036338411</c:v>
                </c:pt>
                <c:pt idx="60">
                  <c:v>0.35221728942009511</c:v>
                </c:pt>
                <c:pt idx="61">
                  <c:v>0.34852138418319389</c:v>
                </c:pt>
                <c:pt idx="62">
                  <c:v>0.34500211741437065</c:v>
                </c:pt>
                <c:pt idx="63">
                  <c:v>0.34164777911226984</c:v>
                </c:pt>
                <c:pt idx="64">
                  <c:v>0.33844743967862462</c:v>
                </c:pt>
                <c:pt idx="65">
                  <c:v>0.33539094082403642</c:v>
                </c:pt>
                <c:pt idx="66">
                  <c:v>0.33246886836189476</c:v>
                </c:pt>
                <c:pt idx="67">
                  <c:v>0.32967251432566874</c:v>
                </c:pt>
                <c:pt idx="68">
                  <c:v>0.32699383343622035</c:v>
                </c:pt>
                <c:pt idx="69">
                  <c:v>0.32442539726873737</c:v>
                </c:pt>
                <c:pt idx="70">
                  <c:v>0.32196034830671272</c:v>
                </c:pt>
                <c:pt idx="71">
                  <c:v>0.31959235526936514</c:v>
                </c:pt>
                <c:pt idx="72">
                  <c:v>0.31731557055047799</c:v>
                </c:pt>
                <c:pt idx="73">
                  <c:v>0.31512459023449535</c:v>
                </c:pt>
                <c:pt idx="74">
                  <c:v>0.31301441690627663</c:v>
                </c:pt>
                <c:pt idx="75">
                  <c:v>0.31098042530661107</c:v>
                </c:pt>
                <c:pt idx="76">
                  <c:v>0.30901833078013641</c:v>
                </c:pt>
                <c:pt idx="77">
                  <c:v>0.30712416039728335</c:v>
                </c:pt>
                <c:pt idx="78">
                  <c:v>0.30529422659442274</c:v>
                </c:pt>
                <c:pt idx="79">
                  <c:v>0.30352510315754988</c:v>
                </c:pt>
                <c:pt idx="80">
                  <c:v>0.30181360336835145</c:v>
                </c:pt>
                <c:pt idx="81">
                  <c:v>0.30015676013303116</c:v>
                </c:pt>
                <c:pt idx="82">
                  <c:v>0.2985518079208288</c:v>
                </c:pt>
                <c:pt idx="83">
                  <c:v>0.29699616634869797</c:v>
                </c:pt>
                <c:pt idx="84">
                  <c:v>0.2954874252597226</c:v>
                </c:pt>
                <c:pt idx="85">
                  <c:v>0.29402333115461587</c:v>
                </c:pt>
                <c:pt idx="86">
                  <c:v>0.29260177484744487</c:v>
                </c:pt>
                <c:pt idx="87">
                  <c:v>0.29122078022817821</c:v>
                </c:pt>
                <c:pt idx="88">
                  <c:v>0.28987849402551824</c:v>
                </c:pt>
                <c:pt idx="89">
                  <c:v>0.2885731764736299</c:v>
                </c:pt>
                <c:pt idx="90">
                  <c:v>0.28730319279575489</c:v>
                </c:pt>
                <c:pt idx="91">
                  <c:v>0.28606700542628527</c:v>
                </c:pt>
                <c:pt idx="92">
                  <c:v>0.28486316690069113</c:v>
                </c:pt>
                <c:pt idx="93">
                  <c:v>0.28369031334977346</c:v>
                </c:pt>
                <c:pt idx="94">
                  <c:v>0.28254715854111312</c:v>
                </c:pt>
                <c:pt idx="95">
                  <c:v>0.28143248841633844</c:v>
                </c:pt>
                <c:pt idx="96">
                  <c:v>0.28034515607801064</c:v>
                </c:pt>
                <c:pt idx="97">
                  <c:v>0.27928407718456527</c:v>
                </c:pt>
                <c:pt idx="98">
                  <c:v>0.27824822571591279</c:v>
                </c:pt>
                <c:pt idx="99">
                  <c:v>0.27723663007602639</c:v>
                </c:pt>
                <c:pt idx="100">
                  <c:v>0.27624836950218551</c:v>
                </c:pt>
                <c:pt idx="101">
                  <c:v>0.27528257075353402</c:v>
                </c:pt>
                <c:pt idx="102">
                  <c:v>0.27433840505428708</c:v>
                </c:pt>
                <c:pt idx="103">
                  <c:v>0.27341508526932062</c:v>
                </c:pt>
                <c:pt idx="104">
                  <c:v>0.27251186329202698</c:v>
                </c:pt>
                <c:pt idx="105">
                  <c:v>0.27162802762624172</c:v>
                </c:pt>
                <c:pt idx="106">
                  <c:v>0.27076290114578128</c:v>
                </c:pt>
                <c:pt idx="107">
                  <c:v>0.26991583901667421</c:v>
                </c:pt>
                <c:pt idx="108">
                  <c:v>0.26908622676856664</c:v>
                </c:pt>
                <c:pt idx="109">
                  <c:v>0.26827347850303074</c:v>
                </c:pt>
                <c:pt idx="110">
                  <c:v>0.26747703522763056</c:v>
                </c:pt>
                <c:pt idx="111">
                  <c:v>0.26669636330561375</c:v>
                </c:pt>
                <c:pt idx="112">
                  <c:v>0.26593095301200892</c:v>
                </c:pt>
                <c:pt idx="113">
                  <c:v>0.26518031718773138</c:v>
                </c:pt>
                <c:pt idx="114">
                  <c:v>0.26444398998404162</c:v>
                </c:pt>
                <c:pt idx="115">
                  <c:v>0.26372152569037216</c:v>
                </c:pt>
                <c:pt idx="116">
                  <c:v>0.26301249763914408</c:v>
                </c:pt>
                <c:pt idx="117">
                  <c:v>0.26231649718174088</c:v>
                </c:pt>
                <c:pt idx="118">
                  <c:v>0.26163313273030703</c:v>
                </c:pt>
                <c:pt idx="119">
                  <c:v>0.26096202886048459</c:v>
                </c:pt>
                <c:pt idx="120">
                  <c:v>0.26030282547061262</c:v>
                </c:pt>
                <c:pt idx="121">
                  <c:v>0.25965517699328167</c:v>
                </c:pt>
                <c:pt idx="122">
                  <c:v>0.25901875165547439</c:v>
                </c:pt>
                <c:pt idx="123">
                  <c:v>0.25839323078382792</c:v>
                </c:pt>
                <c:pt idx="124">
                  <c:v>0.25777830815183317</c:v>
                </c:pt>
                <c:pt idx="125">
                  <c:v>0.25717368936603957</c:v>
                </c:pt>
                <c:pt idx="126">
                  <c:v>0.2565790912885651</c:v>
                </c:pt>
                <c:pt idx="127">
                  <c:v>0.25112900627596091</c:v>
                </c:pt>
                <c:pt idx="128">
                  <c:v>0.24643561787701163</c:v>
                </c:pt>
                <c:pt idx="129">
                  <c:v>0.24233905051654872</c:v>
                </c:pt>
                <c:pt idx="130">
                  <c:v>0.23872292941308282</c:v>
                </c:pt>
                <c:pt idx="131">
                  <c:v>0.2355002928598928</c:v>
                </c:pt>
                <c:pt idx="132">
                  <c:v>0.23260469480172707</c:v>
                </c:pt>
                <c:pt idx="133">
                  <c:v>0.22998438414872208</c:v>
                </c:pt>
                <c:pt idx="134">
                  <c:v>0.2275983799030101</c:v>
                </c:pt>
                <c:pt idx="135">
                  <c:v>0.22541375417707754</c:v>
                </c:pt>
                <c:pt idx="136">
                  <c:v>0.22340370758852263</c:v>
                </c:pt>
                <c:pt idx="137">
                  <c:v>0.22154617796217535</c:v>
                </c:pt>
                <c:pt idx="138">
                  <c:v>0.21982281622573824</c:v>
                </c:pt>
                <c:pt idx="139">
                  <c:v>0.21821822030344562</c:v>
                </c:pt>
                <c:pt idx="140">
                  <c:v>0.21671935361206721</c:v>
                </c:pt>
                <c:pt idx="141">
                  <c:v>0.21531509782872771</c:v>
                </c:pt>
                <c:pt idx="142">
                  <c:v>0.21399590478624753</c:v>
                </c:pt>
                <c:pt idx="143">
                  <c:v>0.21275352254883628</c:v>
                </c:pt>
                <c:pt idx="144">
                  <c:v>0.21158077769162884</c:v>
                </c:pt>
                <c:pt idx="145">
                  <c:v>0.21047140065116648</c:v>
                </c:pt>
                <c:pt idx="146">
                  <c:v>0.20941988443041951</c:v>
                </c:pt>
                <c:pt idx="147">
                  <c:v>0.20842136938531675</c:v>
                </c:pt>
                <c:pt idx="148">
                  <c:v>0.2074715485896157</c:v>
                </c:pt>
                <c:pt idx="149">
                  <c:v>0.20656658957220309</c:v>
                </c:pt>
                <c:pt idx="150">
                  <c:v>0.205703069182267</c:v>
                </c:pt>
                <c:pt idx="151">
                  <c:v>0.20487791905753597</c:v>
                </c:pt>
                <c:pt idx="152">
                  <c:v>0.20408837971482482</c:v>
                </c:pt>
                <c:pt idx="153">
                  <c:v>0.2033319616970552</c:v>
                </c:pt>
                <c:pt idx="154">
                  <c:v>0.20260641253003725</c:v>
                </c:pt>
                <c:pt idx="155">
                  <c:v>0.20190968848967547</c:v>
                </c:pt>
                <c:pt idx="156">
                  <c:v>0.20123993037345272</c:v>
                </c:pt>
                <c:pt idx="157">
                  <c:v>0.20059544262198248</c:v>
                </c:pt>
                <c:pt idx="158">
                  <c:v>0.19997467525670259</c:v>
                </c:pt>
                <c:pt idx="159">
                  <c:v>0.19937620819560575</c:v>
                </c:pt>
                <c:pt idx="160">
                  <c:v>0.19879873758569566</c:v>
                </c:pt>
                <c:pt idx="161">
                  <c:v>0.19824106385274207</c:v>
                </c:pt>
                <c:pt idx="162">
                  <c:v>0.19770208121905375</c:v>
                </c:pt>
                <c:pt idx="163">
                  <c:v>0.19718076848082253</c:v>
                </c:pt>
                <c:pt idx="164">
                  <c:v>0.19667618087000954</c:v>
                </c:pt>
                <c:pt idx="165">
                  <c:v>0.19618744285321765</c:v>
                </c:pt>
                <c:pt idx="166">
                  <c:v>0.19571374174268089</c:v>
                </c:pt>
                <c:pt idx="167">
                  <c:v>0.19525432201331619</c:v>
                </c:pt>
                <c:pt idx="168">
                  <c:v>0.19480848023544503</c:v>
                </c:pt>
                <c:pt idx="169">
                  <c:v>0.19437556054588814</c:v>
                </c:pt>
                <c:pt idx="170">
                  <c:v>0.19395495059112</c:v>
                </c:pt>
                <c:pt idx="171">
                  <c:v>0.19354607788541822</c:v>
                </c:pt>
                <c:pt idx="172">
                  <c:v>0.19314840653475726</c:v>
                </c:pt>
                <c:pt idx="173">
                  <c:v>0.1927614342838182</c:v>
                </c:pt>
                <c:pt idx="174">
                  <c:v>0.19238468984911802</c:v>
                </c:pt>
                <c:pt idx="175">
                  <c:v>0.19201773050606422</c:v>
                </c:pt>
                <c:pt idx="176">
                  <c:v>0.19166013990184935</c:v>
                </c:pt>
                <c:pt idx="177">
                  <c:v>0.19131152606962462</c:v>
                </c:pt>
                <c:pt idx="178">
                  <c:v>0.19097151962242154</c:v>
                </c:pt>
                <c:pt idx="179">
                  <c:v>0.19063977210790631</c:v>
                </c:pt>
                <c:pt idx="180">
                  <c:v>0.19031595450731123</c:v>
                </c:pt>
                <c:pt idx="181">
                  <c:v>0.18999975586384527</c:v>
                </c:pt>
                <c:pt idx="182">
                  <c:v>0.18969088202759013</c:v>
                </c:pt>
                <c:pt idx="183">
                  <c:v>0.18938905450536786</c:v>
                </c:pt>
                <c:pt idx="184">
                  <c:v>0.18909400940536034</c:v>
                </c:pt>
                <c:pt idx="185">
                  <c:v>0.18880549646739181</c:v>
                </c:pt>
                <c:pt idx="186">
                  <c:v>0.18852327817077741</c:v>
                </c:pt>
                <c:pt idx="187">
                  <c:v>0.18824712891251011</c:v>
                </c:pt>
                <c:pt idx="188">
                  <c:v>0.18797683424932532</c:v>
                </c:pt>
                <c:pt idx="189">
                  <c:v>0.18771219019785729</c:v>
                </c:pt>
                <c:pt idx="190">
                  <c:v>0.18745300258769784</c:v>
                </c:pt>
                <c:pt idx="191">
                  <c:v>0.18719908646269545</c:v>
                </c:pt>
                <c:pt idx="192">
                  <c:v>0.18695026552630084</c:v>
                </c:pt>
                <c:pt idx="193">
                  <c:v>0.1867063716271796</c:v>
                </c:pt>
                <c:pt idx="194">
                  <c:v>0.1864672442816826</c:v>
                </c:pt>
                <c:pt idx="195">
                  <c:v>0.18623273023009279</c:v>
                </c:pt>
                <c:pt idx="196">
                  <c:v>0.1860026830238613</c:v>
                </c:pt>
                <c:pt idx="197">
                  <c:v>0.18577696264130683</c:v>
                </c:pt>
                <c:pt idx="198">
                  <c:v>0.18555543512948813</c:v>
                </c:pt>
                <c:pt idx="199">
                  <c:v>0.18533797227016835</c:v>
                </c:pt>
                <c:pt idx="200">
                  <c:v>0.18512445126797894</c:v>
                </c:pt>
                <c:pt idx="201">
                  <c:v>0.1849147544590608</c:v>
                </c:pt>
                <c:pt idx="202">
                  <c:v>0.18470876903861205</c:v>
                </c:pt>
                <c:pt idx="203">
                  <c:v>0.18450638680590933</c:v>
                </c:pt>
                <c:pt idx="204">
                  <c:v>0.18430750392549355</c:v>
                </c:pt>
                <c:pt idx="205">
                  <c:v>0.18411202070332322</c:v>
                </c:pt>
                <c:pt idx="206">
                  <c:v>0.18391984137679868</c:v>
                </c:pt>
                <c:pt idx="207">
                  <c:v>0.18373087391765303</c:v>
                </c:pt>
                <c:pt idx="208">
                  <c:v>0.18354502984678819</c:v>
                </c:pt>
                <c:pt idx="209">
                  <c:v>0.18336222406021035</c:v>
                </c:pt>
                <c:pt idx="210">
                  <c:v>0.18318237466528589</c:v>
                </c:pt>
                <c:pt idx="211">
                  <c:v>0.1830054028266038</c:v>
                </c:pt>
                <c:pt idx="212">
                  <c:v>0.18283123262078418</c:v>
                </c:pt>
                <c:pt idx="213">
                  <c:v>0.18265979089962675</c:v>
                </c:pt>
                <c:pt idx="214">
                  <c:v>0.18249100716103822</c:v>
                </c:pt>
                <c:pt idx="215">
                  <c:v>0.18232481342722187</c:v>
                </c:pt>
                <c:pt idx="216">
                  <c:v>0.18216114412965087</c:v>
                </c:pt>
                <c:pt idx="217">
                  <c:v>0.181999936000384</c:v>
                </c:pt>
                <c:pt idx="218">
                  <c:v>0.18051075477193906</c:v>
                </c:pt>
                <c:pt idx="219">
                  <c:v>0.1792118326967127</c:v>
                </c:pt>
                <c:pt idx="220">
                  <c:v>0.17806582748728297</c:v>
                </c:pt>
                <c:pt idx="221">
                  <c:v>0.17704491282775772</c:v>
                </c:pt>
                <c:pt idx="222">
                  <c:v>0.17612787162676558</c:v>
                </c:pt>
                <c:pt idx="223">
                  <c:v>0.17529820565637599</c:v>
                </c:pt>
                <c:pt idx="224">
                  <c:v>0.17454286661647264</c:v>
                </c:pt>
                <c:pt idx="225">
                  <c:v>0.17385138078607601</c:v>
                </c:pt>
                <c:pt idx="226">
                  <c:v>0.17321523067272537</c:v>
                </c:pt>
                <c:pt idx="227">
                  <c:v>0.17262740899797802</c:v>
                </c:pt>
                <c:pt idx="228">
                  <c:v>0.17208209098826105</c:v>
                </c:pt>
                <c:pt idx="229">
                  <c:v>0.17157438958831037</c:v>
                </c:pt>
                <c:pt idx="230">
                  <c:v>0.17110016988853927</c:v>
                </c:pt>
                <c:pt idx="231">
                  <c:v>0.17065590655014637</c:v>
                </c:pt>
                <c:pt idx="232">
                  <c:v>0.17023857292908012</c:v>
                </c:pt>
                <c:pt idx="233">
                  <c:v>0.16984555389294628</c:v>
                </c:pt>
                <c:pt idx="234">
                  <c:v>0.16947457657087067</c:v>
                </c:pt>
                <c:pt idx="235">
                  <c:v>0.16912365483389974</c:v>
                </c:pt>
                <c:pt idx="236">
                  <c:v>0.16879104440033779</c:v>
                </c:pt>
                <c:pt idx="237">
                  <c:v>0.16847520624369858</c:v>
                </c:pt>
                <c:pt idx="238">
                  <c:v>0.16817477654760701</c:v>
                </c:pt>
                <c:pt idx="239">
                  <c:v>0.16788854186687396</c:v>
                </c:pt>
                <c:pt idx="240">
                  <c:v>0.16761541846112799</c:v>
                </c:pt>
                <c:pt idx="241">
                  <c:v>0.16735443499715996</c:v>
                </c:pt>
                <c:pt idx="242">
                  <c:v>0.16710471798968418</c:v>
                </c:pt>
                <c:pt idx="243">
                  <c:v>0.16686547948248959</c:v>
                </c:pt>
                <c:pt idx="244">
                  <c:v>0.16663600657362274</c:v>
                </c:pt>
                <c:pt idx="245">
                  <c:v>0.16641565246701193</c:v>
                </c:pt>
                <c:pt idx="246">
                  <c:v>0.16620382879442655</c:v>
                </c:pt>
                <c:pt idx="247">
                  <c:v>0.16599999900000018</c:v>
                </c:pt>
                <c:pt idx="248">
                  <c:v>0.16580367261779419</c:v>
                </c:pt>
                <c:pt idx="249">
                  <c:v>0.16561440030333907</c:v>
                </c:pt>
                <c:pt idx="250">
                  <c:v>0.16543176950449276</c:v>
                </c:pt>
                <c:pt idx="251">
                  <c:v>0.16525540067661479</c:v>
                </c:pt>
                <c:pt idx="252">
                  <c:v>0.16508494396298115</c:v>
                </c:pt>
                <c:pt idx="253">
                  <c:v>0.16492007627432886</c:v>
                </c:pt>
                <c:pt idx="254">
                  <c:v>0.1647604987120285</c:v>
                </c:pt>
                <c:pt idx="255">
                  <c:v>0.1646059342881008</c:v>
                </c:pt>
                <c:pt idx="256">
                  <c:v>0.16445612590249306</c:v>
                </c:pt>
                <c:pt idx="257">
                  <c:v>0.16431083454399872</c:v>
                </c:pt>
                <c:pt idx="258">
                  <c:v>0.16416983768617255</c:v>
                </c:pt>
                <c:pt idx="259">
                  <c:v>0.16403292785374637</c:v>
                </c:pt>
                <c:pt idx="260">
                  <c:v>0.16389991133853318</c:v>
                </c:pt>
                <c:pt idx="261">
                  <c:v>0.16377060704673985</c:v>
                </c:pt>
                <c:pt idx="262">
                  <c:v>0.16364484546208594</c:v>
                </c:pt>
                <c:pt idx="263">
                  <c:v>0.16352246771122481</c:v>
                </c:pt>
                <c:pt idx="264">
                  <c:v>0.16340332471974886</c:v>
                </c:pt>
                <c:pt idx="265">
                  <c:v>0.16328727644858168</c:v>
                </c:pt>
                <c:pt idx="266">
                  <c:v>0.16317419120186291</c:v>
                </c:pt>
                <c:pt idx="267">
                  <c:v>0.16306394499854734</c:v>
                </c:pt>
                <c:pt idx="268">
                  <c:v>0.16295642100090074</c:v>
                </c:pt>
                <c:pt idx="269">
                  <c:v>0.16285150899390252</c:v>
                </c:pt>
                <c:pt idx="270">
                  <c:v>0.16274910491028166</c:v>
                </c:pt>
                <c:pt idx="271">
                  <c:v>0.1626491103965329</c:v>
                </c:pt>
                <c:pt idx="272">
                  <c:v>0.16255143241579872</c:v>
                </c:pt>
                <c:pt idx="273">
                  <c:v>0.16245598288397259</c:v>
                </c:pt>
                <c:pt idx="274">
                  <c:v>0.16236267833578799</c:v>
                </c:pt>
                <c:pt idx="275">
                  <c:v>0.16227143961801632</c:v>
                </c:pt>
                <c:pt idx="276">
                  <c:v>0.16218219160721048</c:v>
                </c:pt>
                <c:pt idx="277">
                  <c:v>0.16209486294970638</c:v>
                </c:pt>
                <c:pt idx="278">
                  <c:v>0.16200938582183744</c:v>
                </c:pt>
                <c:pt idx="279">
                  <c:v>0.16192569570853113</c:v>
                </c:pt>
                <c:pt idx="280">
                  <c:v>0.16184373119864445</c:v>
                </c:pt>
                <c:pt idx="281">
                  <c:v>0.1617634337955636</c:v>
                </c:pt>
                <c:pt idx="282">
                  <c:v>0.16168474774173985</c:v>
                </c:pt>
                <c:pt idx="283">
                  <c:v>0.16160761985596636</c:v>
                </c:pt>
                <c:pt idx="284">
                  <c:v>0.16153199938231613</c:v>
                </c:pt>
                <c:pt idx="285">
                  <c:v>0.16145783784976689</c:v>
                </c:pt>
                <c:pt idx="286">
                  <c:v>0.16138508894162995</c:v>
                </c:pt>
                <c:pt idx="287">
                  <c:v>0.16131370837398476</c:v>
                </c:pt>
                <c:pt idx="288">
                  <c:v>0.16124365378239361</c:v>
                </c:pt>
                <c:pt idx="289">
                  <c:v>0.16117488461623833</c:v>
                </c:pt>
                <c:pt idx="290">
                  <c:v>0.16110736204008019</c:v>
                </c:pt>
                <c:pt idx="291">
                  <c:v>0.16104104884149797</c:v>
                </c:pt>
                <c:pt idx="292">
                  <c:v>0.16097590934490724</c:v>
                </c:pt>
                <c:pt idx="293">
                  <c:v>0.16091190933090752</c:v>
                </c:pt>
                <c:pt idx="294">
                  <c:v>0.16084901596074283</c:v>
                </c:pt>
                <c:pt idx="295">
                  <c:v>0.16078719770549754</c:v>
                </c:pt>
                <c:pt idx="296">
                  <c:v>0.16072642427967973</c:v>
                </c:pt>
              </c:numCache>
            </c:numRef>
          </c:xVal>
          <c:yVal>
            <c:numRef>
              <c:f>'VG h(tetha)'!$A$4:$A$300</c:f>
              <c:numCache>
                <c:formatCode>General</c:formatCode>
                <c:ptCount val="297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0.12000000000000001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0.19999999999999998</c:v>
                </c:pt>
                <c:pt idx="11">
                  <c:v>0.21999999999999997</c:v>
                </c:pt>
                <c:pt idx="12">
                  <c:v>0.23999999999999996</c:v>
                </c:pt>
                <c:pt idx="13">
                  <c:v>0.25999999999999995</c:v>
                </c:pt>
                <c:pt idx="14">
                  <c:v>0.27999999999999997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0.36000000000000004</c:v>
                </c:pt>
                <c:pt idx="19">
                  <c:v>0.38000000000000006</c:v>
                </c:pt>
                <c:pt idx="20">
                  <c:v>0.40000000000000008</c:v>
                </c:pt>
                <c:pt idx="21">
                  <c:v>0.4200000000000001</c:v>
                </c:pt>
                <c:pt idx="22">
                  <c:v>0.44000000000000011</c:v>
                </c:pt>
                <c:pt idx="23">
                  <c:v>0.46000000000000013</c:v>
                </c:pt>
                <c:pt idx="24">
                  <c:v>0.48000000000000015</c:v>
                </c:pt>
                <c:pt idx="25">
                  <c:v>0.50000000000000011</c:v>
                </c:pt>
                <c:pt idx="26">
                  <c:v>0.52000000000000013</c:v>
                </c:pt>
                <c:pt idx="27">
                  <c:v>0.54000000000000015</c:v>
                </c:pt>
                <c:pt idx="28">
                  <c:v>0.56000000000000016</c:v>
                </c:pt>
                <c:pt idx="29">
                  <c:v>0.58000000000000018</c:v>
                </c:pt>
                <c:pt idx="30">
                  <c:v>0.6000000000000002</c:v>
                </c:pt>
                <c:pt idx="31">
                  <c:v>0.62000000000000022</c:v>
                </c:pt>
                <c:pt idx="32">
                  <c:v>0.64000000000000024</c:v>
                </c:pt>
                <c:pt idx="33">
                  <c:v>0.66000000000000025</c:v>
                </c:pt>
                <c:pt idx="34">
                  <c:v>0.68000000000000027</c:v>
                </c:pt>
                <c:pt idx="35">
                  <c:v>0.70000000000000029</c:v>
                </c:pt>
                <c:pt idx="36">
                  <c:v>0.72000000000000031</c:v>
                </c:pt>
                <c:pt idx="37">
                  <c:v>0.74000000000000032</c:v>
                </c:pt>
                <c:pt idx="38">
                  <c:v>0.76000000000000034</c:v>
                </c:pt>
                <c:pt idx="39">
                  <c:v>0.78000000000000036</c:v>
                </c:pt>
                <c:pt idx="40">
                  <c:v>0.80000000000000038</c:v>
                </c:pt>
                <c:pt idx="41">
                  <c:v>0.8200000000000004</c:v>
                </c:pt>
                <c:pt idx="42">
                  <c:v>0.84000000000000041</c:v>
                </c:pt>
                <c:pt idx="43">
                  <c:v>0.86000000000000043</c:v>
                </c:pt>
                <c:pt idx="44">
                  <c:v>0.88000000000000045</c:v>
                </c:pt>
                <c:pt idx="45">
                  <c:v>0.90000000000000047</c:v>
                </c:pt>
                <c:pt idx="46">
                  <c:v>1.0000000000000004</c:v>
                </c:pt>
                <c:pt idx="47">
                  <c:v>1.1000000000000005</c:v>
                </c:pt>
                <c:pt idx="48">
                  <c:v>1.2000000000000006</c:v>
                </c:pt>
                <c:pt idx="49">
                  <c:v>1.3000000000000007</c:v>
                </c:pt>
                <c:pt idx="50">
                  <c:v>1.4000000000000008</c:v>
                </c:pt>
                <c:pt idx="51">
                  <c:v>1.5000000000000009</c:v>
                </c:pt>
                <c:pt idx="52">
                  <c:v>1.600000000000001</c:v>
                </c:pt>
                <c:pt idx="53">
                  <c:v>1.7000000000000011</c:v>
                </c:pt>
                <c:pt idx="54">
                  <c:v>1.8000000000000012</c:v>
                </c:pt>
                <c:pt idx="55">
                  <c:v>1.9000000000000012</c:v>
                </c:pt>
                <c:pt idx="56">
                  <c:v>2.0000000000000013</c:v>
                </c:pt>
                <c:pt idx="57">
                  <c:v>2.1000000000000014</c:v>
                </c:pt>
                <c:pt idx="58">
                  <c:v>2.2000000000000015</c:v>
                </c:pt>
                <c:pt idx="59">
                  <c:v>2.3000000000000016</c:v>
                </c:pt>
                <c:pt idx="60">
                  <c:v>2.4000000000000017</c:v>
                </c:pt>
                <c:pt idx="61">
                  <c:v>2.5000000000000018</c:v>
                </c:pt>
                <c:pt idx="62">
                  <c:v>2.6000000000000019</c:v>
                </c:pt>
                <c:pt idx="63">
                  <c:v>2.700000000000002</c:v>
                </c:pt>
                <c:pt idx="64">
                  <c:v>2.800000000000002</c:v>
                </c:pt>
                <c:pt idx="65">
                  <c:v>2.9000000000000021</c:v>
                </c:pt>
                <c:pt idx="66">
                  <c:v>3.0000000000000022</c:v>
                </c:pt>
                <c:pt idx="67">
                  <c:v>3.1000000000000023</c:v>
                </c:pt>
                <c:pt idx="68">
                  <c:v>3.2000000000000024</c:v>
                </c:pt>
                <c:pt idx="69">
                  <c:v>3.3000000000000025</c:v>
                </c:pt>
                <c:pt idx="70">
                  <c:v>3.4000000000000026</c:v>
                </c:pt>
                <c:pt idx="71">
                  <c:v>3.5000000000000027</c:v>
                </c:pt>
                <c:pt idx="72">
                  <c:v>3.6000000000000028</c:v>
                </c:pt>
                <c:pt idx="73">
                  <c:v>3.7000000000000028</c:v>
                </c:pt>
                <c:pt idx="74">
                  <c:v>3.8000000000000029</c:v>
                </c:pt>
                <c:pt idx="75">
                  <c:v>3.900000000000003</c:v>
                </c:pt>
                <c:pt idx="76">
                  <c:v>4.0000000000000027</c:v>
                </c:pt>
                <c:pt idx="77">
                  <c:v>4.1000000000000023</c:v>
                </c:pt>
                <c:pt idx="78">
                  <c:v>4.200000000000002</c:v>
                </c:pt>
                <c:pt idx="79">
                  <c:v>4.3000000000000016</c:v>
                </c:pt>
                <c:pt idx="80">
                  <c:v>4.4000000000000012</c:v>
                </c:pt>
                <c:pt idx="81">
                  <c:v>4.5000000000000009</c:v>
                </c:pt>
                <c:pt idx="82">
                  <c:v>4.6000000000000005</c:v>
                </c:pt>
                <c:pt idx="83">
                  <c:v>4.7</c:v>
                </c:pt>
                <c:pt idx="84">
                  <c:v>4.8</c:v>
                </c:pt>
                <c:pt idx="85">
                  <c:v>4.8999999999999995</c:v>
                </c:pt>
                <c:pt idx="86">
                  <c:v>4.9999999999999991</c:v>
                </c:pt>
                <c:pt idx="87">
                  <c:v>5.0999999999999988</c:v>
                </c:pt>
                <c:pt idx="88">
                  <c:v>5.1999999999999984</c:v>
                </c:pt>
                <c:pt idx="89">
                  <c:v>5.299999999999998</c:v>
                </c:pt>
                <c:pt idx="90">
                  <c:v>5.3999999999999977</c:v>
                </c:pt>
                <c:pt idx="91">
                  <c:v>5.4999999999999973</c:v>
                </c:pt>
                <c:pt idx="92">
                  <c:v>5.599999999999997</c:v>
                </c:pt>
                <c:pt idx="93">
                  <c:v>5.6999999999999966</c:v>
                </c:pt>
                <c:pt idx="94">
                  <c:v>5.7999999999999963</c:v>
                </c:pt>
                <c:pt idx="95">
                  <c:v>5.8999999999999959</c:v>
                </c:pt>
                <c:pt idx="96">
                  <c:v>5.9999999999999956</c:v>
                </c:pt>
                <c:pt idx="97">
                  <c:v>6.0999999999999952</c:v>
                </c:pt>
                <c:pt idx="98">
                  <c:v>6.1999999999999948</c:v>
                </c:pt>
                <c:pt idx="99">
                  <c:v>6.2999999999999945</c:v>
                </c:pt>
                <c:pt idx="100">
                  <c:v>6.3999999999999941</c:v>
                </c:pt>
                <c:pt idx="101">
                  <c:v>6.4999999999999938</c:v>
                </c:pt>
                <c:pt idx="102">
                  <c:v>6.5999999999999934</c:v>
                </c:pt>
                <c:pt idx="103">
                  <c:v>6.6999999999999931</c:v>
                </c:pt>
                <c:pt idx="104">
                  <c:v>6.7999999999999927</c:v>
                </c:pt>
                <c:pt idx="105">
                  <c:v>6.8999999999999924</c:v>
                </c:pt>
                <c:pt idx="106">
                  <c:v>6.999999999999992</c:v>
                </c:pt>
                <c:pt idx="107">
                  <c:v>7.0999999999999917</c:v>
                </c:pt>
                <c:pt idx="108">
                  <c:v>7.1999999999999913</c:v>
                </c:pt>
                <c:pt idx="109">
                  <c:v>7.2999999999999909</c:v>
                </c:pt>
                <c:pt idx="110">
                  <c:v>7.3999999999999906</c:v>
                </c:pt>
                <c:pt idx="111">
                  <c:v>7.4999999999999902</c:v>
                </c:pt>
                <c:pt idx="112">
                  <c:v>7.5999999999999899</c:v>
                </c:pt>
                <c:pt idx="113">
                  <c:v>7.6999999999999895</c:v>
                </c:pt>
                <c:pt idx="114">
                  <c:v>7.7999999999999892</c:v>
                </c:pt>
                <c:pt idx="115">
                  <c:v>7.8999999999999888</c:v>
                </c:pt>
                <c:pt idx="116">
                  <c:v>7.9999999999999885</c:v>
                </c:pt>
                <c:pt idx="117">
                  <c:v>8.099999999999989</c:v>
                </c:pt>
                <c:pt idx="118">
                  <c:v>8.1999999999999886</c:v>
                </c:pt>
                <c:pt idx="119">
                  <c:v>8.2999999999999883</c:v>
                </c:pt>
                <c:pt idx="120">
                  <c:v>8.3999999999999879</c:v>
                </c:pt>
                <c:pt idx="121">
                  <c:v>8.4999999999999876</c:v>
                </c:pt>
                <c:pt idx="122">
                  <c:v>8.5999999999999872</c:v>
                </c:pt>
                <c:pt idx="123">
                  <c:v>8.6999999999999869</c:v>
                </c:pt>
                <c:pt idx="124">
                  <c:v>8.7999999999999865</c:v>
                </c:pt>
                <c:pt idx="125">
                  <c:v>8.8999999999999861</c:v>
                </c:pt>
                <c:pt idx="126">
                  <c:v>8.9999999999999858</c:v>
                </c:pt>
                <c:pt idx="127">
                  <c:v>9.9999999999999858</c:v>
                </c:pt>
                <c:pt idx="128">
                  <c:v>10.999999999999986</c:v>
                </c:pt>
                <c:pt idx="129">
                  <c:v>11.999999999999986</c:v>
                </c:pt>
                <c:pt idx="130">
                  <c:v>12.999999999999986</c:v>
                </c:pt>
                <c:pt idx="131">
                  <c:v>13.999999999999986</c:v>
                </c:pt>
                <c:pt idx="132">
                  <c:v>14.999999999999986</c:v>
                </c:pt>
                <c:pt idx="133">
                  <c:v>15.999999999999986</c:v>
                </c:pt>
                <c:pt idx="134">
                  <c:v>16.999999999999986</c:v>
                </c:pt>
                <c:pt idx="135">
                  <c:v>17.999999999999986</c:v>
                </c:pt>
                <c:pt idx="136">
                  <c:v>18.999999999999986</c:v>
                </c:pt>
                <c:pt idx="137">
                  <c:v>19.999999999999986</c:v>
                </c:pt>
                <c:pt idx="138">
                  <c:v>20.999999999999986</c:v>
                </c:pt>
                <c:pt idx="139">
                  <c:v>21.999999999999986</c:v>
                </c:pt>
                <c:pt idx="140">
                  <c:v>22.999999999999986</c:v>
                </c:pt>
                <c:pt idx="141">
                  <c:v>23.999999999999986</c:v>
                </c:pt>
                <c:pt idx="142">
                  <c:v>24.999999999999986</c:v>
                </c:pt>
                <c:pt idx="143">
                  <c:v>25.999999999999986</c:v>
                </c:pt>
                <c:pt idx="144">
                  <c:v>26.999999999999986</c:v>
                </c:pt>
                <c:pt idx="145">
                  <c:v>27.999999999999986</c:v>
                </c:pt>
                <c:pt idx="146">
                  <c:v>28.999999999999986</c:v>
                </c:pt>
                <c:pt idx="147">
                  <c:v>29.999999999999986</c:v>
                </c:pt>
                <c:pt idx="148">
                  <c:v>30.999999999999986</c:v>
                </c:pt>
                <c:pt idx="149">
                  <c:v>31.999999999999986</c:v>
                </c:pt>
                <c:pt idx="150">
                  <c:v>32.999999999999986</c:v>
                </c:pt>
                <c:pt idx="151">
                  <c:v>33.999999999999986</c:v>
                </c:pt>
                <c:pt idx="152">
                  <c:v>34.999999999999986</c:v>
                </c:pt>
                <c:pt idx="153">
                  <c:v>35.999999999999986</c:v>
                </c:pt>
                <c:pt idx="154">
                  <c:v>36.999999999999986</c:v>
                </c:pt>
                <c:pt idx="155">
                  <c:v>37.999999999999986</c:v>
                </c:pt>
                <c:pt idx="156">
                  <c:v>38.999999999999986</c:v>
                </c:pt>
                <c:pt idx="157">
                  <c:v>39.999999999999986</c:v>
                </c:pt>
                <c:pt idx="158">
                  <c:v>40.999999999999986</c:v>
                </c:pt>
                <c:pt idx="159">
                  <c:v>41.999999999999986</c:v>
                </c:pt>
                <c:pt idx="160">
                  <c:v>42.999999999999986</c:v>
                </c:pt>
                <c:pt idx="161">
                  <c:v>43.999999999999986</c:v>
                </c:pt>
                <c:pt idx="162">
                  <c:v>44.999999999999986</c:v>
                </c:pt>
                <c:pt idx="163">
                  <c:v>45.999999999999986</c:v>
                </c:pt>
                <c:pt idx="164">
                  <c:v>46.999999999999986</c:v>
                </c:pt>
                <c:pt idx="165">
                  <c:v>47.999999999999986</c:v>
                </c:pt>
                <c:pt idx="166">
                  <c:v>48.999999999999986</c:v>
                </c:pt>
                <c:pt idx="167">
                  <c:v>49.999999999999986</c:v>
                </c:pt>
                <c:pt idx="168">
                  <c:v>50.999999999999986</c:v>
                </c:pt>
                <c:pt idx="169">
                  <c:v>51.999999999999986</c:v>
                </c:pt>
                <c:pt idx="170">
                  <c:v>52.999999999999986</c:v>
                </c:pt>
                <c:pt idx="171">
                  <c:v>53.999999999999986</c:v>
                </c:pt>
                <c:pt idx="172">
                  <c:v>54.999999999999986</c:v>
                </c:pt>
                <c:pt idx="173">
                  <c:v>55.999999999999986</c:v>
                </c:pt>
                <c:pt idx="174">
                  <c:v>56.999999999999986</c:v>
                </c:pt>
                <c:pt idx="175">
                  <c:v>57.999999999999986</c:v>
                </c:pt>
                <c:pt idx="176">
                  <c:v>58.999999999999986</c:v>
                </c:pt>
                <c:pt idx="177">
                  <c:v>59.999999999999986</c:v>
                </c:pt>
                <c:pt idx="178">
                  <c:v>60.999999999999986</c:v>
                </c:pt>
                <c:pt idx="179">
                  <c:v>61.999999999999986</c:v>
                </c:pt>
                <c:pt idx="180">
                  <c:v>62.999999999999986</c:v>
                </c:pt>
                <c:pt idx="181">
                  <c:v>63.999999999999986</c:v>
                </c:pt>
                <c:pt idx="182">
                  <c:v>64.999999999999986</c:v>
                </c:pt>
                <c:pt idx="183">
                  <c:v>65.999999999999986</c:v>
                </c:pt>
                <c:pt idx="184">
                  <c:v>66.999999999999986</c:v>
                </c:pt>
                <c:pt idx="185">
                  <c:v>67.999999999999986</c:v>
                </c:pt>
                <c:pt idx="186">
                  <c:v>68.999999999999986</c:v>
                </c:pt>
                <c:pt idx="187">
                  <c:v>69.999999999999986</c:v>
                </c:pt>
                <c:pt idx="188">
                  <c:v>70.999999999999986</c:v>
                </c:pt>
                <c:pt idx="189">
                  <c:v>71.999999999999986</c:v>
                </c:pt>
                <c:pt idx="190">
                  <c:v>72.999999999999986</c:v>
                </c:pt>
                <c:pt idx="191">
                  <c:v>73.999999999999986</c:v>
                </c:pt>
                <c:pt idx="192">
                  <c:v>74.999999999999986</c:v>
                </c:pt>
                <c:pt idx="193">
                  <c:v>75.999999999999986</c:v>
                </c:pt>
                <c:pt idx="194">
                  <c:v>76.999999999999986</c:v>
                </c:pt>
                <c:pt idx="195">
                  <c:v>77.999999999999986</c:v>
                </c:pt>
                <c:pt idx="196">
                  <c:v>78.999999999999986</c:v>
                </c:pt>
                <c:pt idx="197">
                  <c:v>79.999999999999986</c:v>
                </c:pt>
                <c:pt idx="198">
                  <c:v>80.999999999999986</c:v>
                </c:pt>
                <c:pt idx="199">
                  <c:v>81.999999999999986</c:v>
                </c:pt>
                <c:pt idx="200">
                  <c:v>82.999999999999986</c:v>
                </c:pt>
                <c:pt idx="201">
                  <c:v>83.999999999999986</c:v>
                </c:pt>
                <c:pt idx="202">
                  <c:v>84.999999999999986</c:v>
                </c:pt>
                <c:pt idx="203">
                  <c:v>85.999999999999986</c:v>
                </c:pt>
                <c:pt idx="204">
                  <c:v>86.999999999999986</c:v>
                </c:pt>
                <c:pt idx="205">
                  <c:v>87.999999999999986</c:v>
                </c:pt>
                <c:pt idx="206">
                  <c:v>88.999999999999986</c:v>
                </c:pt>
                <c:pt idx="207">
                  <c:v>89.999999999999986</c:v>
                </c:pt>
                <c:pt idx="208">
                  <c:v>90.999999999999986</c:v>
                </c:pt>
                <c:pt idx="209">
                  <c:v>91.999999999999986</c:v>
                </c:pt>
                <c:pt idx="210">
                  <c:v>92.999999999999986</c:v>
                </c:pt>
                <c:pt idx="211">
                  <c:v>93.999999999999986</c:v>
                </c:pt>
                <c:pt idx="212">
                  <c:v>94.999999999999986</c:v>
                </c:pt>
                <c:pt idx="213">
                  <c:v>95.999999999999986</c:v>
                </c:pt>
                <c:pt idx="214">
                  <c:v>96.999999999999986</c:v>
                </c:pt>
                <c:pt idx="215">
                  <c:v>97.999999999999986</c:v>
                </c:pt>
                <c:pt idx="216">
                  <c:v>98.999999999999986</c:v>
                </c:pt>
                <c:pt idx="217">
                  <c:v>99.999999999999986</c:v>
                </c:pt>
                <c:pt idx="218">
                  <c:v>109.99999999999999</c:v>
                </c:pt>
                <c:pt idx="219">
                  <c:v>119.99999999999999</c:v>
                </c:pt>
                <c:pt idx="220">
                  <c:v>130</c:v>
                </c:pt>
                <c:pt idx="221">
                  <c:v>140</c:v>
                </c:pt>
                <c:pt idx="222">
                  <c:v>150</c:v>
                </c:pt>
                <c:pt idx="223">
                  <c:v>160</c:v>
                </c:pt>
                <c:pt idx="224">
                  <c:v>170</c:v>
                </c:pt>
                <c:pt idx="225">
                  <c:v>180</c:v>
                </c:pt>
                <c:pt idx="226">
                  <c:v>190</c:v>
                </c:pt>
                <c:pt idx="227">
                  <c:v>200</c:v>
                </c:pt>
                <c:pt idx="228">
                  <c:v>210</c:v>
                </c:pt>
                <c:pt idx="229">
                  <c:v>220</c:v>
                </c:pt>
                <c:pt idx="230">
                  <c:v>230</c:v>
                </c:pt>
                <c:pt idx="231">
                  <c:v>240</c:v>
                </c:pt>
                <c:pt idx="232">
                  <c:v>250</c:v>
                </c:pt>
                <c:pt idx="233">
                  <c:v>260</c:v>
                </c:pt>
                <c:pt idx="234">
                  <c:v>270</c:v>
                </c:pt>
                <c:pt idx="235">
                  <c:v>280</c:v>
                </c:pt>
                <c:pt idx="236">
                  <c:v>290</c:v>
                </c:pt>
                <c:pt idx="237">
                  <c:v>300</c:v>
                </c:pt>
                <c:pt idx="238">
                  <c:v>310</c:v>
                </c:pt>
                <c:pt idx="239">
                  <c:v>320</c:v>
                </c:pt>
                <c:pt idx="240">
                  <c:v>330</c:v>
                </c:pt>
                <c:pt idx="241">
                  <c:v>340</c:v>
                </c:pt>
                <c:pt idx="242">
                  <c:v>350</c:v>
                </c:pt>
                <c:pt idx="243">
                  <c:v>360</c:v>
                </c:pt>
                <c:pt idx="244">
                  <c:v>370</c:v>
                </c:pt>
                <c:pt idx="245">
                  <c:v>380</c:v>
                </c:pt>
                <c:pt idx="246">
                  <c:v>390</c:v>
                </c:pt>
                <c:pt idx="247">
                  <c:v>400</c:v>
                </c:pt>
                <c:pt idx="248">
                  <c:v>410</c:v>
                </c:pt>
                <c:pt idx="249">
                  <c:v>420</c:v>
                </c:pt>
                <c:pt idx="250">
                  <c:v>430</c:v>
                </c:pt>
                <c:pt idx="251">
                  <c:v>440</c:v>
                </c:pt>
                <c:pt idx="252">
                  <c:v>450</c:v>
                </c:pt>
                <c:pt idx="253">
                  <c:v>460</c:v>
                </c:pt>
                <c:pt idx="254">
                  <c:v>470</c:v>
                </c:pt>
                <c:pt idx="255">
                  <c:v>480</c:v>
                </c:pt>
                <c:pt idx="256">
                  <c:v>490</c:v>
                </c:pt>
                <c:pt idx="257">
                  <c:v>500</c:v>
                </c:pt>
                <c:pt idx="258">
                  <c:v>510</c:v>
                </c:pt>
                <c:pt idx="259">
                  <c:v>520</c:v>
                </c:pt>
                <c:pt idx="260">
                  <c:v>530</c:v>
                </c:pt>
                <c:pt idx="261">
                  <c:v>540</c:v>
                </c:pt>
                <c:pt idx="262">
                  <c:v>550</c:v>
                </c:pt>
                <c:pt idx="263">
                  <c:v>560</c:v>
                </c:pt>
                <c:pt idx="264">
                  <c:v>570</c:v>
                </c:pt>
                <c:pt idx="265">
                  <c:v>580</c:v>
                </c:pt>
                <c:pt idx="266">
                  <c:v>590</c:v>
                </c:pt>
                <c:pt idx="267">
                  <c:v>600</c:v>
                </c:pt>
                <c:pt idx="268">
                  <c:v>610</c:v>
                </c:pt>
                <c:pt idx="269">
                  <c:v>620</c:v>
                </c:pt>
                <c:pt idx="270">
                  <c:v>630</c:v>
                </c:pt>
                <c:pt idx="271">
                  <c:v>640</c:v>
                </c:pt>
                <c:pt idx="272">
                  <c:v>650</c:v>
                </c:pt>
                <c:pt idx="273">
                  <c:v>660</c:v>
                </c:pt>
                <c:pt idx="274">
                  <c:v>670</c:v>
                </c:pt>
                <c:pt idx="275">
                  <c:v>680</c:v>
                </c:pt>
                <c:pt idx="276">
                  <c:v>690</c:v>
                </c:pt>
                <c:pt idx="277">
                  <c:v>700</c:v>
                </c:pt>
                <c:pt idx="278">
                  <c:v>710</c:v>
                </c:pt>
                <c:pt idx="279">
                  <c:v>720</c:v>
                </c:pt>
                <c:pt idx="280">
                  <c:v>730</c:v>
                </c:pt>
                <c:pt idx="281">
                  <c:v>740</c:v>
                </c:pt>
                <c:pt idx="282">
                  <c:v>750</c:v>
                </c:pt>
                <c:pt idx="283">
                  <c:v>760</c:v>
                </c:pt>
                <c:pt idx="284">
                  <c:v>770</c:v>
                </c:pt>
                <c:pt idx="285">
                  <c:v>780</c:v>
                </c:pt>
                <c:pt idx="286">
                  <c:v>790</c:v>
                </c:pt>
                <c:pt idx="287">
                  <c:v>800</c:v>
                </c:pt>
                <c:pt idx="288">
                  <c:v>810</c:v>
                </c:pt>
                <c:pt idx="289">
                  <c:v>820</c:v>
                </c:pt>
                <c:pt idx="290">
                  <c:v>830</c:v>
                </c:pt>
                <c:pt idx="291">
                  <c:v>840</c:v>
                </c:pt>
                <c:pt idx="292">
                  <c:v>850</c:v>
                </c:pt>
                <c:pt idx="293">
                  <c:v>860</c:v>
                </c:pt>
                <c:pt idx="294">
                  <c:v>870</c:v>
                </c:pt>
                <c:pt idx="295">
                  <c:v>880</c:v>
                </c:pt>
                <c:pt idx="296">
                  <c:v>890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FCF-BFE9-C7AD9F8A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7775"/>
        <c:axId val="10386383"/>
      </c:scatterChart>
      <c:valAx>
        <c:axId val="182967775"/>
        <c:scaling>
          <c:orientation val="minMax"/>
          <c:min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Teneur</a:t>
                </a:r>
                <a:r>
                  <a:rPr lang="fr-FR" b="1" baseline="0">
                    <a:solidFill>
                      <a:schemeClr val="tx1"/>
                    </a:solidFill>
                  </a:rPr>
                  <a:t> en eau </a:t>
                </a:r>
                <a:r>
                  <a:rPr lang="fr-FR" sz="1000" b="1" i="0" u="none" strike="noStrike" baseline="0">
                    <a:solidFill>
                      <a:schemeClr val="tx1"/>
                    </a:solidFill>
                    <a:effectLst/>
                  </a:rPr>
                  <a:t>𝜽 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6383"/>
        <c:crosses val="autoZero"/>
        <c:crossBetween val="midCat"/>
      </c:valAx>
      <c:valAx>
        <c:axId val="1038638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Potentiel</a:t>
                </a:r>
                <a:r>
                  <a:rPr lang="fr-FR" b="1" baseline="0">
                    <a:solidFill>
                      <a:schemeClr val="tx1"/>
                    </a:solidFill>
                  </a:rPr>
                  <a:t> matriciel |h| (m)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tx1"/>
                </a:solidFill>
              </a:rPr>
              <a:t>K(</a:t>
            </a:r>
            <a:r>
              <a:rPr lang="el-GR">
                <a:solidFill>
                  <a:schemeClr val="tx1"/>
                </a:solidFill>
              </a:rPr>
              <a:t>ϑ</a:t>
            </a:r>
            <a:r>
              <a:rPr lang="fr-FR">
                <a:solidFill>
                  <a:schemeClr val="tx1"/>
                </a:solidFill>
              </a:rPr>
              <a:t>) Brooks and Corey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'BC K(tetha) '!$C$7:$C$37</c:f>
              <c:numCache>
                <c:formatCode>General</c:formatCode>
                <c:ptCount val="3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  <c:pt idx="21">
                  <c:v>0.4100000000000002</c:v>
                </c:pt>
                <c:pt idx="22">
                  <c:v>0.42000000000000021</c:v>
                </c:pt>
                <c:pt idx="23">
                  <c:v>0.43000000000000022</c:v>
                </c:pt>
                <c:pt idx="24">
                  <c:v>0.44000000000000022</c:v>
                </c:pt>
                <c:pt idx="25">
                  <c:v>0.45000000000000023</c:v>
                </c:pt>
                <c:pt idx="26">
                  <c:v>0.46000000000000024</c:v>
                </c:pt>
                <c:pt idx="27">
                  <c:v>0.47000000000000025</c:v>
                </c:pt>
                <c:pt idx="28">
                  <c:v>0.48000000000000026</c:v>
                </c:pt>
                <c:pt idx="29">
                  <c:v>0.49000000000000027</c:v>
                </c:pt>
                <c:pt idx="30">
                  <c:v>0.50000000000000022</c:v>
                </c:pt>
              </c:numCache>
            </c:numRef>
          </c:xVal>
          <c:yVal>
            <c:numRef>
              <c:f>'BC K(tetha) '!$D$7:$D$37</c:f>
              <c:numCache>
                <c:formatCode>0.00E+00</c:formatCode>
                <c:ptCount val="31"/>
                <c:pt idx="0">
                  <c:v>1638.3999999999994</c:v>
                </c:pt>
                <c:pt idx="1">
                  <c:v>2305.39333248</c:v>
                </c:pt>
                <c:pt idx="2">
                  <c:v>3192.7780966399996</c:v>
                </c:pt>
                <c:pt idx="3">
                  <c:v>4358.1765721600041</c:v>
                </c:pt>
                <c:pt idx="4">
                  <c:v>5870.6834227200043</c:v>
                </c:pt>
                <c:pt idx="5">
                  <c:v>7812.5000000000091</c:v>
                </c:pt>
                <c:pt idx="6">
                  <c:v>10280.717025280013</c:v>
                </c:pt>
                <c:pt idx="7">
                  <c:v>13389.25209984002</c:v>
                </c:pt>
                <c:pt idx="8">
                  <c:v>17270.948495360029</c:v>
                </c:pt>
                <c:pt idx="9">
                  <c:v>22079.841675520041</c:v>
                </c:pt>
                <c:pt idx="10">
                  <c:v>27993.600000000049</c:v>
                </c:pt>
                <c:pt idx="11">
                  <c:v>35216.146062080072</c:v>
                </c:pt>
                <c:pt idx="12">
                  <c:v>43980.465111040088</c:v>
                </c:pt>
                <c:pt idx="13">
                  <c:v>54551.607010560132</c:v>
                </c:pt>
                <c:pt idx="14">
                  <c:v>67229.888184320153</c:v>
                </c:pt>
                <c:pt idx="15">
                  <c:v>82354.300000000207</c:v>
                </c:pt>
                <c:pt idx="16">
                  <c:v>100306.13004288024</c:v>
                </c:pt>
                <c:pt idx="17">
                  <c:v>121512.80273024034</c:v>
                </c:pt>
                <c:pt idx="18">
                  <c:v>146451.94571776042</c:v>
                </c:pt>
                <c:pt idx="19">
                  <c:v>175655.68854912056</c:v>
                </c:pt>
                <c:pt idx="20">
                  <c:v>209715.20000000062</c:v>
                </c:pt>
                <c:pt idx="21">
                  <c:v>249285.47056768081</c:v>
                </c:pt>
                <c:pt idx="22">
                  <c:v>295090.34655744093</c:v>
                </c:pt>
                <c:pt idx="23">
                  <c:v>347927.82221696118</c:v>
                </c:pt>
                <c:pt idx="24">
                  <c:v>408675.5963699214</c:v>
                </c:pt>
                <c:pt idx="25">
                  <c:v>478296.90000000171</c:v>
                </c:pt>
                <c:pt idx="26">
                  <c:v>557846.60123648203</c:v>
                </c:pt>
                <c:pt idx="27">
                  <c:v>648477.59419264237</c:v>
                </c:pt>
                <c:pt idx="28">
                  <c:v>751447.47810816276</c:v>
                </c:pt>
                <c:pt idx="29">
                  <c:v>868125.53324672335</c:v>
                </c:pt>
                <c:pt idx="30">
                  <c:v>1000000.0000000031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A-4562-A2D6-371F83E2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90544"/>
        <c:axId val="244764000"/>
      </c:scatterChart>
      <c:valAx>
        <c:axId val="223990544"/>
        <c:scaling>
          <c:orientation val="minMax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>
                    <a:solidFill>
                      <a:schemeClr val="tx1"/>
                    </a:solidFill>
                  </a:rPr>
                  <a:t>ϑ</a:t>
                </a:r>
                <a:r>
                  <a:rPr lang="fr-FR" b="1">
                    <a:solidFill>
                      <a:schemeClr val="tx1"/>
                    </a:solidFill>
                  </a:rPr>
                  <a:t> (m3/m3)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764000"/>
        <c:crosses val="autoZero"/>
        <c:crossBetween val="midCat"/>
      </c:valAx>
      <c:valAx>
        <c:axId val="244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9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217169</xdr:colOff>
      <xdr:row>9</xdr:row>
      <xdr:rowOff>2856</xdr:rowOff>
    </xdr:from>
    <xdr:to>
      <xdr:col>9</xdr:col>
      <xdr:colOff>264794</xdr:colOff>
      <xdr:row>31</xdr:row>
      <xdr:rowOff>133349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30B514-690B-CDE2-C83F-07E23A78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781050</xdr:colOff>
      <xdr:row>2</xdr:row>
      <xdr:rowOff>66675</xdr:rowOff>
    </xdr:from>
    <xdr:ext cx="2105026" cy="748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AB28E9-AF37-A25D-FE6E-1CC009DEBB41}"/>
                </a:ext>
              </a:extLst>
            </xdr:cNvPr>
            <xdr:cNvSpPr txBox="1"/>
          </xdr:nvSpPr>
          <xdr:spPr>
            <a:xfrm>
              <a:off x="2628900" y="495300"/>
              <a:ext cx="2105026" cy="74866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m:rPr>
                      <m:sty m:val="p"/>
                    </m:rPr>
                    <a:rPr lang="fr-FR" sz="2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θ</m:t>
                  </m:r>
                </m:oMath>
              </a14:m>
              <a:r>
                <a:rPr lang="fr-FR" sz="2000" b="0" i="0"/>
                <a:t>=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fr-FR" sz="2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θ</m:t>
                  </m:r>
                </m:oMath>
              </a14:m>
              <a:r>
                <a:rPr lang="fr-FR" sz="20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r+</a:t>
              </a:r>
              <a14:m>
                <m:oMath xmlns:m="http://schemas.openxmlformats.org/officeDocument/2006/math">
                  <m:f>
                    <m:fPr>
                      <m:ctrlPr>
                        <a:rPr lang="el-GR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fr-FR" sz="2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θ</m:t>
                      </m:r>
                      <m:r>
                        <m:rPr>
                          <m:sty m:val="p"/>
                        </m:rPr>
                        <a:rPr lang="fr-FR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s</m:t>
                      </m:r>
                      <m:r>
                        <a:rPr lang="fr-FR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m:rPr>
                          <m:sty m:val="p"/>
                        </m:rPr>
                        <a:rPr lang="fr-FR" sz="2000" b="0" i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θ</m:t>
                      </m:r>
                      <m:r>
                        <m:rPr>
                          <m:sty m:val="p"/>
                        </m:rPr>
                        <a:rPr lang="fr-FR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r</m:t>
                      </m:r>
                    </m:num>
                    <m:den>
                      <m:r>
                        <a:rPr lang="fr-FR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[1+(</m:t>
                      </m:r>
                      <m:sSup>
                        <m:sSupPr>
                          <m:ctrlPr>
                            <a:rPr lang="el-G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/</m:t>
                          </m:r>
                          <m:r>
                            <m:rPr>
                              <m:sty m:val="p"/>
                            </m:rP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hg</m:t>
                          </m:r>
                          <m: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m:rPr>
                              <m:sty m:val="p"/>
                            </m:rP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n</m:t>
                          </m:r>
                        </m:sup>
                      </m:sSup>
                      <m:r>
                        <a:rPr lang="fr-FR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  <m:sSup>
                        <m:sSupPr>
                          <m:ctrlPr>
                            <a:rPr lang="el-G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sup>
                          <m:r>
                            <m:rPr>
                              <m:sty m:val="p"/>
                            </m:rP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m</m:t>
                          </m:r>
                        </m:sup>
                      </m:sSup>
                    </m:den>
                  </m:f>
                </m:oMath>
              </a14:m>
              <a:endParaRPr lang="fr-FR" sz="2000" b="0" i="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AB28E9-AF37-A25D-FE6E-1CC009DEBB41}"/>
                </a:ext>
              </a:extLst>
            </xdr:cNvPr>
            <xdr:cNvSpPr txBox="1"/>
          </xdr:nvSpPr>
          <xdr:spPr>
            <a:xfrm>
              <a:off x="2628900" y="495300"/>
              <a:ext cx="2105026" cy="748665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fr-FR" sz="2000" b="0" i="0"/>
                <a:t>=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fr-FR" sz="20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r+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s−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[1+(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 /hg)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n] 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m 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fr-FR" sz="2000" b="0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375284</xdr:colOff>
      <xdr:row>1</xdr:row>
      <xdr:rowOff>149540</xdr:rowOff>
    </xdr:from>
    <xdr:ext cx="2066926" cy="6086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9A8A8712-C0AC-7F2D-A710-41666F6A90A4}"/>
                </a:ext>
              </a:extLst>
            </xdr:cNvPr>
            <xdr:cNvSpPr txBox="1"/>
          </xdr:nvSpPr>
          <xdr:spPr>
            <a:xfrm>
              <a:off x="4480559" y="397190"/>
              <a:ext cx="2066926" cy="608650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fr-FR" sz="2000" b="0" i="0"/>
                <a:t>K(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fr-FR" sz="20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θ</m:t>
                  </m:r>
                </m:oMath>
              </a14:m>
              <a:r>
                <a:rPr lang="fr-FR" sz="2000" b="0" i="0"/>
                <a:t>)=Ks</a:t>
              </a:r>
              <a14:m>
                <m:oMath xmlns:m="http://schemas.openxmlformats.org/officeDocument/2006/math">
                  <m:r>
                    <a:rPr lang="fr-FR" sz="2000" b="0" i="0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fr-FR" sz="2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θ</m:t>
                  </m:r>
                  <m:r>
                    <a:rPr lang="fr-FR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/</m:t>
                  </m:r>
                  <m:r>
                    <m:rPr>
                      <m:sty m:val="p"/>
                    </m:rPr>
                    <a:rPr lang="fr-FR" sz="20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θ</m:t>
                  </m:r>
                  <m:r>
                    <m:rPr>
                      <m:sty m:val="p"/>
                    </m:rPr>
                    <a:rPr lang="fr-FR" sz="20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s</m:t>
                  </m:r>
                  <m:r>
                    <a:rPr lang="fr-FR" sz="2000" b="0" i="0">
                      <a:latin typeface="Cambria Math" panose="02040503050406030204" pitchFamily="18" charset="0"/>
                    </a:rPr>
                    <m:t>)</m:t>
                  </m:r>
                  <m:sSup>
                    <m:sSupPr>
                      <m:ctrlPr>
                        <a:rPr lang="fr-FR" sz="2000" b="0" i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2000" b="0" i="0">
                          <a:latin typeface="Cambria Math" panose="02040503050406030204" pitchFamily="18" charset="0"/>
                        </a:rPr>
                        <m:t> </m:t>
                      </m:r>
                    </m:e>
                    <m:sup>
                      <m:r>
                        <m:rPr>
                          <m:sty m:val="p"/>
                        </m:rPr>
                        <a:rPr lang="fr-FR" sz="20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β</m:t>
                      </m:r>
                    </m:sup>
                  </m:sSup>
                </m:oMath>
              </a14:m>
              <a:endParaRPr lang="fr-FR" sz="2000" b="0" i="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9A8A8712-C0AC-7F2D-A710-41666F6A90A4}"/>
                </a:ext>
              </a:extLst>
            </xdr:cNvPr>
            <xdr:cNvSpPr txBox="1"/>
          </xdr:nvSpPr>
          <xdr:spPr>
            <a:xfrm>
              <a:off x="4480559" y="397190"/>
              <a:ext cx="2066926" cy="608650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fr-FR" sz="2000" b="0" i="0"/>
                <a:t>K(</a:t>
              </a:r>
              <a:r>
                <a:rPr lang="fr-F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θ</a:t>
              </a:r>
              <a:r>
                <a:rPr lang="fr-FR" sz="2000" b="0" i="0"/>
                <a:t>)=Ks</a:t>
              </a:r>
              <a:r>
                <a:rPr lang="fr-FR" sz="2000" b="0" i="0">
                  <a:latin typeface="Cambria Math" panose="02040503050406030204" pitchFamily="18" charset="0"/>
                </a:rPr>
                <a:t>(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θ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s</a:t>
              </a:r>
              <a:r>
                <a:rPr lang="fr-FR" sz="2000" b="0" i="0">
                  <a:latin typeface="Cambria Math" panose="02040503050406030204" pitchFamily="18" charset="0"/>
                </a:rPr>
                <a:t>) ^</a:t>
              </a:r>
              <a:r>
                <a:rPr lang="fr-F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</a:t>
              </a:r>
              <a:endParaRPr lang="fr-FR" sz="2000" b="0" i="0"/>
            </a:p>
          </xdr:txBody>
        </xdr:sp>
      </mc:Fallback>
    </mc:AlternateContent>
    <xdr:clientData/>
  </xdr:oneCellAnchor>
  <xdr:twoCellAnchor>
    <xdr:from>
      <xdr:col>4</xdr:col>
      <xdr:colOff>182879</xdr:colOff>
      <xdr:row>6</xdr:row>
      <xdr:rowOff>65722</xdr:rowOff>
    </xdr:from>
    <xdr:to>
      <xdr:col>12</xdr:col>
      <xdr:colOff>609599</xdr:colOff>
      <xdr:row>28</xdr:row>
      <xdr:rowOff>102870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8947084-0029-3941-153E-AD12CD18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4051-5919-4CAB-829B-284CAE721F97}">
  <dimension ref="A1:J304"/>
  <sheetViews>
    <sheetView tabSelected="1" workbookViewId="0">
      <selection activeCell="H6" sqref="H6"/>
    </sheetView>
  </sheetViews>
  <sheetFormatPr baseColWidth="10" defaultRowHeight="14.4" x14ac:dyDescent="0.3"/>
  <cols>
    <col min="2" max="2" width="15.44140625" customWidth="1"/>
    <col min="3" max="3" width="17" customWidth="1"/>
    <col min="5" max="5" width="7.109375" customWidth="1"/>
    <col min="6" max="6" width="9.6640625" customWidth="1"/>
    <col min="7" max="7" width="13.6640625" customWidth="1"/>
    <col min="8" max="8" width="8.109375" customWidth="1"/>
    <col min="9" max="9" width="12.77734375" customWidth="1"/>
    <col min="10" max="11" width="10" customWidth="1"/>
    <col min="12" max="12" width="15.77734375" customWidth="1"/>
  </cols>
  <sheetData>
    <row r="1" spans="1:10" ht="19.8" x14ac:dyDescent="0.4">
      <c r="A1" s="3" t="s">
        <v>5</v>
      </c>
      <c r="B1" s="3">
        <v>1</v>
      </c>
      <c r="C1" s="4" t="s">
        <v>6</v>
      </c>
      <c r="D1" s="4">
        <f>1-2/F1</f>
        <v>0.19999999999999996</v>
      </c>
      <c r="E1" s="5" t="s">
        <v>0</v>
      </c>
      <c r="F1" s="5">
        <v>2.5</v>
      </c>
      <c r="G1" s="6" t="s">
        <v>1</v>
      </c>
      <c r="H1" s="6">
        <v>0.15</v>
      </c>
      <c r="I1" s="7" t="s">
        <v>2</v>
      </c>
      <c r="J1" s="7">
        <v>0.47</v>
      </c>
    </row>
    <row r="3" spans="1:10" x14ac:dyDescent="0.3">
      <c r="A3" s="1" t="s">
        <v>4</v>
      </c>
      <c r="B3" s="8" t="s">
        <v>3</v>
      </c>
    </row>
    <row r="4" spans="1:10" x14ac:dyDescent="0.3">
      <c r="A4" s="2">
        <v>0</v>
      </c>
      <c r="B4">
        <f>$H$1+($J$1-$H$1)/(1+(A4/($B$1))^$F$1)^($D$1)</f>
        <v>0.47</v>
      </c>
    </row>
    <row r="5" spans="1:10" x14ac:dyDescent="0.3">
      <c r="A5" s="2">
        <f>A4+0.02</f>
        <v>0.02</v>
      </c>
      <c r="B5">
        <f>$H$1+($J$1-$H$1)/(1+(A5/($B$1))^$F$1)^($D$1)</f>
        <v>0.46999637973615516</v>
      </c>
    </row>
    <row r="6" spans="1:10" x14ac:dyDescent="0.3">
      <c r="A6" s="2">
        <f t="shared" ref="A6:A49" si="0">A5+0.02</f>
        <v>0.04</v>
      </c>
      <c r="B6">
        <f>$H$1+($J$1-$H$1)/(1+(A6/($B$1))^$F$1)^($D$1)</f>
        <v>0.46997952393123743</v>
      </c>
    </row>
    <row r="7" spans="1:10" x14ac:dyDescent="0.3">
      <c r="A7" s="2">
        <f t="shared" si="0"/>
        <v>0.06</v>
      </c>
      <c r="B7">
        <f>$H$1+($J$1-$H$1)/(1+(A7/($B$1))^$F$1)^($D$1)</f>
        <v>0.46994359359687043</v>
      </c>
    </row>
    <row r="8" spans="1:10" x14ac:dyDescent="0.3">
      <c r="A8" s="2">
        <f t="shared" si="0"/>
        <v>0.08</v>
      </c>
      <c r="B8">
        <f>$H$1+($J$1-$H$1)/(1+(A8/($B$1))^$F$1)^($D$1)</f>
        <v>0.46988427328729687</v>
      </c>
    </row>
    <row r="9" spans="1:10" x14ac:dyDescent="0.3">
      <c r="A9" s="2">
        <f t="shared" si="0"/>
        <v>0.1</v>
      </c>
      <c r="B9">
        <f>$H$1+($J$1-$H$1)/(1+(A9/($B$1))^$F$1)^($D$1)</f>
        <v>0.46979799734149863</v>
      </c>
    </row>
    <row r="10" spans="1:10" x14ac:dyDescent="0.3">
      <c r="A10" s="2">
        <f t="shared" si="0"/>
        <v>0.12000000000000001</v>
      </c>
      <c r="B10">
        <f>$H$1+($J$1-$H$1)/(1+(A10/($B$1))^$F$1)^($D$1)</f>
        <v>0.46968170042855872</v>
      </c>
    </row>
    <row r="11" spans="1:10" x14ac:dyDescent="0.3">
      <c r="A11" s="2">
        <f t="shared" si="0"/>
        <v>0.14000000000000001</v>
      </c>
      <c r="B11">
        <f>$H$1+($J$1-$H$1)/(1+(A11/($B$1))^$F$1)^($D$1)</f>
        <v>0.46953270069942599</v>
      </c>
    </row>
    <row r="12" spans="1:10" x14ac:dyDescent="0.3">
      <c r="A12" s="2">
        <f t="shared" si="0"/>
        <v>0.16</v>
      </c>
      <c r="B12">
        <f>$H$1+($J$1-$H$1)/(1+(A12/($B$1))^$F$1)^($D$1)</f>
        <v>0.46934863654085635</v>
      </c>
    </row>
    <row r="13" spans="1:10" x14ac:dyDescent="0.3">
      <c r="A13" s="2">
        <f t="shared" si="0"/>
        <v>0.18</v>
      </c>
      <c r="B13">
        <f>$H$1+($J$1-$H$1)/(1+(A13/($B$1))^$F$1)^($D$1)</f>
        <v>0.46912742961979736</v>
      </c>
    </row>
    <row r="14" spans="1:10" x14ac:dyDescent="0.3">
      <c r="A14" s="2">
        <f t="shared" si="0"/>
        <v>0.19999999999999998</v>
      </c>
      <c r="B14">
        <f>$H$1+($J$1-$H$1)/(1+(A14/($B$1))^$F$1)^($D$1)</f>
        <v>0.46886726227100628</v>
      </c>
    </row>
    <row r="15" spans="1:10" x14ac:dyDescent="0.3">
      <c r="A15" s="2">
        <f t="shared" si="0"/>
        <v>0.21999999999999997</v>
      </c>
      <c r="B15">
        <f>$H$1+($J$1-$H$1)/(1+(A15/($B$1))^$F$1)^($D$1)</f>
        <v>0.46856656317258971</v>
      </c>
    </row>
    <row r="16" spans="1:10" x14ac:dyDescent="0.3">
      <c r="A16" s="2">
        <f t="shared" si="0"/>
        <v>0.23999999999999996</v>
      </c>
      <c r="B16">
        <f>$H$1+($J$1-$H$1)/(1+(A16/($B$1))^$F$1)^($D$1)</f>
        <v>0.46822399790375879</v>
      </c>
    </row>
    <row r="17" spans="1:2" x14ac:dyDescent="0.3">
      <c r="A17" s="2">
        <f t="shared" si="0"/>
        <v>0.25999999999999995</v>
      </c>
      <c r="B17">
        <f>$H$1+($J$1-$H$1)/(1+(A17/($B$1))^$F$1)^($D$1)</f>
        <v>0.46783846231480031</v>
      </c>
    </row>
    <row r="18" spans="1:2" x14ac:dyDescent="0.3">
      <c r="A18" s="2">
        <f t="shared" si="0"/>
        <v>0.27999999999999997</v>
      </c>
      <c r="B18">
        <f>$H$1+($J$1-$H$1)/(1+(A18/($B$1))^$F$1)^($D$1)</f>
        <v>0.46740907737607562</v>
      </c>
    </row>
    <row r="19" spans="1:2" x14ac:dyDescent="0.3">
      <c r="A19" s="2">
        <f t="shared" si="0"/>
        <v>0.3</v>
      </c>
      <c r="B19">
        <f>$H$1+($J$1-$H$1)/(1+(A19/($B$1))^$F$1)^($D$1)</f>
        <v>0.4669351846117854</v>
      </c>
    </row>
    <row r="20" spans="1:2" x14ac:dyDescent="0.3">
      <c r="A20" s="2">
        <f t="shared" si="0"/>
        <v>0.32</v>
      </c>
      <c r="B20">
        <f>$H$1+($J$1-$H$1)/(1+(A20/($B$1))^$F$1)^($D$1)</f>
        <v>0.46641634150450972</v>
      </c>
    </row>
    <row r="21" spans="1:2" x14ac:dyDescent="0.3">
      <c r="A21" s="2">
        <f t="shared" si="0"/>
        <v>0.34</v>
      </c>
      <c r="B21">
        <f>$H$1+($J$1-$H$1)/(1+(A21/($B$1))^$F$1)^($D$1)</f>
        <v>0.46585231644735536</v>
      </c>
    </row>
    <row r="22" spans="1:2" x14ac:dyDescent="0.3">
      <c r="A22" s="2">
        <f t="shared" si="0"/>
        <v>0.36000000000000004</v>
      </c>
      <c r="B22">
        <f>$H$1+($J$1-$H$1)/(1+(A22/($B$1))^$F$1)^($D$1)</f>
        <v>0.46524308295823968</v>
      </c>
    </row>
    <row r="23" spans="1:2" x14ac:dyDescent="0.3">
      <c r="A23" s="2">
        <f t="shared" si="0"/>
        <v>0.38000000000000006</v>
      </c>
      <c r="B23">
        <f>$H$1+($J$1-$H$1)/(1+(A23/($B$1))^$F$1)^($D$1)</f>
        <v>0.46458881297523491</v>
      </c>
    </row>
    <row r="24" spans="1:2" x14ac:dyDescent="0.3">
      <c r="A24" s="2">
        <f>A23+0.02</f>
        <v>0.40000000000000008</v>
      </c>
      <c r="B24">
        <f>$H$1+($J$1-$H$1)/(1+(A24/($B$1))^$F$1)^($D$1)</f>
        <v>0.46388986913410923</v>
      </c>
    </row>
    <row r="25" spans="1:2" x14ac:dyDescent="0.3">
      <c r="A25" s="2">
        <f t="shared" si="0"/>
        <v>0.4200000000000001</v>
      </c>
      <c r="B25">
        <f>$H$1+($J$1-$H$1)/(1+(A25/($B$1))^$F$1)^($D$1)</f>
        <v>0.46314679599557373</v>
      </c>
    </row>
    <row r="26" spans="1:2" x14ac:dyDescent="0.3">
      <c r="A26" s="2">
        <f t="shared" si="0"/>
        <v>0.44000000000000011</v>
      </c>
      <c r="B26">
        <f>$H$1+($J$1-$H$1)/(1+(A26/($B$1))^$F$1)^($D$1)</f>
        <v>0.46236031024390312</v>
      </c>
    </row>
    <row r="27" spans="1:2" x14ac:dyDescent="0.3">
      <c r="A27" s="2">
        <f t="shared" si="0"/>
        <v>0.46000000000000013</v>
      </c>
      <c r="B27">
        <f>$H$1+($J$1-$H$1)/(1+(A27/($B$1))^$F$1)^($D$1)</f>
        <v>0.46153128992266379</v>
      </c>
    </row>
    <row r="28" spans="1:2" x14ac:dyDescent="0.3">
      <c r="A28" s="2">
        <f t="shared" si="0"/>
        <v>0.48000000000000015</v>
      </c>
      <c r="B28">
        <f>$H$1+($J$1-$H$1)/(1+(A28/($B$1))^$F$1)^($D$1)</f>
        <v>0.46066076280849455</v>
      </c>
    </row>
    <row r="29" spans="1:2" x14ac:dyDescent="0.3">
      <c r="A29" s="2">
        <f t="shared" si="0"/>
        <v>0.50000000000000011</v>
      </c>
      <c r="B29">
        <f>$H$1+($J$1-$H$1)/(1+(A29/($B$1))^$F$1)^($D$1)</f>
        <v>0.45974989405105238</v>
      </c>
    </row>
    <row r="30" spans="1:2" x14ac:dyDescent="0.3">
      <c r="A30" s="2">
        <f t="shared" si="0"/>
        <v>0.52000000000000013</v>
      </c>
      <c r="B30">
        <f>$H$1+($J$1-$H$1)/(1+(A30/($B$1))^$F$1)^($D$1)</f>
        <v>0.45879997322694366</v>
      </c>
    </row>
    <row r="31" spans="1:2" x14ac:dyDescent="0.3">
      <c r="A31" s="2">
        <f t="shared" si="0"/>
        <v>0.54000000000000015</v>
      </c>
      <c r="B31">
        <f>$H$1+($J$1-$H$1)/(1+(A31/($B$1))^$F$1)^($D$1)</f>
        <v>0.45781240096825138</v>
      </c>
    </row>
    <row r="32" spans="1:2" x14ac:dyDescent="0.3">
      <c r="A32" s="2">
        <f>A31+0.02</f>
        <v>0.56000000000000016</v>
      </c>
      <c r="B32">
        <f>$H$1+($J$1-$H$1)/(1+(A32/($B$1))^$F$1)^($D$1)</f>
        <v>0.45678867533267908</v>
      </c>
    </row>
    <row r="33" spans="1:2" x14ac:dyDescent="0.3">
      <c r="A33" s="2">
        <f t="shared" si="0"/>
        <v>0.58000000000000018</v>
      </c>
      <c r="B33">
        <f>$H$1+($J$1-$H$1)/(1+(A33/($B$1))^$F$1)^($D$1)</f>
        <v>0.45573037808299111</v>
      </c>
    </row>
    <row r="34" spans="1:2" x14ac:dyDescent="0.3">
      <c r="A34" s="2">
        <f t="shared" si="0"/>
        <v>0.6000000000000002</v>
      </c>
      <c r="B34">
        <f>$H$1+($J$1-$H$1)/(1+(A34/($B$1))^$F$1)^($D$1)</f>
        <v>0.45463916103900071</v>
      </c>
    </row>
    <row r="35" spans="1:2" x14ac:dyDescent="0.3">
      <c r="A35" s="2">
        <f t="shared" si="0"/>
        <v>0.62000000000000022</v>
      </c>
      <c r="B35">
        <f>$H$1+($J$1-$H$1)/(1+(A35/($B$1))^$F$1)^($D$1)</f>
        <v>0.45351673265660175</v>
      </c>
    </row>
    <row r="36" spans="1:2" x14ac:dyDescent="0.3">
      <c r="A36" s="2">
        <f t="shared" si="0"/>
        <v>0.64000000000000024</v>
      </c>
      <c r="B36">
        <f>$H$1+($J$1-$H$1)/(1+(A36/($B$1))^$F$1)^($D$1)</f>
        <v>0.45236484497603413</v>
      </c>
    </row>
    <row r="37" spans="1:2" x14ac:dyDescent="0.3">
      <c r="A37" s="2">
        <f t="shared" si="0"/>
        <v>0.66000000000000025</v>
      </c>
      <c r="B37">
        <f>$H$1+($J$1-$H$1)/(1+(A37/($B$1))^$F$1)^($D$1)</f>
        <v>0.45118528106653089</v>
      </c>
    </row>
    <row r="38" spans="1:2" x14ac:dyDescent="0.3">
      <c r="A38" s="2">
        <f>A37+0.02</f>
        <v>0.68000000000000027</v>
      </c>
      <c r="B38">
        <f>$H$1+($J$1-$H$1)/(1+(A38/($B$1))^$F$1)^($D$1)</f>
        <v>0.4499798430775005</v>
      </c>
    </row>
    <row r="39" spans="1:2" x14ac:dyDescent="0.3">
      <c r="A39" s="2">
        <f t="shared" si="0"/>
        <v>0.70000000000000029</v>
      </c>
      <c r="B39">
        <f>$H$1+($J$1-$H$1)/(1+(A39/($B$1))^$F$1)^($D$1)</f>
        <v>0.44875034098822175</v>
      </c>
    </row>
    <row r="40" spans="1:2" x14ac:dyDescent="0.3">
      <c r="A40" s="2">
        <f t="shared" si="0"/>
        <v>0.72000000000000031</v>
      </c>
      <c r="B40">
        <f>$H$1+($J$1-$H$1)/(1+(A40/($B$1))^$F$1)^($D$1)</f>
        <v>0.44749858212935723</v>
      </c>
    </row>
    <row r="41" spans="1:2" x14ac:dyDescent="0.3">
      <c r="A41" s="2">
        <f t="shared" si="0"/>
        <v>0.74000000000000032</v>
      </c>
      <c r="B41">
        <f>$H$1+($J$1-$H$1)/(1+(A41/($B$1))^$F$1)^($D$1)</f>
        <v>0.44622636153104533</v>
      </c>
    </row>
    <row r="42" spans="1:2" x14ac:dyDescent="0.3">
      <c r="A42" s="2">
        <f t="shared" si="0"/>
        <v>0.76000000000000034</v>
      </c>
      <c r="B42">
        <f>$H$1+($J$1-$H$1)/(1+(A42/($B$1))^$F$1)^($D$1)</f>
        <v>0.44493545313445004</v>
      </c>
    </row>
    <row r="43" spans="1:2" x14ac:dyDescent="0.3">
      <c r="A43" s="2">
        <f t="shared" si="0"/>
        <v>0.78000000000000036</v>
      </c>
      <c r="B43">
        <f>$H$1+($J$1-$H$1)/(1+(A43/($B$1))^$F$1)^($D$1)</f>
        <v>0.44362760188683903</v>
      </c>
    </row>
    <row r="44" spans="1:2" x14ac:dyDescent="0.3">
      <c r="A44" s="2">
        <f>A43+0.02</f>
        <v>0.80000000000000038</v>
      </c>
      <c r="B44">
        <f>$H$1+($J$1-$H$1)/(1+(A44/($B$1))^$F$1)^($D$1)</f>
        <v>0.44230451672488125</v>
      </c>
    </row>
    <row r="45" spans="1:2" x14ac:dyDescent="0.3">
      <c r="A45" s="2">
        <f t="shared" si="0"/>
        <v>0.8200000000000004</v>
      </c>
      <c r="B45">
        <f>$H$1+($J$1-$H$1)/(1+(A45/($B$1))^$F$1)^($D$1)</f>
        <v>0.44096786443711933</v>
      </c>
    </row>
    <row r="46" spans="1:2" x14ac:dyDescent="0.3">
      <c r="A46" s="2">
        <f t="shared" si="0"/>
        <v>0.84000000000000041</v>
      </c>
      <c r="B46">
        <f>$H$1+($J$1-$H$1)/(1+(A46/($B$1))^$F$1)^($D$1)</f>
        <v>0.43961926438462884</v>
      </c>
    </row>
    <row r="47" spans="1:2" x14ac:dyDescent="0.3">
      <c r="A47" s="2">
        <f t="shared" si="0"/>
        <v>0.86000000000000043</v>
      </c>
      <c r="B47">
        <f>$H$1+($J$1-$H$1)/(1+(A47/($B$1))^$F$1)^($D$1)</f>
        <v>0.43826028404880035</v>
      </c>
    </row>
    <row r="48" spans="1:2" x14ac:dyDescent="0.3">
      <c r="A48" s="2">
        <f t="shared" si="0"/>
        <v>0.88000000000000045</v>
      </c>
      <c r="B48">
        <f>$H$1+($J$1-$H$1)/(1+(A48/($B$1))^$F$1)^($D$1)</f>
        <v>0.436892435366948</v>
      </c>
    </row>
    <row r="49" spans="1:2" x14ac:dyDescent="0.3">
      <c r="A49" s="2">
        <f t="shared" si="0"/>
        <v>0.90000000000000047</v>
      </c>
      <c r="B49">
        <f>$H$1+($J$1-$H$1)/(1+(A49/($B$1))^$F$1)^($D$1)</f>
        <v>0.43551717181001404</v>
      </c>
    </row>
    <row r="50" spans="1:2" x14ac:dyDescent="0.3">
      <c r="A50" s="2">
        <f t="shared" ref="A6:A69" si="1">A49+0.1</f>
        <v>1.0000000000000004</v>
      </c>
      <c r="B50">
        <f>$H$1+($J$1-$H$1)/(1+(A50/($B$1))^$F$1)^($D$1)</f>
        <v>0.42857618025475963</v>
      </c>
    </row>
    <row r="51" spans="1:2" x14ac:dyDescent="0.3">
      <c r="A51" s="2">
        <f t="shared" si="1"/>
        <v>1.1000000000000005</v>
      </c>
      <c r="B51">
        <f>$H$1+($J$1-$H$1)/(1+(A51/($B$1))^$F$1)^($D$1)</f>
        <v>0.42163193779446673</v>
      </c>
    </row>
    <row r="52" spans="1:2" x14ac:dyDescent="0.3">
      <c r="A52" s="2">
        <f t="shared" si="1"/>
        <v>1.2000000000000006</v>
      </c>
      <c r="B52">
        <f>$H$1+($J$1-$H$1)/(1+(A52/($B$1))^$F$1)^($D$1)</f>
        <v>0.41479649543470343</v>
      </c>
    </row>
    <row r="53" spans="1:2" x14ac:dyDescent="0.3">
      <c r="A53" s="2">
        <f t="shared" si="1"/>
        <v>1.3000000000000007</v>
      </c>
      <c r="B53">
        <f>$H$1+($J$1-$H$1)/(1+(A53/($B$1))^$F$1)^($D$1)</f>
        <v>0.40814784634013956</v>
      </c>
    </row>
    <row r="54" spans="1:2" x14ac:dyDescent="0.3">
      <c r="A54" s="2">
        <f t="shared" si="1"/>
        <v>1.4000000000000008</v>
      </c>
      <c r="B54">
        <f>$H$1+($J$1-$H$1)/(1+(A54/($B$1))^$F$1)^($D$1)</f>
        <v>0.40173628868021027</v>
      </c>
    </row>
    <row r="55" spans="1:2" x14ac:dyDescent="0.3">
      <c r="A55" s="2">
        <f t="shared" si="1"/>
        <v>1.5000000000000009</v>
      </c>
      <c r="B55">
        <f>$H$1+($J$1-$H$1)/(1+(A55/($B$1))^$F$1)^($D$1)</f>
        <v>0.39559094796197125</v>
      </c>
    </row>
    <row r="56" spans="1:2" x14ac:dyDescent="0.3">
      <c r="A56" s="2">
        <f t="shared" si="1"/>
        <v>1.600000000000001</v>
      </c>
      <c r="B56">
        <f>$H$1+($J$1-$H$1)/(1+(A56/($B$1))^$F$1)^($D$1)</f>
        <v>0.38972551268194272</v>
      </c>
    </row>
    <row r="57" spans="1:2" x14ac:dyDescent="0.3">
      <c r="A57" s="2">
        <f t="shared" si="1"/>
        <v>1.7000000000000011</v>
      </c>
      <c r="B57">
        <f>$H$1+($J$1-$H$1)/(1+(A57/($B$1))^$F$1)^($D$1)</f>
        <v>0.38414286368058459</v>
      </c>
    </row>
    <row r="58" spans="1:2" x14ac:dyDescent="0.3">
      <c r="A58" s="2">
        <f t="shared" si="1"/>
        <v>1.8000000000000012</v>
      </c>
      <c r="B58">
        <f>$H$1+($J$1-$H$1)/(1+(A58/($B$1))^$F$1)^($D$1)</f>
        <v>0.37883861131795354</v>
      </c>
    </row>
    <row r="59" spans="1:2" x14ac:dyDescent="0.3">
      <c r="A59" s="2">
        <f t="shared" si="1"/>
        <v>1.9000000000000012</v>
      </c>
      <c r="B59">
        <f>$H$1+($J$1-$H$1)/(1+(A59/($B$1))^$F$1)^($D$1)</f>
        <v>0.37380369678929293</v>
      </c>
    </row>
    <row r="60" spans="1:2" x14ac:dyDescent="0.3">
      <c r="A60" s="2">
        <f t="shared" si="1"/>
        <v>2.0000000000000013</v>
      </c>
      <c r="B60">
        <f>$H$1+($J$1-$H$1)/(1+(A60/($B$1))^$F$1)^($D$1)</f>
        <v>0.36902625055531368</v>
      </c>
    </row>
    <row r="61" spans="1:2" x14ac:dyDescent="0.3">
      <c r="A61" s="2">
        <f t="shared" si="1"/>
        <v>2.1000000000000014</v>
      </c>
      <c r="B61">
        <f>$H$1+($J$1-$H$1)/(1+(A61/($B$1))^$F$1)^($D$1)</f>
        <v>0.3644928881706212</v>
      </c>
    </row>
    <row r="62" spans="1:2" x14ac:dyDescent="0.3">
      <c r="A62" s="2">
        <f t="shared" si="1"/>
        <v>2.2000000000000015</v>
      </c>
      <c r="B62">
        <f>$H$1+($J$1-$H$1)/(1+(A62/($B$1))^$F$1)^($D$1)</f>
        <v>0.36018959318254012</v>
      </c>
    </row>
    <row r="63" spans="1:2" x14ac:dyDescent="0.3">
      <c r="A63" s="2">
        <f t="shared" si="1"/>
        <v>2.3000000000000016</v>
      </c>
      <c r="B63">
        <f>$H$1+($J$1-$H$1)/(1+(A63/($B$1))^$F$1)^($D$1)</f>
        <v>0.3561023036338411</v>
      </c>
    </row>
    <row r="64" spans="1:2" x14ac:dyDescent="0.3">
      <c r="A64" s="2">
        <f t="shared" si="1"/>
        <v>2.4000000000000017</v>
      </c>
      <c r="B64">
        <f>$H$1+($J$1-$H$1)/(1+(A64/($B$1))^$F$1)^($D$1)</f>
        <v>0.35221728942009511</v>
      </c>
    </row>
    <row r="65" spans="1:2" x14ac:dyDescent="0.3">
      <c r="A65" s="2">
        <f t="shared" si="1"/>
        <v>2.5000000000000018</v>
      </c>
      <c r="B65">
        <f>$H$1+($J$1-$H$1)/(1+(A65/($B$1))^$F$1)^($D$1)</f>
        <v>0.34852138418319389</v>
      </c>
    </row>
    <row r="66" spans="1:2" x14ac:dyDescent="0.3">
      <c r="A66" s="2">
        <f t="shared" si="1"/>
        <v>2.6000000000000019</v>
      </c>
      <c r="B66">
        <f>$H$1+($J$1-$H$1)/(1+(A66/($B$1))^$F$1)^($D$1)</f>
        <v>0.34500211741437065</v>
      </c>
    </row>
    <row r="67" spans="1:2" x14ac:dyDescent="0.3">
      <c r="A67" s="2">
        <f t="shared" si="1"/>
        <v>2.700000000000002</v>
      </c>
      <c r="B67">
        <f>$H$1+($J$1-$H$1)/(1+(A67/($B$1))^$F$1)^($D$1)</f>
        <v>0.34164777911226984</v>
      </c>
    </row>
    <row r="68" spans="1:2" x14ac:dyDescent="0.3">
      <c r="A68" s="2">
        <f t="shared" si="1"/>
        <v>2.800000000000002</v>
      </c>
      <c r="B68">
        <f>$H$1+($J$1-$H$1)/(1+(A68/($B$1))^$F$1)^($D$1)</f>
        <v>0.33844743967862462</v>
      </c>
    </row>
    <row r="69" spans="1:2" x14ac:dyDescent="0.3">
      <c r="A69" s="2">
        <f t="shared" si="1"/>
        <v>2.9000000000000021</v>
      </c>
      <c r="B69">
        <f>$H$1+($J$1-$H$1)/(1+(A69/($B$1))^$F$1)^($D$1)</f>
        <v>0.33539094082403642</v>
      </c>
    </row>
    <row r="70" spans="1:2" x14ac:dyDescent="0.3">
      <c r="A70" s="2">
        <f t="shared" ref="A70:A132" si="2">A69+0.1</f>
        <v>3.0000000000000022</v>
      </c>
      <c r="B70">
        <f>$H$1+($J$1-$H$1)/(1+(A70/($B$1))^$F$1)^($D$1)</f>
        <v>0.33246886836189476</v>
      </c>
    </row>
    <row r="71" spans="1:2" x14ac:dyDescent="0.3">
      <c r="A71" s="2">
        <f t="shared" si="2"/>
        <v>3.1000000000000023</v>
      </c>
      <c r="B71">
        <f>$H$1+($J$1-$H$1)/(1+(A71/($B$1))^$F$1)^($D$1)</f>
        <v>0.32967251432566874</v>
      </c>
    </row>
    <row r="72" spans="1:2" x14ac:dyDescent="0.3">
      <c r="A72" s="2">
        <f t="shared" si="2"/>
        <v>3.2000000000000024</v>
      </c>
      <c r="B72">
        <f>$H$1+($J$1-$H$1)/(1+(A72/($B$1))^$F$1)^($D$1)</f>
        <v>0.32699383343622035</v>
      </c>
    </row>
    <row r="73" spans="1:2" x14ac:dyDescent="0.3">
      <c r="A73" s="2">
        <f t="shared" si="2"/>
        <v>3.3000000000000025</v>
      </c>
      <c r="B73">
        <f>$H$1+($J$1-$H$1)/(1+(A73/($B$1))^$F$1)^($D$1)</f>
        <v>0.32442539726873737</v>
      </c>
    </row>
    <row r="74" spans="1:2" x14ac:dyDescent="0.3">
      <c r="A74" s="2">
        <f t="shared" si="2"/>
        <v>3.4000000000000026</v>
      </c>
      <c r="B74">
        <f>$H$1+($J$1-$H$1)/(1+(A74/($B$1))^$F$1)^($D$1)</f>
        <v>0.32196034830671272</v>
      </c>
    </row>
    <row r="75" spans="1:2" x14ac:dyDescent="0.3">
      <c r="A75" s="2">
        <f t="shared" si="2"/>
        <v>3.5000000000000027</v>
      </c>
      <c r="B75">
        <f>$H$1+($J$1-$H$1)/(1+(A75/($B$1))^$F$1)^($D$1)</f>
        <v>0.31959235526936514</v>
      </c>
    </row>
    <row r="76" spans="1:2" x14ac:dyDescent="0.3">
      <c r="A76" s="2">
        <f t="shared" si="2"/>
        <v>3.6000000000000028</v>
      </c>
      <c r="B76">
        <f>$H$1+($J$1-$H$1)/(1+(A76/($B$1))^$F$1)^($D$1)</f>
        <v>0.31731557055047799</v>
      </c>
    </row>
    <row r="77" spans="1:2" x14ac:dyDescent="0.3">
      <c r="A77" s="2">
        <f t="shared" si="2"/>
        <v>3.7000000000000028</v>
      </c>
      <c r="B77">
        <f>$H$1+($J$1-$H$1)/(1+(A77/($B$1))^$F$1)^($D$1)</f>
        <v>0.31512459023449535</v>
      </c>
    </row>
    <row r="78" spans="1:2" x14ac:dyDescent="0.3">
      <c r="A78" s="2">
        <f t="shared" si="2"/>
        <v>3.8000000000000029</v>
      </c>
      <c r="B78">
        <f>$H$1+($J$1-$H$1)/(1+(A78/($B$1))^$F$1)^($D$1)</f>
        <v>0.31301441690627663</v>
      </c>
    </row>
    <row r="79" spans="1:2" x14ac:dyDescent="0.3">
      <c r="A79" s="2">
        <f t="shared" si="2"/>
        <v>3.900000000000003</v>
      </c>
      <c r="B79">
        <f>$H$1+($J$1-$H$1)/(1+(A79/($B$1))^$F$1)^($D$1)</f>
        <v>0.31098042530661107</v>
      </c>
    </row>
    <row r="80" spans="1:2" x14ac:dyDescent="0.3">
      <c r="A80" s="2">
        <f t="shared" si="2"/>
        <v>4.0000000000000027</v>
      </c>
      <c r="B80">
        <f>$H$1+($J$1-$H$1)/(1+(A80/($B$1))^$F$1)^($D$1)</f>
        <v>0.30901833078013641</v>
      </c>
    </row>
    <row r="81" spans="1:2" x14ac:dyDescent="0.3">
      <c r="A81" s="2">
        <f t="shared" si="2"/>
        <v>4.1000000000000023</v>
      </c>
      <c r="B81">
        <f>$H$1+($J$1-$H$1)/(1+(A81/($B$1))^$F$1)^($D$1)</f>
        <v>0.30712416039728335</v>
      </c>
    </row>
    <row r="82" spans="1:2" x14ac:dyDescent="0.3">
      <c r="A82" s="2">
        <f t="shared" si="2"/>
        <v>4.200000000000002</v>
      </c>
      <c r="B82">
        <f>$H$1+($J$1-$H$1)/(1+(A82/($B$1))^$F$1)^($D$1)</f>
        <v>0.30529422659442274</v>
      </c>
    </row>
    <row r="83" spans="1:2" x14ac:dyDescent="0.3">
      <c r="A83" s="2">
        <f t="shared" si="2"/>
        <v>4.3000000000000016</v>
      </c>
      <c r="B83">
        <f>$H$1+($J$1-$H$1)/(1+(A83/($B$1))^$F$1)^($D$1)</f>
        <v>0.30352510315754988</v>
      </c>
    </row>
    <row r="84" spans="1:2" x14ac:dyDescent="0.3">
      <c r="A84" s="2">
        <f t="shared" si="2"/>
        <v>4.4000000000000012</v>
      </c>
      <c r="B84">
        <f>$H$1+($J$1-$H$1)/(1+(A84/($B$1))^$F$1)^($D$1)</f>
        <v>0.30181360336835145</v>
      </c>
    </row>
    <row r="85" spans="1:2" x14ac:dyDescent="0.3">
      <c r="A85" s="2">
        <f t="shared" si="2"/>
        <v>4.5000000000000009</v>
      </c>
      <c r="B85">
        <f>$H$1+($J$1-$H$1)/(1+(A85/($B$1))^$F$1)^($D$1)</f>
        <v>0.30015676013303116</v>
      </c>
    </row>
    <row r="86" spans="1:2" x14ac:dyDescent="0.3">
      <c r="A86" s="2">
        <f t="shared" si="2"/>
        <v>4.6000000000000005</v>
      </c>
      <c r="B86">
        <f>$H$1+($J$1-$H$1)/(1+(A86/($B$1))^$F$1)^($D$1)</f>
        <v>0.2985518079208288</v>
      </c>
    </row>
    <row r="87" spans="1:2" x14ac:dyDescent="0.3">
      <c r="A87" s="2">
        <f t="shared" si="2"/>
        <v>4.7</v>
      </c>
      <c r="B87">
        <f>$H$1+($J$1-$H$1)/(1+(A87/($B$1))^$F$1)^($D$1)</f>
        <v>0.29699616634869797</v>
      </c>
    </row>
    <row r="88" spans="1:2" x14ac:dyDescent="0.3">
      <c r="A88" s="2">
        <f t="shared" si="2"/>
        <v>4.8</v>
      </c>
      <c r="B88">
        <f>$H$1+($J$1-$H$1)/(1+(A88/($B$1))^$F$1)^($D$1)</f>
        <v>0.2954874252597226</v>
      </c>
    </row>
    <row r="89" spans="1:2" x14ac:dyDescent="0.3">
      <c r="A89" s="2">
        <f t="shared" si="2"/>
        <v>4.8999999999999995</v>
      </c>
      <c r="B89">
        <f>$H$1+($J$1-$H$1)/(1+(A89/($B$1))^$F$1)^($D$1)</f>
        <v>0.29402333115461587</v>
      </c>
    </row>
    <row r="90" spans="1:2" x14ac:dyDescent="0.3">
      <c r="A90" s="2">
        <f t="shared" si="2"/>
        <v>4.9999999999999991</v>
      </c>
      <c r="B90">
        <f>$H$1+($J$1-$H$1)/(1+(A90/($B$1))^$F$1)^($D$1)</f>
        <v>0.29260177484744487</v>
      </c>
    </row>
    <row r="91" spans="1:2" x14ac:dyDescent="0.3">
      <c r="A91" s="2">
        <f t="shared" si="2"/>
        <v>5.0999999999999988</v>
      </c>
      <c r="B91">
        <f>$H$1+($J$1-$H$1)/(1+(A91/($B$1))^$F$1)^($D$1)</f>
        <v>0.29122078022817821</v>
      </c>
    </row>
    <row r="92" spans="1:2" x14ac:dyDescent="0.3">
      <c r="A92" s="2">
        <f t="shared" si="2"/>
        <v>5.1999999999999984</v>
      </c>
      <c r="B92">
        <f>$H$1+($J$1-$H$1)/(1+(A92/($B$1))^$F$1)^($D$1)</f>
        <v>0.28987849402551824</v>
      </c>
    </row>
    <row r="93" spans="1:2" x14ac:dyDescent="0.3">
      <c r="A93" s="2">
        <f t="shared" si="2"/>
        <v>5.299999999999998</v>
      </c>
      <c r="B93">
        <f>$H$1+($J$1-$H$1)/(1+(A93/($B$1))^$F$1)^($D$1)</f>
        <v>0.2885731764736299</v>
      </c>
    </row>
    <row r="94" spans="1:2" x14ac:dyDescent="0.3">
      <c r="A94" s="2">
        <f t="shared" si="2"/>
        <v>5.3999999999999977</v>
      </c>
      <c r="B94">
        <f>$H$1+($J$1-$H$1)/(1+(A94/($B$1))^$F$1)^($D$1)</f>
        <v>0.28730319279575489</v>
      </c>
    </row>
    <row r="95" spans="1:2" x14ac:dyDescent="0.3">
      <c r="A95" s="2">
        <f t="shared" si="2"/>
        <v>5.4999999999999973</v>
      </c>
      <c r="B95">
        <f>$H$1+($J$1-$H$1)/(1+(A95/($B$1))^$F$1)^($D$1)</f>
        <v>0.28606700542628527</v>
      </c>
    </row>
    <row r="96" spans="1:2" x14ac:dyDescent="0.3">
      <c r="A96" s="2">
        <f t="shared" si="2"/>
        <v>5.599999999999997</v>
      </c>
      <c r="B96">
        <f>$H$1+($J$1-$H$1)/(1+(A96/($B$1))^$F$1)^($D$1)</f>
        <v>0.28486316690069113</v>
      </c>
    </row>
    <row r="97" spans="1:2" x14ac:dyDescent="0.3">
      <c r="A97" s="2">
        <f t="shared" si="2"/>
        <v>5.6999999999999966</v>
      </c>
      <c r="B97">
        <f>$H$1+($J$1-$H$1)/(1+(A97/($B$1))^$F$1)^($D$1)</f>
        <v>0.28369031334977346</v>
      </c>
    </row>
    <row r="98" spans="1:2" x14ac:dyDescent="0.3">
      <c r="A98" s="2">
        <f t="shared" si="2"/>
        <v>5.7999999999999963</v>
      </c>
      <c r="B98">
        <f>$H$1+($J$1-$H$1)/(1+(A98/($B$1))^$F$1)^($D$1)</f>
        <v>0.28254715854111312</v>
      </c>
    </row>
    <row r="99" spans="1:2" x14ac:dyDescent="0.3">
      <c r="A99" s="2">
        <f t="shared" si="2"/>
        <v>5.8999999999999959</v>
      </c>
      <c r="B99">
        <f>$H$1+($J$1-$H$1)/(1+(A99/($B$1))^$F$1)^($D$1)</f>
        <v>0.28143248841633844</v>
      </c>
    </row>
    <row r="100" spans="1:2" x14ac:dyDescent="0.3">
      <c r="A100" s="2">
        <f t="shared" si="2"/>
        <v>5.9999999999999956</v>
      </c>
      <c r="B100">
        <f>$H$1+($J$1-$H$1)/(1+(A100/($B$1))^$F$1)^($D$1)</f>
        <v>0.28034515607801064</v>
      </c>
    </row>
    <row r="101" spans="1:2" x14ac:dyDescent="0.3">
      <c r="A101" s="2">
        <f t="shared" si="2"/>
        <v>6.0999999999999952</v>
      </c>
      <c r="B101">
        <f>$H$1+($J$1-$H$1)/(1+(A101/($B$1))^$F$1)^($D$1)</f>
        <v>0.27928407718456527</v>
      </c>
    </row>
    <row r="102" spans="1:2" x14ac:dyDescent="0.3">
      <c r="A102" s="2">
        <f t="shared" si="2"/>
        <v>6.1999999999999948</v>
      </c>
      <c r="B102">
        <f>$H$1+($J$1-$H$1)/(1+(A102/($B$1))^$F$1)^($D$1)</f>
        <v>0.27824822571591279</v>
      </c>
    </row>
    <row r="103" spans="1:2" x14ac:dyDescent="0.3">
      <c r="A103" s="2">
        <f t="shared" si="2"/>
        <v>6.2999999999999945</v>
      </c>
      <c r="B103">
        <f>$H$1+($J$1-$H$1)/(1+(A103/($B$1))^$F$1)^($D$1)</f>
        <v>0.27723663007602639</v>
      </c>
    </row>
    <row r="104" spans="1:2" x14ac:dyDescent="0.3">
      <c r="A104" s="2">
        <f t="shared" si="2"/>
        <v>6.3999999999999941</v>
      </c>
      <c r="B104">
        <f>$H$1+($J$1-$H$1)/(1+(A104/($B$1))^$F$1)^($D$1)</f>
        <v>0.27624836950218551</v>
      </c>
    </row>
    <row r="105" spans="1:2" x14ac:dyDescent="0.3">
      <c r="A105" s="2">
        <f t="shared" si="2"/>
        <v>6.4999999999999938</v>
      </c>
      <c r="B105">
        <f>$H$1+($J$1-$H$1)/(1+(A105/($B$1))^$F$1)^($D$1)</f>
        <v>0.27528257075353402</v>
      </c>
    </row>
    <row r="106" spans="1:2" x14ac:dyDescent="0.3">
      <c r="A106" s="2">
        <f t="shared" si="2"/>
        <v>6.5999999999999934</v>
      </c>
      <c r="B106">
        <f>$H$1+($J$1-$H$1)/(1+(A106/($B$1))^$F$1)^($D$1)</f>
        <v>0.27433840505428708</v>
      </c>
    </row>
    <row r="107" spans="1:2" x14ac:dyDescent="0.3">
      <c r="A107" s="2">
        <f t="shared" si="2"/>
        <v>6.6999999999999931</v>
      </c>
      <c r="B107">
        <f>$H$1+($J$1-$H$1)/(1+(A107/($B$1))^$F$1)^($D$1)</f>
        <v>0.27341508526932062</v>
      </c>
    </row>
    <row r="108" spans="1:2" x14ac:dyDescent="0.3">
      <c r="A108" s="2">
        <f t="shared" si="2"/>
        <v>6.7999999999999927</v>
      </c>
      <c r="B108">
        <f>$H$1+($J$1-$H$1)/(1+(A108/($B$1))^$F$1)^($D$1)</f>
        <v>0.27251186329202698</v>
      </c>
    </row>
    <row r="109" spans="1:2" x14ac:dyDescent="0.3">
      <c r="A109" s="2">
        <f t="shared" si="2"/>
        <v>6.8999999999999924</v>
      </c>
      <c r="B109">
        <f>$H$1+($J$1-$H$1)/(1+(A109/($B$1))^$F$1)^($D$1)</f>
        <v>0.27162802762624172</v>
      </c>
    </row>
    <row r="110" spans="1:2" x14ac:dyDescent="0.3">
      <c r="A110" s="2">
        <f t="shared" si="2"/>
        <v>6.999999999999992</v>
      </c>
      <c r="B110">
        <f>$H$1+($J$1-$H$1)/(1+(A110/($B$1))^$F$1)^($D$1)</f>
        <v>0.27076290114578128</v>
      </c>
    </row>
    <row r="111" spans="1:2" x14ac:dyDescent="0.3">
      <c r="A111" s="2">
        <f t="shared" si="2"/>
        <v>7.0999999999999917</v>
      </c>
      <c r="B111">
        <f>$H$1+($J$1-$H$1)/(1+(A111/($B$1))^$F$1)^($D$1)</f>
        <v>0.26991583901667421</v>
      </c>
    </row>
    <row r="112" spans="1:2" x14ac:dyDescent="0.3">
      <c r="A112" s="2">
        <f t="shared" si="2"/>
        <v>7.1999999999999913</v>
      </c>
      <c r="B112">
        <f>$H$1+($J$1-$H$1)/(1+(A112/($B$1))^$F$1)^($D$1)</f>
        <v>0.26908622676856664</v>
      </c>
    </row>
    <row r="113" spans="1:2" x14ac:dyDescent="0.3">
      <c r="A113" s="2">
        <f t="shared" si="2"/>
        <v>7.2999999999999909</v>
      </c>
      <c r="B113">
        <f>$H$1+($J$1-$H$1)/(1+(A113/($B$1))^$F$1)^($D$1)</f>
        <v>0.26827347850303074</v>
      </c>
    </row>
    <row r="114" spans="1:2" x14ac:dyDescent="0.3">
      <c r="A114" s="2">
        <f t="shared" si="2"/>
        <v>7.3999999999999906</v>
      </c>
      <c r="B114">
        <f>$H$1+($J$1-$H$1)/(1+(A114/($B$1))^$F$1)^($D$1)</f>
        <v>0.26747703522763056</v>
      </c>
    </row>
    <row r="115" spans="1:2" x14ac:dyDescent="0.3">
      <c r="A115" s="2">
        <f t="shared" si="2"/>
        <v>7.4999999999999902</v>
      </c>
      <c r="B115">
        <f>$H$1+($J$1-$H$1)/(1+(A115/($B$1))^$F$1)^($D$1)</f>
        <v>0.26669636330561375</v>
      </c>
    </row>
    <row r="116" spans="1:2" x14ac:dyDescent="0.3">
      <c r="A116" s="2">
        <f t="shared" si="2"/>
        <v>7.5999999999999899</v>
      </c>
      <c r="B116">
        <f>$H$1+($J$1-$H$1)/(1+(A116/($B$1))^$F$1)^($D$1)</f>
        <v>0.26593095301200892</v>
      </c>
    </row>
    <row r="117" spans="1:2" x14ac:dyDescent="0.3">
      <c r="A117" s="2">
        <f t="shared" si="2"/>
        <v>7.6999999999999895</v>
      </c>
      <c r="B117">
        <f>$H$1+($J$1-$H$1)/(1+(A117/($B$1))^$F$1)^($D$1)</f>
        <v>0.26518031718773138</v>
      </c>
    </row>
    <row r="118" spans="1:2" x14ac:dyDescent="0.3">
      <c r="A118" s="2">
        <f t="shared" si="2"/>
        <v>7.7999999999999892</v>
      </c>
      <c r="B118">
        <f>$H$1+($J$1-$H$1)/(1+(A118/($B$1))^$F$1)^($D$1)</f>
        <v>0.26444398998404162</v>
      </c>
    </row>
    <row r="119" spans="1:2" x14ac:dyDescent="0.3">
      <c r="A119" s="2">
        <f t="shared" si="2"/>
        <v>7.8999999999999888</v>
      </c>
      <c r="B119">
        <f>$H$1+($J$1-$H$1)/(1+(A119/($B$1))^$F$1)^($D$1)</f>
        <v>0.26372152569037216</v>
      </c>
    </row>
    <row r="120" spans="1:2" x14ac:dyDescent="0.3">
      <c r="A120" s="2">
        <f t="shared" si="2"/>
        <v>7.9999999999999885</v>
      </c>
      <c r="B120">
        <f>$H$1+($J$1-$H$1)/(1+(A120/($B$1))^$F$1)^($D$1)</f>
        <v>0.26301249763914408</v>
      </c>
    </row>
    <row r="121" spans="1:2" x14ac:dyDescent="0.3">
      <c r="A121" s="2">
        <f t="shared" si="2"/>
        <v>8.099999999999989</v>
      </c>
      <c r="B121">
        <f>$H$1+($J$1-$H$1)/(1+(A121/($B$1))^$F$1)^($D$1)</f>
        <v>0.26231649718174088</v>
      </c>
    </row>
    <row r="122" spans="1:2" x14ac:dyDescent="0.3">
      <c r="A122" s="2">
        <f t="shared" si="2"/>
        <v>8.1999999999999886</v>
      </c>
      <c r="B122">
        <f>$H$1+($J$1-$H$1)/(1+(A122/($B$1))^$F$1)^($D$1)</f>
        <v>0.26163313273030703</v>
      </c>
    </row>
    <row r="123" spans="1:2" x14ac:dyDescent="0.3">
      <c r="A123" s="2">
        <f t="shared" si="2"/>
        <v>8.2999999999999883</v>
      </c>
      <c r="B123">
        <f>$H$1+($J$1-$H$1)/(1+(A123/($B$1))^$F$1)^($D$1)</f>
        <v>0.26096202886048459</v>
      </c>
    </row>
    <row r="124" spans="1:2" x14ac:dyDescent="0.3">
      <c r="A124" s="2">
        <f t="shared" si="2"/>
        <v>8.3999999999999879</v>
      </c>
      <c r="B124">
        <f>$H$1+($J$1-$H$1)/(1+(A124/($B$1))^$F$1)^($D$1)</f>
        <v>0.26030282547061262</v>
      </c>
    </row>
    <row r="125" spans="1:2" x14ac:dyDescent="0.3">
      <c r="A125" s="2">
        <f t="shared" si="2"/>
        <v>8.4999999999999876</v>
      </c>
      <c r="B125">
        <f>$H$1+($J$1-$H$1)/(1+(A125/($B$1))^$F$1)^($D$1)</f>
        <v>0.25965517699328167</v>
      </c>
    </row>
    <row r="126" spans="1:2" x14ac:dyDescent="0.3">
      <c r="A126" s="2">
        <f t="shared" si="2"/>
        <v>8.5999999999999872</v>
      </c>
      <c r="B126">
        <f>$H$1+($J$1-$H$1)/(1+(A126/($B$1))^$F$1)^($D$1)</f>
        <v>0.25901875165547439</v>
      </c>
    </row>
    <row r="127" spans="1:2" x14ac:dyDescent="0.3">
      <c r="A127" s="2">
        <f t="shared" si="2"/>
        <v>8.6999999999999869</v>
      </c>
      <c r="B127">
        <f>$H$1+($J$1-$H$1)/(1+(A127/($B$1))^$F$1)^($D$1)</f>
        <v>0.25839323078382792</v>
      </c>
    </row>
    <row r="128" spans="1:2" x14ac:dyDescent="0.3">
      <c r="A128" s="2">
        <f t="shared" si="2"/>
        <v>8.7999999999999865</v>
      </c>
      <c r="B128">
        <f>$H$1+($J$1-$H$1)/(1+(A128/($B$1))^$F$1)^($D$1)</f>
        <v>0.25777830815183317</v>
      </c>
    </row>
    <row r="129" spans="1:2" x14ac:dyDescent="0.3">
      <c r="A129" s="2">
        <f t="shared" si="2"/>
        <v>8.8999999999999861</v>
      </c>
      <c r="B129">
        <f>$H$1+($J$1-$H$1)/(1+(A129/($B$1))^$F$1)^($D$1)</f>
        <v>0.25717368936603957</v>
      </c>
    </row>
    <row r="130" spans="1:2" x14ac:dyDescent="0.3">
      <c r="A130" s="2">
        <f t="shared" si="2"/>
        <v>8.9999999999999858</v>
      </c>
      <c r="B130">
        <f>$H$1+($J$1-$H$1)/(1+(A130/($B$1))^$F$1)^($D$1)</f>
        <v>0.2565790912885651</v>
      </c>
    </row>
    <row r="131" spans="1:2" x14ac:dyDescent="0.3">
      <c r="A131" s="2">
        <f>A130+1</f>
        <v>9.9999999999999858</v>
      </c>
      <c r="B131">
        <f>$H$1+($J$1-$H$1)/(1+(A131/($B$1))^$F$1)^($D$1)</f>
        <v>0.25112900627596091</v>
      </c>
    </row>
    <row r="132" spans="1:2" x14ac:dyDescent="0.3">
      <c r="A132" s="2">
        <f t="shared" ref="A132:A195" si="3">A131+1</f>
        <v>10.999999999999986</v>
      </c>
      <c r="B132">
        <f>$H$1+($J$1-$H$1)/(1+(A132/($B$1))^$F$1)^($D$1)</f>
        <v>0.24643561787701163</v>
      </c>
    </row>
    <row r="133" spans="1:2" x14ac:dyDescent="0.3">
      <c r="A133" s="2">
        <f t="shared" si="3"/>
        <v>11.999999999999986</v>
      </c>
      <c r="B133">
        <f>$H$1+($J$1-$H$1)/(1+(A133/($B$1))^$F$1)^($D$1)</f>
        <v>0.24233905051654872</v>
      </c>
    </row>
    <row r="134" spans="1:2" x14ac:dyDescent="0.3">
      <c r="A134" s="2">
        <f t="shared" si="3"/>
        <v>12.999999999999986</v>
      </c>
      <c r="B134">
        <f>$H$1+($J$1-$H$1)/(1+(A134/($B$1))^$F$1)^($D$1)</f>
        <v>0.23872292941308282</v>
      </c>
    </row>
    <row r="135" spans="1:2" x14ac:dyDescent="0.3">
      <c r="A135" s="2">
        <f t="shared" si="3"/>
        <v>13.999999999999986</v>
      </c>
      <c r="B135">
        <f>$H$1+($J$1-$H$1)/(1+(A135/($B$1))^$F$1)^($D$1)</f>
        <v>0.2355002928598928</v>
      </c>
    </row>
    <row r="136" spans="1:2" x14ac:dyDescent="0.3">
      <c r="A136" s="2">
        <f t="shared" si="3"/>
        <v>14.999999999999986</v>
      </c>
      <c r="B136">
        <f>$H$1+($J$1-$H$1)/(1+(A136/($B$1))^$F$1)^($D$1)</f>
        <v>0.23260469480172707</v>
      </c>
    </row>
    <row r="137" spans="1:2" x14ac:dyDescent="0.3">
      <c r="A137" s="2">
        <f t="shared" si="3"/>
        <v>15.999999999999986</v>
      </c>
      <c r="B137">
        <f>$H$1+($J$1-$H$1)/(1+(A137/($B$1))^$F$1)^($D$1)</f>
        <v>0.22998438414872208</v>
      </c>
    </row>
    <row r="138" spans="1:2" x14ac:dyDescent="0.3">
      <c r="A138" s="2">
        <f t="shared" si="3"/>
        <v>16.999999999999986</v>
      </c>
      <c r="B138">
        <f>$H$1+($J$1-$H$1)/(1+(A138/($B$1))^$F$1)^($D$1)</f>
        <v>0.2275983799030101</v>
      </c>
    </row>
    <row r="139" spans="1:2" x14ac:dyDescent="0.3">
      <c r="A139" s="2">
        <f t="shared" si="3"/>
        <v>17.999999999999986</v>
      </c>
      <c r="B139">
        <f>$H$1+($J$1-$H$1)/(1+(A139/($B$1))^$F$1)^($D$1)</f>
        <v>0.22541375417707754</v>
      </c>
    </row>
    <row r="140" spans="1:2" x14ac:dyDescent="0.3">
      <c r="A140" s="2">
        <f t="shared" si="3"/>
        <v>18.999999999999986</v>
      </c>
      <c r="B140">
        <f>$H$1+($J$1-$H$1)/(1+(A140/($B$1))^$F$1)^($D$1)</f>
        <v>0.22340370758852263</v>
      </c>
    </row>
    <row r="141" spans="1:2" x14ac:dyDescent="0.3">
      <c r="A141" s="2">
        <f t="shared" si="3"/>
        <v>19.999999999999986</v>
      </c>
      <c r="B141">
        <f>$H$1+($J$1-$H$1)/(1+(A141/($B$1))^$F$1)^($D$1)</f>
        <v>0.22154617796217535</v>
      </c>
    </row>
    <row r="142" spans="1:2" x14ac:dyDescent="0.3">
      <c r="A142" s="2">
        <f t="shared" si="3"/>
        <v>20.999999999999986</v>
      </c>
      <c r="B142">
        <f>$H$1+($J$1-$H$1)/(1+(A142/($B$1))^$F$1)^($D$1)</f>
        <v>0.21982281622573824</v>
      </c>
    </row>
    <row r="143" spans="1:2" x14ac:dyDescent="0.3">
      <c r="A143" s="2">
        <f t="shared" si="3"/>
        <v>21.999999999999986</v>
      </c>
      <c r="B143">
        <f>$H$1+($J$1-$H$1)/(1+(A143/($B$1))^$F$1)^($D$1)</f>
        <v>0.21821822030344562</v>
      </c>
    </row>
    <row r="144" spans="1:2" x14ac:dyDescent="0.3">
      <c r="A144" s="2">
        <f t="shared" si="3"/>
        <v>22.999999999999986</v>
      </c>
      <c r="B144">
        <f>$H$1+($J$1-$H$1)/(1+(A144/($B$1))^$F$1)^($D$1)</f>
        <v>0.21671935361206721</v>
      </c>
    </row>
    <row r="145" spans="1:2" x14ac:dyDescent="0.3">
      <c r="A145" s="2">
        <f t="shared" si="3"/>
        <v>23.999999999999986</v>
      </c>
      <c r="B145">
        <f>$H$1+($J$1-$H$1)/(1+(A145/($B$1))^$F$1)^($D$1)</f>
        <v>0.21531509782872771</v>
      </c>
    </row>
    <row r="146" spans="1:2" x14ac:dyDescent="0.3">
      <c r="A146" s="2">
        <f t="shared" si="3"/>
        <v>24.999999999999986</v>
      </c>
      <c r="B146">
        <f>$H$1+($J$1-$H$1)/(1+(A146/($B$1))^$F$1)^($D$1)</f>
        <v>0.21399590478624753</v>
      </c>
    </row>
    <row r="147" spans="1:2" x14ac:dyDescent="0.3">
      <c r="A147" s="2">
        <f t="shared" si="3"/>
        <v>25.999999999999986</v>
      </c>
      <c r="B147">
        <f>$H$1+($J$1-$H$1)/(1+(A147/($B$1))^$F$1)^($D$1)</f>
        <v>0.21275352254883628</v>
      </c>
    </row>
    <row r="148" spans="1:2" x14ac:dyDescent="0.3">
      <c r="A148" s="2">
        <f t="shared" si="3"/>
        <v>26.999999999999986</v>
      </c>
      <c r="B148">
        <f>$H$1+($J$1-$H$1)/(1+(A148/($B$1))^$F$1)^($D$1)</f>
        <v>0.21158077769162884</v>
      </c>
    </row>
    <row r="149" spans="1:2" x14ac:dyDescent="0.3">
      <c r="A149" s="2">
        <f t="shared" si="3"/>
        <v>27.999999999999986</v>
      </c>
      <c r="B149">
        <f>$H$1+($J$1-$H$1)/(1+(A149/($B$1))^$F$1)^($D$1)</f>
        <v>0.21047140065116648</v>
      </c>
    </row>
    <row r="150" spans="1:2" x14ac:dyDescent="0.3">
      <c r="A150" s="2">
        <f t="shared" si="3"/>
        <v>28.999999999999986</v>
      </c>
      <c r="B150">
        <f>$H$1+($J$1-$H$1)/(1+(A150/($B$1))^$F$1)^($D$1)</f>
        <v>0.20941988443041951</v>
      </c>
    </row>
    <row r="151" spans="1:2" x14ac:dyDescent="0.3">
      <c r="A151" s="2">
        <f t="shared" si="3"/>
        <v>29.999999999999986</v>
      </c>
      <c r="B151">
        <f>$H$1+($J$1-$H$1)/(1+(A151/($B$1))^$F$1)^($D$1)</f>
        <v>0.20842136938531675</v>
      </c>
    </row>
    <row r="152" spans="1:2" x14ac:dyDescent="0.3">
      <c r="A152" s="2">
        <f t="shared" si="3"/>
        <v>30.999999999999986</v>
      </c>
      <c r="B152">
        <f>$H$1+($J$1-$H$1)/(1+(A152/($B$1))^$F$1)^($D$1)</f>
        <v>0.2074715485896157</v>
      </c>
    </row>
    <row r="153" spans="1:2" x14ac:dyDescent="0.3">
      <c r="A153" s="2">
        <f t="shared" si="3"/>
        <v>31.999999999999986</v>
      </c>
      <c r="B153">
        <f>$H$1+($J$1-$H$1)/(1+(A153/($B$1))^$F$1)^($D$1)</f>
        <v>0.20656658957220309</v>
      </c>
    </row>
    <row r="154" spans="1:2" x14ac:dyDescent="0.3">
      <c r="A154" s="2">
        <f t="shared" si="3"/>
        <v>32.999999999999986</v>
      </c>
      <c r="B154">
        <f>$H$1+($J$1-$H$1)/(1+(A154/($B$1))^$F$1)^($D$1)</f>
        <v>0.205703069182267</v>
      </c>
    </row>
    <row r="155" spans="1:2" x14ac:dyDescent="0.3">
      <c r="A155" s="2">
        <f t="shared" si="3"/>
        <v>33.999999999999986</v>
      </c>
      <c r="B155">
        <f>$H$1+($J$1-$H$1)/(1+(A155/($B$1))^$F$1)^($D$1)</f>
        <v>0.20487791905753597</v>
      </c>
    </row>
    <row r="156" spans="1:2" x14ac:dyDescent="0.3">
      <c r="A156" s="2">
        <f t="shared" si="3"/>
        <v>34.999999999999986</v>
      </c>
      <c r="B156">
        <f>$H$1+($J$1-$H$1)/(1+(A156/($B$1))^$F$1)^($D$1)</f>
        <v>0.20408837971482482</v>
      </c>
    </row>
    <row r="157" spans="1:2" x14ac:dyDescent="0.3">
      <c r="A157" s="2">
        <f t="shared" si="3"/>
        <v>35.999999999999986</v>
      </c>
      <c r="B157">
        <f>$H$1+($J$1-$H$1)/(1+(A157/($B$1))^$F$1)^($D$1)</f>
        <v>0.2033319616970552</v>
      </c>
    </row>
    <row r="158" spans="1:2" x14ac:dyDescent="0.3">
      <c r="A158" s="2">
        <f t="shared" si="3"/>
        <v>36.999999999999986</v>
      </c>
      <c r="B158">
        <f>$H$1+($J$1-$H$1)/(1+(A158/($B$1))^$F$1)^($D$1)</f>
        <v>0.20260641253003725</v>
      </c>
    </row>
    <row r="159" spans="1:2" x14ac:dyDescent="0.3">
      <c r="A159" s="2">
        <f t="shared" si="3"/>
        <v>37.999999999999986</v>
      </c>
      <c r="B159">
        <f>$H$1+($J$1-$H$1)/(1+(A159/($B$1))^$F$1)^($D$1)</f>
        <v>0.20190968848967547</v>
      </c>
    </row>
    <row r="160" spans="1:2" x14ac:dyDescent="0.3">
      <c r="A160" s="2">
        <f t="shared" si="3"/>
        <v>38.999999999999986</v>
      </c>
      <c r="B160">
        <f>$H$1+($J$1-$H$1)/(1+(A160/($B$1))^$F$1)^($D$1)</f>
        <v>0.20123993037345272</v>
      </c>
    </row>
    <row r="161" spans="1:2" x14ac:dyDescent="0.3">
      <c r="A161" s="2">
        <f t="shared" si="3"/>
        <v>39.999999999999986</v>
      </c>
      <c r="B161">
        <f>$H$1+($J$1-$H$1)/(1+(A161/($B$1))^$F$1)^($D$1)</f>
        <v>0.20059544262198248</v>
      </c>
    </row>
    <row r="162" spans="1:2" x14ac:dyDescent="0.3">
      <c r="A162" s="2">
        <f t="shared" si="3"/>
        <v>40.999999999999986</v>
      </c>
      <c r="B162">
        <f>$H$1+($J$1-$H$1)/(1+(A162/($B$1))^$F$1)^($D$1)</f>
        <v>0.19997467525670259</v>
      </c>
    </row>
    <row r="163" spans="1:2" x14ac:dyDescent="0.3">
      <c r="A163" s="2">
        <f t="shared" si="3"/>
        <v>41.999999999999986</v>
      </c>
      <c r="B163">
        <f>$H$1+($J$1-$H$1)/(1+(A163/($B$1))^$F$1)^($D$1)</f>
        <v>0.19937620819560575</v>
      </c>
    </row>
    <row r="164" spans="1:2" x14ac:dyDescent="0.3">
      <c r="A164" s="2">
        <f t="shared" si="3"/>
        <v>42.999999999999986</v>
      </c>
      <c r="B164">
        <f>$H$1+($J$1-$H$1)/(1+(A164/($B$1))^$F$1)^($D$1)</f>
        <v>0.19879873758569566</v>
      </c>
    </row>
    <row r="165" spans="1:2" x14ac:dyDescent="0.3">
      <c r="A165" s="2">
        <f t="shared" si="3"/>
        <v>43.999999999999986</v>
      </c>
      <c r="B165">
        <f>$H$1+($J$1-$H$1)/(1+(A165/($B$1))^$F$1)^($D$1)</f>
        <v>0.19824106385274207</v>
      </c>
    </row>
    <row r="166" spans="1:2" x14ac:dyDescent="0.3">
      <c r="A166" s="2">
        <f t="shared" si="3"/>
        <v>44.999999999999986</v>
      </c>
      <c r="B166">
        <f>$H$1+($J$1-$H$1)/(1+(A166/($B$1))^$F$1)^($D$1)</f>
        <v>0.19770208121905375</v>
      </c>
    </row>
    <row r="167" spans="1:2" x14ac:dyDescent="0.3">
      <c r="A167" s="2">
        <f t="shared" si="3"/>
        <v>45.999999999999986</v>
      </c>
      <c r="B167">
        <f>$H$1+($J$1-$H$1)/(1+(A167/($B$1))^$F$1)^($D$1)</f>
        <v>0.19718076848082253</v>
      </c>
    </row>
    <row r="168" spans="1:2" x14ac:dyDescent="0.3">
      <c r="A168" s="2">
        <f t="shared" si="3"/>
        <v>46.999999999999986</v>
      </c>
      <c r="B168">
        <f>$H$1+($J$1-$H$1)/(1+(A168/($B$1))^$F$1)^($D$1)</f>
        <v>0.19667618087000954</v>
      </c>
    </row>
    <row r="169" spans="1:2" x14ac:dyDescent="0.3">
      <c r="A169" s="2">
        <f t="shared" si="3"/>
        <v>47.999999999999986</v>
      </c>
      <c r="B169">
        <f>$H$1+($J$1-$H$1)/(1+(A169/($B$1))^$F$1)^($D$1)</f>
        <v>0.19618744285321765</v>
      </c>
    </row>
    <row r="170" spans="1:2" x14ac:dyDescent="0.3">
      <c r="A170" s="2">
        <f t="shared" si="3"/>
        <v>48.999999999999986</v>
      </c>
      <c r="B170">
        <f>$H$1+($J$1-$H$1)/(1+(A170/($B$1))^$F$1)^($D$1)</f>
        <v>0.19571374174268089</v>
      </c>
    </row>
    <row r="171" spans="1:2" x14ac:dyDescent="0.3">
      <c r="A171" s="2">
        <f t="shared" si="3"/>
        <v>49.999999999999986</v>
      </c>
      <c r="B171">
        <f>$H$1+($J$1-$H$1)/(1+(A171/($B$1))^$F$1)^($D$1)</f>
        <v>0.19525432201331619</v>
      </c>
    </row>
    <row r="172" spans="1:2" x14ac:dyDescent="0.3">
      <c r="A172" s="2">
        <f t="shared" si="3"/>
        <v>50.999999999999986</v>
      </c>
      <c r="B172">
        <f>$H$1+($J$1-$H$1)/(1+(A172/($B$1))^$F$1)^($D$1)</f>
        <v>0.19480848023544503</v>
      </c>
    </row>
    <row r="173" spans="1:2" x14ac:dyDescent="0.3">
      <c r="A173" s="2">
        <f t="shared" si="3"/>
        <v>51.999999999999986</v>
      </c>
      <c r="B173">
        <f>$H$1+($J$1-$H$1)/(1+(A173/($B$1))^$F$1)^($D$1)</f>
        <v>0.19437556054588814</v>
      </c>
    </row>
    <row r="174" spans="1:2" x14ac:dyDescent="0.3">
      <c r="A174" s="2">
        <f t="shared" si="3"/>
        <v>52.999999999999986</v>
      </c>
      <c r="B174">
        <f>$H$1+($J$1-$H$1)/(1+(A174/($B$1))^$F$1)^($D$1)</f>
        <v>0.19395495059112</v>
      </c>
    </row>
    <row r="175" spans="1:2" x14ac:dyDescent="0.3">
      <c r="A175" s="2">
        <f t="shared" si="3"/>
        <v>53.999999999999986</v>
      </c>
      <c r="B175">
        <f>$H$1+($J$1-$H$1)/(1+(A175/($B$1))^$F$1)^($D$1)</f>
        <v>0.19354607788541822</v>
      </c>
    </row>
    <row r="176" spans="1:2" x14ac:dyDescent="0.3">
      <c r="A176" s="2">
        <f t="shared" si="3"/>
        <v>54.999999999999986</v>
      </c>
      <c r="B176">
        <f>$H$1+($J$1-$H$1)/(1+(A176/($B$1))^$F$1)^($D$1)</f>
        <v>0.19314840653475726</v>
      </c>
    </row>
    <row r="177" spans="1:2" x14ac:dyDescent="0.3">
      <c r="A177" s="2">
        <f t="shared" si="3"/>
        <v>55.999999999999986</v>
      </c>
      <c r="B177">
        <f>$H$1+($J$1-$H$1)/(1+(A177/($B$1))^$F$1)^($D$1)</f>
        <v>0.1927614342838182</v>
      </c>
    </row>
    <row r="178" spans="1:2" x14ac:dyDescent="0.3">
      <c r="A178" s="2">
        <f t="shared" si="3"/>
        <v>56.999999999999986</v>
      </c>
      <c r="B178">
        <f>$H$1+($J$1-$H$1)/(1+(A178/($B$1))^$F$1)^($D$1)</f>
        <v>0.19238468984911802</v>
      </c>
    </row>
    <row r="179" spans="1:2" x14ac:dyDescent="0.3">
      <c r="A179" s="2">
        <f t="shared" si="3"/>
        <v>57.999999999999986</v>
      </c>
      <c r="B179">
        <f>$H$1+($J$1-$H$1)/(1+(A179/($B$1))^$F$1)^($D$1)</f>
        <v>0.19201773050606422</v>
      </c>
    </row>
    <row r="180" spans="1:2" x14ac:dyDescent="0.3">
      <c r="A180" s="2">
        <f t="shared" si="3"/>
        <v>58.999999999999986</v>
      </c>
      <c r="B180">
        <f>$H$1+($J$1-$H$1)/(1+(A180/($B$1))^$F$1)^($D$1)</f>
        <v>0.19166013990184935</v>
      </c>
    </row>
    <row r="181" spans="1:2" x14ac:dyDescent="0.3">
      <c r="A181" s="2">
        <f t="shared" si="3"/>
        <v>59.999999999999986</v>
      </c>
      <c r="B181">
        <f>$H$1+($J$1-$H$1)/(1+(A181/($B$1))^$F$1)^($D$1)</f>
        <v>0.19131152606962462</v>
      </c>
    </row>
    <row r="182" spans="1:2" x14ac:dyDescent="0.3">
      <c r="A182" s="2">
        <f t="shared" si="3"/>
        <v>60.999999999999986</v>
      </c>
      <c r="B182">
        <f>$H$1+($J$1-$H$1)/(1+(A182/($B$1))^$F$1)^($D$1)</f>
        <v>0.19097151962242154</v>
      </c>
    </row>
    <row r="183" spans="1:2" x14ac:dyDescent="0.3">
      <c r="A183" s="2">
        <f t="shared" si="3"/>
        <v>61.999999999999986</v>
      </c>
      <c r="B183">
        <f>$H$1+($J$1-$H$1)/(1+(A183/($B$1))^$F$1)^($D$1)</f>
        <v>0.19063977210790631</v>
      </c>
    </row>
    <row r="184" spans="1:2" x14ac:dyDescent="0.3">
      <c r="A184" s="2">
        <f t="shared" si="3"/>
        <v>62.999999999999986</v>
      </c>
      <c r="B184">
        <f>$H$1+($J$1-$H$1)/(1+(A184/($B$1))^$F$1)^($D$1)</f>
        <v>0.19031595450731123</v>
      </c>
    </row>
    <row r="185" spans="1:2" x14ac:dyDescent="0.3">
      <c r="A185" s="2">
        <f t="shared" si="3"/>
        <v>63.999999999999986</v>
      </c>
      <c r="B185">
        <f>$H$1+($J$1-$H$1)/(1+(A185/($B$1))^$F$1)^($D$1)</f>
        <v>0.18999975586384527</v>
      </c>
    </row>
    <row r="186" spans="1:2" x14ac:dyDescent="0.3">
      <c r="A186" s="2">
        <f t="shared" si="3"/>
        <v>64.999999999999986</v>
      </c>
      <c r="B186">
        <f>$H$1+($J$1-$H$1)/(1+(A186/($B$1))^$F$1)^($D$1)</f>
        <v>0.18969088202759013</v>
      </c>
    </row>
    <row r="187" spans="1:2" x14ac:dyDescent="0.3">
      <c r="A187" s="2">
        <f t="shared" si="3"/>
        <v>65.999999999999986</v>
      </c>
      <c r="B187">
        <f>$H$1+($J$1-$H$1)/(1+(A187/($B$1))^$F$1)^($D$1)</f>
        <v>0.18938905450536786</v>
      </c>
    </row>
    <row r="188" spans="1:2" x14ac:dyDescent="0.3">
      <c r="A188" s="2">
        <f t="shared" si="3"/>
        <v>66.999999999999986</v>
      </c>
      <c r="B188">
        <f>$H$1+($J$1-$H$1)/(1+(A188/($B$1))^$F$1)^($D$1)</f>
        <v>0.18909400940536034</v>
      </c>
    </row>
    <row r="189" spans="1:2" x14ac:dyDescent="0.3">
      <c r="A189" s="2">
        <f t="shared" si="3"/>
        <v>67.999999999999986</v>
      </c>
      <c r="B189">
        <f>$H$1+($J$1-$H$1)/(1+(A189/($B$1))^$F$1)^($D$1)</f>
        <v>0.18880549646739181</v>
      </c>
    </row>
    <row r="190" spans="1:2" x14ac:dyDescent="0.3">
      <c r="A190" s="2">
        <f t="shared" si="3"/>
        <v>68.999999999999986</v>
      </c>
      <c r="B190">
        <f>$H$1+($J$1-$H$1)/(1+(A190/($B$1))^$F$1)^($D$1)</f>
        <v>0.18852327817077741</v>
      </c>
    </row>
    <row r="191" spans="1:2" x14ac:dyDescent="0.3">
      <c r="A191" s="2">
        <f t="shared" si="3"/>
        <v>69.999999999999986</v>
      </c>
      <c r="B191">
        <f>$H$1+($J$1-$H$1)/(1+(A191/($B$1))^$F$1)^($D$1)</f>
        <v>0.18824712891251011</v>
      </c>
    </row>
    <row r="192" spans="1:2" x14ac:dyDescent="0.3">
      <c r="A192" s="2">
        <f t="shared" si="3"/>
        <v>70.999999999999986</v>
      </c>
      <c r="B192">
        <f>$H$1+($J$1-$H$1)/(1+(A192/($B$1))^$F$1)^($D$1)</f>
        <v>0.18797683424932532</v>
      </c>
    </row>
    <row r="193" spans="1:2" x14ac:dyDescent="0.3">
      <c r="A193" s="2">
        <f t="shared" si="3"/>
        <v>71.999999999999986</v>
      </c>
      <c r="B193">
        <f>$H$1+($J$1-$H$1)/(1+(A193/($B$1))^$F$1)^($D$1)</f>
        <v>0.18771219019785729</v>
      </c>
    </row>
    <row r="194" spans="1:2" x14ac:dyDescent="0.3">
      <c r="A194" s="2">
        <f t="shared" si="3"/>
        <v>72.999999999999986</v>
      </c>
      <c r="B194">
        <f>$H$1+($J$1-$H$1)/(1+(A194/($B$1))^$F$1)^($D$1)</f>
        <v>0.18745300258769784</v>
      </c>
    </row>
    <row r="195" spans="1:2" x14ac:dyDescent="0.3">
      <c r="A195" s="2">
        <f t="shared" si="3"/>
        <v>73.999999999999986</v>
      </c>
      <c r="B195">
        <f>$H$1+($J$1-$H$1)/(1+(A195/($B$1))^$F$1)^($D$1)</f>
        <v>0.18719908646269545</v>
      </c>
    </row>
    <row r="196" spans="1:2" x14ac:dyDescent="0.3">
      <c r="A196" s="2">
        <f t="shared" ref="A196:A198" si="4">A195+1</f>
        <v>74.999999999999986</v>
      </c>
      <c r="B196">
        <f>$H$1+($J$1-$H$1)/(1+(A196/($B$1))^$F$1)^($D$1)</f>
        <v>0.18695026552630084</v>
      </c>
    </row>
    <row r="197" spans="1:2" x14ac:dyDescent="0.3">
      <c r="A197" s="2">
        <f t="shared" si="4"/>
        <v>75.999999999999986</v>
      </c>
      <c r="B197">
        <f>$H$1+($J$1-$H$1)/(1+(A197/($B$1))^$F$1)^($D$1)</f>
        <v>0.1867063716271796</v>
      </c>
    </row>
    <row r="198" spans="1:2" x14ac:dyDescent="0.3">
      <c r="A198" s="2">
        <f t="shared" si="4"/>
        <v>76.999999999999986</v>
      </c>
      <c r="B198">
        <f>$H$1+($J$1-$H$1)/(1+(A198/($B$1))^$F$1)^($D$1)</f>
        <v>0.1864672442816826</v>
      </c>
    </row>
    <row r="199" spans="1:2" x14ac:dyDescent="0.3">
      <c r="A199" s="2">
        <f>A198+1</f>
        <v>77.999999999999986</v>
      </c>
      <c r="B199">
        <f>$H$1+($J$1-$H$1)/(1+(A199/($B$1))^$F$1)^($D$1)</f>
        <v>0.18623273023009279</v>
      </c>
    </row>
    <row r="200" spans="1:2" x14ac:dyDescent="0.3">
      <c r="A200" s="2">
        <f t="shared" ref="A200:A247" si="5">A199+1</f>
        <v>78.999999999999986</v>
      </c>
      <c r="B200">
        <f>$H$1+($J$1-$H$1)/(1+(A200/($B$1))^$F$1)^($D$1)</f>
        <v>0.1860026830238613</v>
      </c>
    </row>
    <row r="201" spans="1:2" x14ac:dyDescent="0.3">
      <c r="A201" s="2">
        <f t="shared" si="5"/>
        <v>79.999999999999986</v>
      </c>
      <c r="B201">
        <f>$H$1+($J$1-$H$1)/(1+(A201/($B$1))^$F$1)^($D$1)</f>
        <v>0.18577696264130683</v>
      </c>
    </row>
    <row r="202" spans="1:2" x14ac:dyDescent="0.3">
      <c r="A202" s="2">
        <f t="shared" si="5"/>
        <v>80.999999999999986</v>
      </c>
      <c r="B202">
        <f>$H$1+($J$1-$H$1)/(1+(A202/($B$1))^$F$1)^($D$1)</f>
        <v>0.18555543512948813</v>
      </c>
    </row>
    <row r="203" spans="1:2" x14ac:dyDescent="0.3">
      <c r="A203" s="2">
        <f t="shared" si="5"/>
        <v>81.999999999999986</v>
      </c>
      <c r="B203">
        <f>$H$1+($J$1-$H$1)/(1+(A203/($B$1))^$F$1)^($D$1)</f>
        <v>0.18533797227016835</v>
      </c>
    </row>
    <row r="204" spans="1:2" x14ac:dyDescent="0.3">
      <c r="A204" s="2">
        <f t="shared" si="5"/>
        <v>82.999999999999986</v>
      </c>
      <c r="B204">
        <f>$H$1+($J$1-$H$1)/(1+(A204/($B$1))^$F$1)^($D$1)</f>
        <v>0.18512445126797894</v>
      </c>
    </row>
    <row r="205" spans="1:2" x14ac:dyDescent="0.3">
      <c r="A205" s="2">
        <f t="shared" si="5"/>
        <v>83.999999999999986</v>
      </c>
      <c r="B205">
        <f>$H$1+($J$1-$H$1)/(1+(A205/($B$1))^$F$1)^($D$1)</f>
        <v>0.1849147544590608</v>
      </c>
    </row>
    <row r="206" spans="1:2" x14ac:dyDescent="0.3">
      <c r="A206" s="2">
        <f t="shared" si="5"/>
        <v>84.999999999999986</v>
      </c>
      <c r="B206">
        <f>$H$1+($J$1-$H$1)/(1+(A206/($B$1))^$F$1)^($D$1)</f>
        <v>0.18470876903861205</v>
      </c>
    </row>
    <row r="207" spans="1:2" x14ac:dyDescent="0.3">
      <c r="A207" s="2">
        <f t="shared" si="5"/>
        <v>85.999999999999986</v>
      </c>
      <c r="B207">
        <f>$H$1+($J$1-$H$1)/(1+(A207/($B$1))^$F$1)^($D$1)</f>
        <v>0.18450638680590933</v>
      </c>
    </row>
    <row r="208" spans="1:2" x14ac:dyDescent="0.3">
      <c r="A208" s="2">
        <f t="shared" si="5"/>
        <v>86.999999999999986</v>
      </c>
      <c r="B208">
        <f>$H$1+($J$1-$H$1)/(1+(A208/($B$1))^$F$1)^($D$1)</f>
        <v>0.18430750392549355</v>
      </c>
    </row>
    <row r="209" spans="1:2" x14ac:dyDescent="0.3">
      <c r="A209" s="2">
        <f t="shared" si="5"/>
        <v>87.999999999999986</v>
      </c>
      <c r="B209">
        <f>$H$1+($J$1-$H$1)/(1+(A209/($B$1))^$F$1)^($D$1)</f>
        <v>0.18411202070332322</v>
      </c>
    </row>
    <row r="210" spans="1:2" x14ac:dyDescent="0.3">
      <c r="A210" s="2">
        <f t="shared" si="5"/>
        <v>88.999999999999986</v>
      </c>
      <c r="B210">
        <f>$H$1+($J$1-$H$1)/(1+(A210/($B$1))^$F$1)^($D$1)</f>
        <v>0.18391984137679868</v>
      </c>
    </row>
    <row r="211" spans="1:2" x14ac:dyDescent="0.3">
      <c r="A211" s="2">
        <f t="shared" si="5"/>
        <v>89.999999999999986</v>
      </c>
      <c r="B211">
        <f>$H$1+($J$1-$H$1)/(1+(A211/($B$1))^$F$1)^($D$1)</f>
        <v>0.18373087391765303</v>
      </c>
    </row>
    <row r="212" spans="1:2" x14ac:dyDescent="0.3">
      <c r="A212" s="2">
        <f t="shared" si="5"/>
        <v>90.999999999999986</v>
      </c>
      <c r="B212">
        <f>$H$1+($J$1-$H$1)/(1+(A212/($B$1))^$F$1)^($D$1)</f>
        <v>0.18354502984678819</v>
      </c>
    </row>
    <row r="213" spans="1:2" x14ac:dyDescent="0.3">
      <c r="A213" s="2">
        <f t="shared" si="5"/>
        <v>91.999999999999986</v>
      </c>
      <c r="B213">
        <f>$H$1+($J$1-$H$1)/(1+(A213/($B$1))^$F$1)^($D$1)</f>
        <v>0.18336222406021035</v>
      </c>
    </row>
    <row r="214" spans="1:2" x14ac:dyDescent="0.3">
      <c r="A214" s="2">
        <f t="shared" si="5"/>
        <v>92.999999999999986</v>
      </c>
      <c r="B214">
        <f>$H$1+($J$1-$H$1)/(1+(A214/($B$1))^$F$1)^($D$1)</f>
        <v>0.18318237466528589</v>
      </c>
    </row>
    <row r="215" spans="1:2" x14ac:dyDescent="0.3">
      <c r="A215" s="2">
        <f t="shared" si="5"/>
        <v>93.999999999999986</v>
      </c>
      <c r="B215">
        <f>$H$1+($J$1-$H$1)/(1+(A215/($B$1))^$F$1)^($D$1)</f>
        <v>0.1830054028266038</v>
      </c>
    </row>
    <row r="216" spans="1:2" x14ac:dyDescent="0.3">
      <c r="A216" s="2">
        <f t="shared" si="5"/>
        <v>94.999999999999986</v>
      </c>
      <c r="B216">
        <f>$H$1+($J$1-$H$1)/(1+(A216/($B$1))^$F$1)^($D$1)</f>
        <v>0.18283123262078418</v>
      </c>
    </row>
    <row r="217" spans="1:2" x14ac:dyDescent="0.3">
      <c r="A217" s="2">
        <f t="shared" si="5"/>
        <v>95.999999999999986</v>
      </c>
      <c r="B217">
        <f>$H$1+($J$1-$H$1)/(1+(A217/($B$1))^$F$1)^($D$1)</f>
        <v>0.18265979089962675</v>
      </c>
    </row>
    <row r="218" spans="1:2" x14ac:dyDescent="0.3">
      <c r="A218" s="2">
        <f t="shared" si="5"/>
        <v>96.999999999999986</v>
      </c>
      <c r="B218">
        <f>$H$1+($J$1-$H$1)/(1+(A218/($B$1))^$F$1)^($D$1)</f>
        <v>0.18249100716103822</v>
      </c>
    </row>
    <row r="219" spans="1:2" x14ac:dyDescent="0.3">
      <c r="A219" s="2">
        <f t="shared" si="5"/>
        <v>97.999999999999986</v>
      </c>
      <c r="B219">
        <f>$H$1+($J$1-$H$1)/(1+(A219/($B$1))^$F$1)^($D$1)</f>
        <v>0.18232481342722187</v>
      </c>
    </row>
    <row r="220" spans="1:2" x14ac:dyDescent="0.3">
      <c r="A220" s="2">
        <f t="shared" si="5"/>
        <v>98.999999999999986</v>
      </c>
      <c r="B220">
        <f>$H$1+($J$1-$H$1)/(1+(A220/($B$1))^$F$1)^($D$1)</f>
        <v>0.18216114412965087</v>
      </c>
    </row>
    <row r="221" spans="1:2" x14ac:dyDescent="0.3">
      <c r="A221" s="2">
        <f t="shared" si="5"/>
        <v>99.999999999999986</v>
      </c>
      <c r="B221">
        <f>$H$1+($J$1-$H$1)/(1+(A221/($B$1))^$F$1)^($D$1)</f>
        <v>0.181999936000384</v>
      </c>
    </row>
    <row r="222" spans="1:2" x14ac:dyDescent="0.3">
      <c r="A222" s="2">
        <f>A221+10</f>
        <v>109.99999999999999</v>
      </c>
      <c r="B222">
        <f>$H$1+($J$1-$H$1)/(1+(A222/($B$1))^$F$1)^($D$1)</f>
        <v>0.18051075477193906</v>
      </c>
    </row>
    <row r="223" spans="1:2" x14ac:dyDescent="0.3">
      <c r="A223" s="2">
        <f t="shared" ref="A223:A286" si="6">A222+10</f>
        <v>119.99999999999999</v>
      </c>
      <c r="B223">
        <f>$H$1+($J$1-$H$1)/(1+(A223/($B$1))^$F$1)^($D$1)</f>
        <v>0.1792118326967127</v>
      </c>
    </row>
    <row r="224" spans="1:2" x14ac:dyDescent="0.3">
      <c r="A224" s="2">
        <f t="shared" si="6"/>
        <v>130</v>
      </c>
      <c r="B224">
        <f>$H$1+($J$1-$H$1)/(1+(A224/($B$1))^$F$1)^($D$1)</f>
        <v>0.17806582748728297</v>
      </c>
    </row>
    <row r="225" spans="1:2" x14ac:dyDescent="0.3">
      <c r="A225" s="2">
        <f t="shared" si="6"/>
        <v>140</v>
      </c>
      <c r="B225">
        <f>$H$1+($J$1-$H$1)/(1+(A225/($B$1))^$F$1)^($D$1)</f>
        <v>0.17704491282775772</v>
      </c>
    </row>
    <row r="226" spans="1:2" x14ac:dyDescent="0.3">
      <c r="A226" s="2">
        <f t="shared" si="6"/>
        <v>150</v>
      </c>
      <c r="B226">
        <f>$H$1+($J$1-$H$1)/(1+(A226/($B$1))^$F$1)^($D$1)</f>
        <v>0.17612787162676558</v>
      </c>
    </row>
    <row r="227" spans="1:2" x14ac:dyDescent="0.3">
      <c r="A227" s="2">
        <f t="shared" si="6"/>
        <v>160</v>
      </c>
      <c r="B227">
        <f>$H$1+($J$1-$H$1)/(1+(A227/($B$1))^$F$1)^($D$1)</f>
        <v>0.17529820565637599</v>
      </c>
    </row>
    <row r="228" spans="1:2" x14ac:dyDescent="0.3">
      <c r="A228" s="2">
        <f t="shared" si="6"/>
        <v>170</v>
      </c>
      <c r="B228">
        <f>$H$1+($J$1-$H$1)/(1+(A228/($B$1))^$F$1)^($D$1)</f>
        <v>0.17454286661647264</v>
      </c>
    </row>
    <row r="229" spans="1:2" x14ac:dyDescent="0.3">
      <c r="A229" s="2">
        <f t="shared" si="6"/>
        <v>180</v>
      </c>
      <c r="B229">
        <f>$H$1+($J$1-$H$1)/(1+(A229/($B$1))^$F$1)^($D$1)</f>
        <v>0.17385138078607601</v>
      </c>
    </row>
    <row r="230" spans="1:2" x14ac:dyDescent="0.3">
      <c r="A230" s="2">
        <f t="shared" si="6"/>
        <v>190</v>
      </c>
      <c r="B230">
        <f>$H$1+($J$1-$H$1)/(1+(A230/($B$1))^$F$1)^($D$1)</f>
        <v>0.17321523067272537</v>
      </c>
    </row>
    <row r="231" spans="1:2" x14ac:dyDescent="0.3">
      <c r="A231" s="2">
        <f t="shared" si="6"/>
        <v>200</v>
      </c>
      <c r="B231">
        <f>$H$1+($J$1-$H$1)/(1+(A231/($B$1))^$F$1)^($D$1)</f>
        <v>0.17262740899797802</v>
      </c>
    </row>
    <row r="232" spans="1:2" x14ac:dyDescent="0.3">
      <c r="A232" s="2">
        <f t="shared" si="6"/>
        <v>210</v>
      </c>
      <c r="B232">
        <f>$H$1+($J$1-$H$1)/(1+(A232/($B$1))^$F$1)^($D$1)</f>
        <v>0.17208209098826105</v>
      </c>
    </row>
    <row r="233" spans="1:2" x14ac:dyDescent="0.3">
      <c r="A233" s="2">
        <f t="shared" si="6"/>
        <v>220</v>
      </c>
      <c r="B233">
        <f>$H$1+($J$1-$H$1)/(1+(A233/($B$1))^$F$1)^($D$1)</f>
        <v>0.17157438958831037</v>
      </c>
    </row>
    <row r="234" spans="1:2" x14ac:dyDescent="0.3">
      <c r="A234" s="2">
        <f t="shared" si="6"/>
        <v>230</v>
      </c>
      <c r="B234">
        <f>$H$1+($J$1-$H$1)/(1+(A234/($B$1))^$F$1)^($D$1)</f>
        <v>0.17110016988853927</v>
      </c>
    </row>
    <row r="235" spans="1:2" x14ac:dyDescent="0.3">
      <c r="A235" s="2">
        <f t="shared" si="6"/>
        <v>240</v>
      </c>
      <c r="B235">
        <f>$H$1+($J$1-$H$1)/(1+(A235/($B$1))^$F$1)^($D$1)</f>
        <v>0.17065590655014637</v>
      </c>
    </row>
    <row r="236" spans="1:2" x14ac:dyDescent="0.3">
      <c r="A236" s="2">
        <f t="shared" si="6"/>
        <v>250</v>
      </c>
      <c r="B236">
        <f>$H$1+($J$1-$H$1)/(1+(A236/($B$1))^$F$1)^($D$1)</f>
        <v>0.17023857292908012</v>
      </c>
    </row>
    <row r="237" spans="1:2" x14ac:dyDescent="0.3">
      <c r="A237" s="2">
        <f t="shared" si="6"/>
        <v>260</v>
      </c>
      <c r="B237">
        <f>$H$1+($J$1-$H$1)/(1+(A237/($B$1))^$F$1)^($D$1)</f>
        <v>0.16984555389294628</v>
      </c>
    </row>
    <row r="238" spans="1:2" x14ac:dyDescent="0.3">
      <c r="A238" s="2">
        <f t="shared" si="6"/>
        <v>270</v>
      </c>
      <c r="B238">
        <f>$H$1+($J$1-$H$1)/(1+(A238/($B$1))^$F$1)^($D$1)</f>
        <v>0.16947457657087067</v>
      </c>
    </row>
    <row r="239" spans="1:2" x14ac:dyDescent="0.3">
      <c r="A239" s="2">
        <f t="shared" si="6"/>
        <v>280</v>
      </c>
      <c r="B239">
        <f>$H$1+($J$1-$H$1)/(1+(A239/($B$1))^$F$1)^($D$1)</f>
        <v>0.16912365483389974</v>
      </c>
    </row>
    <row r="240" spans="1:2" x14ac:dyDescent="0.3">
      <c r="A240" s="2">
        <f t="shared" si="6"/>
        <v>290</v>
      </c>
      <c r="B240">
        <f>$H$1+($J$1-$H$1)/(1+(A240/($B$1))^$F$1)^($D$1)</f>
        <v>0.16879104440033779</v>
      </c>
    </row>
    <row r="241" spans="1:2" x14ac:dyDescent="0.3">
      <c r="A241" s="2">
        <f t="shared" si="6"/>
        <v>300</v>
      </c>
      <c r="B241">
        <f>$H$1+($J$1-$H$1)/(1+(A241/($B$1))^$F$1)^($D$1)</f>
        <v>0.16847520624369858</v>
      </c>
    </row>
    <row r="242" spans="1:2" x14ac:dyDescent="0.3">
      <c r="A242" s="2">
        <f t="shared" si="6"/>
        <v>310</v>
      </c>
      <c r="B242">
        <f>$H$1+($J$1-$H$1)/(1+(A242/($B$1))^$F$1)^($D$1)</f>
        <v>0.16817477654760701</v>
      </c>
    </row>
    <row r="243" spans="1:2" x14ac:dyDescent="0.3">
      <c r="A243" s="2">
        <f t="shared" si="6"/>
        <v>320</v>
      </c>
      <c r="B243">
        <f>$H$1+($J$1-$H$1)/(1+(A243/($B$1))^$F$1)^($D$1)</f>
        <v>0.16788854186687396</v>
      </c>
    </row>
    <row r="244" spans="1:2" x14ac:dyDescent="0.3">
      <c r="A244" s="2">
        <f t="shared" si="6"/>
        <v>330</v>
      </c>
      <c r="B244">
        <f>$H$1+($J$1-$H$1)/(1+(A244/($B$1))^$F$1)^($D$1)</f>
        <v>0.16761541846112799</v>
      </c>
    </row>
    <row r="245" spans="1:2" x14ac:dyDescent="0.3">
      <c r="A245" s="2">
        <f t="shared" si="6"/>
        <v>340</v>
      </c>
      <c r="B245">
        <f>$H$1+($J$1-$H$1)/(1+(A245/($B$1))^$F$1)^($D$1)</f>
        <v>0.16735443499715996</v>
      </c>
    </row>
    <row r="246" spans="1:2" x14ac:dyDescent="0.3">
      <c r="A246" s="2">
        <f t="shared" si="6"/>
        <v>350</v>
      </c>
      <c r="B246">
        <f>$H$1+($J$1-$H$1)/(1+(A246/($B$1))^$F$1)^($D$1)</f>
        <v>0.16710471798968418</v>
      </c>
    </row>
    <row r="247" spans="1:2" x14ac:dyDescent="0.3">
      <c r="A247" s="2">
        <f t="shared" si="6"/>
        <v>360</v>
      </c>
      <c r="B247">
        <f>$H$1+($J$1-$H$1)/(1+(A247/($B$1))^$F$1)^($D$1)</f>
        <v>0.16686547948248959</v>
      </c>
    </row>
    <row r="248" spans="1:2" x14ac:dyDescent="0.3">
      <c r="A248" s="2">
        <f t="shared" si="6"/>
        <v>370</v>
      </c>
      <c r="B248">
        <f>$H$1+($J$1-$H$1)/(1+(A248/($B$1))^$F$1)^($D$1)</f>
        <v>0.16663600657362274</v>
      </c>
    </row>
    <row r="249" spans="1:2" x14ac:dyDescent="0.3">
      <c r="A249" s="2">
        <f t="shared" si="6"/>
        <v>380</v>
      </c>
      <c r="B249">
        <f>$H$1+($J$1-$H$1)/(1+(A249/($B$1))^$F$1)^($D$1)</f>
        <v>0.16641565246701193</v>
      </c>
    </row>
    <row r="250" spans="1:2" x14ac:dyDescent="0.3">
      <c r="A250" s="2">
        <f t="shared" si="6"/>
        <v>390</v>
      </c>
      <c r="B250">
        <f>$H$1+($J$1-$H$1)/(1+(A250/($B$1))^$F$1)^($D$1)</f>
        <v>0.16620382879442655</v>
      </c>
    </row>
    <row r="251" spans="1:2" x14ac:dyDescent="0.3">
      <c r="A251" s="2">
        <f t="shared" si="6"/>
        <v>400</v>
      </c>
      <c r="B251">
        <f>$H$1+($J$1-$H$1)/(1+(A251/($B$1))^$F$1)^($D$1)</f>
        <v>0.16599999900000018</v>
      </c>
    </row>
    <row r="252" spans="1:2" x14ac:dyDescent="0.3">
      <c r="A252" s="2">
        <f t="shared" si="6"/>
        <v>410</v>
      </c>
      <c r="B252">
        <f>$H$1+($J$1-$H$1)/(1+(A252/($B$1))^$F$1)^($D$1)</f>
        <v>0.16580367261779419</v>
      </c>
    </row>
    <row r="253" spans="1:2" x14ac:dyDescent="0.3">
      <c r="A253" s="2">
        <f t="shared" si="6"/>
        <v>420</v>
      </c>
      <c r="B253">
        <f>$H$1+($J$1-$H$1)/(1+(A253/($B$1))^$F$1)^($D$1)</f>
        <v>0.16561440030333907</v>
      </c>
    </row>
    <row r="254" spans="1:2" x14ac:dyDescent="0.3">
      <c r="A254" s="2">
        <f t="shared" si="6"/>
        <v>430</v>
      </c>
      <c r="B254">
        <f>$H$1+($J$1-$H$1)/(1+(A254/($B$1))^$F$1)^($D$1)</f>
        <v>0.16543176950449276</v>
      </c>
    </row>
    <row r="255" spans="1:2" x14ac:dyDescent="0.3">
      <c r="A255" s="2">
        <f t="shared" si="6"/>
        <v>440</v>
      </c>
      <c r="B255">
        <f>$H$1+($J$1-$H$1)/(1+(A255/($B$1))^$F$1)^($D$1)</f>
        <v>0.16525540067661479</v>
      </c>
    </row>
    <row r="256" spans="1:2" x14ac:dyDescent="0.3">
      <c r="A256" s="2">
        <f t="shared" si="6"/>
        <v>450</v>
      </c>
      <c r="B256">
        <f>$H$1+($J$1-$H$1)/(1+(A256/($B$1))^$F$1)^($D$1)</f>
        <v>0.16508494396298115</v>
      </c>
    </row>
    <row r="257" spans="1:2" x14ac:dyDescent="0.3">
      <c r="A257" s="2">
        <f t="shared" si="6"/>
        <v>460</v>
      </c>
      <c r="B257">
        <f>$H$1+($J$1-$H$1)/(1+(A257/($B$1))^$F$1)^($D$1)</f>
        <v>0.16492007627432886</v>
      </c>
    </row>
    <row r="258" spans="1:2" x14ac:dyDescent="0.3">
      <c r="A258" s="2">
        <f t="shared" si="6"/>
        <v>470</v>
      </c>
      <c r="B258">
        <f>$H$1+($J$1-$H$1)/(1+(A258/($B$1))^$F$1)^($D$1)</f>
        <v>0.1647604987120285</v>
      </c>
    </row>
    <row r="259" spans="1:2" x14ac:dyDescent="0.3">
      <c r="A259" s="2">
        <f t="shared" si="6"/>
        <v>480</v>
      </c>
      <c r="B259">
        <f>$H$1+($J$1-$H$1)/(1+(A259/($B$1))^$F$1)^($D$1)</f>
        <v>0.1646059342881008</v>
      </c>
    </row>
    <row r="260" spans="1:2" x14ac:dyDescent="0.3">
      <c r="A260" s="2">
        <f t="shared" si="6"/>
        <v>490</v>
      </c>
      <c r="B260">
        <f>$H$1+($J$1-$H$1)/(1+(A260/($B$1))^$F$1)^($D$1)</f>
        <v>0.16445612590249306</v>
      </c>
    </row>
    <row r="261" spans="1:2" x14ac:dyDescent="0.3">
      <c r="A261" s="2">
        <f t="shared" si="6"/>
        <v>500</v>
      </c>
      <c r="B261">
        <f>$H$1+($J$1-$H$1)/(1+(A261/($B$1))^$F$1)^($D$1)</f>
        <v>0.16431083454399872</v>
      </c>
    </row>
    <row r="262" spans="1:2" x14ac:dyDescent="0.3">
      <c r="A262" s="2">
        <f t="shared" si="6"/>
        <v>510</v>
      </c>
      <c r="B262">
        <f>$H$1+($J$1-$H$1)/(1+(A262/($B$1))^$F$1)^($D$1)</f>
        <v>0.16416983768617255</v>
      </c>
    </row>
    <row r="263" spans="1:2" x14ac:dyDescent="0.3">
      <c r="A263" s="2">
        <f t="shared" si="6"/>
        <v>520</v>
      </c>
      <c r="B263">
        <f>$H$1+($J$1-$H$1)/(1+(A263/($B$1))^$F$1)^($D$1)</f>
        <v>0.16403292785374637</v>
      </c>
    </row>
    <row r="264" spans="1:2" x14ac:dyDescent="0.3">
      <c r="A264" s="2">
        <f t="shared" si="6"/>
        <v>530</v>
      </c>
      <c r="B264">
        <f>$H$1+($J$1-$H$1)/(1+(A264/($B$1))^$F$1)^($D$1)</f>
        <v>0.16389991133853318</v>
      </c>
    </row>
    <row r="265" spans="1:2" x14ac:dyDescent="0.3">
      <c r="A265" s="2">
        <f t="shared" si="6"/>
        <v>540</v>
      </c>
      <c r="B265">
        <f>$H$1+($J$1-$H$1)/(1+(A265/($B$1))^$F$1)^($D$1)</f>
        <v>0.16377060704673985</v>
      </c>
    </row>
    <row r="266" spans="1:2" x14ac:dyDescent="0.3">
      <c r="A266" s="2">
        <f t="shared" si="6"/>
        <v>550</v>
      </c>
      <c r="B266">
        <f>$H$1+($J$1-$H$1)/(1+(A266/($B$1))^$F$1)^($D$1)</f>
        <v>0.16364484546208594</v>
      </c>
    </row>
    <row r="267" spans="1:2" x14ac:dyDescent="0.3">
      <c r="A267" s="2">
        <f t="shared" si="6"/>
        <v>560</v>
      </c>
      <c r="B267">
        <f>$H$1+($J$1-$H$1)/(1+(A267/($B$1))^$F$1)^($D$1)</f>
        <v>0.16352246771122481</v>
      </c>
    </row>
    <row r="268" spans="1:2" x14ac:dyDescent="0.3">
      <c r="A268" s="2">
        <f t="shared" si="6"/>
        <v>570</v>
      </c>
      <c r="B268">
        <f>$H$1+($J$1-$H$1)/(1+(A268/($B$1))^$F$1)^($D$1)</f>
        <v>0.16340332471974886</v>
      </c>
    </row>
    <row r="269" spans="1:2" x14ac:dyDescent="0.3">
      <c r="A269" s="2">
        <f t="shared" si="6"/>
        <v>580</v>
      </c>
      <c r="B269">
        <f>$H$1+($J$1-$H$1)/(1+(A269/($B$1))^$F$1)^($D$1)</f>
        <v>0.16328727644858168</v>
      </c>
    </row>
    <row r="270" spans="1:2" x14ac:dyDescent="0.3">
      <c r="A270" s="2">
        <f t="shared" si="6"/>
        <v>590</v>
      </c>
      <c r="B270">
        <f>$H$1+($J$1-$H$1)/(1+(A270/($B$1))^$F$1)^($D$1)</f>
        <v>0.16317419120186291</v>
      </c>
    </row>
    <row r="271" spans="1:2" x14ac:dyDescent="0.3">
      <c r="A271" s="2">
        <f t="shared" si="6"/>
        <v>600</v>
      </c>
      <c r="B271">
        <f>$H$1+($J$1-$H$1)/(1+(A271/($B$1))^$F$1)^($D$1)</f>
        <v>0.16306394499854734</v>
      </c>
    </row>
    <row r="272" spans="1:2" x14ac:dyDescent="0.3">
      <c r="A272" s="2">
        <f t="shared" si="6"/>
        <v>610</v>
      </c>
      <c r="B272">
        <f>$H$1+($J$1-$H$1)/(1+(A272/($B$1))^$F$1)^($D$1)</f>
        <v>0.16295642100090074</v>
      </c>
    </row>
    <row r="273" spans="1:2" x14ac:dyDescent="0.3">
      <c r="A273" s="2">
        <f t="shared" si="6"/>
        <v>620</v>
      </c>
      <c r="B273">
        <f>$H$1+($J$1-$H$1)/(1+(A273/($B$1))^$F$1)^($D$1)</f>
        <v>0.16285150899390252</v>
      </c>
    </row>
    <row r="274" spans="1:2" x14ac:dyDescent="0.3">
      <c r="A274" s="2">
        <f t="shared" si="6"/>
        <v>630</v>
      </c>
      <c r="B274">
        <f>$H$1+($J$1-$H$1)/(1+(A274/($B$1))^$F$1)^($D$1)</f>
        <v>0.16274910491028166</v>
      </c>
    </row>
    <row r="275" spans="1:2" x14ac:dyDescent="0.3">
      <c r="A275" s="2">
        <f t="shared" si="6"/>
        <v>640</v>
      </c>
      <c r="B275">
        <f>$H$1+($J$1-$H$1)/(1+(A275/($B$1))^$F$1)^($D$1)</f>
        <v>0.1626491103965329</v>
      </c>
    </row>
    <row r="276" spans="1:2" x14ac:dyDescent="0.3">
      <c r="A276" s="2">
        <f t="shared" si="6"/>
        <v>650</v>
      </c>
      <c r="B276">
        <f>$H$1+($J$1-$H$1)/(1+(A276/($B$1))^$F$1)^($D$1)</f>
        <v>0.16255143241579872</v>
      </c>
    </row>
    <row r="277" spans="1:2" x14ac:dyDescent="0.3">
      <c r="A277" s="2">
        <f t="shared" si="6"/>
        <v>660</v>
      </c>
      <c r="B277">
        <f>$H$1+($J$1-$H$1)/(1+(A277/($B$1))^$F$1)^($D$1)</f>
        <v>0.16245598288397259</v>
      </c>
    </row>
    <row r="278" spans="1:2" x14ac:dyDescent="0.3">
      <c r="A278" s="2">
        <f t="shared" si="6"/>
        <v>670</v>
      </c>
      <c r="B278">
        <f>$H$1+($J$1-$H$1)/(1+(A278/($B$1))^$F$1)^($D$1)</f>
        <v>0.16236267833578799</v>
      </c>
    </row>
    <row r="279" spans="1:2" x14ac:dyDescent="0.3">
      <c r="A279" s="2">
        <f t="shared" si="6"/>
        <v>680</v>
      </c>
      <c r="B279">
        <f>$H$1+($J$1-$H$1)/(1+(A279/($B$1))^$F$1)^($D$1)</f>
        <v>0.16227143961801632</v>
      </c>
    </row>
    <row r="280" spans="1:2" x14ac:dyDescent="0.3">
      <c r="A280" s="2">
        <f t="shared" si="6"/>
        <v>690</v>
      </c>
      <c r="B280">
        <f>$H$1+($J$1-$H$1)/(1+(A280/($B$1))^$F$1)^($D$1)</f>
        <v>0.16218219160721048</v>
      </c>
    </row>
    <row r="281" spans="1:2" x14ac:dyDescent="0.3">
      <c r="A281" s="2">
        <f t="shared" si="6"/>
        <v>700</v>
      </c>
      <c r="B281">
        <f>$H$1+($J$1-$H$1)/(1+(A281/($B$1))^$F$1)^($D$1)</f>
        <v>0.16209486294970638</v>
      </c>
    </row>
    <row r="282" spans="1:2" x14ac:dyDescent="0.3">
      <c r="A282" s="2">
        <f t="shared" si="6"/>
        <v>710</v>
      </c>
      <c r="B282">
        <f>$H$1+($J$1-$H$1)/(1+(A282/($B$1))^$F$1)^($D$1)</f>
        <v>0.16200938582183744</v>
      </c>
    </row>
    <row r="283" spans="1:2" x14ac:dyDescent="0.3">
      <c r="A283" s="2">
        <f t="shared" si="6"/>
        <v>720</v>
      </c>
      <c r="B283">
        <f>$H$1+($J$1-$H$1)/(1+(A283/($B$1))^$F$1)^($D$1)</f>
        <v>0.16192569570853113</v>
      </c>
    </row>
    <row r="284" spans="1:2" x14ac:dyDescent="0.3">
      <c r="A284" s="2">
        <f t="shared" si="6"/>
        <v>730</v>
      </c>
      <c r="B284">
        <f>$H$1+($J$1-$H$1)/(1+(A284/($B$1))^$F$1)^($D$1)</f>
        <v>0.16184373119864445</v>
      </c>
    </row>
    <row r="285" spans="1:2" x14ac:dyDescent="0.3">
      <c r="A285" s="2">
        <f t="shared" si="6"/>
        <v>740</v>
      </c>
      <c r="B285">
        <f>$H$1+($J$1-$H$1)/(1+(A285/($B$1))^$F$1)^($D$1)</f>
        <v>0.1617634337955636</v>
      </c>
    </row>
    <row r="286" spans="1:2" x14ac:dyDescent="0.3">
      <c r="A286" s="2">
        <f t="shared" si="6"/>
        <v>750</v>
      </c>
      <c r="B286">
        <f>$H$1+($J$1-$H$1)/(1+(A286/($B$1))^$F$1)^($D$1)</f>
        <v>0.16168474774173985</v>
      </c>
    </row>
    <row r="287" spans="1:2" x14ac:dyDescent="0.3">
      <c r="A287" s="2">
        <f t="shared" ref="A287:A302" si="7">A286+10</f>
        <v>760</v>
      </c>
      <c r="B287">
        <f>$H$1+($J$1-$H$1)/(1+(A287/($B$1))^$F$1)^($D$1)</f>
        <v>0.16160761985596636</v>
      </c>
    </row>
    <row r="288" spans="1:2" x14ac:dyDescent="0.3">
      <c r="A288" s="2">
        <f t="shared" si="7"/>
        <v>770</v>
      </c>
      <c r="B288">
        <f>$H$1+($J$1-$H$1)/(1+(A288/($B$1))^$F$1)^($D$1)</f>
        <v>0.16153199938231613</v>
      </c>
    </row>
    <row r="289" spans="1:2" x14ac:dyDescent="0.3">
      <c r="A289" s="2">
        <f t="shared" si="7"/>
        <v>780</v>
      </c>
      <c r="B289">
        <f>$H$1+($J$1-$H$1)/(1+(A289/($B$1))^$F$1)^($D$1)</f>
        <v>0.16145783784976689</v>
      </c>
    </row>
    <row r="290" spans="1:2" x14ac:dyDescent="0.3">
      <c r="A290" s="2">
        <f t="shared" si="7"/>
        <v>790</v>
      </c>
      <c r="B290">
        <f>$H$1+($J$1-$H$1)/(1+(A290/($B$1))^$F$1)^($D$1)</f>
        <v>0.16138508894162995</v>
      </c>
    </row>
    <row r="291" spans="1:2" x14ac:dyDescent="0.3">
      <c r="A291" s="2">
        <f t="shared" si="7"/>
        <v>800</v>
      </c>
      <c r="B291">
        <f>$H$1+($J$1-$H$1)/(1+(A291/($B$1))^$F$1)^($D$1)</f>
        <v>0.16131370837398476</v>
      </c>
    </row>
    <row r="292" spans="1:2" x14ac:dyDescent="0.3">
      <c r="A292" s="2">
        <f t="shared" si="7"/>
        <v>810</v>
      </c>
      <c r="B292">
        <f>$H$1+($J$1-$H$1)/(1+(A292/($B$1))^$F$1)^($D$1)</f>
        <v>0.16124365378239361</v>
      </c>
    </row>
    <row r="293" spans="1:2" x14ac:dyDescent="0.3">
      <c r="A293" s="2">
        <f t="shared" si="7"/>
        <v>820</v>
      </c>
      <c r="B293">
        <f>$H$1+($J$1-$H$1)/(1+(A293/($B$1))^$F$1)^($D$1)</f>
        <v>0.16117488461623833</v>
      </c>
    </row>
    <row r="294" spans="1:2" x14ac:dyDescent="0.3">
      <c r="A294" s="2">
        <f t="shared" si="7"/>
        <v>830</v>
      </c>
      <c r="B294">
        <f>$H$1+($J$1-$H$1)/(1+(A294/($B$1))^$F$1)^($D$1)</f>
        <v>0.16110736204008019</v>
      </c>
    </row>
    <row r="295" spans="1:2" x14ac:dyDescent="0.3">
      <c r="A295" s="2">
        <f t="shared" si="7"/>
        <v>840</v>
      </c>
      <c r="B295">
        <f>$H$1+($J$1-$H$1)/(1+(A295/($B$1))^$F$1)^($D$1)</f>
        <v>0.16104104884149797</v>
      </c>
    </row>
    <row r="296" spans="1:2" x14ac:dyDescent="0.3">
      <c r="A296" s="2">
        <f t="shared" si="7"/>
        <v>850</v>
      </c>
      <c r="B296">
        <f>$H$1+($J$1-$H$1)/(1+(A296/($B$1))^$F$1)^($D$1)</f>
        <v>0.16097590934490724</v>
      </c>
    </row>
    <row r="297" spans="1:2" x14ac:dyDescent="0.3">
      <c r="A297" s="2">
        <f t="shared" si="7"/>
        <v>860</v>
      </c>
      <c r="B297">
        <f>$H$1+($J$1-$H$1)/(1+(A297/($B$1))^$F$1)^($D$1)</f>
        <v>0.16091190933090752</v>
      </c>
    </row>
    <row r="298" spans="1:2" x14ac:dyDescent="0.3">
      <c r="A298" s="2">
        <f t="shared" si="7"/>
        <v>870</v>
      </c>
      <c r="B298">
        <f>$H$1+($J$1-$H$1)/(1+(A298/($B$1))^$F$1)^($D$1)</f>
        <v>0.16084901596074283</v>
      </c>
    </row>
    <row r="299" spans="1:2" x14ac:dyDescent="0.3">
      <c r="A299" s="2">
        <f t="shared" si="7"/>
        <v>880</v>
      </c>
      <c r="B299">
        <f>$H$1+($J$1-$H$1)/(1+(A299/($B$1))^$F$1)^($D$1)</f>
        <v>0.16078719770549754</v>
      </c>
    </row>
    <row r="300" spans="1:2" x14ac:dyDescent="0.3">
      <c r="A300" s="2">
        <f t="shared" si="7"/>
        <v>890</v>
      </c>
      <c r="B300">
        <f>$H$1+($J$1-$H$1)/(1+(A300/($B$1))^$F$1)^($D$1)</f>
        <v>0.16072642427967973</v>
      </c>
    </row>
    <row r="301" spans="1:2" x14ac:dyDescent="0.3">
      <c r="A301" s="2">
        <f t="shared" si="7"/>
        <v>900</v>
      </c>
      <c r="B301">
        <f>$H$1+($J$1-$H$1)/(1+(A301/($B$1))^$F$1)^($D$1)</f>
        <v>0.16066666657887518</v>
      </c>
    </row>
    <row r="302" spans="1:2" x14ac:dyDescent="0.3">
      <c r="A302" s="2">
        <f t="shared" si="7"/>
        <v>910</v>
      </c>
      <c r="B302">
        <f>$H$1+($J$1-$H$1)/(1+(A302/($B$1))^$F$1)^($D$1)</f>
        <v>0.16060789662117977</v>
      </c>
    </row>
    <row r="303" spans="1:2" x14ac:dyDescent="0.3">
      <c r="B303">
        <f>$H$1+($J$1-$H$1)/(1+(A303/($B$1))^$F$1)^($D$1)</f>
        <v>0.47</v>
      </c>
    </row>
    <row r="304" spans="1:2" x14ac:dyDescent="0.3">
      <c r="B304">
        <f>$H$1+($J$1-$H$1)/(1+(A304/($B$1))^$F$1)^($D$1)</f>
        <v>0.47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2D1C-A43E-46DB-840D-8C9C84A69EEB}">
  <dimension ref="A1:L46"/>
  <sheetViews>
    <sheetView workbookViewId="0">
      <selection activeCell="K4" sqref="K4"/>
    </sheetView>
  </sheetViews>
  <sheetFormatPr baseColWidth="10" defaultRowHeight="14.4" x14ac:dyDescent="0.3"/>
  <cols>
    <col min="1" max="1" width="5.109375" customWidth="1"/>
    <col min="2" max="2" width="4" customWidth="1"/>
    <col min="3" max="3" width="18.88671875" customWidth="1"/>
    <col min="4" max="4" width="12.5546875" customWidth="1"/>
    <col min="5" max="5" width="7.77734375" customWidth="1"/>
    <col min="9" max="9" width="5.5546875" customWidth="1"/>
    <col min="10" max="10" width="11.77734375" bestFit="1" customWidth="1"/>
    <col min="12" max="12" width="11.77734375" bestFit="1" customWidth="1"/>
  </cols>
  <sheetData>
    <row r="1" spans="1:12" ht="19.8" x14ac:dyDescent="0.4">
      <c r="A1" s="9" t="s">
        <v>7</v>
      </c>
      <c r="B1" s="9">
        <f>2/(D1*F1)+3</f>
        <v>7.0000000000000009</v>
      </c>
      <c r="C1" s="4" t="s">
        <v>6</v>
      </c>
      <c r="D1" s="4">
        <f>1-2/F1</f>
        <v>0.19999999999999996</v>
      </c>
      <c r="E1" s="5" t="s">
        <v>0</v>
      </c>
      <c r="F1" s="5">
        <v>2.5</v>
      </c>
      <c r="G1" s="6" t="s">
        <v>9</v>
      </c>
      <c r="H1" s="6">
        <v>0.5</v>
      </c>
      <c r="I1" s="13" t="s">
        <v>8</v>
      </c>
      <c r="J1" s="14">
        <f>POWER(10,6)</f>
        <v>1000000</v>
      </c>
      <c r="K1" s="11"/>
      <c r="L1" s="12"/>
    </row>
    <row r="2" spans="1:12" x14ac:dyDescent="0.3">
      <c r="L2" s="10"/>
    </row>
    <row r="6" spans="1:12" x14ac:dyDescent="0.3">
      <c r="C6" s="15" t="s">
        <v>10</v>
      </c>
      <c r="D6" s="15" t="s">
        <v>11</v>
      </c>
    </row>
    <row r="7" spans="1:12" x14ac:dyDescent="0.3">
      <c r="C7" s="16">
        <v>0.2</v>
      </c>
      <c r="D7" s="17">
        <f t="shared" ref="D7:D8" si="0">$J$1*((C7/$H$1)^($B$1))</f>
        <v>1638.3999999999994</v>
      </c>
    </row>
    <row r="8" spans="1:12" x14ac:dyDescent="0.3">
      <c r="C8" s="16">
        <f>C7+0.01</f>
        <v>0.21000000000000002</v>
      </c>
      <c r="D8" s="17">
        <f t="shared" si="0"/>
        <v>2305.39333248</v>
      </c>
    </row>
    <row r="9" spans="1:12" x14ac:dyDescent="0.3">
      <c r="C9" s="16">
        <f t="shared" ref="C9:C46" si="1">C8+0.01</f>
        <v>0.22000000000000003</v>
      </c>
      <c r="D9" s="17">
        <f>$J$1*((C9/$H$1)^($B$1))</f>
        <v>3192.7780966399996</v>
      </c>
    </row>
    <row r="10" spans="1:12" x14ac:dyDescent="0.3">
      <c r="C10" s="16">
        <f t="shared" si="1"/>
        <v>0.23000000000000004</v>
      </c>
      <c r="D10" s="17">
        <f t="shared" ref="D10:D38" si="2">$J$1*((C10/$H$1)^($B$1))</f>
        <v>4358.1765721600041</v>
      </c>
    </row>
    <row r="11" spans="1:12" x14ac:dyDescent="0.3">
      <c r="C11" s="16">
        <f t="shared" si="1"/>
        <v>0.24000000000000005</v>
      </c>
      <c r="D11" s="17">
        <f t="shared" si="2"/>
        <v>5870.6834227200043</v>
      </c>
    </row>
    <row r="12" spans="1:12" x14ac:dyDescent="0.3">
      <c r="C12" s="16">
        <f t="shared" si="1"/>
        <v>0.25000000000000006</v>
      </c>
      <c r="D12" s="17">
        <f t="shared" si="2"/>
        <v>7812.5000000000091</v>
      </c>
    </row>
    <row r="13" spans="1:12" x14ac:dyDescent="0.3">
      <c r="C13" s="16">
        <f t="shared" si="1"/>
        <v>0.26000000000000006</v>
      </c>
      <c r="D13" s="17">
        <f t="shared" si="2"/>
        <v>10280.717025280013</v>
      </c>
    </row>
    <row r="14" spans="1:12" x14ac:dyDescent="0.3">
      <c r="C14" s="16">
        <f t="shared" si="1"/>
        <v>0.27000000000000007</v>
      </c>
      <c r="D14" s="17">
        <f t="shared" si="2"/>
        <v>13389.25209984002</v>
      </c>
    </row>
    <row r="15" spans="1:12" x14ac:dyDescent="0.3">
      <c r="C15" s="16">
        <f t="shared" si="1"/>
        <v>0.28000000000000008</v>
      </c>
      <c r="D15" s="17">
        <f t="shared" si="2"/>
        <v>17270.948495360029</v>
      </c>
    </row>
    <row r="16" spans="1:12" x14ac:dyDescent="0.3">
      <c r="C16" s="16">
        <f t="shared" si="1"/>
        <v>0.29000000000000009</v>
      </c>
      <c r="D16" s="17">
        <f t="shared" si="2"/>
        <v>22079.841675520041</v>
      </c>
    </row>
    <row r="17" spans="3:4" x14ac:dyDescent="0.3">
      <c r="C17" s="16">
        <f t="shared" si="1"/>
        <v>0.3000000000000001</v>
      </c>
      <c r="D17" s="17">
        <f t="shared" si="2"/>
        <v>27993.600000000049</v>
      </c>
    </row>
    <row r="18" spans="3:4" x14ac:dyDescent="0.3">
      <c r="C18" s="16">
        <f t="shared" si="1"/>
        <v>0.31000000000000011</v>
      </c>
      <c r="D18" s="17">
        <f t="shared" si="2"/>
        <v>35216.146062080072</v>
      </c>
    </row>
    <row r="19" spans="3:4" x14ac:dyDescent="0.3">
      <c r="C19" s="16">
        <f t="shared" si="1"/>
        <v>0.32000000000000012</v>
      </c>
      <c r="D19" s="17">
        <f t="shared" si="2"/>
        <v>43980.465111040088</v>
      </c>
    </row>
    <row r="20" spans="3:4" x14ac:dyDescent="0.3">
      <c r="C20" s="16">
        <f t="shared" si="1"/>
        <v>0.33000000000000013</v>
      </c>
      <c r="D20" s="17">
        <f t="shared" si="2"/>
        <v>54551.607010560132</v>
      </c>
    </row>
    <row r="21" spans="3:4" x14ac:dyDescent="0.3">
      <c r="C21" s="16">
        <f t="shared" si="1"/>
        <v>0.34000000000000014</v>
      </c>
      <c r="D21" s="17">
        <f t="shared" si="2"/>
        <v>67229.888184320153</v>
      </c>
    </row>
    <row r="22" spans="3:4" x14ac:dyDescent="0.3">
      <c r="C22" s="16">
        <f t="shared" si="1"/>
        <v>0.35000000000000014</v>
      </c>
      <c r="D22" s="17">
        <f t="shared" si="2"/>
        <v>82354.300000000207</v>
      </c>
    </row>
    <row r="23" spans="3:4" x14ac:dyDescent="0.3">
      <c r="C23" s="16">
        <f t="shared" si="1"/>
        <v>0.36000000000000015</v>
      </c>
      <c r="D23" s="17">
        <f t="shared" si="2"/>
        <v>100306.13004288024</v>
      </c>
    </row>
    <row r="24" spans="3:4" x14ac:dyDescent="0.3">
      <c r="C24" s="16">
        <f t="shared" si="1"/>
        <v>0.37000000000000016</v>
      </c>
      <c r="D24" s="17">
        <f t="shared" si="2"/>
        <v>121512.80273024034</v>
      </c>
    </row>
    <row r="25" spans="3:4" x14ac:dyDescent="0.3">
      <c r="C25" s="16">
        <f t="shared" si="1"/>
        <v>0.38000000000000017</v>
      </c>
      <c r="D25" s="17">
        <f t="shared" si="2"/>
        <v>146451.94571776042</v>
      </c>
    </row>
    <row r="26" spans="3:4" x14ac:dyDescent="0.3">
      <c r="C26" s="16">
        <f t="shared" si="1"/>
        <v>0.39000000000000018</v>
      </c>
      <c r="D26" s="17">
        <f t="shared" si="2"/>
        <v>175655.68854912056</v>
      </c>
    </row>
    <row r="27" spans="3:4" x14ac:dyDescent="0.3">
      <c r="C27" s="16">
        <f t="shared" si="1"/>
        <v>0.40000000000000019</v>
      </c>
      <c r="D27" s="17">
        <f t="shared" si="2"/>
        <v>209715.20000000062</v>
      </c>
    </row>
    <row r="28" spans="3:4" x14ac:dyDescent="0.3">
      <c r="C28" s="16">
        <f t="shared" si="1"/>
        <v>0.4100000000000002</v>
      </c>
      <c r="D28" s="17">
        <f t="shared" si="2"/>
        <v>249285.47056768081</v>
      </c>
    </row>
    <row r="29" spans="3:4" x14ac:dyDescent="0.3">
      <c r="C29" s="16">
        <f t="shared" si="1"/>
        <v>0.42000000000000021</v>
      </c>
      <c r="D29" s="17">
        <f t="shared" si="2"/>
        <v>295090.34655744093</v>
      </c>
    </row>
    <row r="30" spans="3:4" x14ac:dyDescent="0.3">
      <c r="C30" s="16">
        <f t="shared" si="1"/>
        <v>0.43000000000000022</v>
      </c>
      <c r="D30" s="17">
        <f t="shared" si="2"/>
        <v>347927.82221696118</v>
      </c>
    </row>
    <row r="31" spans="3:4" x14ac:dyDescent="0.3">
      <c r="C31" s="16">
        <f t="shared" si="1"/>
        <v>0.44000000000000022</v>
      </c>
      <c r="D31" s="17">
        <f t="shared" si="2"/>
        <v>408675.5963699214</v>
      </c>
    </row>
    <row r="32" spans="3:4" x14ac:dyDescent="0.3">
      <c r="C32" s="16">
        <f t="shared" si="1"/>
        <v>0.45000000000000023</v>
      </c>
      <c r="D32" s="17">
        <f t="shared" si="2"/>
        <v>478296.90000000171</v>
      </c>
    </row>
    <row r="33" spans="3:4" x14ac:dyDescent="0.3">
      <c r="C33" s="16">
        <f t="shared" si="1"/>
        <v>0.46000000000000024</v>
      </c>
      <c r="D33" s="17">
        <f t="shared" si="2"/>
        <v>557846.60123648203</v>
      </c>
    </row>
    <row r="34" spans="3:4" x14ac:dyDescent="0.3">
      <c r="C34" s="16">
        <f t="shared" si="1"/>
        <v>0.47000000000000025</v>
      </c>
      <c r="D34" s="17">
        <f t="shared" si="2"/>
        <v>648477.59419264237</v>
      </c>
    </row>
    <row r="35" spans="3:4" x14ac:dyDescent="0.3">
      <c r="C35" s="16">
        <f t="shared" si="1"/>
        <v>0.48000000000000026</v>
      </c>
      <c r="D35" s="17">
        <f t="shared" si="2"/>
        <v>751447.47810816276</v>
      </c>
    </row>
    <row r="36" spans="3:4" x14ac:dyDescent="0.3">
      <c r="C36" s="16">
        <f t="shared" si="1"/>
        <v>0.49000000000000027</v>
      </c>
      <c r="D36" s="17">
        <f t="shared" si="2"/>
        <v>868125.53324672335</v>
      </c>
    </row>
    <row r="37" spans="3:4" x14ac:dyDescent="0.3">
      <c r="C37" s="16">
        <f t="shared" si="1"/>
        <v>0.50000000000000022</v>
      </c>
      <c r="D37" s="17">
        <f t="shared" si="2"/>
        <v>1000000.0000000031</v>
      </c>
    </row>
    <row r="38" spans="3:4" x14ac:dyDescent="0.3">
      <c r="D38" s="10"/>
    </row>
    <row r="39" spans="3:4" x14ac:dyDescent="0.3">
      <c r="D39" s="10"/>
    </row>
    <row r="40" spans="3:4" x14ac:dyDescent="0.3">
      <c r="D40" s="10"/>
    </row>
    <row r="41" spans="3:4" x14ac:dyDescent="0.3">
      <c r="D41" s="10"/>
    </row>
    <row r="42" spans="3:4" x14ac:dyDescent="0.3">
      <c r="D42" s="10"/>
    </row>
    <row r="43" spans="3:4" x14ac:dyDescent="0.3">
      <c r="D43" s="10"/>
    </row>
    <row r="44" spans="3:4" x14ac:dyDescent="0.3">
      <c r="D44" s="10"/>
    </row>
    <row r="45" spans="3:4" x14ac:dyDescent="0.3">
      <c r="D45" s="10"/>
    </row>
    <row r="46" spans="3:4" x14ac:dyDescent="0.3">
      <c r="D46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VG h(tetha)</vt:lpstr>
      <vt:lpstr>BC K(tetha)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 raynaudschell</dc:creator>
  <cp:lastModifiedBy>brune raynaudschell</cp:lastModifiedBy>
  <dcterms:created xsi:type="dcterms:W3CDTF">2023-03-29T07:37:30Z</dcterms:created>
  <dcterms:modified xsi:type="dcterms:W3CDTF">2023-03-29T14:37:21Z</dcterms:modified>
</cp:coreProperties>
</file>