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emf" ContentType="image/x-emf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alcChain.xml" ContentType="application/vnd.openxmlformats-officedocument.spreadsheetml.calcChain+xml"/>
  <Override PartName="/customXml/itemProps1.xml" ContentType="application/vnd.openxmlformats-officedocument.customXmlProperties+xml"/>
  <Override PartName="/customXml/itemProps2.xml" ContentType="application/vnd.openxmlformats-officedocument.customXmlProperties+xml"/>
  <Override PartName="/customXml/itemProps3.xml" ContentType="application/vnd.openxmlformats-officedocument.customXmlProperties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https://faabengenharia-my.sharepoint.com/personal/bruno_faab_com_br/Documents/Documentos/BRUNO/mestrado/CURSO/analise de dados/TRABALHO FINAL/"/>
    </mc:Choice>
  </mc:AlternateContent>
  <bookViews>
    <workbookView xWindow="0" yWindow="0" windowWidth="23040" windowHeight="9192"/>
  </bookViews>
  <sheets>
    <sheet name="Plan1" sheetId="1" r:id="rId1"/>
    <sheet name="Plan2" sheetId="2" r:id="rId2"/>
    <sheet name="Plan3" sheetId="3" r:id="rId3"/>
  </sheets>
  <calcPr calcId="162913"/>
</workbook>
</file>

<file path=xl/calcChain.xml><?xml version="1.0" encoding="utf-8"?>
<calcChain xmlns="http://schemas.openxmlformats.org/spreadsheetml/2006/main">
  <c r="M236" i="1" l="1"/>
  <c r="L236" i="1"/>
  <c r="K236" i="1"/>
  <c r="J236" i="1"/>
  <c r="I236" i="1"/>
  <c r="H236" i="1"/>
  <c r="G236" i="1"/>
  <c r="F236" i="1"/>
  <c r="E236" i="1"/>
  <c r="D236" i="1"/>
  <c r="D235" i="1"/>
  <c r="M230" i="1"/>
  <c r="L230" i="1"/>
  <c r="K230" i="1"/>
  <c r="J230" i="1"/>
  <c r="I230" i="1"/>
  <c r="H230" i="1"/>
  <c r="G230" i="1"/>
  <c r="F230" i="1"/>
  <c r="L229" i="1"/>
  <c r="K229" i="1"/>
  <c r="J229" i="1"/>
  <c r="I229" i="1"/>
  <c r="H229" i="1"/>
  <c r="G229" i="1"/>
  <c r="F229" i="1"/>
  <c r="E229" i="1"/>
  <c r="D229" i="1"/>
  <c r="M228" i="1"/>
  <c r="D228" i="1"/>
  <c r="E230" i="1" s="1"/>
  <c r="E99" i="1"/>
  <c r="F99" i="1"/>
  <c r="G99" i="1"/>
  <c r="H99" i="1"/>
  <c r="I99" i="1"/>
  <c r="J99" i="1"/>
  <c r="K99" i="1"/>
  <c r="L99" i="1"/>
  <c r="M99" i="1"/>
  <c r="D99" i="1"/>
  <c r="D75" i="1"/>
  <c r="F76" i="1"/>
  <c r="G76" i="1"/>
  <c r="H76" i="1"/>
  <c r="I76" i="1"/>
  <c r="J76" i="1"/>
  <c r="K76" i="1"/>
  <c r="L76" i="1"/>
  <c r="M76" i="1"/>
  <c r="D81" i="1"/>
  <c r="D83" i="1" s="1"/>
  <c r="D82" i="1"/>
  <c r="E75" i="1"/>
  <c r="D168" i="1"/>
  <c r="M166" i="1"/>
  <c r="M167" i="1" s="1"/>
  <c r="M168" i="1" s="1"/>
  <c r="F166" i="1"/>
  <c r="F167" i="1" s="1"/>
  <c r="F168" i="1" s="1"/>
  <c r="G166" i="1"/>
  <c r="G167" i="1" s="1"/>
  <c r="G168" i="1" s="1"/>
  <c r="H166" i="1"/>
  <c r="H167" i="1" s="1"/>
  <c r="H168" i="1" s="1"/>
  <c r="I166" i="1"/>
  <c r="I167" i="1" s="1"/>
  <c r="I168" i="1" s="1"/>
  <c r="J166" i="1"/>
  <c r="J167" i="1" s="1"/>
  <c r="J168" i="1" s="1"/>
  <c r="K166" i="1"/>
  <c r="K167" i="1" s="1"/>
  <c r="K168" i="1" s="1"/>
  <c r="L166" i="1"/>
  <c r="L167" i="1" s="1"/>
  <c r="L168" i="1" s="1"/>
  <c r="E166" i="1"/>
  <c r="E167" i="1" s="1"/>
  <c r="E168" i="1" s="1"/>
  <c r="O163" i="1"/>
  <c r="M174" i="1"/>
  <c r="L174" i="1"/>
  <c r="K174" i="1"/>
  <c r="J174" i="1"/>
  <c r="I174" i="1"/>
  <c r="H174" i="1"/>
  <c r="G174" i="1"/>
  <c r="F174" i="1"/>
  <c r="E174" i="1"/>
  <c r="D174" i="1"/>
  <c r="L165" i="1"/>
  <c r="K165" i="1"/>
  <c r="J165" i="1"/>
  <c r="I165" i="1"/>
  <c r="H165" i="1"/>
  <c r="G165" i="1"/>
  <c r="F165" i="1"/>
  <c r="E165" i="1"/>
  <c r="D165" i="1"/>
  <c r="M74" i="1"/>
  <c r="L89" i="1"/>
  <c r="D89" i="1"/>
  <c r="E89" i="1"/>
  <c r="F89" i="1"/>
  <c r="G89" i="1"/>
  <c r="H89" i="1"/>
  <c r="I89" i="1"/>
  <c r="J89" i="1"/>
  <c r="K89" i="1"/>
  <c r="C89" i="1"/>
  <c r="E82" i="1"/>
  <c r="F82" i="1"/>
  <c r="G82" i="1"/>
  <c r="H82" i="1"/>
  <c r="I82" i="1"/>
  <c r="J82" i="1"/>
  <c r="K82" i="1"/>
  <c r="L82" i="1"/>
  <c r="M82" i="1"/>
  <c r="F75" i="1"/>
  <c r="G75" i="1"/>
  <c r="H75" i="1"/>
  <c r="I75" i="1"/>
  <c r="J75" i="1"/>
  <c r="K75" i="1"/>
  <c r="L75" i="1"/>
  <c r="D74" i="1"/>
  <c r="E76" i="1" s="1"/>
  <c r="E235" i="1" l="1"/>
  <c r="F235" i="1" s="1"/>
  <c r="G235" i="1" s="1"/>
  <c r="H235" i="1" s="1"/>
  <c r="I235" i="1" s="1"/>
  <c r="J235" i="1" s="1"/>
  <c r="K235" i="1" s="1"/>
  <c r="L235" i="1" s="1"/>
  <c r="M235" i="1" s="1"/>
  <c r="E81" i="1"/>
  <c r="F81" i="1" s="1"/>
  <c r="F83" i="1" s="1"/>
  <c r="I175" i="1"/>
  <c r="G175" i="1"/>
  <c r="K175" i="1"/>
  <c r="J175" i="1"/>
  <c r="H175" i="1"/>
  <c r="O167" i="1"/>
  <c r="L175" i="1"/>
  <c r="E175" i="1"/>
  <c r="M175" i="1"/>
  <c r="F175" i="1"/>
  <c r="C20" i="1"/>
  <c r="E83" i="1" l="1"/>
  <c r="G81" i="1"/>
  <c r="G83" i="1" s="1"/>
  <c r="H81" i="1" l="1"/>
  <c r="H83" i="1" s="1"/>
  <c r="I81" i="1" l="1"/>
  <c r="I83" i="1" s="1"/>
  <c r="J81" i="1" l="1"/>
  <c r="J83" i="1" s="1"/>
  <c r="K81" i="1" l="1"/>
  <c r="K83" i="1" s="1"/>
  <c r="L81" i="1" l="1"/>
  <c r="L83" i="1" s="1"/>
  <c r="M81" i="1" l="1"/>
  <c r="M83" i="1" s="1"/>
</calcChain>
</file>

<file path=xl/sharedStrings.xml><?xml version="1.0" encoding="utf-8"?>
<sst xmlns="http://schemas.openxmlformats.org/spreadsheetml/2006/main" count="269" uniqueCount="62">
  <si>
    <t>Brasil (ABRELPE)</t>
  </si>
  <si>
    <t>Adequada Brasil</t>
  </si>
  <si>
    <t>Inadequada Brasil</t>
  </si>
  <si>
    <t>Total</t>
  </si>
  <si>
    <t>Pernambuco (TCE-PE)</t>
  </si>
  <si>
    <t>2013</t>
  </si>
  <si>
    <t>2014</t>
  </si>
  <si>
    <t>2015</t>
  </si>
  <si>
    <t>2016</t>
  </si>
  <si>
    <t>2017</t>
  </si>
  <si>
    <t>2018</t>
  </si>
  <si>
    <t>2019</t>
  </si>
  <si>
    <t>2020</t>
  </si>
  <si>
    <t>2021</t>
  </si>
  <si>
    <t>Adequada Pernambuco</t>
  </si>
  <si>
    <t>Inadequada Pernambuco</t>
  </si>
  <si>
    <t>Nordeste (ABRELPE)</t>
  </si>
  <si>
    <t>Adequada Nordeste</t>
  </si>
  <si>
    <t>Inadequada Nordeste</t>
  </si>
  <si>
    <t>Norte (ABRELPE)</t>
  </si>
  <si>
    <t>Adequada Norte</t>
  </si>
  <si>
    <t>Inadequada Norte</t>
  </si>
  <si>
    <t>Centro-oeste (ABRELPE)</t>
  </si>
  <si>
    <t>Adequada Centro-oeste</t>
  </si>
  <si>
    <t>Inadequada CO</t>
  </si>
  <si>
    <t>Sudeste (ABRELPE)</t>
  </si>
  <si>
    <t>Adequada Sudeste</t>
  </si>
  <si>
    <t>Inadequada Sudeste</t>
  </si>
  <si>
    <t>Sul (ABRELPE)</t>
  </si>
  <si>
    <t>Adequada Sul</t>
  </si>
  <si>
    <t>Inadequada Sul</t>
  </si>
  <si>
    <t>Disposição Final de RSU</t>
  </si>
  <si>
    <t>QUADRO EVOLUTIVO</t>
  </si>
  <si>
    <t>Fonte: ABRELPE/TCE-PE</t>
  </si>
  <si>
    <t>2012</t>
  </si>
  <si>
    <t>PERNAMBUCO</t>
  </si>
  <si>
    <t>NORDESTE</t>
  </si>
  <si>
    <t>MUNICÍPIOS</t>
  </si>
  <si>
    <t>% ADEQUAÇÃO</t>
  </si>
  <si>
    <t>% INCREMENTO</t>
  </si>
  <si>
    <t>2021*</t>
  </si>
  <si>
    <t>* OS DADOS DO ANO DE 2021 DO NORDESTE SÃO ESTIMADOS PELA TENDÊNCIA DE CRESCIMENTO</t>
  </si>
  <si>
    <t>Nº Deposição Adequada Pernambuco</t>
  </si>
  <si>
    <t>% Deposição Adequada Nordeste</t>
  </si>
  <si>
    <t>Nº Deposição Adequada Nordeste</t>
  </si>
  <si>
    <t>% Incremento ano a ano Nordeste</t>
  </si>
  <si>
    <t>Nº Deposição PE c/ evolução do NE</t>
  </si>
  <si>
    <t>VERIFICAÇÃO DO CONTRAFACTUAL "sem políticas públicas aplicadas em PE"</t>
  </si>
  <si>
    <t>CONTRAFACTUAL CALCULADO</t>
  </si>
  <si>
    <t>ÍNDICE DE DEPOSIÇÃO</t>
  </si>
  <si>
    <t>% CRESCIMENTO SOBRE 2012</t>
  </si>
  <si>
    <t>* OS DADOS DO ANO DE 2021 DO NORDESTE SÃO ESTIMADOS PELA TENDÊNCIA MÉDIA DE CRESCIMENTO DOS ÚLTIMOS 2 ANOS</t>
  </si>
  <si>
    <t>Adequada PE sem Política Pública</t>
  </si>
  <si>
    <t>Adequada PE com Política Pública</t>
  </si>
  <si>
    <t>% Adequação sem Política Pública NE</t>
  </si>
  <si>
    <t>% Adequação sem Política Pública PE</t>
  </si>
  <si>
    <t>% Adequação com Política Pública PE</t>
  </si>
  <si>
    <t>Nº Com Deposição Adequada NE</t>
  </si>
  <si>
    <t>Nº Com Deposição Adequada PE</t>
  </si>
  <si>
    <t>Nº Com Deposição Adequada PE - NE</t>
  </si>
  <si>
    <t>Contra factual Calculado</t>
  </si>
  <si>
    <t>VERIFICAÇÃO DO CONTRAFACTUAL PERNAMBUCO  "sem políticas públicas aplicadas em PE comparando ao NE"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</si>
</sst>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3">
    <numFmt numFmtId="43" formatCode="_-* #,##0.00_-;\-* #,##0.00_-;_-* &quot;-&quot;??_-;_-@_-"/>
    <numFmt numFmtId="164" formatCode="0.0%"/>
    <numFmt numFmtId="165" formatCode="yyyy"/>
  </numFmts>
  <fonts count="7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8"/>
      <color rgb="FF000000"/>
      <name val="Calibri"/>
      <family val="2"/>
      <scheme val="minor"/>
    </font>
    <font>
      <b/>
      <sz val="14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  <font>
      <b/>
      <sz val="10"/>
      <color theme="1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2" tint="-0.249977111117893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0" tint="-0.14999847407452621"/>
        <bgColor indexed="64"/>
      </patternFill>
    </fill>
  </fills>
  <borders count="10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5">
    <xf numFmtId="0" fontId="0" fillId="0" borderId="0"/>
    <xf numFmtId="9" fontId="1" fillId="0" borderId="0" applyFont="0" applyFill="0" applyBorder="0" applyAlignment="0" applyProtection="0"/>
    <xf numFmtId="0" fontId="1" fillId="0" borderId="0"/>
    <xf numFmtId="0" fontId="1" fillId="0" borderId="0"/>
    <xf numFmtId="43" fontId="1" fillId="0" borderId="0" applyFont="0" applyFill="0" applyBorder="0" applyAlignment="0" applyProtection="0"/>
  </cellStyleXfs>
  <cellXfs count="96">
    <xf numFmtId="0" fontId="0" fillId="0" borderId="0" xfId="0"/>
    <xf numFmtId="0" fontId="3" fillId="0" borderId="0" xfId="0" applyFont="1" applyAlignment="1">
      <alignment horizontal="center" vertical="center" readingOrder="1"/>
    </xf>
    <xf numFmtId="0" fontId="0" fillId="0" borderId="0" xfId="0"/>
    <xf numFmtId="3" fontId="0" fillId="0" borderId="0" xfId="0" applyNumberFormat="1"/>
    <xf numFmtId="0" fontId="0" fillId="0" borderId="1" xfId="0" applyBorder="1"/>
    <xf numFmtId="0" fontId="2" fillId="3" borderId="1" xfId="0" applyFont="1" applyFill="1" applyBorder="1"/>
    <xf numFmtId="0" fontId="2" fillId="3" borderId="1" xfId="0" applyFont="1" applyFill="1" applyBorder="1" applyAlignment="1">
      <alignment horizontal="center"/>
    </xf>
    <xf numFmtId="3" fontId="0" fillId="0" borderId="1" xfId="0" applyNumberFormat="1" applyBorder="1" applyAlignment="1">
      <alignment horizontal="center"/>
    </xf>
    <xf numFmtId="3" fontId="0" fillId="2" borderId="1" xfId="0" applyNumberFormat="1" applyFill="1" applyBorder="1" applyAlignment="1">
      <alignment horizontal="center"/>
    </xf>
    <xf numFmtId="164" fontId="0" fillId="0" borderId="1" xfId="1" applyNumberFormat="1" applyFont="1" applyBorder="1" applyAlignment="1">
      <alignment horizontal="center"/>
    </xf>
    <xf numFmtId="0" fontId="0" fillId="0" borderId="1" xfId="0" applyFill="1" applyBorder="1"/>
    <xf numFmtId="0" fontId="1" fillId="0" borderId="1" xfId="2" applyFont="1" applyFill="1" applyBorder="1" applyAlignment="1">
      <alignment horizontal="center" vertical="center"/>
    </xf>
    <xf numFmtId="164" fontId="1" fillId="0" borderId="1" xfId="1" applyNumberFormat="1" applyFont="1" applyFill="1" applyBorder="1" applyAlignment="1">
      <alignment horizontal="center" vertical="center"/>
    </xf>
    <xf numFmtId="165" fontId="2" fillId="3" borderId="1" xfId="3" quotePrefix="1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3" borderId="1" xfId="2" applyFont="1" applyFill="1" applyBorder="1" applyAlignment="1">
      <alignment vertical="center"/>
    </xf>
    <xf numFmtId="17" fontId="2" fillId="3" borderId="1" xfId="0" applyNumberFormat="1" applyFont="1" applyFill="1" applyBorder="1" applyAlignment="1">
      <alignment horizontal="center"/>
    </xf>
    <xf numFmtId="0" fontId="1" fillId="0" borderId="1" xfId="1" applyNumberFormat="1" applyFont="1" applyFill="1" applyBorder="1" applyAlignment="1">
      <alignment horizontal="center" vertical="center"/>
    </xf>
    <xf numFmtId="0" fontId="2" fillId="4" borderId="1" xfId="0" applyFont="1" applyFill="1" applyBorder="1" applyAlignment="1">
      <alignment horizontal="center"/>
    </xf>
    <xf numFmtId="17" fontId="2" fillId="4" borderId="1" xfId="0" applyNumberFormat="1" applyFont="1" applyFill="1" applyBorder="1" applyAlignment="1">
      <alignment horizontal="center"/>
    </xf>
    <xf numFmtId="165" fontId="2" fillId="4" borderId="1" xfId="3" quotePrefix="1" applyNumberFormat="1" applyFont="1" applyFill="1" applyBorder="1" applyAlignment="1">
      <alignment horizontal="center" vertical="center" wrapText="1"/>
    </xf>
    <xf numFmtId="0" fontId="0" fillId="0" borderId="0" xfId="0"/>
    <xf numFmtId="3" fontId="0" fillId="0" borderId="0" xfId="0" applyNumberFormat="1"/>
    <xf numFmtId="0" fontId="0" fillId="0" borderId="1" xfId="0" applyFill="1" applyBorder="1"/>
    <xf numFmtId="0" fontId="1" fillId="0" borderId="1" xfId="2" applyFont="1" applyFill="1" applyBorder="1" applyAlignment="1">
      <alignment horizontal="center" vertical="center"/>
    </xf>
    <xf numFmtId="164" fontId="1" fillId="0" borderId="1" xfId="1" applyNumberFormat="1" applyFont="1" applyFill="1" applyBorder="1" applyAlignment="1">
      <alignment horizontal="center" vertical="center"/>
    </xf>
    <xf numFmtId="165" fontId="2" fillId="3" borderId="1" xfId="3" quotePrefix="1" applyNumberFormat="1" applyFont="1" applyFill="1" applyBorder="1" applyAlignment="1">
      <alignment horizontal="center" vertical="center" wrapText="1"/>
    </xf>
    <xf numFmtId="0" fontId="2" fillId="0" borderId="0" xfId="0" applyFont="1"/>
    <xf numFmtId="0" fontId="2" fillId="3" borderId="1" xfId="2" applyFont="1" applyFill="1" applyBorder="1" applyAlignment="1">
      <alignment vertical="center"/>
    </xf>
    <xf numFmtId="0" fontId="1" fillId="2" borderId="1" xfId="2" applyFont="1" applyFill="1" applyBorder="1" applyAlignment="1">
      <alignment horizontal="center" vertical="center"/>
    </xf>
    <xf numFmtId="3" fontId="1" fillId="0" borderId="1" xfId="2" applyNumberFormat="1" applyFont="1" applyFill="1" applyBorder="1" applyAlignment="1">
      <alignment horizontal="center" vertical="center"/>
    </xf>
    <xf numFmtId="17" fontId="2" fillId="3" borderId="1" xfId="0" applyNumberFormat="1" applyFont="1" applyFill="1" applyBorder="1" applyAlignment="1">
      <alignment horizontal="center"/>
    </xf>
    <xf numFmtId="165" fontId="2" fillId="4" borderId="1" xfId="3" quotePrefix="1" applyNumberFormat="1" applyFont="1" applyFill="1" applyBorder="1" applyAlignment="1">
      <alignment horizontal="center" vertical="center" wrapText="1"/>
    </xf>
    <xf numFmtId="0" fontId="3" fillId="0" borderId="0" xfId="0" applyFont="1" applyAlignment="1">
      <alignment horizontal="left" vertical="center" readingOrder="1"/>
    </xf>
    <xf numFmtId="0" fontId="4" fillId="0" borderId="0" xfId="0" applyFont="1" applyAlignment="1">
      <alignment horizontal="left" vertical="center" readingOrder="1"/>
    </xf>
    <xf numFmtId="0" fontId="5" fillId="0" borderId="0" xfId="0" applyFont="1" applyAlignment="1">
      <alignment horizontal="left" vertical="center" readingOrder="1"/>
    </xf>
    <xf numFmtId="0" fontId="1" fillId="5" borderId="1" xfId="2" applyFont="1" applyFill="1" applyBorder="1" applyAlignment="1">
      <alignment horizontal="center" vertical="center"/>
    </xf>
    <xf numFmtId="0" fontId="0" fillId="3" borderId="2" xfId="0" applyFill="1" applyBorder="1" applyAlignment="1">
      <alignment horizontal="center"/>
    </xf>
    <xf numFmtId="0" fontId="0" fillId="3" borderId="3" xfId="0" applyFill="1" applyBorder="1" applyAlignment="1">
      <alignment horizontal="center"/>
    </xf>
    <xf numFmtId="0" fontId="2" fillId="0" borderId="1" xfId="0" applyFont="1" applyBorder="1"/>
    <xf numFmtId="0" fontId="2" fillId="3" borderId="1" xfId="0" applyFont="1" applyFill="1" applyBorder="1" applyAlignment="1">
      <alignment horizontal="center"/>
    </xf>
    <xf numFmtId="0" fontId="0" fillId="3" borderId="4" xfId="0" applyFill="1" applyBorder="1" applyAlignment="1">
      <alignment horizontal="center"/>
    </xf>
    <xf numFmtId="0" fontId="2" fillId="3" borderId="1" xfId="2" applyFont="1" applyFill="1" applyBorder="1" applyAlignment="1">
      <alignment horizontal="center" vertical="center"/>
    </xf>
    <xf numFmtId="0" fontId="2" fillId="5" borderId="1" xfId="2" applyFont="1" applyFill="1" applyBorder="1" applyAlignment="1">
      <alignment horizontal="center" vertical="center"/>
    </xf>
    <xf numFmtId="0" fontId="2" fillId="5" borderId="2" xfId="2" applyFont="1" applyFill="1" applyBorder="1" applyAlignment="1">
      <alignment horizontal="center" vertical="center"/>
    </xf>
    <xf numFmtId="0" fontId="2" fillId="5" borderId="3" xfId="2" applyFont="1" applyFill="1" applyBorder="1" applyAlignment="1">
      <alignment horizontal="center" vertical="center"/>
    </xf>
    <xf numFmtId="0" fontId="0" fillId="5" borderId="1" xfId="0" applyFill="1" applyBorder="1" applyAlignment="1">
      <alignment horizontal="center"/>
    </xf>
    <xf numFmtId="0" fontId="2" fillId="5" borderId="2" xfId="0" applyFont="1" applyFill="1" applyBorder="1" applyAlignment="1">
      <alignment horizontal="center"/>
    </xf>
    <xf numFmtId="0" fontId="2" fillId="5" borderId="3" xfId="0" applyFont="1" applyFill="1" applyBorder="1" applyAlignment="1">
      <alignment horizontal="center"/>
    </xf>
    <xf numFmtId="10" fontId="1" fillId="5" borderId="1" xfId="1" applyNumberFormat="1" applyFont="1" applyFill="1" applyBorder="1" applyAlignment="1">
      <alignment horizontal="center" vertical="center"/>
    </xf>
    <xf numFmtId="10" fontId="0" fillId="5" borderId="1" xfId="0" applyNumberFormat="1" applyFill="1" applyBorder="1"/>
    <xf numFmtId="10" fontId="0" fillId="0" borderId="1" xfId="1" applyNumberFormat="1" applyFont="1" applyBorder="1"/>
    <xf numFmtId="10" fontId="0" fillId="0" borderId="1" xfId="0" applyNumberFormat="1" applyBorder="1"/>
    <xf numFmtId="10" fontId="0" fillId="0" borderId="1" xfId="1" applyNumberFormat="1" applyFont="1" applyBorder="1" applyAlignment="1">
      <alignment horizontal="center"/>
    </xf>
    <xf numFmtId="10" fontId="0" fillId="0" borderId="1" xfId="0" applyNumberFormat="1" applyBorder="1" applyAlignment="1">
      <alignment horizontal="center"/>
    </xf>
    <xf numFmtId="10" fontId="0" fillId="6" borderId="1" xfId="1" applyNumberFormat="1" applyFont="1" applyFill="1" applyBorder="1"/>
    <xf numFmtId="0" fontId="1" fillId="6" borderId="1" xfId="2" applyFont="1" applyFill="1" applyBorder="1" applyAlignment="1">
      <alignment horizontal="center" vertical="center"/>
    </xf>
    <xf numFmtId="10" fontId="0" fillId="6" borderId="1" xfId="0" applyNumberFormat="1" applyFill="1" applyBorder="1" applyAlignment="1">
      <alignment horizontal="center"/>
    </xf>
    <xf numFmtId="10" fontId="0" fillId="0" borderId="0" xfId="0" applyNumberFormat="1" applyBorder="1" applyAlignment="1">
      <alignment horizontal="center"/>
    </xf>
    <xf numFmtId="0" fontId="6" fillId="5" borderId="2" xfId="0" applyFont="1" applyFill="1" applyBorder="1" applyAlignment="1">
      <alignment horizontal="center"/>
    </xf>
    <xf numFmtId="0" fontId="6" fillId="5" borderId="4" xfId="0" applyFont="1" applyFill="1" applyBorder="1" applyAlignment="1">
      <alignment horizontal="center"/>
    </xf>
    <xf numFmtId="0" fontId="6" fillId="5" borderId="3" xfId="0" applyFont="1" applyFill="1" applyBorder="1" applyAlignment="1">
      <alignment horizontal="center"/>
    </xf>
    <xf numFmtId="0" fontId="2" fillId="5" borderId="4" xfId="0" applyFont="1" applyFill="1" applyBorder="1" applyAlignment="1">
      <alignment horizontal="center"/>
    </xf>
    <xf numFmtId="0" fontId="2" fillId="3" borderId="2" xfId="0" applyFont="1" applyFill="1" applyBorder="1" applyAlignment="1">
      <alignment horizontal="left"/>
    </xf>
    <xf numFmtId="0" fontId="2" fillId="3" borderId="4" xfId="0" applyFont="1" applyFill="1" applyBorder="1" applyAlignment="1">
      <alignment horizontal="left"/>
    </xf>
    <xf numFmtId="0" fontId="2" fillId="3" borderId="3" xfId="0" applyFont="1" applyFill="1" applyBorder="1" applyAlignment="1">
      <alignment horizontal="left"/>
    </xf>
    <xf numFmtId="0" fontId="2" fillId="3" borderId="2" xfId="2" applyFont="1" applyFill="1" applyBorder="1" applyAlignment="1">
      <alignment horizontal="center" vertical="center"/>
    </xf>
    <xf numFmtId="0" fontId="2" fillId="3" borderId="3" xfId="2" applyFont="1" applyFill="1" applyBorder="1" applyAlignment="1">
      <alignment horizontal="center" vertical="center"/>
    </xf>
    <xf numFmtId="0" fontId="2" fillId="3" borderId="2" xfId="2" applyFont="1" applyFill="1" applyBorder="1" applyAlignment="1">
      <alignment horizontal="left" vertical="center"/>
    </xf>
    <xf numFmtId="0" fontId="2" fillId="3" borderId="3" xfId="2" applyFont="1" applyFill="1" applyBorder="1" applyAlignment="1">
      <alignment horizontal="left" vertical="center"/>
    </xf>
    <xf numFmtId="0" fontId="2" fillId="3" borderId="1" xfId="2" applyFont="1" applyFill="1" applyBorder="1" applyAlignment="1">
      <alignment horizontal="left" vertical="center"/>
    </xf>
    <xf numFmtId="10" fontId="0" fillId="5" borderId="5" xfId="1" applyNumberFormat="1" applyFont="1" applyFill="1" applyBorder="1"/>
    <xf numFmtId="10" fontId="0" fillId="5" borderId="0" xfId="1" applyNumberFormat="1" applyFont="1" applyFill="1" applyBorder="1"/>
    <xf numFmtId="1" fontId="0" fillId="5" borderId="1" xfId="0" applyNumberFormat="1" applyFill="1" applyBorder="1" applyAlignment="1">
      <alignment horizontal="center"/>
    </xf>
    <xf numFmtId="1" fontId="0" fillId="5" borderId="1" xfId="4" applyNumberFormat="1" applyFont="1" applyFill="1" applyBorder="1" applyAlignment="1">
      <alignment horizontal="center"/>
    </xf>
    <xf numFmtId="10" fontId="0" fillId="5" borderId="1" xfId="0" applyNumberFormat="1" applyFill="1" applyBorder="1" applyAlignment="1">
      <alignment horizontal="center"/>
    </xf>
    <xf numFmtId="0" fontId="2" fillId="3" borderId="6" xfId="0" applyFont="1" applyFill="1" applyBorder="1" applyAlignment="1">
      <alignment horizontal="center"/>
    </xf>
    <xf numFmtId="0" fontId="2" fillId="3" borderId="7" xfId="0" applyFont="1" applyFill="1" applyBorder="1" applyAlignment="1">
      <alignment horizontal="left"/>
    </xf>
    <xf numFmtId="0" fontId="2" fillId="3" borderId="8" xfId="0" applyFont="1" applyFill="1" applyBorder="1" applyAlignment="1">
      <alignment horizontal="left"/>
    </xf>
    <xf numFmtId="0" fontId="2" fillId="3" borderId="9" xfId="0" applyFont="1" applyFill="1" applyBorder="1" applyAlignment="1">
      <alignment horizontal="left"/>
    </xf>
    <xf numFmtId="0" fontId="0" fillId="3" borderId="7" xfId="0" applyFill="1" applyBorder="1" applyAlignment="1">
      <alignment horizontal="center"/>
    </xf>
    <xf numFmtId="0" fontId="0" fillId="3" borderId="8" xfId="0" applyFill="1" applyBorder="1" applyAlignment="1">
      <alignment horizontal="center"/>
    </xf>
    <xf numFmtId="0" fontId="0" fillId="3" borderId="9" xfId="0" applyFill="1" applyBorder="1" applyAlignment="1">
      <alignment horizontal="center"/>
    </xf>
    <xf numFmtId="1" fontId="0" fillId="5" borderId="7" xfId="0" applyNumberFormat="1" applyFill="1" applyBorder="1" applyAlignment="1">
      <alignment horizontal="center"/>
    </xf>
    <xf numFmtId="1" fontId="0" fillId="5" borderId="8" xfId="0" applyNumberFormat="1" applyFill="1" applyBorder="1" applyAlignment="1">
      <alignment horizontal="center"/>
    </xf>
    <xf numFmtId="1" fontId="0" fillId="5" borderId="9" xfId="0" applyNumberFormat="1" applyFill="1" applyBorder="1" applyAlignment="1">
      <alignment horizontal="center"/>
    </xf>
    <xf numFmtId="0" fontId="2" fillId="5" borderId="6" xfId="2" applyFont="1" applyFill="1" applyBorder="1" applyAlignment="1">
      <alignment horizontal="center" vertical="center"/>
    </xf>
    <xf numFmtId="0" fontId="0" fillId="5" borderId="0" xfId="0" applyFill="1"/>
    <xf numFmtId="0" fontId="2" fillId="3" borderId="1" xfId="0" applyFont="1" applyFill="1" applyBorder="1" applyAlignment="1">
      <alignment horizontal="right"/>
    </xf>
    <xf numFmtId="10" fontId="0" fillId="5" borderId="1" xfId="1" applyNumberFormat="1" applyFont="1" applyFill="1" applyBorder="1"/>
    <xf numFmtId="10" fontId="0" fillId="6" borderId="0" xfId="0" applyNumberFormat="1" applyFill="1" applyBorder="1" applyAlignment="1">
      <alignment horizontal="center"/>
    </xf>
    <xf numFmtId="1" fontId="1" fillId="0" borderId="1" xfId="2" applyNumberFormat="1" applyFont="1" applyFill="1" applyBorder="1" applyAlignment="1">
      <alignment horizontal="center" vertical="center"/>
    </xf>
    <xf numFmtId="0" fontId="0" fillId="0" borderId="1" xfId="0" applyBorder="1" applyAlignment="1">
      <alignment horizontal="center"/>
    </xf>
    <xf numFmtId="9" fontId="0" fillId="0" borderId="1" xfId="1" applyFont="1" applyBorder="1" applyAlignment="1">
      <alignment horizontal="center"/>
    </xf>
    <xf numFmtId="1" fontId="0" fillId="0" borderId="1" xfId="0" applyNumberFormat="1" applyBorder="1" applyAlignment="1">
      <alignment horizontal="center"/>
    </xf>
    <xf numFmtId="0" fontId="2" fillId="5" borderId="1" xfId="2" applyFont="1" applyFill="1" applyBorder="1" applyAlignment="1">
      <alignment horizontal="left" vertical="center"/>
    </xf>
  </cellXfs>
  <cellStyles count="5">
    <cellStyle name="Normal" xfId="0" builtinId="0"/>
    <cellStyle name="Normal 14" xfId="2"/>
    <cellStyle name="Normal 5" xfId="3"/>
    <cellStyle name="Porcentagem" xfId="1" builtinId="5"/>
    <cellStyle name="Vírgula" xfId="4" builtinId="3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ustomXml" Target="../customXml/item1.xml"/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10" Type="http://schemas.openxmlformats.org/officeDocument/2006/relationships/customXml" Target="../customXml/item3.xml"/><Relationship Id="rId4" Type="http://schemas.openxmlformats.org/officeDocument/2006/relationships/theme" Target="theme/theme1.xml"/><Relationship Id="rId9" Type="http://schemas.openxmlformats.org/officeDocument/2006/relationships/customXml" Target="../customXml/item2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cap="none" spc="0" normalizeH="0" baseline="0">
                <a:solidFill>
                  <a:schemeClr val="dk1">
                    <a:lumMod val="50000"/>
                    <a:lumOff val="50000"/>
                  </a:schemeClr>
                </a:solidFill>
                <a:latin typeface="+mj-lt"/>
                <a:ea typeface="+mj-ea"/>
                <a:cs typeface="+mj-cs"/>
              </a:defRPr>
            </a:pPr>
            <a:r>
              <a:rPr lang="pt-BR" baseline="0">
                <a:solidFill>
                  <a:schemeClr val="tx1"/>
                </a:solidFill>
              </a:rPr>
              <a:t>Disposição Adequada de Resíduos Sólidos - Pernambuco x Nordeste</a:t>
            </a:r>
          </a:p>
          <a:p>
            <a:pPr>
              <a:defRPr/>
            </a:pPr>
            <a:r>
              <a:rPr lang="pt-BR" baseline="0">
                <a:solidFill>
                  <a:schemeClr val="tx1"/>
                </a:solidFill>
              </a:rPr>
              <a:t>AVALIAÇÃO DO CONTRAFACTUAL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cap="none" spc="0" normalizeH="0" baseline="0">
              <a:solidFill>
                <a:schemeClr val="dk1">
                  <a:lumMod val="50000"/>
                  <a:lumOff val="50000"/>
                </a:schemeClr>
              </a:solidFill>
              <a:latin typeface="+mj-lt"/>
              <a:ea typeface="+mj-ea"/>
              <a:cs typeface="+mj-cs"/>
            </a:defRPr>
          </a:pPr>
          <a:endParaRPr lang="pt-BR"/>
        </a:p>
      </c:txPr>
    </c:title>
    <c:autoTitleDeleted val="0"/>
    <c:plotArea>
      <c:layout>
        <c:manualLayout>
          <c:layoutTarget val="inner"/>
          <c:xMode val="edge"/>
          <c:yMode val="edge"/>
          <c:x val="0.14048248659349102"/>
          <c:y val="0.13714793978420953"/>
          <c:w val="0.83387286332922117"/>
          <c:h val="0.62037100552421676"/>
        </c:manualLayout>
      </c:layout>
      <c:lineChart>
        <c:grouping val="standard"/>
        <c:varyColors val="0"/>
        <c:ser>
          <c:idx val="0"/>
          <c:order val="0"/>
          <c:tx>
            <c:v>NORDESTE</c:v>
          </c:tx>
          <c:spPr>
            <a:ln w="2222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Plan1!$C$86:$L$86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2021*</c:v>
                </c:pt>
              </c:strCache>
            </c:strRef>
          </c:cat>
          <c:val>
            <c:numRef>
              <c:f>Plan1!$C$87:$L$87</c:f>
              <c:numCache>
                <c:formatCode>0.00%</c:formatCode>
                <c:ptCount val="10"/>
                <c:pt idx="0">
                  <c:v>0.25083612040133779</c:v>
                </c:pt>
                <c:pt idx="1">
                  <c:v>0.25250836120401338</c:v>
                </c:pt>
                <c:pt idx="2">
                  <c:v>0.25306577480490522</c:v>
                </c:pt>
                <c:pt idx="3">
                  <c:v>0.25418060200668896</c:v>
                </c:pt>
                <c:pt idx="4">
                  <c:v>0.2552954292084727</c:v>
                </c:pt>
                <c:pt idx="5">
                  <c:v>0.25027870680044595</c:v>
                </c:pt>
                <c:pt idx="6">
                  <c:v>0.25306577480490522</c:v>
                </c:pt>
                <c:pt idx="7">
                  <c:v>0.26923076923076922</c:v>
                </c:pt>
                <c:pt idx="8">
                  <c:v>0.28483835005574137</c:v>
                </c:pt>
                <c:pt idx="9">
                  <c:v>0.30080000000000001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CCD-40BC-B5B6-6CAC7261FCB0}"/>
            </c:ext>
          </c:extLst>
        </c:ser>
        <c:ser>
          <c:idx val="1"/>
          <c:order val="1"/>
          <c:tx>
            <c:v>PERNAMBUCO</c:v>
          </c:tx>
          <c:spPr>
            <a:ln w="2222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ctr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dk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Plan1!$C$86:$L$86</c:f>
              <c:strCache>
                <c:ptCount val="10"/>
                <c:pt idx="0">
                  <c:v>2012</c:v>
                </c:pt>
                <c:pt idx="1">
                  <c:v>2013</c:v>
                </c:pt>
                <c:pt idx="2">
                  <c:v>2014</c:v>
                </c:pt>
                <c:pt idx="3">
                  <c:v>2015</c:v>
                </c:pt>
                <c:pt idx="4">
                  <c:v>2016</c:v>
                </c:pt>
                <c:pt idx="5">
                  <c:v>2017</c:v>
                </c:pt>
                <c:pt idx="6">
                  <c:v>2018</c:v>
                </c:pt>
                <c:pt idx="7">
                  <c:v>2019</c:v>
                </c:pt>
                <c:pt idx="8">
                  <c:v>2020</c:v>
                </c:pt>
                <c:pt idx="9">
                  <c:v>2021*</c:v>
                </c:pt>
              </c:strCache>
            </c:strRef>
          </c:cat>
          <c:val>
            <c:numRef>
              <c:f>Plan1!$C$88:$L$88</c:f>
              <c:numCache>
                <c:formatCode>0.00%</c:formatCode>
                <c:ptCount val="10"/>
                <c:pt idx="0">
                  <c:v>0.11956521739130435</c:v>
                </c:pt>
                <c:pt idx="1">
                  <c:v>0.11956521739130435</c:v>
                </c:pt>
                <c:pt idx="2">
                  <c:v>0.15760869565217392</c:v>
                </c:pt>
                <c:pt idx="3">
                  <c:v>0.16847826086956522</c:v>
                </c:pt>
                <c:pt idx="4">
                  <c:v>0.17391304347826086</c:v>
                </c:pt>
                <c:pt idx="5">
                  <c:v>0.28804347826086957</c:v>
                </c:pt>
                <c:pt idx="6">
                  <c:v>0.43478260869565216</c:v>
                </c:pt>
                <c:pt idx="7">
                  <c:v>0.54891304347826086</c:v>
                </c:pt>
                <c:pt idx="8">
                  <c:v>0.68478260869565222</c:v>
                </c:pt>
                <c:pt idx="9">
                  <c:v>0.84782608695652173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CCCD-40BC-B5B6-6CAC7261FCB0}"/>
            </c:ext>
          </c:extLst>
        </c:ser>
        <c:dLbls>
          <c:dLblPos val="ctr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319359176"/>
        <c:axId val="319359504"/>
      </c:lineChart>
      <c:catAx>
        <c:axId val="319359176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minorGridlines>
          <c:spPr>
            <a:ln w="9525" cap="flat" cmpd="sng" algn="ctr">
              <a:solidFill>
                <a:schemeClr val="dk1">
                  <a:lumMod val="15000"/>
                  <a:lumOff val="85000"/>
                  <a:alpha val="51000"/>
                </a:schemeClr>
              </a:solidFill>
              <a:round/>
            </a:ln>
            <a:effectLst/>
          </c:spPr>
        </c:min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dk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cap="none" spc="0" normalizeH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359504"/>
        <c:crossesAt val="0"/>
        <c:auto val="1"/>
        <c:lblAlgn val="ctr"/>
        <c:lblOffset val="100"/>
        <c:noMultiLvlLbl val="0"/>
      </c:catAx>
      <c:valAx>
        <c:axId val="3193595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dk1">
                  <a:lumMod val="15000"/>
                  <a:lumOff val="85000"/>
                  <a:alpha val="54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/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 baseline="0">
                    <a:solidFill>
                      <a:schemeClr val="tx1"/>
                    </a:solidFill>
                  </a:rPr>
                  <a:t> % DE MUNICÍPIOS QUE  DEPOSITAM ADEQUADAMENTE RSU</a:t>
                </a:r>
              </a:p>
            </c:rich>
          </c:tx>
          <c:layout>
            <c:manualLayout>
              <c:xMode val="edge"/>
              <c:yMode val="edge"/>
              <c:x val="4.86262805858945E-2"/>
              <c:y val="0.1414440631552290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/>
                  </a:solidFill>
                  <a:latin typeface="+mn-lt"/>
                  <a:ea typeface="+mn-ea"/>
                  <a:cs typeface="+mn-cs"/>
                </a:defRPr>
              </a:pPr>
              <a:endParaRPr lang="pt-BR"/>
            </a:p>
          </c:txPr>
        </c:title>
        <c:numFmt formatCode="0.0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319359176"/>
        <c:crosses val="autoZero"/>
        <c:crossBetween val="between"/>
      </c:valAx>
      <c:spPr>
        <a:pattFill prst="ltDnDiag">
          <a:fgClr>
            <a:schemeClr val="dk1">
              <a:lumMod val="15000"/>
              <a:lumOff val="85000"/>
            </a:schemeClr>
          </a:fgClr>
          <a:bgClr>
            <a:schemeClr val="lt1"/>
          </a:bgClr>
        </a:pattFill>
        <a:ln>
          <a:noFill/>
        </a:ln>
        <a:effectLst/>
      </c:spPr>
    </c:plotArea>
    <c:legend>
      <c:legendPos val="b"/>
      <c:layout>
        <c:manualLayout>
          <c:xMode val="edge"/>
          <c:yMode val="edge"/>
          <c:x val="0.15512304913498712"/>
          <c:y val="0.81737348244388508"/>
          <c:w val="0.2562450564720134"/>
          <c:h val="7.460264416550054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gap"/>
    <c:showDLblsOverMax val="0"/>
  </c:chart>
  <c:spPr>
    <a:solidFill>
      <a:schemeClr val="lt1"/>
    </a:solidFill>
    <a:ln w="9525" cap="flat" cmpd="sng" algn="ctr">
      <a:solidFill>
        <a:schemeClr val="tx1"/>
      </a:solidFill>
      <a:round/>
    </a:ln>
    <a:effectLst>
      <a:glow rad="127000">
        <a:schemeClr val="bg1"/>
      </a:glow>
    </a:effectLst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pt-B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/>
                </a:solidFill>
                <a:latin typeface="+mn-lt"/>
                <a:ea typeface="+mn-ea"/>
                <a:cs typeface="+mn-cs"/>
              </a:defRPr>
            </a:pPr>
            <a:r>
              <a:rPr lang="pt-BR" baseline="0">
                <a:solidFill>
                  <a:schemeClr val="tx1"/>
                </a:solidFill>
              </a:rPr>
              <a:t>Avaliação do Impacto da Adoção de Política Pública visando adequada deposição de resíduos sólidos.</a:t>
            </a:r>
          </a:p>
        </c:rich>
      </c:tx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/>
              </a:solidFill>
              <a:latin typeface="+mn-lt"/>
              <a:ea typeface="+mn-ea"/>
              <a:cs typeface="+mn-cs"/>
            </a:defRPr>
          </a:pPr>
          <a:endParaRPr lang="pt-BR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v>Pernambuco com política pública</c:v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Plan1!$D$94:$M$94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29</c:v>
                </c:pt>
                <c:pt idx="3">
                  <c:v>31</c:v>
                </c:pt>
                <c:pt idx="4">
                  <c:v>32</c:v>
                </c:pt>
                <c:pt idx="5">
                  <c:v>53</c:v>
                </c:pt>
                <c:pt idx="6">
                  <c:v>80</c:v>
                </c:pt>
                <c:pt idx="7">
                  <c:v>101</c:v>
                </c:pt>
                <c:pt idx="8">
                  <c:v>126</c:v>
                </c:pt>
                <c:pt idx="9">
                  <c:v>156</c:v>
                </c:pt>
              </c:numCache>
            </c:numRef>
          </c:cat>
          <c:val>
            <c:numRef>
              <c:f>Plan1!$D$95:$M$95</c:f>
              <c:numCache>
                <c:formatCode>0%</c:formatCode>
                <c:ptCount val="10"/>
                <c:pt idx="0">
                  <c:v>0.11956521739130435</c:v>
                </c:pt>
                <c:pt idx="1">
                  <c:v>0.11956521739130435</c:v>
                </c:pt>
                <c:pt idx="2">
                  <c:v>0.15760869565217392</c:v>
                </c:pt>
                <c:pt idx="3">
                  <c:v>0.16847826086956522</c:v>
                </c:pt>
                <c:pt idx="4">
                  <c:v>0.17391304347826086</c:v>
                </c:pt>
                <c:pt idx="5">
                  <c:v>0.28804347826086957</c:v>
                </c:pt>
                <c:pt idx="6">
                  <c:v>0.43478260869565216</c:v>
                </c:pt>
                <c:pt idx="7">
                  <c:v>0.54891304347826086</c:v>
                </c:pt>
                <c:pt idx="8">
                  <c:v>0.68478260869565222</c:v>
                </c:pt>
                <c:pt idx="9">
                  <c:v>0.84782608695652173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B1DE-415D-8008-D59FC1CD7BA9}"/>
            </c:ext>
          </c:extLst>
        </c:ser>
        <c:ser>
          <c:idx val="1"/>
          <c:order val="1"/>
          <c:tx>
            <c:v>Pernambuco sem política pública</c:v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Plan1!$D$94:$M$94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29</c:v>
                </c:pt>
                <c:pt idx="3">
                  <c:v>31</c:v>
                </c:pt>
                <c:pt idx="4">
                  <c:v>32</c:v>
                </c:pt>
                <c:pt idx="5">
                  <c:v>53</c:v>
                </c:pt>
                <c:pt idx="6">
                  <c:v>80</c:v>
                </c:pt>
                <c:pt idx="7">
                  <c:v>101</c:v>
                </c:pt>
                <c:pt idx="8">
                  <c:v>126</c:v>
                </c:pt>
                <c:pt idx="9">
                  <c:v>156</c:v>
                </c:pt>
              </c:numCache>
            </c:numRef>
          </c:cat>
          <c:val>
            <c:numRef>
              <c:f>Plan1!$D$96:$M$96</c:f>
              <c:numCache>
                <c:formatCode>0%</c:formatCode>
                <c:ptCount val="10"/>
                <c:pt idx="0">
                  <c:v>0.11956521739130435</c:v>
                </c:pt>
                <c:pt idx="1">
                  <c:v>0.11983210403726707</c:v>
                </c:pt>
                <c:pt idx="2">
                  <c:v>0.11992146429381985</c:v>
                </c:pt>
                <c:pt idx="3">
                  <c:v>0.12010045155395987</c:v>
                </c:pt>
                <c:pt idx="4">
                  <c:v>0.12027997390306894</c:v>
                </c:pt>
                <c:pt idx="5">
                  <c:v>0.11946970461779378</c:v>
                </c:pt>
                <c:pt idx="6">
                  <c:v>0.11991382991377071</c:v>
                </c:pt>
                <c:pt idx="7">
                  <c:v>0.12250897996414335</c:v>
                </c:pt>
                <c:pt idx="8">
                  <c:v>0.12512549517314109</c:v>
                </c:pt>
                <c:pt idx="9">
                  <c:v>0.12590570091077563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B1DE-415D-8008-D59FC1CD7BA9}"/>
            </c:ext>
          </c:extLst>
        </c:ser>
        <c:ser>
          <c:idx val="2"/>
          <c:order val="2"/>
          <c:tx>
            <c:v>Nordeste sem política pública</c:v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pt-BR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layout/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Plan1!$D$94:$M$94</c:f>
              <c:numCache>
                <c:formatCode>General</c:formatCode>
                <c:ptCount val="10"/>
                <c:pt idx="0">
                  <c:v>22</c:v>
                </c:pt>
                <c:pt idx="1">
                  <c:v>22</c:v>
                </c:pt>
                <c:pt idx="2">
                  <c:v>29</c:v>
                </c:pt>
                <c:pt idx="3">
                  <c:v>31</c:v>
                </c:pt>
                <c:pt idx="4">
                  <c:v>32</c:v>
                </c:pt>
                <c:pt idx="5">
                  <c:v>53</c:v>
                </c:pt>
                <c:pt idx="6">
                  <c:v>80</c:v>
                </c:pt>
                <c:pt idx="7">
                  <c:v>101</c:v>
                </c:pt>
                <c:pt idx="8">
                  <c:v>126</c:v>
                </c:pt>
                <c:pt idx="9">
                  <c:v>156</c:v>
                </c:pt>
              </c:numCache>
            </c:numRef>
          </c:cat>
          <c:val>
            <c:numRef>
              <c:f>Plan1!$D$97:$M$97</c:f>
              <c:numCache>
                <c:formatCode>0%</c:formatCode>
                <c:ptCount val="10"/>
                <c:pt idx="0">
                  <c:v>0.25083612040133779</c:v>
                </c:pt>
                <c:pt idx="1">
                  <c:v>0.25250836120401338</c:v>
                </c:pt>
                <c:pt idx="2">
                  <c:v>0.25306577480490522</c:v>
                </c:pt>
                <c:pt idx="3">
                  <c:v>0.25418060200668896</c:v>
                </c:pt>
                <c:pt idx="4">
                  <c:v>0.2552954292084727</c:v>
                </c:pt>
                <c:pt idx="5">
                  <c:v>0.25027870680044595</c:v>
                </c:pt>
                <c:pt idx="6">
                  <c:v>0.25306577480490522</c:v>
                </c:pt>
                <c:pt idx="7">
                  <c:v>0.26923076923076922</c:v>
                </c:pt>
                <c:pt idx="8">
                  <c:v>0.28483835005574137</c:v>
                </c:pt>
                <c:pt idx="9">
                  <c:v>0.30080000000000001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B1DE-415D-8008-D59FC1CD7BA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491317096"/>
        <c:axId val="491315784"/>
      </c:lineChart>
      <c:catAx>
        <c:axId val="491317096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315784"/>
        <c:crosses val="autoZero"/>
        <c:auto val="1"/>
        <c:lblAlgn val="ctr"/>
        <c:lblOffset val="100"/>
        <c:noMultiLvlLbl val="0"/>
      </c:catAx>
      <c:valAx>
        <c:axId val="49131578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%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pt-BR"/>
          </a:p>
        </c:txPr>
        <c:crossAx val="491317096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layout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pt-BR"/>
        </a:p>
      </c:txPr>
    </c:legend>
    <c:plotVisOnly val="1"/>
    <c:dispBlanksAs val="zero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pt-BR"/>
    </a:p>
  </c:txPr>
  <c:printSettings>
    <c:headerFooter/>
    <c:pageMargins b="0.78740157499999996" l="0.511811024" r="0.511811024" t="0.78740157499999996" header="0.31496062000000002" footer="0.31496062000000002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32">
  <cs:axisTitle>
    <cs:lnRef idx="0"/>
    <cs:fillRef idx="0"/>
    <cs:effectRef idx="0"/>
    <cs:fontRef idx="minor">
      <a:schemeClr val="dk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 cap="none" spc="0" normalizeH="0" baseline="0"/>
  </cs:categoryAxis>
  <cs:chartArea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dk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22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0">
      <cs:styleClr val="auto"/>
    </cs:fillRef>
    <cs:effectRef idx="0"/>
    <cs:fontRef idx="minor">
      <a:schemeClr val="dk1"/>
    </cs:fontRef>
    <cs:spPr>
      <a:solidFill>
        <a:schemeClr val="lt1"/>
      </a:solidFill>
      <a:ln w="15875">
        <a:solidFill>
          <a:schemeClr val="phClr"/>
        </a:solidFill>
        <a:round/>
      </a:ln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dk1">
        <a:lumMod val="65000"/>
        <a:lumOff val="35000"/>
      </a:schemeClr>
    </cs:fontRef>
    <cs:spPr>
      <a:ln w="9525" cap="flat" cmpd="sng" algn="ctr">
        <a:solidFill>
          <a:schemeClr val="dk1">
            <a:lumMod val="15000"/>
            <a:lumOff val="85000"/>
          </a:schemeClr>
        </a:solidFill>
        <a:round/>
      </a:ln>
    </cs:spPr>
    <cs:defRPr sz="8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downBar>
  <cs:drop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floor>
  <cs:gridlineMaj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4000"/>
          </a:schemeClr>
        </a:solidFill>
        <a:round/>
      </a:ln>
    </cs:spPr>
  </cs:gridlineMajor>
  <cs:gridlineMinor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15000"/>
            <a:lumOff val="85000"/>
            <a:alpha val="51000"/>
          </a:schemeClr>
        </a:solidFill>
        <a:round/>
      </a:ln>
    </cs:spPr>
  </cs:gridlineMinor>
  <cs:hiLo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legend>
  <cs:plotArea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plotArea>
  <cs:plotArea3D>
    <cs:lnRef idx="0"/>
    <cs:fillRef idx="0"/>
    <cs:effectRef idx="0"/>
    <cs:fontRef idx="minor">
      <a:schemeClr val="dk1"/>
    </cs:fontRef>
    <cs:spPr>
      <a:solidFill>
        <a:schemeClr val="lt1"/>
      </a:solidFill>
    </cs:spPr>
  </cs:plotArea3D>
  <cs:series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 cap="flat" cmpd="sng" algn="ctr">
        <a:solidFill>
          <a:schemeClr val="dk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ajor">
      <a:schemeClr val="dk1">
        <a:lumMod val="50000"/>
        <a:lumOff val="50000"/>
      </a:schemeClr>
    </cs:fontRef>
    <cs:defRPr sz="1600" b="1" kern="1200" cap="none" spc="0" normalizeH="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 cap="flat" cmpd="sng" algn="ctr">
        <a:solidFill>
          <a:schemeClr val="dk1">
            <a:lumMod val="50000"/>
            <a:lumOff val="50000"/>
          </a:schemeClr>
        </a:solidFill>
        <a:round/>
      </a:ln>
    </cs:spPr>
  </cs:upBar>
  <cs:valueAxis>
    <cs:lnRef idx="0"/>
    <cs:fillRef idx="0"/>
    <cs:effectRef idx="0"/>
    <cs:fontRef idx="minor">
      <a:schemeClr val="dk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  <cs:spPr>
      <a:pattFill prst="ltDnDiag">
        <a:fgClr>
          <a:schemeClr val="dk1">
            <a:lumMod val="15000"/>
            <a:lumOff val="85000"/>
          </a:schemeClr>
        </a:fgClr>
        <a:bgClr>
          <a:schemeClr val="lt1"/>
        </a:bgClr>
      </a:pattFill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.xml"/><Relationship Id="rId3" Type="http://schemas.openxmlformats.org/officeDocument/2006/relationships/image" Target="../media/image3.png"/><Relationship Id="rId7" Type="http://schemas.openxmlformats.org/officeDocument/2006/relationships/image" Target="../media/image6.emf"/><Relationship Id="rId2" Type="http://schemas.openxmlformats.org/officeDocument/2006/relationships/image" Target="../media/image2.png"/><Relationship Id="rId1" Type="http://schemas.openxmlformats.org/officeDocument/2006/relationships/image" Target="../media/image1.png"/><Relationship Id="rId6" Type="http://schemas.openxmlformats.org/officeDocument/2006/relationships/image" Target="../media/image5.emf"/><Relationship Id="rId5" Type="http://schemas.openxmlformats.org/officeDocument/2006/relationships/image" Target="../media/image4.png"/><Relationship Id="rId10" Type="http://schemas.openxmlformats.org/officeDocument/2006/relationships/image" Target="../media/image8.emf"/><Relationship Id="rId4" Type="http://schemas.openxmlformats.org/officeDocument/2006/relationships/chart" Target="../charts/chart1.xml"/><Relationship Id="rId9" Type="http://schemas.openxmlformats.org/officeDocument/2006/relationships/image" Target="../media/image7.emf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601980</xdr:colOff>
      <xdr:row>44</xdr:row>
      <xdr:rowOff>129540</xdr:rowOff>
    </xdr:from>
    <xdr:to>
      <xdr:col>8</xdr:col>
      <xdr:colOff>83015</xdr:colOff>
      <xdr:row>51</xdr:row>
      <xdr:rowOff>154142</xdr:rowOff>
    </xdr:to>
    <xdr:pic>
      <xdr:nvPicPr>
        <xdr:cNvPr id="5" name="Imagem 4"/>
        <xdr:cNvPicPr>
          <a:picLocks noChangeAspect="1"/>
        </xdr:cNvPicPr>
      </xdr:nvPicPr>
      <xdr:blipFill>
        <a:blip xmlns:r="http://schemas.openxmlformats.org/officeDocument/2006/relationships" r:embed="rId1"/>
        <a:stretch>
          <a:fillRect/>
        </a:stretch>
      </xdr:blipFill>
      <xdr:spPr>
        <a:xfrm>
          <a:off x="601980" y="8404860"/>
          <a:ext cx="6438095" cy="1304762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54</xdr:row>
      <xdr:rowOff>0</xdr:rowOff>
    </xdr:from>
    <xdr:to>
      <xdr:col>8</xdr:col>
      <xdr:colOff>147778</xdr:colOff>
      <xdr:row>69</xdr:row>
      <xdr:rowOff>85371</xdr:rowOff>
    </xdr:to>
    <xdr:pic>
      <xdr:nvPicPr>
        <xdr:cNvPr id="7" name="Imagem 6"/>
        <xdr:cNvPicPr>
          <a:picLocks noChangeAspect="1"/>
        </xdr:cNvPicPr>
      </xdr:nvPicPr>
      <xdr:blipFill>
        <a:blip xmlns:r="http://schemas.openxmlformats.org/officeDocument/2006/relationships" r:embed="rId2"/>
        <a:stretch>
          <a:fillRect/>
        </a:stretch>
      </xdr:blipFill>
      <xdr:spPr>
        <a:xfrm>
          <a:off x="609600" y="10104120"/>
          <a:ext cx="6495238" cy="2828571"/>
        </a:xfrm>
        <a:prstGeom prst="rect">
          <a:avLst/>
        </a:prstGeom>
      </xdr:spPr>
    </xdr:pic>
    <xdr:clientData/>
  </xdr:twoCellAnchor>
  <xdr:twoCellAnchor editAs="oneCell">
    <xdr:from>
      <xdr:col>10</xdr:col>
      <xdr:colOff>838200</xdr:colOff>
      <xdr:row>54</xdr:row>
      <xdr:rowOff>83820</xdr:rowOff>
    </xdr:from>
    <xdr:to>
      <xdr:col>19</xdr:col>
      <xdr:colOff>228600</xdr:colOff>
      <xdr:row>64</xdr:row>
      <xdr:rowOff>76200</xdr:rowOff>
    </xdr:to>
    <xdr:pic>
      <xdr:nvPicPr>
        <xdr:cNvPr id="6" name="Imagem 5" descr="https://lh6.googleusercontent.com/zWbWhDe6I3uA15miwGiGWaXgu3epUd7ZGK92Oat6fH2R-dxMmMtXGuXzb21Uj_bcCvbeTA-x35ztg_ttcBd0BIzfCEhWjqEFYiTGnqCoSmrCrSxef_ktTvKoy179OandhbDZSQfU96LlX8n3Mspgx0ymI2gh83baxAyoLHA_YRaKMN7NKQoKo7pkXg"/>
        <xdr:cNvPicPr>
          <a:picLocks noChangeAspect="1" noChangeArrowheads="1"/>
        </xdr:cNvPicPr>
      </xdr:nvPicPr>
      <xdr:blipFill>
        <a:blip xmlns:r="http://schemas.openxmlformats.org/officeDocument/2006/relationships" r:embed="rId3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9608820" y="10187940"/>
          <a:ext cx="5631180" cy="182118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1</xdr:col>
      <xdr:colOff>426720</xdr:colOff>
      <xdr:row>105</xdr:row>
      <xdr:rowOff>15240</xdr:rowOff>
    </xdr:from>
    <xdr:to>
      <xdr:col>10</xdr:col>
      <xdr:colOff>685800</xdr:colOff>
      <xdr:row>120</xdr:row>
      <xdr:rowOff>144780</xdr:rowOff>
    </xdr:to>
    <xdr:graphicFrame macro="">
      <xdr:nvGraphicFramePr>
        <xdr:cNvPr id="2" name="Gráfico 1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 editAs="oneCell">
    <xdr:from>
      <xdr:col>1</xdr:col>
      <xdr:colOff>0</xdr:colOff>
      <xdr:row>132</xdr:row>
      <xdr:rowOff>0</xdr:rowOff>
    </xdr:from>
    <xdr:to>
      <xdr:col>10</xdr:col>
      <xdr:colOff>87583</xdr:colOff>
      <xdr:row>158</xdr:row>
      <xdr:rowOff>165018</xdr:rowOff>
    </xdr:to>
    <xdr:pic>
      <xdr:nvPicPr>
        <xdr:cNvPr id="3" name="Imagem 2"/>
        <xdr:cNvPicPr>
          <a:picLocks noChangeAspect="1"/>
        </xdr:cNvPicPr>
      </xdr:nvPicPr>
      <xdr:blipFill>
        <a:blip xmlns:r="http://schemas.openxmlformats.org/officeDocument/2006/relationships" r:embed="rId5"/>
        <a:stretch>
          <a:fillRect/>
        </a:stretch>
      </xdr:blipFill>
      <xdr:spPr>
        <a:xfrm>
          <a:off x="609600" y="24262080"/>
          <a:ext cx="8248603" cy="4919898"/>
        </a:xfrm>
        <a:prstGeom prst="rect">
          <a:avLst/>
        </a:prstGeom>
      </xdr:spPr>
    </xdr:pic>
    <xdr:clientData/>
  </xdr:twoCellAnchor>
  <xdr:twoCellAnchor editAs="oneCell">
    <xdr:from>
      <xdr:col>1</xdr:col>
      <xdr:colOff>0</xdr:colOff>
      <xdr:row>177</xdr:row>
      <xdr:rowOff>0</xdr:rowOff>
    </xdr:from>
    <xdr:to>
      <xdr:col>10</xdr:col>
      <xdr:colOff>373380</xdr:colOff>
      <xdr:row>185</xdr:row>
      <xdr:rowOff>7620</xdr:rowOff>
    </xdr:to>
    <xdr:pic>
      <xdr:nvPicPr>
        <xdr:cNvPr id="10" name="Imagem 9"/>
        <xdr:cNvPicPr>
          <a:picLocks noChangeAspect="1" noChangeArrowheads="1"/>
        </xdr:cNvPicPr>
      </xdr:nvPicPr>
      <xdr:blipFill>
        <a:blip xmlns:r="http://schemas.openxmlformats.org/officeDocument/2006/relationships" r:embed="rId6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2491680"/>
          <a:ext cx="8534400" cy="14706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0</xdr:col>
      <xdr:colOff>586740</xdr:colOff>
      <xdr:row>118</xdr:row>
      <xdr:rowOff>30480</xdr:rowOff>
    </xdr:from>
    <xdr:to>
      <xdr:col>10</xdr:col>
      <xdr:colOff>350520</xdr:colOff>
      <xdr:row>131</xdr:row>
      <xdr:rowOff>114300</xdr:rowOff>
    </xdr:to>
    <xdr:pic>
      <xdr:nvPicPr>
        <xdr:cNvPr id="13" name="Imagem 12"/>
        <xdr:cNvPicPr>
          <a:picLocks noChangeAspect="1" noChangeArrowheads="1"/>
        </xdr:cNvPicPr>
      </xdr:nvPicPr>
      <xdr:blipFill>
        <a:blip xmlns:r="http://schemas.openxmlformats.org/officeDocument/2006/relationships" r:embed="rId7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586740" y="21732240"/>
          <a:ext cx="8534400" cy="246126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>
    <xdr:from>
      <xdr:col>3</xdr:col>
      <xdr:colOff>0</xdr:colOff>
      <xdr:row>187</xdr:row>
      <xdr:rowOff>11430</xdr:rowOff>
    </xdr:from>
    <xdr:to>
      <xdr:col>11</xdr:col>
      <xdr:colOff>746760</xdr:colOff>
      <xdr:row>212</xdr:row>
      <xdr:rowOff>30480</xdr:rowOff>
    </xdr:to>
    <xdr:graphicFrame macro="">
      <xdr:nvGraphicFramePr>
        <xdr:cNvPr id="15" name="Gráfico 14"/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  <xdr:twoCellAnchor editAs="oneCell">
    <xdr:from>
      <xdr:col>1</xdr:col>
      <xdr:colOff>0</xdr:colOff>
      <xdr:row>213</xdr:row>
      <xdr:rowOff>0</xdr:rowOff>
    </xdr:from>
    <xdr:to>
      <xdr:col>13</xdr:col>
      <xdr:colOff>7620</xdr:colOff>
      <xdr:row>223</xdr:row>
      <xdr:rowOff>7620</xdr:rowOff>
    </xdr:to>
    <xdr:pic>
      <xdr:nvPicPr>
        <xdr:cNvPr id="16" name="Imagem 15"/>
        <xdr:cNvPicPr>
          <a:picLocks noChangeAspect="1" noChangeArrowheads="1"/>
        </xdr:cNvPicPr>
      </xdr:nvPicPr>
      <xdr:blipFill>
        <a:blip xmlns:r="http://schemas.openxmlformats.org/officeDocument/2006/relationships" r:embed="rId9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39075360"/>
          <a:ext cx="10751820" cy="183642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  <xdr:twoCellAnchor editAs="oneCell">
    <xdr:from>
      <xdr:col>1</xdr:col>
      <xdr:colOff>0</xdr:colOff>
      <xdr:row>237</xdr:row>
      <xdr:rowOff>0</xdr:rowOff>
    </xdr:from>
    <xdr:to>
      <xdr:col>13</xdr:col>
      <xdr:colOff>7620</xdr:colOff>
      <xdr:row>248</xdr:row>
      <xdr:rowOff>7620</xdr:rowOff>
    </xdr:to>
    <xdr:pic>
      <xdr:nvPicPr>
        <xdr:cNvPr id="17" name="Imagem 16"/>
        <xdr:cNvPicPr>
          <a:picLocks noChangeAspect="1" noChangeArrowheads="1"/>
        </xdr:cNvPicPr>
      </xdr:nvPicPr>
      <xdr:blipFill>
        <a:blip xmlns:r="http://schemas.openxmlformats.org/officeDocument/2006/relationships" r:embed="rId10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609600" y="42915840"/>
          <a:ext cx="10751820" cy="2019300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X236"/>
  <sheetViews>
    <sheetView tabSelected="1" topLeftCell="A217" workbookViewId="0">
      <selection activeCell="B238" sqref="B238"/>
    </sheetView>
  </sheetViews>
  <sheetFormatPr defaultRowHeight="14.4" x14ac:dyDescent="0.3"/>
  <cols>
    <col min="2" max="2" width="19.88671875" customWidth="1"/>
    <col min="3" max="3" width="13.21875" style="21" customWidth="1"/>
    <col min="4" max="4" width="11.5546875" bestFit="1" customWidth="1"/>
    <col min="5" max="5" width="11.5546875" style="21" bestFit="1" customWidth="1"/>
    <col min="6" max="8" width="12.109375" bestFit="1" customWidth="1"/>
    <col min="9" max="11" width="13.21875" bestFit="1" customWidth="1"/>
    <col min="12" max="12" width="14.21875" bestFit="1" customWidth="1"/>
    <col min="13" max="13" width="10.21875" customWidth="1"/>
  </cols>
  <sheetData>
    <row r="1" spans="2:24" ht="23.4" x14ac:dyDescent="0.3">
      <c r="B1" s="33" t="s">
        <v>31</v>
      </c>
      <c r="C1" s="33"/>
    </row>
    <row r="2" spans="2:24" s="21" customFormat="1" ht="23.4" x14ac:dyDescent="0.3">
      <c r="B2" s="34" t="s">
        <v>32</v>
      </c>
      <c r="C2" s="34"/>
      <c r="J2" s="1"/>
    </row>
    <row r="3" spans="2:24" x14ac:dyDescent="0.3">
      <c r="B3" s="35" t="s">
        <v>33</v>
      </c>
      <c r="C3" s="35"/>
    </row>
    <row r="4" spans="2:24" s="21" customFormat="1" x14ac:dyDescent="0.3">
      <c r="B4" s="35"/>
      <c r="C4" s="35"/>
    </row>
    <row r="5" spans="2:24" x14ac:dyDescent="0.3">
      <c r="B5" s="14" t="s">
        <v>0</v>
      </c>
      <c r="C5" s="27"/>
      <c r="D5" s="2"/>
      <c r="F5" s="2"/>
      <c r="G5" s="2"/>
      <c r="H5" s="2"/>
      <c r="I5" s="2"/>
      <c r="K5" s="2"/>
      <c r="L5" s="2"/>
      <c r="M5" s="2"/>
      <c r="N5" s="2"/>
      <c r="O5" s="2"/>
      <c r="P5" s="2"/>
      <c r="Q5" s="2"/>
      <c r="R5" s="2"/>
      <c r="S5" s="2"/>
      <c r="T5" s="2"/>
      <c r="U5" s="2"/>
      <c r="V5" s="2"/>
      <c r="W5" s="2"/>
      <c r="X5" s="2"/>
    </row>
    <row r="6" spans="2:24" x14ac:dyDescent="0.3">
      <c r="B6" s="4"/>
      <c r="C6" s="4"/>
      <c r="D6" s="6">
        <v>2013</v>
      </c>
      <c r="E6" s="6"/>
      <c r="F6" s="6">
        <v>2014</v>
      </c>
      <c r="G6" s="6">
        <v>2015</v>
      </c>
      <c r="H6" s="6">
        <v>2016</v>
      </c>
      <c r="I6" s="6">
        <v>2017</v>
      </c>
      <c r="J6" s="6">
        <v>2018</v>
      </c>
      <c r="K6" s="6">
        <v>2019</v>
      </c>
      <c r="L6" s="6">
        <v>2020</v>
      </c>
      <c r="M6" s="6">
        <v>2021</v>
      </c>
      <c r="N6" s="16">
        <v>44593</v>
      </c>
      <c r="O6" s="18">
        <v>2013</v>
      </c>
      <c r="P6" s="18">
        <v>2014</v>
      </c>
      <c r="Q6" s="18">
        <v>2015</v>
      </c>
      <c r="R6" s="18">
        <v>2016</v>
      </c>
      <c r="S6" s="18">
        <v>2017</v>
      </c>
      <c r="T6" s="18">
        <v>2018</v>
      </c>
      <c r="U6" s="18">
        <v>2019</v>
      </c>
      <c r="V6" s="18">
        <v>2020</v>
      </c>
      <c r="W6" s="18">
        <v>2021</v>
      </c>
      <c r="X6" s="19">
        <v>44593</v>
      </c>
    </row>
    <row r="7" spans="2:24" x14ac:dyDescent="0.3">
      <c r="B7" s="5" t="s">
        <v>1</v>
      </c>
      <c r="C7" s="5"/>
      <c r="D7" s="7">
        <v>2226</v>
      </c>
      <c r="E7" s="7"/>
      <c r="F7" s="7">
        <v>2236</v>
      </c>
      <c r="G7" s="7">
        <v>2244</v>
      </c>
      <c r="H7" s="7">
        <v>2239</v>
      </c>
      <c r="I7" s="7">
        <v>2218</v>
      </c>
      <c r="J7" s="7">
        <v>2569</v>
      </c>
      <c r="K7" s="8">
        <v>2636</v>
      </c>
      <c r="L7" s="7">
        <v>2702</v>
      </c>
      <c r="M7" s="7"/>
      <c r="N7" s="7"/>
      <c r="O7" s="9">
        <v>0.39964093357271097</v>
      </c>
      <c r="P7" s="9">
        <v>0.40143626570915619</v>
      </c>
      <c r="Q7" s="9">
        <v>0.40287253141831236</v>
      </c>
      <c r="R7" s="9">
        <v>0.40197486535008975</v>
      </c>
      <c r="S7" s="9">
        <v>0.39820466786355474</v>
      </c>
      <c r="T7" s="9">
        <v>0.46122082585278279</v>
      </c>
      <c r="U7" s="9">
        <v>0.47324955116696588</v>
      </c>
      <c r="V7" s="9">
        <v>0.48509874326750446</v>
      </c>
      <c r="W7" s="7"/>
      <c r="X7" s="7"/>
    </row>
    <row r="8" spans="2:24" x14ac:dyDescent="0.3">
      <c r="B8" s="5" t="s">
        <v>2</v>
      </c>
      <c r="C8" s="5"/>
      <c r="D8" s="7">
        <v>3344</v>
      </c>
      <c r="E8" s="7"/>
      <c r="F8" s="7">
        <v>3334</v>
      </c>
      <c r="G8" s="7">
        <v>3326</v>
      </c>
      <c r="H8" s="7">
        <v>3331</v>
      </c>
      <c r="I8" s="7">
        <v>3352</v>
      </c>
      <c r="J8" s="7">
        <v>3001</v>
      </c>
      <c r="K8" s="8">
        <v>2934</v>
      </c>
      <c r="L8" s="7">
        <v>2868</v>
      </c>
      <c r="M8" s="7"/>
      <c r="N8" s="7"/>
      <c r="O8" s="9">
        <v>0.60035906642728909</v>
      </c>
      <c r="P8" s="9">
        <v>0.59856373429084375</v>
      </c>
      <c r="Q8" s="9">
        <v>0.59712746858168764</v>
      </c>
      <c r="R8" s="9">
        <v>0.59802513464991025</v>
      </c>
      <c r="S8" s="9">
        <v>0.6017953321364452</v>
      </c>
      <c r="T8" s="9">
        <v>0.53877917414721721</v>
      </c>
      <c r="U8" s="9">
        <v>0.52675044883303412</v>
      </c>
      <c r="V8" s="9">
        <v>0.51490125673249554</v>
      </c>
      <c r="W8" s="7"/>
      <c r="X8" s="7"/>
    </row>
    <row r="9" spans="2:24" x14ac:dyDescent="0.3">
      <c r="B9" s="5" t="s">
        <v>3</v>
      </c>
      <c r="C9" s="5"/>
      <c r="D9" s="7">
        <v>5570</v>
      </c>
      <c r="E9" s="7"/>
      <c r="F9" s="7">
        <v>5570</v>
      </c>
      <c r="G9" s="7">
        <v>5570</v>
      </c>
      <c r="H9" s="7">
        <v>5570</v>
      </c>
      <c r="I9" s="7">
        <v>5570</v>
      </c>
      <c r="J9" s="7">
        <v>5570</v>
      </c>
      <c r="K9" s="8">
        <v>5570</v>
      </c>
      <c r="L9" s="7">
        <v>5570</v>
      </c>
      <c r="M9" s="7"/>
      <c r="N9" s="7"/>
      <c r="O9" s="9">
        <v>1</v>
      </c>
      <c r="P9" s="9">
        <v>1</v>
      </c>
      <c r="Q9" s="9">
        <v>1</v>
      </c>
      <c r="R9" s="9">
        <v>1</v>
      </c>
      <c r="S9" s="9">
        <v>1</v>
      </c>
      <c r="T9" s="9">
        <v>1</v>
      </c>
      <c r="U9" s="9">
        <v>1</v>
      </c>
      <c r="V9" s="9">
        <v>1</v>
      </c>
      <c r="W9" s="7"/>
      <c r="X9" s="7"/>
    </row>
    <row r="11" spans="2:24" x14ac:dyDescent="0.3">
      <c r="B11" s="14" t="s">
        <v>4</v>
      </c>
      <c r="C11" s="27"/>
      <c r="D11" s="2"/>
      <c r="F11" s="3"/>
      <c r="G11" s="3"/>
      <c r="H11" s="3"/>
      <c r="I11" s="3"/>
      <c r="J11" s="3"/>
      <c r="K11" s="2"/>
      <c r="L11" s="2"/>
      <c r="M11" s="2"/>
      <c r="N11" s="2"/>
      <c r="O11" s="2"/>
      <c r="P11" s="2"/>
      <c r="Q11" s="2"/>
      <c r="R11" s="2"/>
      <c r="S11" s="2"/>
      <c r="T11" s="2"/>
      <c r="U11" s="2"/>
      <c r="V11" s="2"/>
      <c r="W11" s="2"/>
      <c r="X11" s="2"/>
    </row>
    <row r="12" spans="2:24" x14ac:dyDescent="0.3">
      <c r="B12" s="10"/>
      <c r="C12" s="23"/>
      <c r="D12" s="13" t="s">
        <v>5</v>
      </c>
      <c r="E12" s="26"/>
      <c r="F12" s="13" t="s">
        <v>6</v>
      </c>
      <c r="G12" s="13" t="s">
        <v>7</v>
      </c>
      <c r="H12" s="13" t="s">
        <v>8</v>
      </c>
      <c r="I12" s="13" t="s">
        <v>9</v>
      </c>
      <c r="J12" s="13" t="s">
        <v>10</v>
      </c>
      <c r="K12" s="13" t="s">
        <v>11</v>
      </c>
      <c r="L12" s="13" t="s">
        <v>12</v>
      </c>
      <c r="M12" s="13" t="s">
        <v>13</v>
      </c>
      <c r="N12" s="16">
        <v>44593</v>
      </c>
      <c r="O12" s="20" t="s">
        <v>5</v>
      </c>
      <c r="P12" s="20" t="s">
        <v>6</v>
      </c>
      <c r="Q12" s="20" t="s">
        <v>7</v>
      </c>
      <c r="R12" s="20" t="s">
        <v>8</v>
      </c>
      <c r="S12" s="20" t="s">
        <v>9</v>
      </c>
      <c r="T12" s="20" t="s">
        <v>10</v>
      </c>
      <c r="U12" s="20" t="s">
        <v>11</v>
      </c>
      <c r="V12" s="20" t="s">
        <v>12</v>
      </c>
      <c r="W12" s="20" t="s">
        <v>13</v>
      </c>
      <c r="X12" s="19">
        <v>44593</v>
      </c>
    </row>
    <row r="13" spans="2:24" x14ac:dyDescent="0.3">
      <c r="B13" s="15" t="s">
        <v>14</v>
      </c>
      <c r="C13" s="28"/>
      <c r="D13" s="11">
        <v>22</v>
      </c>
      <c r="E13" s="24"/>
      <c r="F13" s="11">
        <v>29</v>
      </c>
      <c r="G13" s="11">
        <v>31</v>
      </c>
      <c r="H13" s="11">
        <v>32</v>
      </c>
      <c r="I13" s="11">
        <v>53</v>
      </c>
      <c r="J13" s="11">
        <v>80</v>
      </c>
      <c r="K13" s="11">
        <v>101</v>
      </c>
      <c r="L13" s="11">
        <v>126</v>
      </c>
      <c r="M13" s="11">
        <v>156</v>
      </c>
      <c r="N13" s="17">
        <v>163</v>
      </c>
      <c r="O13" s="12">
        <v>0.11956521739130435</v>
      </c>
      <c r="P13" s="12">
        <v>0.15760869565217392</v>
      </c>
      <c r="Q13" s="12">
        <v>0.16847826086956522</v>
      </c>
      <c r="R13" s="12">
        <v>0.17391304347826086</v>
      </c>
      <c r="S13" s="12">
        <v>0.28804347826086957</v>
      </c>
      <c r="T13" s="12">
        <v>0.43478260869565216</v>
      </c>
      <c r="U13" s="12">
        <v>0.54891304347826086</v>
      </c>
      <c r="V13" s="12">
        <v>0.68478260869565222</v>
      </c>
      <c r="W13" s="12">
        <v>0.84782608695652173</v>
      </c>
      <c r="X13" s="12">
        <v>0.88586956521739135</v>
      </c>
    </row>
    <row r="14" spans="2:24" x14ac:dyDescent="0.3">
      <c r="B14" s="15" t="s">
        <v>15</v>
      </c>
      <c r="C14" s="28"/>
      <c r="D14" s="11">
        <v>162</v>
      </c>
      <c r="E14" s="24"/>
      <c r="F14" s="11">
        <v>155</v>
      </c>
      <c r="G14" s="11">
        <v>153</v>
      </c>
      <c r="H14" s="11">
        <v>152</v>
      </c>
      <c r="I14" s="11">
        <v>131</v>
      </c>
      <c r="J14" s="11">
        <v>104</v>
      </c>
      <c r="K14" s="11">
        <v>83</v>
      </c>
      <c r="L14" s="11">
        <v>58</v>
      </c>
      <c r="M14" s="11">
        <v>28</v>
      </c>
      <c r="N14" s="17">
        <v>21</v>
      </c>
      <c r="O14" s="12">
        <v>0.88043478260869568</v>
      </c>
      <c r="P14" s="12">
        <v>0.84239130434782605</v>
      </c>
      <c r="Q14" s="12">
        <v>0.83152173913043481</v>
      </c>
      <c r="R14" s="12">
        <v>0.82608695652173914</v>
      </c>
      <c r="S14" s="12">
        <v>0.71195652173913049</v>
      </c>
      <c r="T14" s="12">
        <v>0.56521739130434778</v>
      </c>
      <c r="U14" s="12">
        <v>0.45108695652173914</v>
      </c>
      <c r="V14" s="12">
        <v>0.31521739130434784</v>
      </c>
      <c r="W14" s="12">
        <v>0.15217391304347827</v>
      </c>
      <c r="X14" s="12">
        <v>0.11413043478260869</v>
      </c>
    </row>
    <row r="17" spans="2:24" x14ac:dyDescent="0.3">
      <c r="B17" s="14" t="s">
        <v>16</v>
      </c>
      <c r="C17" s="27"/>
      <c r="D17" s="2"/>
      <c r="F17" s="3"/>
      <c r="G17" s="3"/>
      <c r="H17" s="3"/>
      <c r="I17" s="3"/>
      <c r="J17" s="3"/>
      <c r="K17" s="2"/>
      <c r="L17" s="2"/>
      <c r="M17" s="2"/>
      <c r="N17" s="2"/>
      <c r="O17" s="2"/>
      <c r="P17" s="2"/>
      <c r="Q17" s="2"/>
      <c r="R17" s="2"/>
      <c r="S17" s="2"/>
      <c r="T17" s="2"/>
      <c r="U17" s="2"/>
      <c r="V17" s="2"/>
      <c r="W17" s="2"/>
      <c r="X17" s="2"/>
    </row>
    <row r="18" spans="2:24" x14ac:dyDescent="0.3">
      <c r="B18" s="10"/>
      <c r="C18" s="26" t="s">
        <v>34</v>
      </c>
      <c r="D18" s="13" t="s">
        <v>5</v>
      </c>
      <c r="E18" s="26"/>
      <c r="F18" s="13" t="s">
        <v>6</v>
      </c>
      <c r="G18" s="13" t="s">
        <v>7</v>
      </c>
      <c r="H18" s="13" t="s">
        <v>8</v>
      </c>
      <c r="I18" s="13" t="s">
        <v>9</v>
      </c>
      <c r="J18" s="13" t="s">
        <v>10</v>
      </c>
      <c r="K18" s="13" t="s">
        <v>11</v>
      </c>
      <c r="L18" s="13" t="s">
        <v>12</v>
      </c>
      <c r="M18" s="13" t="s">
        <v>13</v>
      </c>
      <c r="N18" s="16">
        <v>44593</v>
      </c>
      <c r="O18" s="20" t="s">
        <v>5</v>
      </c>
      <c r="P18" s="20" t="s">
        <v>6</v>
      </c>
      <c r="Q18" s="20" t="s">
        <v>7</v>
      </c>
      <c r="R18" s="20" t="s">
        <v>8</v>
      </c>
      <c r="S18" s="20" t="s">
        <v>9</v>
      </c>
      <c r="T18" s="20" t="s">
        <v>10</v>
      </c>
      <c r="U18" s="20" t="s">
        <v>11</v>
      </c>
      <c r="V18" s="20" t="s">
        <v>12</v>
      </c>
      <c r="W18" s="20" t="s">
        <v>13</v>
      </c>
      <c r="X18" s="19">
        <v>44593</v>
      </c>
    </row>
    <row r="19" spans="2:24" x14ac:dyDescent="0.3">
      <c r="B19" s="15" t="s">
        <v>17</v>
      </c>
      <c r="C19" s="24">
        <v>450</v>
      </c>
      <c r="D19" s="11">
        <v>453</v>
      </c>
      <c r="E19" s="24"/>
      <c r="F19" s="11">
        <v>454</v>
      </c>
      <c r="G19" s="11">
        <v>456</v>
      </c>
      <c r="H19" s="11">
        <v>458</v>
      </c>
      <c r="I19" s="11">
        <v>449</v>
      </c>
      <c r="J19" s="11">
        <v>454</v>
      </c>
      <c r="K19" s="36">
        <v>483</v>
      </c>
      <c r="L19" s="11">
        <v>511</v>
      </c>
      <c r="M19" s="11">
        <v>511</v>
      </c>
      <c r="N19" s="11"/>
      <c r="O19" s="12">
        <v>0.25250836120401338</v>
      </c>
      <c r="P19" s="12">
        <v>0.25306577480490522</v>
      </c>
      <c r="Q19" s="12">
        <v>0.25418060200668896</v>
      </c>
      <c r="R19" s="12">
        <v>0.2552954292084727</v>
      </c>
      <c r="S19" s="12">
        <v>0.25027870680044595</v>
      </c>
      <c r="T19" s="12">
        <v>0.25306577480490522</v>
      </c>
      <c r="U19" s="12">
        <v>0.26923076923076922</v>
      </c>
      <c r="V19" s="12">
        <v>0.28483835005574137</v>
      </c>
      <c r="W19" s="12"/>
      <c r="X19" s="12"/>
    </row>
    <row r="20" spans="2:24" x14ac:dyDescent="0.3">
      <c r="B20" s="15" t="s">
        <v>18</v>
      </c>
      <c r="C20" s="24">
        <f>505+839</f>
        <v>1344</v>
      </c>
      <c r="D20" s="11">
        <v>1341</v>
      </c>
      <c r="E20" s="24"/>
      <c r="F20" s="11">
        <v>1340</v>
      </c>
      <c r="G20" s="11">
        <v>1338</v>
      </c>
      <c r="H20" s="11">
        <v>1336</v>
      </c>
      <c r="I20" s="11">
        <v>1345</v>
      </c>
      <c r="J20" s="11">
        <v>1340</v>
      </c>
      <c r="K20" s="36">
        <v>1311</v>
      </c>
      <c r="L20" s="11">
        <v>1283</v>
      </c>
      <c r="M20" s="11">
        <v>1283</v>
      </c>
      <c r="N20" s="11"/>
      <c r="O20" s="12">
        <v>0.74749163879598657</v>
      </c>
      <c r="P20" s="12">
        <v>0.74693422519509478</v>
      </c>
      <c r="Q20" s="12">
        <v>0.74581939799331098</v>
      </c>
      <c r="R20" s="12">
        <v>0.7447045707915273</v>
      </c>
      <c r="S20" s="12">
        <v>0.74972129319955405</v>
      </c>
      <c r="T20" s="12">
        <v>0.74693422519509478</v>
      </c>
      <c r="U20" s="12">
        <v>0.73076923076923073</v>
      </c>
      <c r="V20" s="12">
        <v>0.71516164994425868</v>
      </c>
      <c r="W20" s="12"/>
      <c r="X20" s="12"/>
    </row>
    <row r="23" spans="2:24" x14ac:dyDescent="0.3">
      <c r="B23" s="27" t="s">
        <v>19</v>
      </c>
      <c r="C23" s="27"/>
      <c r="D23" s="21"/>
      <c r="F23" s="22"/>
      <c r="G23" s="22"/>
      <c r="H23" s="22"/>
      <c r="I23" s="22"/>
      <c r="J23" s="22"/>
      <c r="K23" s="21"/>
      <c r="L23" s="21"/>
      <c r="M23" s="21"/>
      <c r="N23" s="21"/>
      <c r="O23" s="21"/>
      <c r="P23" s="21"/>
      <c r="Q23" s="21"/>
      <c r="R23" s="21"/>
      <c r="S23" s="21"/>
      <c r="T23" s="21"/>
      <c r="U23" s="21"/>
      <c r="V23" s="21"/>
    </row>
    <row r="24" spans="2:24" x14ac:dyDescent="0.3">
      <c r="B24" s="23"/>
      <c r="C24" s="23"/>
      <c r="D24" s="26" t="s">
        <v>5</v>
      </c>
      <c r="E24" s="26"/>
      <c r="F24" s="26" t="s">
        <v>6</v>
      </c>
      <c r="G24" s="26" t="s">
        <v>7</v>
      </c>
      <c r="H24" s="26" t="s">
        <v>8</v>
      </c>
      <c r="I24" s="26" t="s">
        <v>9</v>
      </c>
      <c r="J24" s="26" t="s">
        <v>10</v>
      </c>
      <c r="K24" s="26" t="s">
        <v>11</v>
      </c>
      <c r="L24" s="26" t="s">
        <v>12</v>
      </c>
      <c r="M24" s="26" t="s">
        <v>13</v>
      </c>
      <c r="N24" s="31">
        <v>44593</v>
      </c>
      <c r="O24" s="32" t="s">
        <v>5</v>
      </c>
      <c r="P24" s="32" t="s">
        <v>6</v>
      </c>
      <c r="Q24" s="32" t="s">
        <v>7</v>
      </c>
      <c r="R24" s="32" t="s">
        <v>8</v>
      </c>
      <c r="S24" s="32" t="s">
        <v>9</v>
      </c>
      <c r="T24" s="32" t="s">
        <v>10</v>
      </c>
      <c r="U24" s="32" t="s">
        <v>11</v>
      </c>
      <c r="V24" s="32" t="s">
        <v>12</v>
      </c>
      <c r="W24" s="32" t="s">
        <v>13</v>
      </c>
    </row>
    <row r="25" spans="2:24" x14ac:dyDescent="0.3">
      <c r="B25" s="28" t="s">
        <v>20</v>
      </c>
      <c r="C25" s="28"/>
      <c r="D25" s="24">
        <v>92</v>
      </c>
      <c r="E25" s="24"/>
      <c r="F25" s="29">
        <v>95</v>
      </c>
      <c r="G25" s="24">
        <v>97</v>
      </c>
      <c r="H25" s="24">
        <v>92</v>
      </c>
      <c r="I25" s="24">
        <v>90</v>
      </c>
      <c r="J25" s="24">
        <v>93</v>
      </c>
      <c r="K25" s="29">
        <v>95</v>
      </c>
      <c r="L25" s="24">
        <v>96</v>
      </c>
      <c r="M25" s="24"/>
      <c r="N25" s="24"/>
      <c r="O25" s="25">
        <v>0.20444444444444446</v>
      </c>
      <c r="P25" s="25">
        <v>0.21111111111111111</v>
      </c>
      <c r="Q25" s="25">
        <v>0.21555555555555556</v>
      </c>
      <c r="R25" s="25">
        <v>0.20444444444444446</v>
      </c>
      <c r="S25" s="25">
        <v>0.2</v>
      </c>
      <c r="T25" s="25">
        <v>0.20666666666666667</v>
      </c>
      <c r="U25" s="25">
        <v>0.21111111111111111</v>
      </c>
      <c r="V25" s="25">
        <v>0.21333333333333335</v>
      </c>
      <c r="W25" s="25"/>
    </row>
    <row r="26" spans="2:24" x14ac:dyDescent="0.3">
      <c r="B26" s="28" t="s">
        <v>21</v>
      </c>
      <c r="C26" s="28"/>
      <c r="D26" s="24">
        <v>358</v>
      </c>
      <c r="E26" s="24"/>
      <c r="F26" s="29">
        <v>355</v>
      </c>
      <c r="G26" s="24">
        <v>353</v>
      </c>
      <c r="H26" s="24">
        <v>358</v>
      </c>
      <c r="I26" s="24">
        <v>360</v>
      </c>
      <c r="J26" s="24">
        <v>357</v>
      </c>
      <c r="K26" s="29">
        <v>355</v>
      </c>
      <c r="L26" s="24">
        <v>354</v>
      </c>
      <c r="M26" s="24"/>
      <c r="N26" s="24"/>
      <c r="O26" s="25">
        <v>0.79555555555555557</v>
      </c>
      <c r="P26" s="25">
        <v>0.78888888888888886</v>
      </c>
      <c r="Q26" s="25">
        <v>0.7844444444444445</v>
      </c>
      <c r="R26" s="25">
        <v>0.79555555555555557</v>
      </c>
      <c r="S26" s="25">
        <v>0.8</v>
      </c>
      <c r="T26" s="25">
        <v>0.79333333333333333</v>
      </c>
      <c r="U26" s="25">
        <v>0.78888888888888886</v>
      </c>
      <c r="V26" s="25">
        <v>0.78666666666666663</v>
      </c>
      <c r="W26" s="25"/>
    </row>
    <row r="29" spans="2:24" x14ac:dyDescent="0.3">
      <c r="B29" s="27" t="s">
        <v>22</v>
      </c>
      <c r="C29" s="27"/>
      <c r="D29" s="21"/>
      <c r="F29" s="22"/>
      <c r="G29" s="22"/>
      <c r="H29" s="22"/>
      <c r="I29" s="22"/>
      <c r="J29" s="22"/>
      <c r="K29" s="21"/>
      <c r="L29" s="21"/>
      <c r="M29" s="21"/>
      <c r="O29" s="21"/>
      <c r="P29" s="21"/>
      <c r="Q29" s="21"/>
      <c r="R29" s="21"/>
      <c r="S29" s="21"/>
      <c r="T29" s="21"/>
      <c r="U29" s="21"/>
      <c r="V29" s="21"/>
      <c r="W29" s="21"/>
    </row>
    <row r="30" spans="2:24" x14ac:dyDescent="0.3">
      <c r="B30" s="23"/>
      <c r="C30" s="23"/>
      <c r="D30" s="26" t="s">
        <v>5</v>
      </c>
      <c r="E30" s="26"/>
      <c r="F30" s="26" t="s">
        <v>6</v>
      </c>
      <c r="G30" s="26" t="s">
        <v>7</v>
      </c>
      <c r="H30" s="26" t="s">
        <v>8</v>
      </c>
      <c r="I30" s="26" t="s">
        <v>9</v>
      </c>
      <c r="J30" s="26" t="s">
        <v>10</v>
      </c>
      <c r="K30" s="26" t="s">
        <v>11</v>
      </c>
      <c r="L30" s="26" t="s">
        <v>12</v>
      </c>
      <c r="M30" s="26" t="s">
        <v>13</v>
      </c>
      <c r="N30" s="31">
        <v>44593</v>
      </c>
      <c r="O30" s="32" t="s">
        <v>5</v>
      </c>
      <c r="P30" s="32" t="s">
        <v>6</v>
      </c>
      <c r="Q30" s="32" t="s">
        <v>7</v>
      </c>
      <c r="R30" s="32" t="s">
        <v>8</v>
      </c>
      <c r="S30" s="32" t="s">
        <v>9</v>
      </c>
      <c r="T30" s="32" t="s">
        <v>10</v>
      </c>
      <c r="U30" s="32" t="s">
        <v>11</v>
      </c>
      <c r="V30" s="32" t="s">
        <v>12</v>
      </c>
      <c r="W30" s="32" t="s">
        <v>13</v>
      </c>
    </row>
    <row r="31" spans="2:24" x14ac:dyDescent="0.3">
      <c r="B31" s="28" t="s">
        <v>23</v>
      </c>
      <c r="C31" s="28"/>
      <c r="D31" s="24">
        <v>161</v>
      </c>
      <c r="E31" s="24"/>
      <c r="F31" s="29">
        <v>163</v>
      </c>
      <c r="G31" s="24">
        <v>165</v>
      </c>
      <c r="H31" s="24">
        <v>161</v>
      </c>
      <c r="I31" s="24">
        <v>159</v>
      </c>
      <c r="J31" s="24">
        <v>162</v>
      </c>
      <c r="K31" s="29">
        <v>167</v>
      </c>
      <c r="L31" s="24">
        <v>172</v>
      </c>
      <c r="M31" s="24"/>
      <c r="N31" s="24"/>
      <c r="O31" s="25">
        <v>0.34475374732334046</v>
      </c>
      <c r="P31" s="25">
        <v>0.34903640256959317</v>
      </c>
      <c r="Q31" s="25">
        <v>0.35331905781584583</v>
      </c>
      <c r="R31" s="25">
        <v>0.34475374732334046</v>
      </c>
      <c r="S31" s="25">
        <v>0.34047109207708781</v>
      </c>
      <c r="T31" s="25">
        <v>0.34689507494646682</v>
      </c>
      <c r="U31" s="25">
        <v>0.35760171306209848</v>
      </c>
      <c r="V31" s="25">
        <v>0.3683083511777302</v>
      </c>
      <c r="W31" s="25"/>
    </row>
    <row r="32" spans="2:24" x14ac:dyDescent="0.3">
      <c r="B32" s="28" t="s">
        <v>24</v>
      </c>
      <c r="C32" s="28"/>
      <c r="D32" s="24">
        <v>306</v>
      </c>
      <c r="E32" s="24"/>
      <c r="F32" s="29">
        <v>304</v>
      </c>
      <c r="G32" s="24">
        <v>302</v>
      </c>
      <c r="H32" s="24">
        <v>306</v>
      </c>
      <c r="I32" s="24">
        <v>308</v>
      </c>
      <c r="J32" s="24">
        <v>305</v>
      </c>
      <c r="K32" s="29">
        <v>300</v>
      </c>
      <c r="L32" s="24">
        <v>295</v>
      </c>
      <c r="M32" s="24"/>
      <c r="N32" s="24"/>
      <c r="O32" s="25">
        <v>0.65524625267665948</v>
      </c>
      <c r="P32" s="25">
        <v>0.65096359743040688</v>
      </c>
      <c r="Q32" s="25">
        <v>0.64668094218415417</v>
      </c>
      <c r="R32" s="25">
        <v>0.65524625267665948</v>
      </c>
      <c r="S32" s="25">
        <v>0.65952890792291219</v>
      </c>
      <c r="T32" s="25">
        <v>0.65310492505353324</v>
      </c>
      <c r="U32" s="25">
        <v>0.64239828693790146</v>
      </c>
      <c r="V32" s="25">
        <v>0.6316916488222698</v>
      </c>
      <c r="W32" s="25"/>
    </row>
    <row r="35" spans="2:23" x14ac:dyDescent="0.3">
      <c r="B35" s="27" t="s">
        <v>25</v>
      </c>
      <c r="C35" s="27"/>
      <c r="D35" s="21"/>
      <c r="F35" s="22"/>
      <c r="G35" s="22"/>
      <c r="H35" s="22"/>
      <c r="I35" s="22"/>
      <c r="J35" s="22"/>
      <c r="K35" s="21"/>
      <c r="L35" s="21"/>
      <c r="M35" s="21"/>
      <c r="O35" s="21"/>
      <c r="P35" s="21"/>
      <c r="Q35" s="21"/>
      <c r="R35" s="21"/>
      <c r="S35" s="21"/>
      <c r="T35" s="21"/>
      <c r="U35" s="21"/>
      <c r="V35" s="21"/>
      <c r="W35" s="21"/>
    </row>
    <row r="36" spans="2:23" x14ac:dyDescent="0.3">
      <c r="B36" s="23"/>
      <c r="C36" s="23"/>
      <c r="D36" s="26" t="s">
        <v>5</v>
      </c>
      <c r="E36" s="26"/>
      <c r="F36" s="26" t="s">
        <v>6</v>
      </c>
      <c r="G36" s="26" t="s">
        <v>7</v>
      </c>
      <c r="H36" s="26" t="s">
        <v>8</v>
      </c>
      <c r="I36" s="26" t="s">
        <v>9</v>
      </c>
      <c r="J36" s="26" t="s">
        <v>10</v>
      </c>
      <c r="K36" s="26" t="s">
        <v>11</v>
      </c>
      <c r="L36" s="26" t="s">
        <v>12</v>
      </c>
      <c r="M36" s="26" t="s">
        <v>13</v>
      </c>
      <c r="N36" s="31">
        <v>44593</v>
      </c>
      <c r="O36" s="32" t="s">
        <v>5</v>
      </c>
      <c r="P36" s="32" t="s">
        <v>6</v>
      </c>
      <c r="Q36" s="32" t="s">
        <v>7</v>
      </c>
      <c r="R36" s="32" t="s">
        <v>8</v>
      </c>
      <c r="S36" s="32" t="s">
        <v>9</v>
      </c>
      <c r="T36" s="32" t="s">
        <v>10</v>
      </c>
      <c r="U36" s="32" t="s">
        <v>11</v>
      </c>
      <c r="V36" s="32" t="s">
        <v>12</v>
      </c>
      <c r="W36" s="32" t="s">
        <v>13</v>
      </c>
    </row>
    <row r="37" spans="2:23" x14ac:dyDescent="0.3">
      <c r="B37" s="28" t="s">
        <v>26</v>
      </c>
      <c r="C37" s="28"/>
      <c r="D37" s="24">
        <v>817</v>
      </c>
      <c r="E37" s="24"/>
      <c r="F37" s="29">
        <v>819</v>
      </c>
      <c r="G37" s="24">
        <v>820</v>
      </c>
      <c r="H37" s="24">
        <v>822</v>
      </c>
      <c r="I37" s="24">
        <v>817</v>
      </c>
      <c r="J37" s="24">
        <v>820</v>
      </c>
      <c r="K37" s="29">
        <v>841</v>
      </c>
      <c r="L37" s="30">
        <v>862</v>
      </c>
      <c r="M37" s="24"/>
      <c r="N37" s="24"/>
      <c r="O37" s="25">
        <v>0.48980815347721823</v>
      </c>
      <c r="P37" s="25">
        <v>0.49100719424460432</v>
      </c>
      <c r="Q37" s="25">
        <v>0.49160671462829736</v>
      </c>
      <c r="R37" s="25">
        <v>0.49280575539568344</v>
      </c>
      <c r="S37" s="25">
        <v>0.48980815347721823</v>
      </c>
      <c r="T37" s="25">
        <v>0.49160671462829736</v>
      </c>
      <c r="U37" s="25">
        <v>0.50419664268585129</v>
      </c>
      <c r="V37" s="25">
        <v>0.51678657074340528</v>
      </c>
      <c r="W37" s="25"/>
    </row>
    <row r="38" spans="2:23" x14ac:dyDescent="0.3">
      <c r="B38" s="28" t="s">
        <v>27</v>
      </c>
      <c r="C38" s="28"/>
      <c r="D38" s="24">
        <v>851</v>
      </c>
      <c r="E38" s="24"/>
      <c r="F38" s="29">
        <v>849</v>
      </c>
      <c r="G38" s="24">
        <v>848</v>
      </c>
      <c r="H38" s="24">
        <v>846</v>
      </c>
      <c r="I38" s="24">
        <v>851</v>
      </c>
      <c r="J38" s="24">
        <v>848</v>
      </c>
      <c r="K38" s="29">
        <v>827</v>
      </c>
      <c r="L38" s="30">
        <v>806</v>
      </c>
      <c r="M38" s="24"/>
      <c r="N38" s="24"/>
      <c r="O38" s="25">
        <v>0.51019184652278182</v>
      </c>
      <c r="P38" s="25">
        <v>0.50899280575539574</v>
      </c>
      <c r="Q38" s="25">
        <v>0.50839328537170259</v>
      </c>
      <c r="R38" s="25">
        <v>0.5071942446043165</v>
      </c>
      <c r="S38" s="25">
        <v>0.51019184652278182</v>
      </c>
      <c r="T38" s="25">
        <v>0.50839328537170259</v>
      </c>
      <c r="U38" s="25">
        <v>0.49580335731414871</v>
      </c>
      <c r="V38" s="25">
        <v>0.48321342925659472</v>
      </c>
      <c r="W38" s="25"/>
    </row>
    <row r="41" spans="2:23" x14ac:dyDescent="0.3">
      <c r="B41" s="27" t="s">
        <v>28</v>
      </c>
      <c r="C41" s="27"/>
      <c r="D41" s="21"/>
      <c r="F41" s="22"/>
      <c r="G41" s="22"/>
      <c r="H41" s="22"/>
      <c r="I41" s="22"/>
      <c r="J41" s="22"/>
      <c r="K41" s="21"/>
      <c r="L41" s="21"/>
      <c r="M41" s="21"/>
      <c r="O41" s="21"/>
      <c r="P41" s="21"/>
      <c r="Q41" s="21"/>
      <c r="R41" s="21"/>
      <c r="S41" s="21"/>
      <c r="T41" s="21"/>
      <c r="U41" s="21"/>
      <c r="V41" s="21"/>
      <c r="W41" s="21"/>
    </row>
    <row r="42" spans="2:23" x14ac:dyDescent="0.3">
      <c r="B42" s="23"/>
      <c r="C42" s="23"/>
      <c r="D42" s="26" t="s">
        <v>5</v>
      </c>
      <c r="E42" s="26"/>
      <c r="F42" s="26" t="s">
        <v>6</v>
      </c>
      <c r="G42" s="26" t="s">
        <v>7</v>
      </c>
      <c r="H42" s="26" t="s">
        <v>8</v>
      </c>
      <c r="I42" s="26" t="s">
        <v>9</v>
      </c>
      <c r="J42" s="26" t="s">
        <v>10</v>
      </c>
      <c r="K42" s="26" t="s">
        <v>11</v>
      </c>
      <c r="L42" s="26" t="s">
        <v>12</v>
      </c>
      <c r="M42" s="26" t="s">
        <v>13</v>
      </c>
      <c r="N42" s="31">
        <v>44593</v>
      </c>
      <c r="O42" s="32" t="s">
        <v>5</v>
      </c>
      <c r="P42" s="32" t="s">
        <v>6</v>
      </c>
      <c r="Q42" s="32" t="s">
        <v>7</v>
      </c>
      <c r="R42" s="32" t="s">
        <v>8</v>
      </c>
      <c r="S42" s="32" t="s">
        <v>9</v>
      </c>
      <c r="T42" s="32" t="s">
        <v>10</v>
      </c>
      <c r="U42" s="32" t="s">
        <v>11</v>
      </c>
      <c r="V42" s="32" t="s">
        <v>12</v>
      </c>
      <c r="W42" s="32" t="s">
        <v>13</v>
      </c>
    </row>
    <row r="43" spans="2:23" x14ac:dyDescent="0.3">
      <c r="B43" s="28" t="s">
        <v>29</v>
      </c>
      <c r="C43" s="28"/>
      <c r="D43" s="24">
        <v>703</v>
      </c>
      <c r="E43" s="24"/>
      <c r="F43" s="29">
        <v>705</v>
      </c>
      <c r="G43" s="24">
        <v>706</v>
      </c>
      <c r="H43" s="24">
        <v>706</v>
      </c>
      <c r="I43" s="24">
        <v>703</v>
      </c>
      <c r="J43" s="30">
        <v>1040</v>
      </c>
      <c r="K43" s="29">
        <v>1051</v>
      </c>
      <c r="L43" s="30">
        <v>1061</v>
      </c>
      <c r="M43" s="24"/>
      <c r="N43" s="24"/>
      <c r="O43" s="25">
        <v>0.59026028547439124</v>
      </c>
      <c r="P43" s="25">
        <v>0.59193954659949621</v>
      </c>
      <c r="Q43" s="25">
        <v>0.59277917716204875</v>
      </c>
      <c r="R43" s="25">
        <v>0.59277917716204875</v>
      </c>
      <c r="S43" s="25">
        <v>0.59026028547439124</v>
      </c>
      <c r="T43" s="25">
        <v>0.87321578505457598</v>
      </c>
      <c r="U43" s="25">
        <v>0.88245172124265325</v>
      </c>
      <c r="V43" s="25">
        <v>0.89084802686817799</v>
      </c>
      <c r="W43" s="25"/>
    </row>
    <row r="44" spans="2:23" x14ac:dyDescent="0.3">
      <c r="B44" s="28" t="s">
        <v>30</v>
      </c>
      <c r="C44" s="28"/>
      <c r="D44" s="24">
        <v>488</v>
      </c>
      <c r="E44" s="24"/>
      <c r="F44" s="29">
        <v>486</v>
      </c>
      <c r="G44" s="24">
        <v>485</v>
      </c>
      <c r="H44" s="24">
        <v>485</v>
      </c>
      <c r="I44" s="24">
        <v>488</v>
      </c>
      <c r="J44" s="24">
        <v>151</v>
      </c>
      <c r="K44" s="29">
        <v>140</v>
      </c>
      <c r="L44" s="30">
        <v>130</v>
      </c>
      <c r="M44" s="24"/>
      <c r="N44" s="24"/>
      <c r="O44" s="25">
        <v>0.40973971452560876</v>
      </c>
      <c r="P44" s="25">
        <v>0.40806045340050379</v>
      </c>
      <c r="Q44" s="25">
        <v>0.4072208228379513</v>
      </c>
      <c r="R44" s="25">
        <v>0.4072208228379513</v>
      </c>
      <c r="S44" s="25">
        <v>0.40973971452560876</v>
      </c>
      <c r="T44" s="25">
        <v>0.12678421494542402</v>
      </c>
      <c r="U44" s="25">
        <v>0.11754827875734676</v>
      </c>
      <c r="V44" s="25">
        <v>0.109151973131822</v>
      </c>
      <c r="W44" s="25"/>
    </row>
    <row r="71" spans="2:13" x14ac:dyDescent="0.3">
      <c r="B71" s="6" t="s">
        <v>36</v>
      </c>
      <c r="C71" s="88">
        <v>1794</v>
      </c>
      <c r="D71" s="63" t="s">
        <v>37</v>
      </c>
      <c r="E71" s="64"/>
      <c r="F71" s="65"/>
      <c r="G71" s="37"/>
      <c r="H71" s="41"/>
      <c r="I71" s="41"/>
      <c r="J71" s="41"/>
      <c r="K71" s="41"/>
      <c r="L71" s="41"/>
      <c r="M71" s="38"/>
    </row>
    <row r="72" spans="2:13" x14ac:dyDescent="0.3">
      <c r="B72" s="40" t="s">
        <v>49</v>
      </c>
      <c r="C72" s="40"/>
      <c r="D72" s="26" t="s">
        <v>34</v>
      </c>
      <c r="E72" s="26" t="s">
        <v>5</v>
      </c>
      <c r="F72" s="26" t="s">
        <v>6</v>
      </c>
      <c r="G72" s="26" t="s">
        <v>7</v>
      </c>
      <c r="H72" s="26" t="s">
        <v>8</v>
      </c>
      <c r="I72" s="26" t="s">
        <v>9</v>
      </c>
      <c r="J72" s="26" t="s">
        <v>10</v>
      </c>
      <c r="K72" s="26" t="s">
        <v>11</v>
      </c>
      <c r="L72" s="26" t="s">
        <v>12</v>
      </c>
      <c r="M72" s="26" t="s">
        <v>40</v>
      </c>
    </row>
    <row r="73" spans="2:13" x14ac:dyDescent="0.3">
      <c r="B73" s="42" t="s">
        <v>17</v>
      </c>
      <c r="C73" s="42"/>
      <c r="D73" s="24">
        <v>450</v>
      </c>
      <c r="E73" s="24">
        <v>453</v>
      </c>
      <c r="F73" s="24">
        <v>454</v>
      </c>
      <c r="G73" s="24">
        <v>456</v>
      </c>
      <c r="H73" s="24">
        <v>458</v>
      </c>
      <c r="I73" s="24">
        <v>449</v>
      </c>
      <c r="J73" s="24">
        <v>454</v>
      </c>
      <c r="K73" s="36">
        <v>483</v>
      </c>
      <c r="L73" s="24">
        <v>511</v>
      </c>
      <c r="M73" s="56">
        <v>519</v>
      </c>
    </row>
    <row r="74" spans="2:13" x14ac:dyDescent="0.3">
      <c r="B74" s="42" t="s">
        <v>18</v>
      </c>
      <c r="C74" s="42"/>
      <c r="D74" s="24">
        <f>505+839</f>
        <v>1344</v>
      </c>
      <c r="E74" s="24">
        <v>1341</v>
      </c>
      <c r="F74" s="24">
        <v>1340</v>
      </c>
      <c r="G74" s="24">
        <v>1338</v>
      </c>
      <c r="H74" s="24">
        <v>1336</v>
      </c>
      <c r="I74" s="24">
        <v>1345</v>
      </c>
      <c r="J74" s="24">
        <v>1340</v>
      </c>
      <c r="K74" s="36">
        <v>1311</v>
      </c>
      <c r="L74" s="24">
        <v>1283</v>
      </c>
      <c r="M74" s="56">
        <f>+C71-M73</f>
        <v>1275</v>
      </c>
    </row>
    <row r="75" spans="2:13" s="21" customFormat="1" x14ac:dyDescent="0.3">
      <c r="B75" s="44" t="s">
        <v>54</v>
      </c>
      <c r="C75" s="45"/>
      <c r="D75" s="49">
        <f t="shared" ref="D75:L75" si="0">+D73/$C$71</f>
        <v>0.25083612040133779</v>
      </c>
      <c r="E75" s="49">
        <f t="shared" si="0"/>
        <v>0.25250836120401338</v>
      </c>
      <c r="F75" s="49">
        <f t="shared" si="0"/>
        <v>0.25306577480490522</v>
      </c>
      <c r="G75" s="49">
        <f t="shared" si="0"/>
        <v>0.25418060200668896</v>
      </c>
      <c r="H75" s="49">
        <f t="shared" si="0"/>
        <v>0.2552954292084727</v>
      </c>
      <c r="I75" s="49">
        <f t="shared" si="0"/>
        <v>0.25027870680044595</v>
      </c>
      <c r="J75" s="49">
        <f t="shared" si="0"/>
        <v>0.25306577480490522</v>
      </c>
      <c r="K75" s="49">
        <f t="shared" si="0"/>
        <v>0.26923076923076922</v>
      </c>
      <c r="L75" s="49">
        <f t="shared" si="0"/>
        <v>0.28483835005574137</v>
      </c>
      <c r="M75" s="55">
        <v>0.30080000000000001</v>
      </c>
    </row>
    <row r="76" spans="2:13" ht="0.6" customHeight="1" x14ac:dyDescent="0.3">
      <c r="B76" s="47" t="s">
        <v>50</v>
      </c>
      <c r="C76" s="48"/>
      <c r="D76" s="89"/>
      <c r="E76" s="50">
        <f>+(E73-D73)/D74</f>
        <v>2.232142857142857E-3</v>
      </c>
      <c r="F76" s="50">
        <f t="shared" ref="F76:M76" si="1">+(F73-E73)/E74</f>
        <v>7.4571215510812821E-4</v>
      </c>
      <c r="G76" s="50">
        <f t="shared" si="1"/>
        <v>1.4925373134328358E-3</v>
      </c>
      <c r="H76" s="50">
        <f t="shared" si="1"/>
        <v>1.4947683109118087E-3</v>
      </c>
      <c r="I76" s="50">
        <f t="shared" si="1"/>
        <v>-6.7365269461077846E-3</v>
      </c>
      <c r="J76" s="50">
        <f t="shared" si="1"/>
        <v>3.7174721189591076E-3</v>
      </c>
      <c r="K76" s="50">
        <f t="shared" si="1"/>
        <v>2.1641791044776121E-2</v>
      </c>
      <c r="L76" s="50">
        <f t="shared" si="1"/>
        <v>2.1357742181540809E-2</v>
      </c>
      <c r="M76" s="50">
        <f t="shared" si="1"/>
        <v>6.2353858144972721E-3</v>
      </c>
    </row>
    <row r="77" spans="2:13" s="21" customFormat="1" ht="6" customHeight="1" x14ac:dyDescent="0.3">
      <c r="B77" s="47"/>
      <c r="C77" s="62"/>
      <c r="D77" s="62"/>
      <c r="E77" s="62"/>
      <c r="F77" s="62"/>
      <c r="G77" s="62"/>
      <c r="H77" s="62"/>
      <c r="I77" s="62"/>
      <c r="J77" s="62"/>
      <c r="K77" s="62"/>
      <c r="L77" s="62"/>
      <c r="M77" s="48"/>
    </row>
    <row r="78" spans="2:13" s="21" customFormat="1" x14ac:dyDescent="0.3">
      <c r="B78" s="6" t="s">
        <v>35</v>
      </c>
      <c r="C78" s="88">
        <v>184</v>
      </c>
      <c r="D78" s="63" t="s">
        <v>37</v>
      </c>
      <c r="E78" s="64"/>
      <c r="F78" s="65"/>
      <c r="G78" s="37"/>
      <c r="H78" s="41"/>
      <c r="I78" s="41"/>
      <c r="J78" s="41"/>
      <c r="K78" s="41"/>
      <c r="L78" s="41"/>
      <c r="M78" s="38"/>
    </row>
    <row r="79" spans="2:13" x14ac:dyDescent="0.3">
      <c r="B79" s="40" t="s">
        <v>49</v>
      </c>
      <c r="C79" s="40"/>
      <c r="D79" s="26" t="s">
        <v>34</v>
      </c>
      <c r="E79" s="26" t="s">
        <v>5</v>
      </c>
      <c r="F79" s="26" t="s">
        <v>6</v>
      </c>
      <c r="G79" s="26" t="s">
        <v>7</v>
      </c>
      <c r="H79" s="26" t="s">
        <v>8</v>
      </c>
      <c r="I79" s="26" t="s">
        <v>9</v>
      </c>
      <c r="J79" s="26" t="s">
        <v>10</v>
      </c>
      <c r="K79" s="26" t="s">
        <v>11</v>
      </c>
      <c r="L79" s="26" t="s">
        <v>12</v>
      </c>
      <c r="M79" s="26" t="s">
        <v>13</v>
      </c>
    </row>
    <row r="80" spans="2:13" x14ac:dyDescent="0.3">
      <c r="B80" s="66" t="s">
        <v>53</v>
      </c>
      <c r="C80" s="67"/>
      <c r="D80" s="24">
        <v>22</v>
      </c>
      <c r="E80" s="24">
        <v>22</v>
      </c>
      <c r="F80" s="24">
        <v>29</v>
      </c>
      <c r="G80" s="24">
        <v>31</v>
      </c>
      <c r="H80" s="24">
        <v>32</v>
      </c>
      <c r="I80" s="24">
        <v>53</v>
      </c>
      <c r="J80" s="24">
        <v>80</v>
      </c>
      <c r="K80" s="24">
        <v>101</v>
      </c>
      <c r="L80" s="24">
        <v>126</v>
      </c>
      <c r="M80" s="24">
        <v>156</v>
      </c>
    </row>
    <row r="81" spans="2:13" x14ac:dyDescent="0.3">
      <c r="B81" s="66" t="s">
        <v>52</v>
      </c>
      <c r="C81" s="67"/>
      <c r="D81" s="91">
        <f>+D80</f>
        <v>22</v>
      </c>
      <c r="E81" s="91">
        <f>+D81+(D81*E76)</f>
        <v>22.049107142857142</v>
      </c>
      <c r="F81" s="91">
        <f t="shared" ref="F81:M81" si="2">+E81+(E81*F76)</f>
        <v>22.065549430062852</v>
      </c>
      <c r="G81" s="91">
        <f t="shared" si="2"/>
        <v>22.098483085928617</v>
      </c>
      <c r="H81" s="91">
        <f t="shared" si="2"/>
        <v>22.131515198164685</v>
      </c>
      <c r="I81" s="91">
        <f t="shared" si="2"/>
        <v>21.982425649674056</v>
      </c>
      <c r="J81" s="91">
        <f t="shared" si="2"/>
        <v>22.06414470413381</v>
      </c>
      <c r="K81" s="91">
        <f t="shared" si="2"/>
        <v>22.541652313402377</v>
      </c>
      <c r="L81" s="91">
        <f t="shared" si="2"/>
        <v>23.023091111857958</v>
      </c>
      <c r="M81" s="91">
        <f t="shared" si="2"/>
        <v>23.166648967582717</v>
      </c>
    </row>
    <row r="82" spans="2:13" ht="13.8" customHeight="1" x14ac:dyDescent="0.3">
      <c r="B82" s="44" t="s">
        <v>55</v>
      </c>
      <c r="C82" s="45"/>
      <c r="D82" s="53">
        <f>+D80/$C$78</f>
        <v>0.11956521739130435</v>
      </c>
      <c r="E82" s="53">
        <f>+E80/$C$78</f>
        <v>0.11956521739130435</v>
      </c>
      <c r="F82" s="53">
        <f>+F80/$C$78</f>
        <v>0.15760869565217392</v>
      </c>
      <c r="G82" s="53">
        <f>+G80/$C$78</f>
        <v>0.16847826086956522</v>
      </c>
      <c r="H82" s="53">
        <f>+H80/$C$78</f>
        <v>0.17391304347826086</v>
      </c>
      <c r="I82" s="53">
        <f>+I80/$C$78</f>
        <v>0.28804347826086957</v>
      </c>
      <c r="J82" s="53">
        <f>+J80/$C$78</f>
        <v>0.43478260869565216</v>
      </c>
      <c r="K82" s="53">
        <f>+K80/$C$78</f>
        <v>0.54891304347826086</v>
      </c>
      <c r="L82" s="53">
        <f>+L80/$C$78</f>
        <v>0.68478260869565222</v>
      </c>
      <c r="M82" s="53">
        <f>+M80/$C$78</f>
        <v>0.84782608695652173</v>
      </c>
    </row>
    <row r="83" spans="2:13" hidden="1" x14ac:dyDescent="0.3">
      <c r="B83" s="44" t="s">
        <v>56</v>
      </c>
      <c r="C83" s="45"/>
      <c r="D83" s="54">
        <f>+D81/$C$78</f>
        <v>0.11956521739130435</v>
      </c>
      <c r="E83" s="54">
        <f t="shared" ref="E83:M83" si="3">+E81/$C$78</f>
        <v>0.11983210403726707</v>
      </c>
      <c r="F83" s="54">
        <f t="shared" si="3"/>
        <v>0.11992146429381985</v>
      </c>
      <c r="G83" s="54">
        <f t="shared" si="3"/>
        <v>0.12010045155395987</v>
      </c>
      <c r="H83" s="54">
        <f t="shared" si="3"/>
        <v>0.12027997390306894</v>
      </c>
      <c r="I83" s="54">
        <f t="shared" si="3"/>
        <v>0.11946970461779378</v>
      </c>
      <c r="J83" s="54">
        <f t="shared" si="3"/>
        <v>0.11991382991377071</v>
      </c>
      <c r="K83" s="54">
        <f t="shared" si="3"/>
        <v>0.12250897996414335</v>
      </c>
      <c r="L83" s="54">
        <f t="shared" si="3"/>
        <v>0.12512549517314109</v>
      </c>
      <c r="M83" s="54">
        <f t="shared" si="3"/>
        <v>0.12590570091077563</v>
      </c>
    </row>
    <row r="84" spans="2:13" s="21" customFormat="1" x14ac:dyDescent="0.3"/>
    <row r="86" spans="2:13" x14ac:dyDescent="0.3">
      <c r="C86" s="26" t="s">
        <v>34</v>
      </c>
      <c r="D86" s="26" t="s">
        <v>5</v>
      </c>
      <c r="E86" s="26" t="s">
        <v>6</v>
      </c>
      <c r="F86" s="26" t="s">
        <v>7</v>
      </c>
      <c r="G86" s="26" t="s">
        <v>8</v>
      </c>
      <c r="H86" s="26" t="s">
        <v>9</v>
      </c>
      <c r="I86" s="26" t="s">
        <v>10</v>
      </c>
      <c r="J86" s="26" t="s">
        <v>11</v>
      </c>
      <c r="K86" s="26" t="s">
        <v>12</v>
      </c>
      <c r="L86" s="26" t="s">
        <v>40</v>
      </c>
    </row>
    <row r="87" spans="2:13" x14ac:dyDescent="0.3">
      <c r="C87" s="49">
        <v>0.25083612040133779</v>
      </c>
      <c r="D87" s="49">
        <v>0.25250836120401338</v>
      </c>
      <c r="E87" s="49">
        <v>0.25306577480490522</v>
      </c>
      <c r="F87" s="49">
        <v>0.25418060200668896</v>
      </c>
      <c r="G87" s="49">
        <v>0.2552954292084727</v>
      </c>
      <c r="H87" s="49">
        <v>0.25027870680044595</v>
      </c>
      <c r="I87" s="49">
        <v>0.25306577480490522</v>
      </c>
      <c r="J87" s="49">
        <v>0.26923076923076922</v>
      </c>
      <c r="K87" s="49">
        <v>0.28483835005574137</v>
      </c>
      <c r="L87" s="55">
        <v>0.30080000000000001</v>
      </c>
    </row>
    <row r="88" spans="2:13" x14ac:dyDescent="0.3">
      <c r="C88" s="53">
        <v>0.11956521739130435</v>
      </c>
      <c r="D88" s="53">
        <v>0.11956521739130435</v>
      </c>
      <c r="E88" s="53">
        <v>0.15760869565217392</v>
      </c>
      <c r="F88" s="53">
        <v>0.16847826086956522</v>
      </c>
      <c r="G88" s="53">
        <v>0.17391304347826086</v>
      </c>
      <c r="H88" s="53">
        <v>0.28804347826086957</v>
      </c>
      <c r="I88" s="53">
        <v>0.43478260869565216</v>
      </c>
      <c r="J88" s="53">
        <v>0.54891304347826086</v>
      </c>
      <c r="K88" s="53">
        <v>0.68478260869565222</v>
      </c>
      <c r="L88" s="55">
        <v>0.84782608695652173</v>
      </c>
    </row>
    <row r="89" spans="2:13" x14ac:dyDescent="0.3">
      <c r="C89" s="54">
        <f>+C88-C87</f>
        <v>-0.13127090301003344</v>
      </c>
      <c r="D89" s="54">
        <f t="shared" ref="D89:L89" si="4">+D88-D87</f>
        <v>-0.13294314381270902</v>
      </c>
      <c r="E89" s="54">
        <f t="shared" si="4"/>
        <v>-9.54570791527313E-2</v>
      </c>
      <c r="F89" s="54">
        <f t="shared" si="4"/>
        <v>-8.5702341137123744E-2</v>
      </c>
      <c r="G89" s="54">
        <f t="shared" si="4"/>
        <v>-8.1382385730211837E-2</v>
      </c>
      <c r="H89" s="54">
        <f t="shared" si="4"/>
        <v>3.7764771460423618E-2</v>
      </c>
      <c r="I89" s="54">
        <f t="shared" si="4"/>
        <v>0.18171683389074694</v>
      </c>
      <c r="J89" s="54">
        <f t="shared" si="4"/>
        <v>0.27968227424749165</v>
      </c>
      <c r="K89" s="54">
        <f t="shared" si="4"/>
        <v>0.39994425863991084</v>
      </c>
      <c r="L89" s="57">
        <f t="shared" si="4"/>
        <v>0.54702608695652177</v>
      </c>
    </row>
    <row r="90" spans="2:13" s="21" customFormat="1" x14ac:dyDescent="0.3">
      <c r="C90" s="58"/>
      <c r="D90" s="58"/>
      <c r="E90" s="58"/>
      <c r="F90" s="58"/>
      <c r="G90" s="58"/>
      <c r="H90" s="58"/>
      <c r="I90" s="58"/>
      <c r="J90" s="58"/>
      <c r="K90" s="58"/>
      <c r="L90" s="90"/>
    </row>
    <row r="91" spans="2:13" x14ac:dyDescent="0.3">
      <c r="B91" s="6" t="s">
        <v>36</v>
      </c>
      <c r="C91" s="6">
        <v>1794</v>
      </c>
      <c r="D91" s="40" t="s">
        <v>37</v>
      </c>
      <c r="E91" s="40"/>
      <c r="F91" s="40" t="s">
        <v>61</v>
      </c>
      <c r="G91" s="40"/>
      <c r="H91" s="40"/>
      <c r="I91" s="40"/>
      <c r="J91" s="40"/>
      <c r="K91" s="40"/>
      <c r="L91" s="40"/>
      <c r="M91" s="40"/>
    </row>
    <row r="92" spans="2:13" x14ac:dyDescent="0.3">
      <c r="B92" s="6" t="s">
        <v>35</v>
      </c>
      <c r="C92" s="6">
        <v>184</v>
      </c>
      <c r="D92" s="26" t="s">
        <v>34</v>
      </c>
      <c r="E92" s="26" t="s">
        <v>5</v>
      </c>
      <c r="F92" s="26" t="s">
        <v>6</v>
      </c>
      <c r="G92" s="26" t="s">
        <v>7</v>
      </c>
      <c r="H92" s="26" t="s">
        <v>8</v>
      </c>
      <c r="I92" s="26" t="s">
        <v>9</v>
      </c>
      <c r="J92" s="26" t="s">
        <v>10</v>
      </c>
      <c r="K92" s="26" t="s">
        <v>11</v>
      </c>
      <c r="L92" s="26" t="s">
        <v>12</v>
      </c>
      <c r="M92" s="26" t="s">
        <v>40</v>
      </c>
    </row>
    <row r="93" spans="2:13" x14ac:dyDescent="0.3">
      <c r="B93" s="95" t="s">
        <v>57</v>
      </c>
      <c r="C93" s="95"/>
      <c r="D93" s="24">
        <v>450</v>
      </c>
      <c r="E93" s="24">
        <v>453</v>
      </c>
      <c r="F93" s="24">
        <v>454</v>
      </c>
      <c r="G93" s="24">
        <v>456</v>
      </c>
      <c r="H93" s="24">
        <v>458</v>
      </c>
      <c r="I93" s="24">
        <v>449</v>
      </c>
      <c r="J93" s="24">
        <v>454</v>
      </c>
      <c r="K93" s="36">
        <v>483</v>
      </c>
      <c r="L93" s="24">
        <v>511</v>
      </c>
      <c r="M93" s="56">
        <v>519</v>
      </c>
    </row>
    <row r="94" spans="2:13" x14ac:dyDescent="0.3">
      <c r="B94" s="95" t="s">
        <v>58</v>
      </c>
      <c r="C94" s="95"/>
      <c r="D94" s="24">
        <v>22</v>
      </c>
      <c r="E94" s="24">
        <v>22</v>
      </c>
      <c r="F94" s="24">
        <v>29</v>
      </c>
      <c r="G94" s="24">
        <v>31</v>
      </c>
      <c r="H94" s="24">
        <v>32</v>
      </c>
      <c r="I94" s="24">
        <v>53</v>
      </c>
      <c r="J94" s="24">
        <v>80</v>
      </c>
      <c r="K94" s="24">
        <v>101</v>
      </c>
      <c r="L94" s="24">
        <v>126</v>
      </c>
      <c r="M94" s="24">
        <v>156</v>
      </c>
    </row>
    <row r="95" spans="2:13" x14ac:dyDescent="0.3">
      <c r="B95" s="43" t="s">
        <v>55</v>
      </c>
      <c r="C95" s="43"/>
      <c r="D95" s="93">
        <v>0.11956521739130435</v>
      </c>
      <c r="E95" s="93">
        <v>0.11956521739130435</v>
      </c>
      <c r="F95" s="93">
        <v>0.15760869565217392</v>
      </c>
      <c r="G95" s="93">
        <v>0.16847826086956522</v>
      </c>
      <c r="H95" s="93">
        <v>0.17391304347826086</v>
      </c>
      <c r="I95" s="93">
        <v>0.28804347826086957</v>
      </c>
      <c r="J95" s="93">
        <v>0.43478260869565216</v>
      </c>
      <c r="K95" s="93">
        <v>0.54891304347826086</v>
      </c>
      <c r="L95" s="93">
        <v>0.68478260869565222</v>
      </c>
      <c r="M95" s="93">
        <v>0.84782608695652173</v>
      </c>
    </row>
    <row r="96" spans="2:13" x14ac:dyDescent="0.3">
      <c r="B96" s="43" t="s">
        <v>56</v>
      </c>
      <c r="C96" s="43"/>
      <c r="D96" s="93">
        <v>0.11956521739130435</v>
      </c>
      <c r="E96" s="93">
        <v>0.11983210403726707</v>
      </c>
      <c r="F96" s="93">
        <v>0.11992146429381985</v>
      </c>
      <c r="G96" s="93">
        <v>0.12010045155395987</v>
      </c>
      <c r="H96" s="93">
        <v>0.12027997390306894</v>
      </c>
      <c r="I96" s="93">
        <v>0.11946970461779378</v>
      </c>
      <c r="J96" s="93">
        <v>0.11991382991377071</v>
      </c>
      <c r="K96" s="93">
        <v>0.12250897996414335</v>
      </c>
      <c r="L96" s="93">
        <v>0.12512549517314109</v>
      </c>
      <c r="M96" s="93">
        <v>0.12590570091077563</v>
      </c>
    </row>
    <row r="97" spans="2:13" x14ac:dyDescent="0.3">
      <c r="B97" s="43" t="s">
        <v>54</v>
      </c>
      <c r="C97" s="43"/>
      <c r="D97" s="93">
        <v>0.25083612040133779</v>
      </c>
      <c r="E97" s="93">
        <v>0.25250836120401338</v>
      </c>
      <c r="F97" s="93">
        <v>0.25306577480490522</v>
      </c>
      <c r="G97" s="93">
        <v>0.25418060200668896</v>
      </c>
      <c r="H97" s="93">
        <v>0.2552954292084727</v>
      </c>
      <c r="I97" s="93">
        <v>0.25027870680044595</v>
      </c>
      <c r="J97" s="93">
        <v>0.25306577480490522</v>
      </c>
      <c r="K97" s="93">
        <v>0.26923076923076922</v>
      </c>
      <c r="L97" s="93">
        <v>0.28483835005574137</v>
      </c>
      <c r="M97" s="93">
        <v>0.30080000000000001</v>
      </c>
    </row>
    <row r="98" spans="2:13" x14ac:dyDescent="0.3">
      <c r="B98" s="95" t="s">
        <v>59</v>
      </c>
      <c r="C98" s="95"/>
      <c r="D98" s="92">
        <v>22</v>
      </c>
      <c r="E98" s="94">
        <v>22.049107142857142</v>
      </c>
      <c r="F98" s="94">
        <v>22.065549430062852</v>
      </c>
      <c r="G98" s="94">
        <v>22.098483085928617</v>
      </c>
      <c r="H98" s="94">
        <v>22.131515198164685</v>
      </c>
      <c r="I98" s="94">
        <v>21.982425649674056</v>
      </c>
      <c r="J98" s="94">
        <v>22.06414470413381</v>
      </c>
      <c r="K98" s="94">
        <v>22.541652313402377</v>
      </c>
      <c r="L98" s="94">
        <v>23.023091111857958</v>
      </c>
      <c r="M98" s="94">
        <v>23.166648967582717</v>
      </c>
    </row>
    <row r="99" spans="2:13" x14ac:dyDescent="0.3">
      <c r="B99" s="39" t="s">
        <v>60</v>
      </c>
      <c r="C99" s="39"/>
      <c r="D99" s="94">
        <f>+D94-D98</f>
        <v>0</v>
      </c>
      <c r="E99" s="94">
        <f t="shared" ref="E99:M99" si="5">+E94-E98</f>
        <v>-4.910714285714235E-2</v>
      </c>
      <c r="F99" s="94">
        <f t="shared" si="5"/>
        <v>6.9344505699371481</v>
      </c>
      <c r="G99" s="94">
        <f t="shared" si="5"/>
        <v>8.901516914071383</v>
      </c>
      <c r="H99" s="94">
        <f t="shared" si="5"/>
        <v>9.8684848018353151</v>
      </c>
      <c r="I99" s="94">
        <f t="shared" si="5"/>
        <v>31.017574350325944</v>
      </c>
      <c r="J99" s="94">
        <f t="shared" si="5"/>
        <v>57.93585529586619</v>
      </c>
      <c r="K99" s="94">
        <f t="shared" si="5"/>
        <v>78.458347686597619</v>
      </c>
      <c r="L99" s="94">
        <f t="shared" si="5"/>
        <v>102.97690888814205</v>
      </c>
      <c r="M99" s="94">
        <f t="shared" si="5"/>
        <v>132.83335103241728</v>
      </c>
    </row>
    <row r="100" spans="2:13" x14ac:dyDescent="0.3">
      <c r="B100" s="59" t="s">
        <v>51</v>
      </c>
      <c r="C100" s="60"/>
      <c r="D100" s="60"/>
      <c r="E100" s="60"/>
      <c r="F100" s="60"/>
      <c r="G100" s="60"/>
      <c r="H100" s="60"/>
      <c r="I100" s="60"/>
      <c r="J100" s="60"/>
      <c r="K100" s="60"/>
      <c r="L100" s="60"/>
      <c r="M100" s="61"/>
    </row>
    <row r="117" s="21" customFormat="1" x14ac:dyDescent="0.3"/>
    <row r="118" s="21" customFormat="1" x14ac:dyDescent="0.3"/>
    <row r="119" s="21" customFormat="1" x14ac:dyDescent="0.3"/>
    <row r="120" s="21" customFormat="1" x14ac:dyDescent="0.3"/>
    <row r="121" s="21" customFormat="1" x14ac:dyDescent="0.3"/>
    <row r="122" s="21" customFormat="1" x14ac:dyDescent="0.3"/>
    <row r="123" s="21" customFormat="1" x14ac:dyDescent="0.3"/>
    <row r="124" s="21" customFormat="1" x14ac:dyDescent="0.3"/>
    <row r="125" s="21" customFormat="1" x14ac:dyDescent="0.3"/>
    <row r="126" s="21" customFormat="1" x14ac:dyDescent="0.3"/>
    <row r="127" s="21" customFormat="1" x14ac:dyDescent="0.3"/>
    <row r="128" s="21" customFormat="1" x14ac:dyDescent="0.3"/>
    <row r="129" s="21" customFormat="1" x14ac:dyDescent="0.3"/>
    <row r="130" s="21" customFormat="1" x14ac:dyDescent="0.3"/>
    <row r="131" s="21" customFormat="1" x14ac:dyDescent="0.3"/>
    <row r="132" s="21" customFormat="1" x14ac:dyDescent="0.3"/>
    <row r="161" spans="2:15" x14ac:dyDescent="0.3">
      <c r="B161" s="6" t="s">
        <v>36</v>
      </c>
      <c r="C161" s="6">
        <v>1794</v>
      </c>
      <c r="D161" s="40" t="s">
        <v>37</v>
      </c>
      <c r="E161" s="40"/>
      <c r="F161" s="40" t="s">
        <v>47</v>
      </c>
      <c r="G161" s="40"/>
      <c r="H161" s="40"/>
      <c r="I161" s="40"/>
      <c r="J161" s="40"/>
      <c r="K161" s="40"/>
      <c r="L161" s="40"/>
      <c r="M161" s="40"/>
    </row>
    <row r="162" spans="2:15" x14ac:dyDescent="0.3">
      <c r="B162" s="6" t="s">
        <v>35</v>
      </c>
      <c r="C162" s="6">
        <v>184</v>
      </c>
      <c r="D162" s="26" t="s">
        <v>34</v>
      </c>
      <c r="E162" s="26" t="s">
        <v>5</v>
      </c>
      <c r="F162" s="26" t="s">
        <v>6</v>
      </c>
      <c r="G162" s="26" t="s">
        <v>7</v>
      </c>
      <c r="H162" s="26" t="s">
        <v>8</v>
      </c>
      <c r="I162" s="26" t="s">
        <v>9</v>
      </c>
      <c r="J162" s="26" t="s">
        <v>10</v>
      </c>
      <c r="K162" s="26" t="s">
        <v>11</v>
      </c>
      <c r="L162" s="26" t="s">
        <v>12</v>
      </c>
      <c r="M162" s="26" t="s">
        <v>40</v>
      </c>
    </row>
    <row r="163" spans="2:15" x14ac:dyDescent="0.3">
      <c r="B163" s="70" t="s">
        <v>44</v>
      </c>
      <c r="C163" s="70"/>
      <c r="D163" s="24">
        <v>450</v>
      </c>
      <c r="E163" s="24">
        <v>453</v>
      </c>
      <c r="F163" s="24">
        <v>454</v>
      </c>
      <c r="G163" s="24">
        <v>456</v>
      </c>
      <c r="H163" s="24">
        <v>458</v>
      </c>
      <c r="I163" s="24">
        <v>449</v>
      </c>
      <c r="J163" s="24">
        <v>454</v>
      </c>
      <c r="K163" s="36">
        <v>483</v>
      </c>
      <c r="L163" s="24">
        <v>511</v>
      </c>
      <c r="M163" s="56">
        <v>519</v>
      </c>
      <c r="O163" s="71">
        <f>+M163/D163</f>
        <v>1.1533333333333333</v>
      </c>
    </row>
    <row r="164" spans="2:15" x14ac:dyDescent="0.3">
      <c r="B164" s="70" t="s">
        <v>42</v>
      </c>
      <c r="C164" s="70"/>
      <c r="D164" s="24">
        <v>22</v>
      </c>
      <c r="E164" s="24">
        <v>22</v>
      </c>
      <c r="F164" s="24">
        <v>29</v>
      </c>
      <c r="G164" s="24">
        <v>31</v>
      </c>
      <c r="H164" s="24">
        <v>32</v>
      </c>
      <c r="I164" s="24">
        <v>53</v>
      </c>
      <c r="J164" s="24">
        <v>80</v>
      </c>
      <c r="K164" s="24">
        <v>101</v>
      </c>
      <c r="L164" s="24">
        <v>126</v>
      </c>
      <c r="M164" s="24">
        <v>156</v>
      </c>
    </row>
    <row r="165" spans="2:15" x14ac:dyDescent="0.3">
      <c r="B165" s="70" t="s">
        <v>43</v>
      </c>
      <c r="C165" s="70"/>
      <c r="D165" s="49">
        <f>+D163/$C$71</f>
        <v>0.25083612040133779</v>
      </c>
      <c r="E165" s="49">
        <f t="shared" ref="E165:L165" si="6">+E163/$C$71</f>
        <v>0.25250836120401338</v>
      </c>
      <c r="F165" s="49">
        <f t="shared" si="6"/>
        <v>0.25306577480490522</v>
      </c>
      <c r="G165" s="49">
        <f t="shared" si="6"/>
        <v>0.25418060200668896</v>
      </c>
      <c r="H165" s="49">
        <f t="shared" si="6"/>
        <v>0.2552954292084727</v>
      </c>
      <c r="I165" s="49">
        <f t="shared" si="6"/>
        <v>0.25027870680044595</v>
      </c>
      <c r="J165" s="49">
        <f t="shared" si="6"/>
        <v>0.25306577480490522</v>
      </c>
      <c r="K165" s="49">
        <f t="shared" si="6"/>
        <v>0.26923076923076922</v>
      </c>
      <c r="L165" s="49">
        <f t="shared" si="6"/>
        <v>0.28483835005574137</v>
      </c>
      <c r="M165" s="55">
        <v>0.30080000000000001</v>
      </c>
    </row>
    <row r="166" spans="2:15" x14ac:dyDescent="0.3">
      <c r="B166" s="70" t="s">
        <v>45</v>
      </c>
      <c r="C166" s="70"/>
      <c r="D166" s="46"/>
      <c r="E166" s="75">
        <f>+(E163/$D163)-1</f>
        <v>6.6666666666665986E-3</v>
      </c>
      <c r="F166" s="75">
        <f t="shared" ref="F166:L166" si="7">+(F163/$D163)-1</f>
        <v>8.8888888888889461E-3</v>
      </c>
      <c r="G166" s="75">
        <f t="shared" si="7"/>
        <v>1.3333333333333419E-2</v>
      </c>
      <c r="H166" s="75">
        <f t="shared" si="7"/>
        <v>1.777777777777767E-2</v>
      </c>
      <c r="I166" s="75">
        <f t="shared" si="7"/>
        <v>-2.2222222222222365E-3</v>
      </c>
      <c r="J166" s="75">
        <f t="shared" si="7"/>
        <v>8.8888888888889461E-3</v>
      </c>
      <c r="K166" s="75">
        <f t="shared" si="7"/>
        <v>7.333333333333325E-2</v>
      </c>
      <c r="L166" s="75">
        <f t="shared" si="7"/>
        <v>0.13555555555555565</v>
      </c>
      <c r="M166" s="75">
        <f>+(M163/$D163)-1</f>
        <v>0.15333333333333332</v>
      </c>
    </row>
    <row r="167" spans="2:15" s="21" customFormat="1" x14ac:dyDescent="0.3">
      <c r="B167" s="42" t="s">
        <v>46</v>
      </c>
      <c r="C167" s="42"/>
      <c r="D167" s="73">
        <v>22</v>
      </c>
      <c r="E167" s="74">
        <f>+$D$167+(E166*$D$167)</f>
        <v>22.146666666666665</v>
      </c>
      <c r="F167" s="74">
        <f>+$D$167+(F166*$D$167)</f>
        <v>22.195555555555558</v>
      </c>
      <c r="G167" s="74">
        <f>+$D$167+(G166*$D$167)</f>
        <v>22.293333333333337</v>
      </c>
      <c r="H167" s="74">
        <f>+$D$167+(H166*$D$167)</f>
        <v>22.391111111111108</v>
      </c>
      <c r="I167" s="74">
        <f>+$D$167+(I166*$D$167)</f>
        <v>21.951111111111111</v>
      </c>
      <c r="J167" s="74">
        <f>+$D$167+(J166*$D$167)</f>
        <v>22.195555555555558</v>
      </c>
      <c r="K167" s="74">
        <f>+$D$167+(K166*$D$167)</f>
        <v>23.61333333333333</v>
      </c>
      <c r="L167" s="74">
        <f>+$D$167+(L166*$D$167)</f>
        <v>24.982222222222223</v>
      </c>
      <c r="M167" s="74">
        <f>+$D$167+(M166*$D$167)</f>
        <v>25.373333333333335</v>
      </c>
      <c r="O167" s="71">
        <f>+M167/D167</f>
        <v>1.1533333333333333</v>
      </c>
    </row>
    <row r="168" spans="2:15" s="21" customFormat="1" x14ac:dyDescent="0.3">
      <c r="B168" s="42" t="s">
        <v>48</v>
      </c>
      <c r="C168" s="42"/>
      <c r="D168" s="73">
        <f>+D164-D167</f>
        <v>0</v>
      </c>
      <c r="E168" s="73">
        <f t="shared" ref="E168:M168" si="8">+E164-E167</f>
        <v>-0.14666666666666472</v>
      </c>
      <c r="F168" s="73">
        <f t="shared" si="8"/>
        <v>6.8044444444444423</v>
      </c>
      <c r="G168" s="73">
        <f t="shared" si="8"/>
        <v>8.7066666666666634</v>
      </c>
      <c r="H168" s="73">
        <f t="shared" si="8"/>
        <v>9.6088888888888917</v>
      </c>
      <c r="I168" s="73">
        <f t="shared" si="8"/>
        <v>31.048888888888889</v>
      </c>
      <c r="J168" s="73">
        <f t="shared" si="8"/>
        <v>57.804444444444442</v>
      </c>
      <c r="K168" s="73">
        <f t="shared" si="8"/>
        <v>77.38666666666667</v>
      </c>
      <c r="L168" s="73">
        <f t="shared" si="8"/>
        <v>101.01777777777778</v>
      </c>
      <c r="M168" s="73">
        <f t="shared" si="8"/>
        <v>130.62666666666667</v>
      </c>
      <c r="O168" s="72"/>
    </row>
    <row r="169" spans="2:15" s="87" customFormat="1" x14ac:dyDescent="0.3">
      <c r="B169" s="86"/>
      <c r="C169" s="86"/>
      <c r="D169" s="83"/>
      <c r="E169" s="84"/>
      <c r="F169" s="85"/>
      <c r="G169" s="83"/>
      <c r="H169" s="84"/>
      <c r="I169" s="84"/>
      <c r="J169" s="84"/>
      <c r="K169" s="84"/>
      <c r="L169" s="84"/>
      <c r="M169" s="85"/>
      <c r="O169" s="72"/>
    </row>
    <row r="170" spans="2:15" x14ac:dyDescent="0.3">
      <c r="B170" s="76" t="s">
        <v>35</v>
      </c>
      <c r="C170" s="76">
        <v>184</v>
      </c>
      <c r="D170" s="77" t="s">
        <v>37</v>
      </c>
      <c r="E170" s="78"/>
      <c r="F170" s="79"/>
      <c r="G170" s="80"/>
      <c r="H170" s="81"/>
      <c r="I170" s="81"/>
      <c r="J170" s="81"/>
      <c r="K170" s="81"/>
      <c r="L170" s="81"/>
      <c r="M170" s="82"/>
    </row>
    <row r="171" spans="2:15" x14ac:dyDescent="0.3">
      <c r="B171" s="37"/>
      <c r="C171" s="38"/>
      <c r="D171" s="26" t="s">
        <v>34</v>
      </c>
      <c r="E171" s="26" t="s">
        <v>5</v>
      </c>
      <c r="F171" s="26" t="s">
        <v>6</v>
      </c>
      <c r="G171" s="26" t="s">
        <v>7</v>
      </c>
      <c r="H171" s="26" t="s">
        <v>8</v>
      </c>
      <c r="I171" s="26" t="s">
        <v>9</v>
      </c>
      <c r="J171" s="26" t="s">
        <v>10</v>
      </c>
      <c r="K171" s="26" t="s">
        <v>11</v>
      </c>
      <c r="L171" s="26" t="s">
        <v>12</v>
      </c>
      <c r="M171" s="26" t="s">
        <v>13</v>
      </c>
    </row>
    <row r="173" spans="2:15" x14ac:dyDescent="0.3">
      <c r="B173" s="68" t="s">
        <v>15</v>
      </c>
      <c r="C173" s="69"/>
      <c r="D173" s="24">
        <v>162</v>
      </c>
      <c r="E173" s="24">
        <v>162</v>
      </c>
      <c r="F173" s="24">
        <v>155</v>
      </c>
      <c r="G173" s="24">
        <v>153</v>
      </c>
      <c r="H173" s="24">
        <v>152</v>
      </c>
      <c r="I173" s="24">
        <v>131</v>
      </c>
      <c r="J173" s="24">
        <v>104</v>
      </c>
      <c r="K173" s="24">
        <v>83</v>
      </c>
      <c r="L173" s="24">
        <v>58</v>
      </c>
      <c r="M173" s="24">
        <v>28</v>
      </c>
    </row>
    <row r="174" spans="2:15" x14ac:dyDescent="0.3">
      <c r="B174" s="44" t="s">
        <v>38</v>
      </c>
      <c r="C174" s="45"/>
      <c r="D174" s="51">
        <f>+D164/$C$78</f>
        <v>0.11956521739130435</v>
      </c>
      <c r="E174" s="51">
        <f>+E164/$C$78</f>
        <v>0.11956521739130435</v>
      </c>
      <c r="F174" s="51">
        <f>+F164/$C$78</f>
        <v>0.15760869565217392</v>
      </c>
      <c r="G174" s="51">
        <f>+G164/$C$78</f>
        <v>0.16847826086956522</v>
      </c>
      <c r="H174" s="51">
        <f>+H164/$C$78</f>
        <v>0.17391304347826086</v>
      </c>
      <c r="I174" s="51">
        <f>+I164/$C$78</f>
        <v>0.28804347826086957</v>
      </c>
      <c r="J174" s="51">
        <f>+J164/$C$78</f>
        <v>0.43478260869565216</v>
      </c>
      <c r="K174" s="51">
        <f>+K164/$C$78</f>
        <v>0.54891304347826086</v>
      </c>
      <c r="L174" s="51">
        <f>+L164/$C$78</f>
        <v>0.68478260869565222</v>
      </c>
      <c r="M174" s="51">
        <f>+M164/$C$78</f>
        <v>0.84782608695652173</v>
      </c>
    </row>
    <row r="175" spans="2:15" x14ac:dyDescent="0.3">
      <c r="B175" s="47" t="s">
        <v>39</v>
      </c>
      <c r="C175" s="48"/>
      <c r="D175" s="4"/>
      <c r="E175" s="52">
        <f>+E174-D174</f>
        <v>0</v>
      </c>
      <c r="F175" s="52">
        <f t="shared" ref="F175" si="9">+F174-E174</f>
        <v>3.8043478260869568E-2</v>
      </c>
      <c r="G175" s="52">
        <f t="shared" ref="G175" si="10">+G174-F174</f>
        <v>1.0869565217391297E-2</v>
      </c>
      <c r="H175" s="52">
        <f t="shared" ref="H175" si="11">+H174-G174</f>
        <v>5.4347826086956486E-3</v>
      </c>
      <c r="I175" s="52">
        <f t="shared" ref="I175" si="12">+I174-H174</f>
        <v>0.1141304347826087</v>
      </c>
      <c r="J175" s="52">
        <f t="shared" ref="J175" si="13">+J174-I174</f>
        <v>0.14673913043478259</v>
      </c>
      <c r="K175" s="52">
        <f t="shared" ref="K175" si="14">+K174-J174</f>
        <v>0.1141304347826087</v>
      </c>
      <c r="L175" s="52">
        <f t="shared" ref="L175" si="15">+L174-K174</f>
        <v>0.13586956521739135</v>
      </c>
      <c r="M175" s="52">
        <f t="shared" ref="M175" si="16">+M174-L174</f>
        <v>0.16304347826086951</v>
      </c>
    </row>
    <row r="176" spans="2:15" x14ac:dyDescent="0.3">
      <c r="B176" s="59" t="s">
        <v>41</v>
      </c>
      <c r="C176" s="60"/>
      <c r="D176" s="60"/>
      <c r="E176" s="60"/>
      <c r="F176" s="60"/>
      <c r="G176" s="60"/>
      <c r="H176" s="60"/>
      <c r="I176" s="60"/>
      <c r="J176" s="60"/>
      <c r="K176" s="60"/>
      <c r="L176" s="60"/>
      <c r="M176" s="61"/>
    </row>
    <row r="225" spans="2:13" x14ac:dyDescent="0.3">
      <c r="B225" s="6" t="s">
        <v>36</v>
      </c>
      <c r="C225" s="88">
        <v>1794</v>
      </c>
      <c r="D225" s="63" t="s">
        <v>37</v>
      </c>
      <c r="E225" s="64"/>
      <c r="F225" s="65"/>
      <c r="G225" s="37"/>
      <c r="H225" s="41"/>
      <c r="I225" s="41"/>
      <c r="J225" s="41"/>
      <c r="K225" s="41"/>
      <c r="L225" s="41"/>
      <c r="M225" s="38"/>
    </row>
    <row r="226" spans="2:13" x14ac:dyDescent="0.3">
      <c r="B226" s="40" t="s">
        <v>49</v>
      </c>
      <c r="C226" s="40"/>
      <c r="D226" s="26" t="s">
        <v>34</v>
      </c>
      <c r="E226" s="26" t="s">
        <v>5</v>
      </c>
      <c r="F226" s="26" t="s">
        <v>6</v>
      </c>
      <c r="G226" s="26" t="s">
        <v>7</v>
      </c>
      <c r="H226" s="26" t="s">
        <v>8</v>
      </c>
      <c r="I226" s="26" t="s">
        <v>9</v>
      </c>
      <c r="J226" s="26" t="s">
        <v>10</v>
      </c>
      <c r="K226" s="26" t="s">
        <v>11</v>
      </c>
      <c r="L226" s="26" t="s">
        <v>12</v>
      </c>
      <c r="M226" s="26" t="s">
        <v>40</v>
      </c>
    </row>
    <row r="227" spans="2:13" x14ac:dyDescent="0.3">
      <c r="B227" s="42" t="s">
        <v>17</v>
      </c>
      <c r="C227" s="42"/>
      <c r="D227" s="24">
        <v>450</v>
      </c>
      <c r="E227" s="24">
        <v>453</v>
      </c>
      <c r="F227" s="24">
        <v>454</v>
      </c>
      <c r="G227" s="24">
        <v>456</v>
      </c>
      <c r="H227" s="24">
        <v>458</v>
      </c>
      <c r="I227" s="24">
        <v>449</v>
      </c>
      <c r="J227" s="24">
        <v>454</v>
      </c>
      <c r="K227" s="36">
        <v>483</v>
      </c>
      <c r="L227" s="24">
        <v>511</v>
      </c>
      <c r="M227" s="56">
        <v>519</v>
      </c>
    </row>
    <row r="228" spans="2:13" x14ac:dyDescent="0.3">
      <c r="B228" s="42" t="s">
        <v>18</v>
      </c>
      <c r="C228" s="42"/>
      <c r="D228" s="24">
        <f>505+839</f>
        <v>1344</v>
      </c>
      <c r="E228" s="24">
        <v>1341</v>
      </c>
      <c r="F228" s="24">
        <v>1340</v>
      </c>
      <c r="G228" s="24">
        <v>1338</v>
      </c>
      <c r="H228" s="24">
        <v>1336</v>
      </c>
      <c r="I228" s="24">
        <v>1345</v>
      </c>
      <c r="J228" s="24">
        <v>1340</v>
      </c>
      <c r="K228" s="36">
        <v>1311</v>
      </c>
      <c r="L228" s="24">
        <v>1283</v>
      </c>
      <c r="M228" s="56">
        <f>+C225-M227</f>
        <v>1275</v>
      </c>
    </row>
    <row r="229" spans="2:13" x14ac:dyDescent="0.3">
      <c r="B229" s="44" t="s">
        <v>54</v>
      </c>
      <c r="C229" s="45"/>
      <c r="D229" s="49">
        <f t="shared" ref="D229:L229" si="17">+D227/$C$71</f>
        <v>0.25083612040133779</v>
      </c>
      <c r="E229" s="49">
        <f t="shared" si="17"/>
        <v>0.25250836120401338</v>
      </c>
      <c r="F229" s="49">
        <f t="shared" si="17"/>
        <v>0.25306577480490522</v>
      </c>
      <c r="G229" s="49">
        <f t="shared" si="17"/>
        <v>0.25418060200668896</v>
      </c>
      <c r="H229" s="49">
        <f t="shared" si="17"/>
        <v>0.2552954292084727</v>
      </c>
      <c r="I229" s="49">
        <f t="shared" si="17"/>
        <v>0.25027870680044595</v>
      </c>
      <c r="J229" s="49">
        <f t="shared" si="17"/>
        <v>0.25306577480490522</v>
      </c>
      <c r="K229" s="49">
        <f t="shared" si="17"/>
        <v>0.26923076923076922</v>
      </c>
      <c r="L229" s="49">
        <f t="shared" si="17"/>
        <v>0.28483835005574137</v>
      </c>
      <c r="M229" s="55">
        <v>0.30080000000000001</v>
      </c>
    </row>
    <row r="230" spans="2:13" hidden="1" x14ac:dyDescent="0.3">
      <c r="B230" s="47" t="s">
        <v>50</v>
      </c>
      <c r="C230" s="48"/>
      <c r="D230" s="89"/>
      <c r="E230" s="50">
        <f>+(E227-D227)/D228</f>
        <v>2.232142857142857E-3</v>
      </c>
      <c r="F230" s="50">
        <f t="shared" ref="F230:M230" si="18">+(F227-E227)/E228</f>
        <v>7.4571215510812821E-4</v>
      </c>
      <c r="G230" s="50">
        <f t="shared" si="18"/>
        <v>1.4925373134328358E-3</v>
      </c>
      <c r="H230" s="50">
        <f t="shared" si="18"/>
        <v>1.4947683109118087E-3</v>
      </c>
      <c r="I230" s="50">
        <f t="shared" si="18"/>
        <v>-6.7365269461077846E-3</v>
      </c>
      <c r="J230" s="50">
        <f t="shared" si="18"/>
        <v>3.7174721189591076E-3</v>
      </c>
      <c r="K230" s="50">
        <f t="shared" si="18"/>
        <v>2.1641791044776121E-2</v>
      </c>
      <c r="L230" s="50">
        <f t="shared" si="18"/>
        <v>2.1357742181540809E-2</v>
      </c>
      <c r="M230" s="50">
        <f t="shared" si="18"/>
        <v>6.2353858144972721E-3</v>
      </c>
    </row>
    <row r="231" spans="2:13" x14ac:dyDescent="0.3">
      <c r="B231" s="47"/>
      <c r="C231" s="62"/>
      <c r="D231" s="62"/>
      <c r="E231" s="62"/>
      <c r="F231" s="62"/>
      <c r="G231" s="62"/>
      <c r="H231" s="62"/>
      <c r="I231" s="62"/>
      <c r="J231" s="62"/>
      <c r="K231" s="62"/>
      <c r="L231" s="62"/>
      <c r="M231" s="48"/>
    </row>
    <row r="232" spans="2:13" x14ac:dyDescent="0.3">
      <c r="B232" s="6" t="s">
        <v>35</v>
      </c>
      <c r="C232" s="88">
        <v>184</v>
      </c>
      <c r="D232" s="63" t="s">
        <v>37</v>
      </c>
      <c r="E232" s="64"/>
      <c r="F232" s="65"/>
      <c r="G232" s="37"/>
      <c r="H232" s="41"/>
      <c r="I232" s="41"/>
      <c r="J232" s="41"/>
      <c r="K232" s="41"/>
      <c r="L232" s="41"/>
      <c r="M232" s="38"/>
    </row>
    <row r="233" spans="2:13" x14ac:dyDescent="0.3">
      <c r="B233" s="40" t="s">
        <v>49</v>
      </c>
      <c r="C233" s="40"/>
      <c r="D233" s="26" t="s">
        <v>34</v>
      </c>
      <c r="E233" s="26" t="s">
        <v>5</v>
      </c>
      <c r="F233" s="26" t="s">
        <v>6</v>
      </c>
      <c r="G233" s="26" t="s">
        <v>7</v>
      </c>
      <c r="H233" s="26" t="s">
        <v>8</v>
      </c>
      <c r="I233" s="26" t="s">
        <v>9</v>
      </c>
      <c r="J233" s="26" t="s">
        <v>10</v>
      </c>
      <c r="K233" s="26" t="s">
        <v>11</v>
      </c>
      <c r="L233" s="26" t="s">
        <v>12</v>
      </c>
      <c r="M233" s="26" t="s">
        <v>13</v>
      </c>
    </row>
    <row r="234" spans="2:13" x14ac:dyDescent="0.3">
      <c r="B234" s="66" t="s">
        <v>53</v>
      </c>
      <c r="C234" s="67"/>
      <c r="D234" s="24">
        <v>22</v>
      </c>
      <c r="E234" s="24">
        <v>22</v>
      </c>
      <c r="F234" s="24">
        <v>29</v>
      </c>
      <c r="G234" s="24">
        <v>31</v>
      </c>
      <c r="H234" s="24">
        <v>32</v>
      </c>
      <c r="I234" s="24">
        <v>53</v>
      </c>
      <c r="J234" s="24">
        <v>80</v>
      </c>
      <c r="K234" s="24">
        <v>101</v>
      </c>
      <c r="L234" s="24">
        <v>126</v>
      </c>
      <c r="M234" s="24">
        <v>156</v>
      </c>
    </row>
    <row r="235" spans="2:13" x14ac:dyDescent="0.3">
      <c r="B235" s="66" t="s">
        <v>52</v>
      </c>
      <c r="C235" s="67"/>
      <c r="D235" s="91">
        <f>+D234</f>
        <v>22</v>
      </c>
      <c r="E235" s="91">
        <f>+D235+(D235*E230)</f>
        <v>22.049107142857142</v>
      </c>
      <c r="F235" s="91">
        <f t="shared" ref="F235:M235" si="19">+E235+(E235*F230)</f>
        <v>22.065549430062852</v>
      </c>
      <c r="G235" s="91">
        <f t="shared" si="19"/>
        <v>22.098483085928617</v>
      </c>
      <c r="H235" s="91">
        <f t="shared" si="19"/>
        <v>22.131515198164685</v>
      </c>
      <c r="I235" s="91">
        <f t="shared" si="19"/>
        <v>21.982425649674056</v>
      </c>
      <c r="J235" s="91">
        <f t="shared" si="19"/>
        <v>22.06414470413381</v>
      </c>
      <c r="K235" s="91">
        <f t="shared" si="19"/>
        <v>22.541652313402377</v>
      </c>
      <c r="L235" s="91">
        <f t="shared" si="19"/>
        <v>23.023091111857958</v>
      </c>
      <c r="M235" s="91">
        <f t="shared" si="19"/>
        <v>23.166648967582717</v>
      </c>
    </row>
    <row r="236" spans="2:13" x14ac:dyDescent="0.3">
      <c r="B236" s="44" t="s">
        <v>55</v>
      </c>
      <c r="C236" s="45"/>
      <c r="D236" s="53">
        <f>+D234/$C$78</f>
        <v>0.11956521739130435</v>
      </c>
      <c r="E236" s="53">
        <f>+E234/$C$78</f>
        <v>0.11956521739130435</v>
      </c>
      <c r="F236" s="53">
        <f>+F234/$C$78</f>
        <v>0.15760869565217392</v>
      </c>
      <c r="G236" s="53">
        <f>+G234/$C$78</f>
        <v>0.16847826086956522</v>
      </c>
      <c r="H236" s="53">
        <f>+H234/$C$78</f>
        <v>0.17391304347826086</v>
      </c>
      <c r="I236" s="53">
        <f>+I234/$C$78</f>
        <v>0.28804347826086957</v>
      </c>
      <c r="J236" s="53">
        <f>+J234/$C$78</f>
        <v>0.43478260869565216</v>
      </c>
      <c r="K236" s="53">
        <f>+K234/$C$78</f>
        <v>0.54891304347826086</v>
      </c>
      <c r="L236" s="53">
        <f>+L234/$C$78</f>
        <v>0.68478260869565222</v>
      </c>
      <c r="M236" s="53">
        <f>+M234/$C$78</f>
        <v>0.84782608695652173</v>
      </c>
    </row>
  </sheetData>
  <mergeCells count="53">
    <mergeCell ref="B235:C235"/>
    <mergeCell ref="B236:C236"/>
    <mergeCell ref="B230:C230"/>
    <mergeCell ref="B231:M231"/>
    <mergeCell ref="D232:F232"/>
    <mergeCell ref="G232:M232"/>
    <mergeCell ref="B233:C233"/>
    <mergeCell ref="B234:C234"/>
    <mergeCell ref="D225:F225"/>
    <mergeCell ref="G225:M225"/>
    <mergeCell ref="B226:C226"/>
    <mergeCell ref="B227:C227"/>
    <mergeCell ref="B228:C228"/>
    <mergeCell ref="B229:C229"/>
    <mergeCell ref="D91:E91"/>
    <mergeCell ref="F91:M91"/>
    <mergeCell ref="B93:C93"/>
    <mergeCell ref="B94:C94"/>
    <mergeCell ref="B97:C97"/>
    <mergeCell ref="B95:C95"/>
    <mergeCell ref="B96:C96"/>
    <mergeCell ref="B98:C98"/>
    <mergeCell ref="B80:C80"/>
    <mergeCell ref="B81:C81"/>
    <mergeCell ref="D170:F170"/>
    <mergeCell ref="G170:M170"/>
    <mergeCell ref="B171:C171"/>
    <mergeCell ref="B174:C174"/>
    <mergeCell ref="B175:C175"/>
    <mergeCell ref="B176:M176"/>
    <mergeCell ref="B164:C164"/>
    <mergeCell ref="B173:C173"/>
    <mergeCell ref="B167:C167"/>
    <mergeCell ref="B168:C168"/>
    <mergeCell ref="B163:C163"/>
    <mergeCell ref="B165:C165"/>
    <mergeCell ref="B166:C166"/>
    <mergeCell ref="B82:C82"/>
    <mergeCell ref="B83:C83"/>
    <mergeCell ref="B100:M100"/>
    <mergeCell ref="B77:M77"/>
    <mergeCell ref="D161:E161"/>
    <mergeCell ref="F161:M161"/>
    <mergeCell ref="B79:C79"/>
    <mergeCell ref="D78:F78"/>
    <mergeCell ref="D71:F71"/>
    <mergeCell ref="G71:M71"/>
    <mergeCell ref="G78:M78"/>
    <mergeCell ref="B73:C73"/>
    <mergeCell ref="B74:C74"/>
    <mergeCell ref="B72:C72"/>
    <mergeCell ref="B75:C75"/>
    <mergeCell ref="B76:C76"/>
  </mergeCells>
  <pageMargins left="0.511811024" right="0.511811024" top="0.78740157499999996" bottom="0.78740157499999996" header="0.31496062000000002" footer="0.31496062000000002"/>
  <pageSetup paperSize="9" orientation="portrait" verticalDpi="0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>
      <selection activeCell="M16" sqref="M16"/>
    </sheetView>
  </sheetViews>
  <sheetFormatPr defaultRowHeight="14.4" x14ac:dyDescent="0.3"/>
  <sheetData/>
  <pageMargins left="0.511811024" right="0.511811024" top="0.78740157499999996" bottom="0.78740157499999996" header="0.31496062000000002" footer="0.31496062000000002"/>
</worksheet>
</file>

<file path=customXml/_rels/item1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1.xml"/></Relationships>
</file>

<file path=customXml/_rels/item2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2.xml"/></Relationships>
</file>

<file path=customXml/_rels/item3.xml.rels><?xml version="1.0" encoding="UTF-8" standalone="yes"?>
<Relationships xmlns="http://schemas.openxmlformats.org/package/2006/relationships"><Relationship Id="rId1" Type="http://schemas.openxmlformats.org/officeDocument/2006/relationships/customXmlProps" Target="itemProps3.xml"/></Relationships>
</file>

<file path=customXml/item1.xml><?xml version="1.0" encoding="utf-8"?>
<ct:contentTypeSchema xmlns:ct="http://schemas.microsoft.com/office/2006/metadata/contentType" xmlns:ma="http://schemas.microsoft.com/office/2006/metadata/properties/metaAttributes" ct:_="" ma:_="" ma:contentTypeName="Documento" ma:contentTypeID="0x0101006A5636B98751FA44A6D9100E368FBF0C" ma:contentTypeVersion="9" ma:contentTypeDescription="Crie um novo documento." ma:contentTypeScope="" ma:versionID="e6fb722f690c1611b88817273fe0821c">
  <xsd:schema xmlns:xsd="http://www.w3.org/2001/XMLSchema" xmlns:xs="http://www.w3.org/2001/XMLSchema" xmlns:p="http://schemas.microsoft.com/office/2006/metadata/properties" xmlns:ns3="226dd0c0-99af-4c81-8ae6-478437f5f654" targetNamespace="http://schemas.microsoft.com/office/2006/metadata/properties" ma:root="true" ma:fieldsID="6443382546b38c6199aa4dead7f3fce6" ns3:_="">
    <xsd:import namespace="226dd0c0-99af-4c81-8ae6-478437f5f654"/>
    <xsd:element name="properties">
      <xsd:complexType>
        <xsd:sequence>
          <xsd:element name="documentManagement">
            <xsd:complexType>
              <xsd:all>
                <xsd:element ref="ns3:MediaServiceMetadata" minOccurs="0"/>
                <xsd:element ref="ns3:MediaServiceFastMetadata" minOccurs="0"/>
                <xsd:element ref="ns3:MediaServiceDateTaken" minOccurs="0"/>
                <xsd:element ref="ns3:MediaServiceAutoTags" minOccurs="0"/>
                <xsd:element ref="ns3:MediaServiceOCR" minOccurs="0"/>
                <xsd:element ref="ns3:MediaServiceGenerationTime" minOccurs="0"/>
                <xsd:element ref="ns3:MediaServiceEventHashCode" minOccurs="0"/>
                <xsd:element ref="ns3:MediaServiceLocation" minOccurs="0"/>
                <xsd:element ref="ns3:MediaLengthInSeconds" minOccurs="0"/>
              </xsd:all>
            </xsd:complexType>
          </xsd:element>
        </xsd:sequence>
      </xsd:complexType>
    </xsd:element>
  </xsd:schema>
  <xsd:schema xmlns:xsd="http://www.w3.org/2001/XMLSchema" xmlns:xs="http://www.w3.org/2001/XMLSchema" xmlns:dms="http://schemas.microsoft.com/office/2006/documentManagement/types" xmlns:pc="http://schemas.microsoft.com/office/infopath/2007/PartnerControls" targetNamespace="226dd0c0-99af-4c81-8ae6-478437f5f654" elementFormDefault="qualified">
    <xsd:import namespace="http://schemas.microsoft.com/office/2006/documentManagement/types"/>
    <xsd:import namespace="http://schemas.microsoft.com/office/infopath/2007/PartnerControls"/>
    <xsd:element name="MediaServiceMetadata" ma:index="8" nillable="true" ma:displayName="MediaServiceMetadata" ma:hidden="true" ma:internalName="MediaServiceMetadata" ma:readOnly="true">
      <xsd:simpleType>
        <xsd:restriction base="dms:Note"/>
      </xsd:simpleType>
    </xsd:element>
    <xsd:element name="MediaServiceFastMetadata" ma:index="9" nillable="true" ma:displayName="MediaServiceFastMetadata" ma:hidden="true" ma:internalName="MediaServiceFastMetadata" ma:readOnly="true">
      <xsd:simpleType>
        <xsd:restriction base="dms:Note"/>
      </xsd:simpleType>
    </xsd:element>
    <xsd:element name="MediaServiceDateTaken" ma:index="10" nillable="true" ma:displayName="MediaServiceDateTaken" ma:hidden="true" ma:internalName="MediaServiceDateTaken" ma:readOnly="true">
      <xsd:simpleType>
        <xsd:restriction base="dms:Text"/>
      </xsd:simpleType>
    </xsd:element>
    <xsd:element name="MediaServiceAutoTags" ma:index="11" nillable="true" ma:displayName="Tags" ma:internalName="MediaServiceAutoTags" ma:readOnly="true">
      <xsd:simpleType>
        <xsd:restriction base="dms:Text"/>
      </xsd:simpleType>
    </xsd:element>
    <xsd:element name="MediaServiceOCR" ma:index="12" nillable="true" ma:displayName="Extracted Text" ma:internalName="MediaServiceOCR" ma:readOnly="true">
      <xsd:simpleType>
        <xsd:restriction base="dms:Note">
          <xsd:maxLength value="255"/>
        </xsd:restriction>
      </xsd:simpleType>
    </xsd:element>
    <xsd:element name="MediaServiceGenerationTime" ma:index="13" nillable="true" ma:displayName="MediaServiceGenerationTime" ma:hidden="true" ma:internalName="MediaServiceGenerationTime" ma:readOnly="true">
      <xsd:simpleType>
        <xsd:restriction base="dms:Text"/>
      </xsd:simpleType>
    </xsd:element>
    <xsd:element name="MediaServiceEventHashCode" ma:index="14" nillable="true" ma:displayName="MediaServiceEventHashCode" ma:hidden="true" ma:internalName="MediaServiceEventHashCode" ma:readOnly="true">
      <xsd:simpleType>
        <xsd:restriction base="dms:Text"/>
      </xsd:simpleType>
    </xsd:element>
    <xsd:element name="MediaServiceLocation" ma:index="15" nillable="true" ma:displayName="Location" ma:internalName="MediaServiceLocation" ma:readOnly="true">
      <xsd:simpleType>
        <xsd:restriction base="dms:Text"/>
      </xsd:simpleType>
    </xsd:element>
    <xsd:element name="MediaLengthInSeconds" ma:index="16" nillable="true" ma:displayName="MediaLengthInSeconds" ma:hidden="true" ma:internalName="MediaLengthInSeconds" ma:readOnly="true">
      <xsd:simpleType>
        <xsd:restriction base="dms:Unknown"/>
      </xsd:simpleType>
    </xsd:element>
  </xsd:schema>
  <xsd:schema xmlns="http://schemas.openxmlformats.org/package/2006/metadata/core-properties" xmlns:xsd="http://www.w3.org/2001/XMLSchema" xmlns:xsi="http://www.w3.org/2001/XMLSchema-instance" xmlns:dc="http://purl.org/dc/elements/1.1/" xmlns:dcterms="http://purl.org/dc/terms/" xmlns:odoc="http://schemas.microsoft.com/internal/obd" targetNamespace="http://schemas.openxmlformats.org/package/2006/metadata/core-properties" elementFormDefault="qualified" attributeFormDefault="unqualified" blockDefault="#all">
    <xsd:import namespace="http://purl.org/dc/elements/1.1/" schemaLocation="http://dublincore.org/schemas/xmls/qdc/2003/04/02/dc.xsd"/>
    <xsd:import namespace="http://purl.org/dc/terms/" schemaLocation="http://dublincore.org/schemas/xmls/qdc/2003/04/02/dcterms.xsd"/>
    <xsd:element name="coreProperties" type="CT_coreProperties"/>
    <xsd:complexType name="CT_coreProperties">
      <xsd:all>
        <xsd:element ref="dc:creator" minOccurs="0" maxOccurs="1"/>
        <xsd:element ref="dcterms:created" minOccurs="0" maxOccurs="1"/>
        <xsd:element ref="dc:identifier" minOccurs="0" maxOccurs="1"/>
        <xsd:element name="contentType" minOccurs="0" maxOccurs="1" type="xsd:string" ma:index="0" ma:displayName="Tipo de Conteúdo"/>
        <xsd:element ref="dc:title" minOccurs="0" maxOccurs="1" ma:index="4" ma:displayName="Título"/>
        <xsd:element ref="dc:subject" minOccurs="0" maxOccurs="1"/>
        <xsd:element ref="dc:description" minOccurs="0" maxOccurs="1"/>
        <xsd:element name="keywords" minOccurs="0" maxOccurs="1" type="xsd:string"/>
        <xsd:element ref="dc:language" minOccurs="0" maxOccurs="1"/>
        <xsd:element name="category" minOccurs="0" maxOccurs="1" type="xsd:string"/>
        <xsd:element name="version" minOccurs="0" maxOccurs="1" type="xsd:string"/>
        <xsd:element name="revision" minOccurs="0" maxOccurs="1" type="xsd:string">
          <xsd:annotation>
            <xsd:documentation>
                        This value indicates the number of saves or revisions. The application is responsible for updating this value after each revision.
                    </xsd:documentation>
          </xsd:annotation>
        </xsd:element>
        <xsd:element name="lastModifiedBy" minOccurs="0" maxOccurs="1" type="xsd:string"/>
        <xsd:element ref="dcterms:modified" minOccurs="0" maxOccurs="1"/>
        <xsd:element name="contentStatus" minOccurs="0" maxOccurs="1" type="xsd:string"/>
      </xsd:all>
    </xsd:complexType>
  </xsd:schema>
  <xs:schema xmlns:pc="http://schemas.microsoft.com/office/infopath/2007/PartnerControls" xmlns:xs="http://www.w3.org/2001/XMLSchema" targetNamespace="http://schemas.microsoft.com/office/infopath/2007/PartnerControls" elementFormDefault="qualified" attributeFormDefault="unqualified">
    <xs:element name="Person">
      <xs:complexType>
        <xs:sequence>
          <xs:element ref="pc:DisplayName" minOccurs="0"/>
          <xs:element ref="pc:AccountId" minOccurs="0"/>
          <xs:element ref="pc:AccountType" minOccurs="0"/>
        </xs:sequence>
      </xs:complexType>
    </xs:element>
    <xs:element name="DisplayName" type="xs:string"/>
    <xs:element name="AccountId" type="xs:string"/>
    <xs:element name="AccountType" type="xs:string"/>
    <xs:element name="BDCAssociatedEntity">
      <xs:complexType>
        <xs:sequence>
          <xs:element ref="pc:BDCEntity" minOccurs="0" maxOccurs="unbounded"/>
        </xs:sequence>
        <xs:attribute ref="pc:EntityNamespace"/>
        <xs:attribute ref="pc:EntityName"/>
        <xs:attribute ref="pc:SystemInstanceName"/>
        <xs:attribute ref="pc:AssociationName"/>
      </xs:complexType>
    </xs:element>
    <xs:attribute name="EntityNamespace" type="xs:string"/>
    <xs:attribute name="EntityName" type="xs:string"/>
    <xs:attribute name="SystemInstanceName" type="xs:string"/>
    <xs:attribute name="AssociationName" type="xs:string"/>
    <xs:element name="BDCEntity">
      <xs:complexType>
        <xs:sequence>
          <xs:element ref="pc:EntityDisplayName" minOccurs="0"/>
          <xs:element ref="pc:EntityInstanceReference" minOccurs="0"/>
          <xs:element ref="pc:EntityId1" minOccurs="0"/>
          <xs:element ref="pc:EntityId2" minOccurs="0"/>
          <xs:element ref="pc:EntityId3" minOccurs="0"/>
          <xs:element ref="pc:EntityId4" minOccurs="0"/>
          <xs:element ref="pc:EntityId5" minOccurs="0"/>
        </xs:sequence>
      </xs:complexType>
    </xs:element>
    <xs:element name="EntityDisplayName" type="xs:string"/>
    <xs:element name="EntityInstanceReference" type="xs:string"/>
    <xs:element name="EntityId1" type="xs:string"/>
    <xs:element name="EntityId2" type="xs:string"/>
    <xs:element name="EntityId3" type="xs:string"/>
    <xs:element name="EntityId4" type="xs:string"/>
    <xs:element name="EntityId5" type="xs:string"/>
    <xs:element name="Terms">
      <xs:complexType>
        <xs:sequence>
          <xs:element ref="pc:TermInfo" minOccurs="0" maxOccurs="unbounded"/>
        </xs:sequence>
      </xs:complexType>
    </xs:element>
    <xs:element name="TermInfo">
      <xs:complexType>
        <xs:sequence>
          <xs:element ref="pc:TermName" minOccurs="0"/>
          <xs:element ref="pc:TermId" minOccurs="0"/>
        </xs:sequence>
      </xs:complexType>
    </xs:element>
    <xs:element name="TermName" type="xs:string"/>
    <xs:element name="TermId" type="xs:string"/>
  </xs:schema>
</ct:contentTypeSchema>
</file>

<file path=customXml/item2.xml><?xml version="1.0" encoding="utf-8"?>
<?mso-contentType ?>
<FormTemplates xmlns="http://schemas.microsoft.com/sharepoint/v3/contenttype/forms">
  <Display>DocumentLibraryForm</Display>
  <Edit>DocumentLibraryForm</Edit>
  <New>DocumentLibraryForm</New>
</FormTemplates>
</file>

<file path=customXml/item3.xml><?xml version="1.0" encoding="utf-8"?>
<p:properties xmlns:p="http://schemas.microsoft.com/office/2006/metadata/properties" xmlns:xsi="http://www.w3.org/2001/XMLSchema-instance" xmlns:pc="http://schemas.microsoft.com/office/infopath/2007/PartnerControls">
  <documentManagement/>
</p:properties>
</file>

<file path=customXml/itemProps1.xml><?xml version="1.0" encoding="utf-8"?>
<ds:datastoreItem xmlns:ds="http://schemas.openxmlformats.org/officeDocument/2006/customXml" ds:itemID="{F057A34E-1C16-4123-B199-617F5821E8B9}">
  <ds:schemaRefs>
    <ds:schemaRef ds:uri="http://schemas.microsoft.com/office/2006/metadata/contentType"/>
    <ds:schemaRef ds:uri="http://schemas.microsoft.com/office/2006/metadata/properties/metaAttributes"/>
    <ds:schemaRef ds:uri="http://www.w3.org/2001/XMLSchema"/>
    <ds:schemaRef ds:uri="http://schemas.microsoft.com/office/2006/metadata/properties"/>
    <ds:schemaRef ds:uri="226dd0c0-99af-4c81-8ae6-478437f5f654"/>
    <ds:schemaRef ds:uri="http://schemas.microsoft.com/office/2006/documentManagement/types"/>
    <ds:schemaRef ds:uri="http://schemas.microsoft.com/office/infopath/2007/PartnerControls"/>
    <ds:schemaRef ds:uri="http://schemas.openxmlformats.org/package/2006/metadata/core-properties"/>
    <ds:schemaRef ds:uri="http://purl.org/dc/elements/1.1/"/>
    <ds:schemaRef ds:uri="http://purl.org/dc/terms/"/>
    <ds:schemaRef ds:uri="http://schemas.microsoft.com/internal/obd"/>
  </ds:schemaRefs>
</ds:datastoreItem>
</file>

<file path=customXml/itemProps2.xml><?xml version="1.0" encoding="utf-8"?>
<ds:datastoreItem xmlns:ds="http://schemas.openxmlformats.org/officeDocument/2006/customXml" ds:itemID="{CAEF7FDD-D0C7-4EE6-87F8-8DC970CD122B}">
  <ds:schemaRefs>
    <ds:schemaRef ds:uri="http://schemas.microsoft.com/sharepoint/v3/contenttype/forms"/>
  </ds:schemaRefs>
</ds:datastoreItem>
</file>

<file path=customXml/itemProps3.xml><?xml version="1.0" encoding="utf-8"?>
<ds:datastoreItem xmlns:ds="http://schemas.openxmlformats.org/officeDocument/2006/customXml" ds:itemID="{1835B5CB-7AEE-4888-9817-EEBE2A529414}">
  <ds:schemaRefs>
    <ds:schemaRef ds:uri="http://purl.org/dc/elements/1.1/"/>
    <ds:schemaRef ds:uri="http://schemas.microsoft.com/office/2006/metadata/properties"/>
    <ds:schemaRef ds:uri="http://purl.org/dc/terms/"/>
    <ds:schemaRef ds:uri="http://schemas.openxmlformats.org/package/2006/metadata/core-properties"/>
    <ds:schemaRef ds:uri="http://schemas.microsoft.com/office/2006/documentManagement/types"/>
    <ds:schemaRef ds:uri="http://schemas.microsoft.com/office/infopath/2007/PartnerControls"/>
    <ds:schemaRef ds:uri="226dd0c0-99af-4c81-8ae6-478437f5f654"/>
    <ds:schemaRef ds:uri="http://www.w3.org/XML/1998/namespace"/>
    <ds:schemaRef ds:uri="http://purl.org/dc/dcmitype/"/>
  </ds:schemaRefs>
</ds:datastoreItem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Plan1</vt:lpstr>
      <vt:lpstr>Plan2</vt:lpstr>
      <vt:lpstr>Plan3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pctcavalcanti@gmail.com</dc:creator>
  <cp:lastModifiedBy>Bruno Alencar</cp:lastModifiedBy>
  <dcterms:created xsi:type="dcterms:W3CDTF">2022-08-10T00:44:17Z</dcterms:created>
  <dcterms:modified xsi:type="dcterms:W3CDTF">2022-08-26T13:21:04Z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ContentTypeId">
    <vt:lpwstr>0x0101006A5636B98751FA44A6D9100E368FBF0C</vt:lpwstr>
  </property>
</Properties>
</file>