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PS\Google Drive\projects\fiber photometry system v2 (FPS-2)\firmware\FirmwareFP3002\Firmware\"/>
    </mc:Choice>
  </mc:AlternateContent>
  <xr:revisionPtr revIDLastSave="0" documentId="13_ncr:1_{38EF88BA-D5D0-43B2-8C7B-8B66B96DCE5C}" xr6:coauthVersionLast="45" xr6:coauthVersionMax="45" xr10:uidLastSave="{00000000-0000-0000-0000-000000000000}"/>
  <bookViews>
    <workbookView xWindow="-120" yWindow="-120" windowWidth="29040" windowHeight="15840" xr2:uid="{F4167B12-3ADE-4C90-9230-2AC90DBBC6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39" i="1" l="1"/>
  <c r="BZ40" i="1" s="1"/>
  <c r="BY39" i="1"/>
  <c r="BY40" i="1" s="1"/>
  <c r="BX39" i="1"/>
  <c r="BX40" i="1" s="1"/>
  <c r="BW39" i="1"/>
  <c r="BW40" i="1" s="1"/>
  <c r="BV39" i="1"/>
  <c r="BV40" i="1" s="1"/>
  <c r="BU39" i="1"/>
  <c r="BU40" i="1" s="1"/>
  <c r="BT39" i="1"/>
  <c r="BT40" i="1" s="1"/>
  <c r="BS39" i="1"/>
  <c r="BS40" i="1" s="1"/>
  <c r="BR39" i="1"/>
  <c r="BR40" i="1" s="1"/>
  <c r="BQ39" i="1"/>
  <c r="BQ40" i="1" s="1"/>
  <c r="BP39" i="1"/>
  <c r="BP40" i="1" s="1"/>
  <c r="BO39" i="1"/>
  <c r="BO40" i="1" s="1"/>
  <c r="BN39" i="1"/>
  <c r="BN40" i="1" s="1"/>
  <c r="BM39" i="1"/>
  <c r="BM40" i="1" s="1"/>
  <c r="BL39" i="1"/>
  <c r="BL40" i="1" s="1"/>
  <c r="BK39" i="1"/>
  <c r="BK40" i="1" s="1"/>
  <c r="BJ39" i="1"/>
  <c r="BJ40" i="1" s="1"/>
  <c r="BI39" i="1"/>
  <c r="BI40" i="1" s="1"/>
  <c r="BH39" i="1"/>
  <c r="BH40" i="1" s="1"/>
  <c r="BG39" i="1"/>
  <c r="BG40" i="1" s="1"/>
  <c r="BF39" i="1"/>
  <c r="BF40" i="1" s="1"/>
  <c r="BE39" i="1"/>
  <c r="BE40" i="1" s="1"/>
  <c r="BD39" i="1"/>
  <c r="BD40" i="1" s="1"/>
  <c r="BC39" i="1"/>
  <c r="BC40" i="1" s="1"/>
  <c r="BB39" i="1"/>
  <c r="BB40" i="1" s="1"/>
  <c r="BA39" i="1"/>
  <c r="BA40" i="1" s="1"/>
  <c r="AZ39" i="1"/>
  <c r="AZ40" i="1" s="1"/>
  <c r="AY39" i="1"/>
  <c r="AY40" i="1" s="1"/>
  <c r="AX39" i="1"/>
  <c r="AX40" i="1" s="1"/>
  <c r="AW39" i="1"/>
  <c r="AW40" i="1" s="1"/>
  <c r="AV39" i="1"/>
  <c r="AV40" i="1" s="1"/>
  <c r="AU39" i="1"/>
  <c r="AU40" i="1" s="1"/>
  <c r="BZ21" i="1"/>
  <c r="BZ22" i="1" s="1"/>
  <c r="BZ23" i="1" s="1"/>
  <c r="BZ25" i="1" s="1"/>
  <c r="BZ26" i="1" s="1"/>
  <c r="BZ27" i="1" s="1"/>
  <c r="BZ29" i="1" s="1"/>
  <c r="BZ30" i="1" s="1"/>
  <c r="BZ18" i="1"/>
  <c r="BW21" i="1"/>
  <c r="BW22" i="1" s="1"/>
  <c r="BW23" i="1" s="1"/>
  <c r="BW25" i="1" s="1"/>
  <c r="BW26" i="1" s="1"/>
  <c r="BW27" i="1" s="1"/>
  <c r="BW29" i="1" s="1"/>
  <c r="BW30" i="1" s="1"/>
  <c r="BS21" i="1"/>
  <c r="BS22" i="1" s="1"/>
  <c r="BS23" i="1" s="1"/>
  <c r="BS25" i="1" s="1"/>
  <c r="BS26" i="1" s="1"/>
  <c r="BS27" i="1" s="1"/>
  <c r="BS29" i="1" s="1"/>
  <c r="BS30" i="1" s="1"/>
  <c r="BO21" i="1"/>
  <c r="BO22" i="1" s="1"/>
  <c r="BO23" i="1" s="1"/>
  <c r="BO25" i="1" s="1"/>
  <c r="BO26" i="1" s="1"/>
  <c r="BO27" i="1" s="1"/>
  <c r="BO29" i="1" s="1"/>
  <c r="BO30" i="1" s="1"/>
  <c r="BK21" i="1"/>
  <c r="BK22" i="1" s="1"/>
  <c r="BK23" i="1" s="1"/>
  <c r="BK25" i="1" s="1"/>
  <c r="BK26" i="1" s="1"/>
  <c r="BK27" i="1" s="1"/>
  <c r="BK29" i="1" s="1"/>
  <c r="BK30" i="1" s="1"/>
  <c r="BG21" i="1"/>
  <c r="BG22" i="1" s="1"/>
  <c r="BG23" i="1" s="1"/>
  <c r="BG25" i="1" s="1"/>
  <c r="BG26" i="1" s="1"/>
  <c r="BG27" i="1" s="1"/>
  <c r="BG29" i="1" s="1"/>
  <c r="BG30" i="1" s="1"/>
  <c r="BC21" i="1"/>
  <c r="BC22" i="1" s="1"/>
  <c r="BC23" i="1" s="1"/>
  <c r="BC25" i="1" s="1"/>
  <c r="BC26" i="1" s="1"/>
  <c r="BC27" i="1" s="1"/>
  <c r="BC29" i="1" s="1"/>
  <c r="BC30" i="1" s="1"/>
  <c r="AY21" i="1"/>
  <c r="AY22" i="1" s="1"/>
  <c r="AY23" i="1" s="1"/>
  <c r="AY25" i="1" s="1"/>
  <c r="AY26" i="1" s="1"/>
  <c r="AY27" i="1" s="1"/>
  <c r="AY29" i="1" s="1"/>
  <c r="AY30" i="1" s="1"/>
  <c r="AU21" i="1"/>
  <c r="AU22" i="1" s="1"/>
  <c r="AU23" i="1" s="1"/>
  <c r="AU25" i="1" s="1"/>
  <c r="AU26" i="1" s="1"/>
  <c r="AU27" i="1" s="1"/>
  <c r="AU29" i="1" s="1"/>
  <c r="AU30" i="1" s="1"/>
  <c r="BY18" i="1"/>
  <c r="BY21" i="1" s="1"/>
  <c r="BY22" i="1" s="1"/>
  <c r="BY23" i="1" s="1"/>
  <c r="BY25" i="1" s="1"/>
  <c r="BY26" i="1" s="1"/>
  <c r="BY27" i="1" s="1"/>
  <c r="BY29" i="1" s="1"/>
  <c r="BY30" i="1" s="1"/>
  <c r="BX18" i="1"/>
  <c r="BX21" i="1" s="1"/>
  <c r="BX22" i="1" s="1"/>
  <c r="BX23" i="1" s="1"/>
  <c r="BX25" i="1" s="1"/>
  <c r="BX26" i="1" s="1"/>
  <c r="BX27" i="1" s="1"/>
  <c r="BX29" i="1" s="1"/>
  <c r="BX30" i="1" s="1"/>
  <c r="BW18" i="1"/>
  <c r="BV18" i="1"/>
  <c r="BV21" i="1" s="1"/>
  <c r="BV22" i="1" s="1"/>
  <c r="BV23" i="1" s="1"/>
  <c r="BV25" i="1" s="1"/>
  <c r="BV26" i="1" s="1"/>
  <c r="BV27" i="1" s="1"/>
  <c r="BV29" i="1" s="1"/>
  <c r="BV30" i="1" s="1"/>
  <c r="BU18" i="1"/>
  <c r="BU21" i="1" s="1"/>
  <c r="BU22" i="1" s="1"/>
  <c r="BU23" i="1" s="1"/>
  <c r="BU25" i="1" s="1"/>
  <c r="BU26" i="1" s="1"/>
  <c r="BU27" i="1" s="1"/>
  <c r="BU29" i="1" s="1"/>
  <c r="BU30" i="1" s="1"/>
  <c r="BT18" i="1"/>
  <c r="BT21" i="1" s="1"/>
  <c r="BT22" i="1" s="1"/>
  <c r="BT23" i="1" s="1"/>
  <c r="BT25" i="1" s="1"/>
  <c r="BT26" i="1" s="1"/>
  <c r="BT27" i="1" s="1"/>
  <c r="BT29" i="1" s="1"/>
  <c r="BT30" i="1" s="1"/>
  <c r="BS18" i="1"/>
  <c r="BR18" i="1"/>
  <c r="BR21" i="1" s="1"/>
  <c r="BR22" i="1" s="1"/>
  <c r="BR23" i="1" s="1"/>
  <c r="BR25" i="1" s="1"/>
  <c r="BR26" i="1" s="1"/>
  <c r="BR27" i="1" s="1"/>
  <c r="BR29" i="1" s="1"/>
  <c r="BR30" i="1" s="1"/>
  <c r="BQ18" i="1"/>
  <c r="BQ21" i="1" s="1"/>
  <c r="BQ22" i="1" s="1"/>
  <c r="BQ23" i="1" s="1"/>
  <c r="BQ25" i="1" s="1"/>
  <c r="BQ26" i="1" s="1"/>
  <c r="BQ27" i="1" s="1"/>
  <c r="BQ29" i="1" s="1"/>
  <c r="BQ30" i="1" s="1"/>
  <c r="BP18" i="1"/>
  <c r="BP21" i="1" s="1"/>
  <c r="BP22" i="1" s="1"/>
  <c r="BP23" i="1" s="1"/>
  <c r="BP25" i="1" s="1"/>
  <c r="BP26" i="1" s="1"/>
  <c r="BP27" i="1" s="1"/>
  <c r="BP29" i="1" s="1"/>
  <c r="BP30" i="1" s="1"/>
  <c r="BO18" i="1"/>
  <c r="BN18" i="1"/>
  <c r="BN21" i="1" s="1"/>
  <c r="BN22" i="1" s="1"/>
  <c r="BN23" i="1" s="1"/>
  <c r="BN25" i="1" s="1"/>
  <c r="BN26" i="1" s="1"/>
  <c r="BN27" i="1" s="1"/>
  <c r="BN29" i="1" s="1"/>
  <c r="BN30" i="1" s="1"/>
  <c r="BM18" i="1"/>
  <c r="BM21" i="1" s="1"/>
  <c r="BM22" i="1" s="1"/>
  <c r="BM23" i="1" s="1"/>
  <c r="BM25" i="1" s="1"/>
  <c r="BM26" i="1" s="1"/>
  <c r="BM27" i="1" s="1"/>
  <c r="BM29" i="1" s="1"/>
  <c r="BM30" i="1" s="1"/>
  <c r="BL18" i="1"/>
  <c r="BL21" i="1" s="1"/>
  <c r="BL22" i="1" s="1"/>
  <c r="BL23" i="1" s="1"/>
  <c r="BL25" i="1" s="1"/>
  <c r="BL26" i="1" s="1"/>
  <c r="BL27" i="1" s="1"/>
  <c r="BL29" i="1" s="1"/>
  <c r="BL30" i="1" s="1"/>
  <c r="BK18" i="1"/>
  <c r="BJ18" i="1"/>
  <c r="BJ21" i="1" s="1"/>
  <c r="BJ22" i="1" s="1"/>
  <c r="BJ23" i="1" s="1"/>
  <c r="BJ25" i="1" s="1"/>
  <c r="BJ26" i="1" s="1"/>
  <c r="BJ27" i="1" s="1"/>
  <c r="BJ29" i="1" s="1"/>
  <c r="BJ30" i="1" s="1"/>
  <c r="BI18" i="1"/>
  <c r="BI21" i="1" s="1"/>
  <c r="BI22" i="1" s="1"/>
  <c r="BI23" i="1" s="1"/>
  <c r="BI25" i="1" s="1"/>
  <c r="BI26" i="1" s="1"/>
  <c r="BI27" i="1" s="1"/>
  <c r="BI29" i="1" s="1"/>
  <c r="BI30" i="1" s="1"/>
  <c r="BH18" i="1"/>
  <c r="BH21" i="1" s="1"/>
  <c r="BH22" i="1" s="1"/>
  <c r="BH23" i="1" s="1"/>
  <c r="BH25" i="1" s="1"/>
  <c r="BH26" i="1" s="1"/>
  <c r="BH27" i="1" s="1"/>
  <c r="BH29" i="1" s="1"/>
  <c r="BH30" i="1" s="1"/>
  <c r="BG18" i="1"/>
  <c r="BF18" i="1"/>
  <c r="BF21" i="1" s="1"/>
  <c r="BF22" i="1" s="1"/>
  <c r="BF23" i="1" s="1"/>
  <c r="BF25" i="1" s="1"/>
  <c r="BF26" i="1" s="1"/>
  <c r="BF27" i="1" s="1"/>
  <c r="BF29" i="1" s="1"/>
  <c r="BF30" i="1" s="1"/>
  <c r="BE18" i="1"/>
  <c r="BE21" i="1" s="1"/>
  <c r="BE22" i="1" s="1"/>
  <c r="BE23" i="1" s="1"/>
  <c r="BE25" i="1" s="1"/>
  <c r="BE26" i="1" s="1"/>
  <c r="BE27" i="1" s="1"/>
  <c r="BE29" i="1" s="1"/>
  <c r="BE30" i="1" s="1"/>
  <c r="BD18" i="1"/>
  <c r="BD21" i="1" s="1"/>
  <c r="BD22" i="1" s="1"/>
  <c r="BD23" i="1" s="1"/>
  <c r="BD25" i="1" s="1"/>
  <c r="BD26" i="1" s="1"/>
  <c r="BD27" i="1" s="1"/>
  <c r="BD29" i="1" s="1"/>
  <c r="BD30" i="1" s="1"/>
  <c r="BC18" i="1"/>
  <c r="BB18" i="1"/>
  <c r="BB21" i="1" s="1"/>
  <c r="BB22" i="1" s="1"/>
  <c r="BB23" i="1" s="1"/>
  <c r="BB25" i="1" s="1"/>
  <c r="BB26" i="1" s="1"/>
  <c r="BB27" i="1" s="1"/>
  <c r="BB29" i="1" s="1"/>
  <c r="BB30" i="1" s="1"/>
  <c r="BA18" i="1"/>
  <c r="BA21" i="1" s="1"/>
  <c r="BA22" i="1" s="1"/>
  <c r="BA23" i="1" s="1"/>
  <c r="BA25" i="1" s="1"/>
  <c r="BA26" i="1" s="1"/>
  <c r="BA27" i="1" s="1"/>
  <c r="BA29" i="1" s="1"/>
  <c r="BA30" i="1" s="1"/>
  <c r="AZ18" i="1"/>
  <c r="AZ21" i="1" s="1"/>
  <c r="AZ22" i="1" s="1"/>
  <c r="AZ23" i="1" s="1"/>
  <c r="AZ25" i="1" s="1"/>
  <c r="AZ26" i="1" s="1"/>
  <c r="AZ27" i="1" s="1"/>
  <c r="AZ29" i="1" s="1"/>
  <c r="AZ30" i="1" s="1"/>
  <c r="AY18" i="1"/>
  <c r="AX18" i="1"/>
  <c r="AX21" i="1" s="1"/>
  <c r="AX22" i="1" s="1"/>
  <c r="AX23" i="1" s="1"/>
  <c r="AX25" i="1" s="1"/>
  <c r="AX26" i="1" s="1"/>
  <c r="AX27" i="1" s="1"/>
  <c r="AX29" i="1" s="1"/>
  <c r="AX30" i="1" s="1"/>
  <c r="AW18" i="1"/>
  <c r="AW21" i="1" s="1"/>
  <c r="AW22" i="1" s="1"/>
  <c r="AW23" i="1" s="1"/>
  <c r="AW25" i="1" s="1"/>
  <c r="AW26" i="1" s="1"/>
  <c r="AW27" i="1" s="1"/>
  <c r="AW29" i="1" s="1"/>
  <c r="AW30" i="1" s="1"/>
  <c r="AV18" i="1"/>
  <c r="AV21" i="1" s="1"/>
  <c r="AV22" i="1" s="1"/>
  <c r="AV23" i="1" s="1"/>
  <c r="AV25" i="1" s="1"/>
  <c r="AV26" i="1" s="1"/>
  <c r="AV27" i="1" s="1"/>
  <c r="AV29" i="1" s="1"/>
  <c r="AV30" i="1" s="1"/>
  <c r="AU18" i="1"/>
  <c r="R39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39" i="1"/>
  <c r="O40" i="1" s="1"/>
  <c r="K3" i="1"/>
  <c r="J3" i="1"/>
  <c r="D3" i="1"/>
  <c r="C3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P39" i="1"/>
  <c r="Q21" i="1"/>
  <c r="Q22" i="1" s="1"/>
  <c r="Q23" i="1" s="1"/>
  <c r="Q25" i="1" s="1"/>
  <c r="Q26" i="1" s="1"/>
  <c r="Q27" i="1" s="1"/>
  <c r="Q29" i="1" s="1"/>
  <c r="Q30" i="1" s="1"/>
  <c r="P21" i="1"/>
  <c r="P22" i="1" s="1"/>
  <c r="P23" i="1" s="1"/>
  <c r="P25" i="1" s="1"/>
  <c r="P26" i="1" s="1"/>
  <c r="P27" i="1" s="1"/>
  <c r="P29" i="1" s="1"/>
  <c r="P30" i="1" s="1"/>
  <c r="R18" i="1"/>
  <c r="R21" i="1" s="1"/>
  <c r="R22" i="1" s="1"/>
  <c r="R23" i="1" s="1"/>
  <c r="R25" i="1" s="1"/>
  <c r="R26" i="1" s="1"/>
  <c r="R27" i="1" s="1"/>
  <c r="R29" i="1" s="1"/>
  <c r="R30" i="1" s="1"/>
  <c r="Q18" i="1"/>
  <c r="P18" i="1"/>
  <c r="AS30" i="1"/>
  <c r="AR30" i="1"/>
  <c r="AL30" i="1"/>
  <c r="AK30" i="1"/>
  <c r="AJ30" i="1"/>
  <c r="AD30" i="1"/>
  <c r="AC30" i="1"/>
  <c r="AB30" i="1"/>
  <c r="V30" i="1"/>
  <c r="U30" i="1"/>
  <c r="T30" i="1"/>
  <c r="AS29" i="1"/>
  <c r="AR29" i="1"/>
  <c r="AQ29" i="1"/>
  <c r="AQ30" i="1" s="1"/>
  <c r="AP29" i="1"/>
  <c r="AP30" i="1" s="1"/>
  <c r="AO29" i="1"/>
  <c r="AO30" i="1" s="1"/>
  <c r="AN29" i="1"/>
  <c r="AN30" i="1" s="1"/>
  <c r="AM29" i="1"/>
  <c r="AM30" i="1" s="1"/>
  <c r="AL29" i="1"/>
  <c r="AK29" i="1"/>
  <c r="AJ29" i="1"/>
  <c r="AI29" i="1"/>
  <c r="AI30" i="1" s="1"/>
  <c r="AH29" i="1"/>
  <c r="AH30" i="1" s="1"/>
  <c r="AG29" i="1"/>
  <c r="AG30" i="1" s="1"/>
  <c r="AF29" i="1"/>
  <c r="AF30" i="1" s="1"/>
  <c r="AE29" i="1"/>
  <c r="AE30" i="1" s="1"/>
  <c r="AD29" i="1"/>
  <c r="AC29" i="1"/>
  <c r="AB29" i="1"/>
  <c r="AA29" i="1"/>
  <c r="AA30" i="1" s="1"/>
  <c r="Z29" i="1"/>
  <c r="Z30" i="1" s="1"/>
  <c r="Y29" i="1"/>
  <c r="Y30" i="1" s="1"/>
  <c r="X29" i="1"/>
  <c r="X30" i="1" s="1"/>
  <c r="W29" i="1"/>
  <c r="W30" i="1" s="1"/>
  <c r="V29" i="1"/>
  <c r="U29" i="1"/>
  <c r="T29" i="1"/>
  <c r="S30" i="1"/>
  <c r="S29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AT21" i="1"/>
  <c r="AT22" i="1" s="1"/>
  <c r="AT23" i="1" s="1"/>
  <c r="AT25" i="1" s="1"/>
  <c r="AT26" i="1" s="1"/>
  <c r="AT27" i="1" s="1"/>
  <c r="AT29" i="1" s="1"/>
  <c r="AT30" i="1" s="1"/>
  <c r="AT18" i="1"/>
  <c r="AS18" i="1"/>
  <c r="AS21" i="1" s="1"/>
  <c r="AS22" i="1" s="1"/>
  <c r="AS23" i="1" s="1"/>
  <c r="AS25" i="1" s="1"/>
  <c r="AS26" i="1" s="1"/>
  <c r="AP21" i="1"/>
  <c r="AP22" i="1" s="1"/>
  <c r="AP23" i="1" s="1"/>
  <c r="AP25" i="1" s="1"/>
  <c r="AP26" i="1" s="1"/>
  <c r="AN21" i="1"/>
  <c r="AN22" i="1" s="1"/>
  <c r="AN23" i="1" s="1"/>
  <c r="AN25" i="1" s="1"/>
  <c r="AN26" i="1" s="1"/>
  <c r="AL21" i="1"/>
  <c r="AL22" i="1" s="1"/>
  <c r="AL23" i="1" s="1"/>
  <c r="AL25" i="1" s="1"/>
  <c r="AL26" i="1" s="1"/>
  <c r="AR18" i="1"/>
  <c r="AR21" i="1" s="1"/>
  <c r="AR22" i="1" s="1"/>
  <c r="AR23" i="1" s="1"/>
  <c r="AR25" i="1" s="1"/>
  <c r="AR26" i="1" s="1"/>
  <c r="AQ18" i="1"/>
  <c r="AQ21" i="1" s="1"/>
  <c r="AQ22" i="1" s="1"/>
  <c r="AQ23" i="1" s="1"/>
  <c r="AQ25" i="1" s="1"/>
  <c r="AQ26" i="1" s="1"/>
  <c r="AP18" i="1"/>
  <c r="AO18" i="1"/>
  <c r="AO21" i="1" s="1"/>
  <c r="AO22" i="1" s="1"/>
  <c r="AO23" i="1" s="1"/>
  <c r="AO25" i="1" s="1"/>
  <c r="AO26" i="1" s="1"/>
  <c r="AN18" i="1"/>
  <c r="AM18" i="1"/>
  <c r="AM21" i="1" s="1"/>
  <c r="AM22" i="1" s="1"/>
  <c r="AM23" i="1" s="1"/>
  <c r="AM25" i="1" s="1"/>
  <c r="AM26" i="1" s="1"/>
  <c r="AL18" i="1"/>
  <c r="AK18" i="1"/>
  <c r="AK21" i="1" s="1"/>
  <c r="AK22" i="1" s="1"/>
  <c r="AK23" i="1" s="1"/>
  <c r="AK25" i="1" s="1"/>
  <c r="AK26" i="1" s="1"/>
  <c r="AJ18" i="1"/>
  <c r="AJ21" i="1" s="1"/>
  <c r="AJ22" i="1" s="1"/>
  <c r="AJ23" i="1" s="1"/>
  <c r="AJ25" i="1" s="1"/>
  <c r="AJ26" i="1" s="1"/>
  <c r="AI21" i="1"/>
  <c r="AI22" i="1" s="1"/>
  <c r="AI23" i="1" s="1"/>
  <c r="AI25" i="1" s="1"/>
  <c r="AI26" i="1" s="1"/>
  <c r="AG21" i="1"/>
  <c r="AG22" i="1" s="1"/>
  <c r="AG23" i="1" s="1"/>
  <c r="AG25" i="1" s="1"/>
  <c r="AG26" i="1" s="1"/>
  <c r="AF21" i="1"/>
  <c r="AF22" i="1" s="1"/>
  <c r="AF23" i="1" s="1"/>
  <c r="AF25" i="1" s="1"/>
  <c r="AF26" i="1" s="1"/>
  <c r="AB21" i="1"/>
  <c r="AB22" i="1" s="1"/>
  <c r="AB23" i="1" s="1"/>
  <c r="AB25" i="1" s="1"/>
  <c r="AB26" i="1" s="1"/>
  <c r="AA21" i="1"/>
  <c r="AA22" i="1" s="1"/>
  <c r="AA23" i="1" s="1"/>
  <c r="AA25" i="1" s="1"/>
  <c r="AA26" i="1" s="1"/>
  <c r="Y21" i="1"/>
  <c r="Y22" i="1" s="1"/>
  <c r="Y23" i="1" s="1"/>
  <c r="Y25" i="1" s="1"/>
  <c r="Y26" i="1" s="1"/>
  <c r="X21" i="1"/>
  <c r="X22" i="1" s="1"/>
  <c r="X23" i="1" s="1"/>
  <c r="X25" i="1" s="1"/>
  <c r="X26" i="1" s="1"/>
  <c r="AI18" i="1"/>
  <c r="AH18" i="1"/>
  <c r="AH21" i="1" s="1"/>
  <c r="AH22" i="1" s="1"/>
  <c r="AH23" i="1" s="1"/>
  <c r="AH25" i="1" s="1"/>
  <c r="AH26" i="1" s="1"/>
  <c r="AG18" i="1"/>
  <c r="AF18" i="1"/>
  <c r="AE18" i="1"/>
  <c r="AE21" i="1" s="1"/>
  <c r="AE22" i="1" s="1"/>
  <c r="AE23" i="1" s="1"/>
  <c r="AE25" i="1" s="1"/>
  <c r="AE26" i="1" s="1"/>
  <c r="AD18" i="1"/>
  <c r="AD21" i="1" s="1"/>
  <c r="AD22" i="1" s="1"/>
  <c r="AD23" i="1" s="1"/>
  <c r="AD25" i="1" s="1"/>
  <c r="AD26" i="1" s="1"/>
  <c r="AC18" i="1"/>
  <c r="AC21" i="1" s="1"/>
  <c r="AC22" i="1" s="1"/>
  <c r="AC23" i="1" s="1"/>
  <c r="AC25" i="1" s="1"/>
  <c r="AC26" i="1" s="1"/>
  <c r="AB18" i="1"/>
  <c r="AA18" i="1"/>
  <c r="Z18" i="1"/>
  <c r="Z21" i="1" s="1"/>
  <c r="Z22" i="1" s="1"/>
  <c r="Z23" i="1" s="1"/>
  <c r="Z25" i="1" s="1"/>
  <c r="Z26" i="1" s="1"/>
  <c r="Y18" i="1"/>
  <c r="X18" i="1"/>
  <c r="W18" i="1"/>
  <c r="W21" i="1" s="1"/>
  <c r="W22" i="1" s="1"/>
  <c r="W23" i="1" s="1"/>
  <c r="W25" i="1" s="1"/>
  <c r="W26" i="1" s="1"/>
  <c r="V18" i="1"/>
  <c r="V21" i="1" s="1"/>
  <c r="V22" i="1" s="1"/>
  <c r="V23" i="1" s="1"/>
  <c r="V25" i="1" s="1"/>
  <c r="V26" i="1" s="1"/>
  <c r="U18" i="1"/>
  <c r="U21" i="1" s="1"/>
  <c r="U22" i="1" s="1"/>
  <c r="U23" i="1" s="1"/>
  <c r="U25" i="1" s="1"/>
  <c r="U26" i="1" s="1"/>
  <c r="T21" i="1"/>
  <c r="T22" i="1" s="1"/>
  <c r="T23" i="1" s="1"/>
  <c r="T18" i="1"/>
  <c r="S18" i="1"/>
  <c r="S21" i="1" s="1"/>
  <c r="S22" i="1" s="1"/>
  <c r="S23" i="1" s="1"/>
  <c r="D40" i="1"/>
  <c r="C40" i="1"/>
  <c r="D37" i="1"/>
  <c r="C37" i="1"/>
  <c r="K6" i="1"/>
  <c r="J6" i="1"/>
  <c r="D34" i="1"/>
  <c r="C34" i="1"/>
  <c r="D28" i="1"/>
  <c r="C28" i="1"/>
  <c r="C6" i="1"/>
  <c r="I3" i="1" l="1"/>
  <c r="N3" i="1" s="1"/>
  <c r="B3" i="1"/>
  <c r="G3" i="1" s="1"/>
  <c r="B28" i="1"/>
  <c r="G28" i="1" s="1"/>
  <c r="B37" i="1"/>
  <c r="G37" i="1" s="1"/>
  <c r="B40" i="1"/>
  <c r="G40" i="1" s="1"/>
  <c r="T25" i="1"/>
  <c r="T26" i="1" s="1"/>
  <c r="S25" i="1"/>
  <c r="S26" i="1" s="1"/>
  <c r="I6" i="1"/>
  <c r="N6" i="1" s="1"/>
  <c r="B34" i="1"/>
  <c r="G34" i="1" s="1"/>
  <c r="D31" i="1"/>
  <c r="C31" i="1"/>
  <c r="D24" i="1"/>
  <c r="C24" i="1"/>
  <c r="D21" i="1"/>
  <c r="C21" i="1"/>
  <c r="C15" i="1"/>
  <c r="D18" i="1"/>
  <c r="C18" i="1"/>
  <c r="D15" i="1"/>
  <c r="D12" i="1"/>
  <c r="C12" i="1"/>
  <c r="D9" i="1"/>
  <c r="C9" i="1"/>
  <c r="D6" i="1"/>
  <c r="B31" i="1" l="1"/>
  <c r="G31" i="1" s="1"/>
  <c r="B24" i="1"/>
  <c r="G24" i="1" s="1"/>
  <c r="B21" i="1"/>
  <c r="G21" i="1" s="1"/>
  <c r="B18" i="1"/>
  <c r="G18" i="1" s="1"/>
  <c r="B15" i="1"/>
  <c r="G15" i="1" s="1"/>
  <c r="B12" i="1"/>
  <c r="G12" i="1" s="1"/>
  <c r="B9" i="1"/>
  <c r="G9" i="1" s="1"/>
  <c r="B6" i="1"/>
  <c r="G6" i="1" s="1"/>
</calcChain>
</file>

<file path=xl/sharedStrings.xml><?xml version="1.0" encoding="utf-8"?>
<sst xmlns="http://schemas.openxmlformats.org/spreadsheetml/2006/main" count="38" uniqueCount="17">
  <si>
    <t>RF</t>
  </si>
  <si>
    <t>RT</t>
  </si>
  <si>
    <t>Target</t>
  </si>
  <si>
    <t>Difference</t>
  </si>
  <si>
    <t>Gain</t>
  </si>
  <si>
    <t>Pot. Registers</t>
  </si>
  <si>
    <t>Max RF</t>
  </si>
  <si>
    <t>Real RT</t>
  </si>
  <si>
    <t>target RT</t>
  </si>
  <si>
    <t>Register RT</t>
  </si>
  <si>
    <t>target RF</t>
  </si>
  <si>
    <t>Register RF</t>
  </si>
  <si>
    <t>Real RF</t>
  </si>
  <si>
    <t>Error</t>
  </si>
  <si>
    <t>Real Gain</t>
  </si>
  <si>
    <r>
      <rPr>
        <b/>
        <sz val="11"/>
        <color rgb="FF9C0006"/>
        <rFont val="Calibri"/>
        <family val="2"/>
        <scheme val="minor"/>
      </rPr>
      <t>Note:</t>
    </r>
    <r>
      <rPr>
        <sz val="11"/>
        <color rgb="FF9C0006"/>
        <rFont val="Calibri"/>
        <family val="2"/>
        <scheme val="minor"/>
      </rPr>
      <t xml:space="preserve"> For gains </t>
    </r>
    <r>
      <rPr>
        <b/>
        <sz val="11"/>
        <color rgb="FF9C0006"/>
        <rFont val="Calibri"/>
        <family val="2"/>
        <scheme val="minor"/>
      </rPr>
      <t>1</t>
    </r>
    <r>
      <rPr>
        <sz val="11"/>
        <color rgb="FF9C0006"/>
        <rFont val="Calibri"/>
        <family val="2"/>
        <scheme val="minor"/>
      </rPr>
      <t xml:space="preserve">, </t>
    </r>
    <r>
      <rPr>
        <b/>
        <sz val="11"/>
        <color rgb="FF9C0006"/>
        <rFont val="Calibri"/>
        <family val="2"/>
        <scheme val="minor"/>
      </rPr>
      <t>2</t>
    </r>
    <r>
      <rPr>
        <sz val="11"/>
        <color rgb="FF9C0006"/>
        <rFont val="Calibri"/>
        <family val="2"/>
        <scheme val="minor"/>
      </rPr>
      <t xml:space="preserve">, </t>
    </r>
    <r>
      <rPr>
        <b/>
        <sz val="11"/>
        <color rgb="FF9C0006"/>
        <rFont val="Calibri"/>
        <family val="2"/>
        <scheme val="minor"/>
      </rPr>
      <t>3</t>
    </r>
    <r>
      <rPr>
        <sz val="11"/>
        <color rgb="FF9C0006"/>
        <rFont val="Calibri"/>
        <family val="2"/>
        <scheme val="minor"/>
      </rPr>
      <t xml:space="preserve">, </t>
    </r>
    <r>
      <rPr>
        <b/>
        <sz val="11"/>
        <color rgb="FF9C0006"/>
        <rFont val="Calibri"/>
        <family val="2"/>
        <scheme val="minor"/>
      </rPr>
      <t>4</t>
    </r>
    <r>
      <rPr>
        <sz val="11"/>
        <color rgb="FF9C0006"/>
        <rFont val="Calibri"/>
        <family val="2"/>
        <scheme val="minor"/>
      </rPr>
      <t xml:space="preserve"> and </t>
    </r>
    <r>
      <rPr>
        <b/>
        <sz val="11"/>
        <color rgb="FF9C0006"/>
        <rFont val="Calibri"/>
        <family val="2"/>
        <scheme val="minor"/>
      </rPr>
      <t>5</t>
    </r>
    <r>
      <rPr>
        <sz val="11"/>
        <color rgb="FF9C0006"/>
        <rFont val="Calibri"/>
        <family val="2"/>
        <scheme val="minor"/>
      </rPr>
      <t xml:space="preserve"> use the left table to keep the resistors with lower values</t>
    </r>
  </si>
  <si>
    <t>Length =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</si>
</sst>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00"/>
    <numFmt numFmtId="167" formatCode="0.000%"/>
    <numFmt numFmtId="170" formatCode="0.000"/>
    <numFmt numFmtId="172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4" fillId="4" borderId="1" xfId="4" applyAlignment="1">
      <alignment horizontal="center"/>
    </xf>
    <xf numFmtId="0" fontId="2" fillId="2" borderId="1" xfId="2" applyBorder="1" applyAlignment="1">
      <alignment horizontal="center"/>
    </xf>
    <xf numFmtId="172" fontId="0" fillId="0" borderId="0" xfId="0" applyNumberFormat="1" applyAlignment="1">
      <alignment horizontal="center"/>
    </xf>
    <xf numFmtId="170" fontId="7" fillId="0" borderId="0" xfId="0" applyNumberFormat="1" applyFont="1" applyAlignment="1">
      <alignment horizontal="center"/>
    </xf>
    <xf numFmtId="170" fontId="8" fillId="5" borderId="1" xfId="5" applyNumberFormat="1" applyFont="1" applyAlignment="1">
      <alignment horizontal="center"/>
    </xf>
    <xf numFmtId="170" fontId="2" fillId="2" borderId="1" xfId="2" applyNumberFormat="1" applyBorder="1" applyAlignment="1">
      <alignment horizontal="center"/>
    </xf>
    <xf numFmtId="0" fontId="2" fillId="2" borderId="0" xfId="2" applyAlignment="1">
      <alignment horizontal="center"/>
    </xf>
    <xf numFmtId="0" fontId="6" fillId="0" borderId="0" xfId="0" applyFont="1" applyAlignment="1">
      <alignment horizontal="center"/>
    </xf>
    <xf numFmtId="0" fontId="3" fillId="3" borderId="0" xfId="3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170" fontId="6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0" xfId="1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6">
    <cellStyle name="Bad" xfId="3" builtinId="27"/>
    <cellStyle name="Calculation" xfId="5" builtinId="22"/>
    <cellStyle name="Good" xfId="2" builtinId="26"/>
    <cellStyle name="Input" xfId="4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B2F1-B741-412D-A016-0B0284B8067E}">
  <dimension ref="A1:CB40"/>
  <sheetViews>
    <sheetView tabSelected="1" topLeftCell="A10" zoomScaleNormal="100" workbookViewId="0">
      <selection activeCell="J26" sqref="J26:J46"/>
    </sheetView>
  </sheetViews>
  <sheetFormatPr defaultRowHeight="15" x14ac:dyDescent="0.25"/>
  <cols>
    <col min="1" max="1" width="14.42578125" customWidth="1"/>
    <col min="3" max="4" width="13.85546875" style="2" customWidth="1"/>
    <col min="5" max="5" width="2.140625" customWidth="1"/>
    <col min="6" max="6" width="9.140625" style="2"/>
    <col min="7" max="7" width="11.5703125" style="2" customWidth="1"/>
    <col min="9" max="9" width="9.140625" customWidth="1"/>
    <col min="10" max="10" width="13.85546875" style="2" customWidth="1"/>
    <col min="11" max="11" width="15.5703125" style="2" customWidth="1"/>
    <col min="12" max="12" width="2" customWidth="1"/>
    <col min="13" max="13" width="9.140625" style="2"/>
    <col min="14" max="14" width="12.140625" style="2" customWidth="1"/>
    <col min="15" max="15" width="8.5703125" customWidth="1"/>
    <col min="16" max="16" width="8.5703125" bestFit="1" customWidth="1"/>
    <col min="17" max="17" width="8.28515625" bestFit="1" customWidth="1"/>
    <col min="19" max="19" width="8.5703125" bestFit="1" customWidth="1"/>
    <col min="20" max="20" width="8.28515625" bestFit="1" customWidth="1"/>
  </cols>
  <sheetData>
    <row r="1" spans="1:14" x14ac:dyDescent="0.25">
      <c r="B1" s="7" t="s">
        <v>4</v>
      </c>
      <c r="C1" s="7" t="s">
        <v>0</v>
      </c>
      <c r="D1" s="7" t="s">
        <v>1</v>
      </c>
      <c r="E1" s="8"/>
      <c r="F1" s="7" t="s">
        <v>2</v>
      </c>
      <c r="G1" s="7" t="s">
        <v>3</v>
      </c>
      <c r="I1" s="7" t="s">
        <v>4</v>
      </c>
      <c r="J1" s="7" t="s">
        <v>0</v>
      </c>
      <c r="K1" s="7" t="s">
        <v>1</v>
      </c>
      <c r="L1" s="8"/>
      <c r="M1" s="7" t="s">
        <v>2</v>
      </c>
      <c r="N1" s="7" t="s">
        <v>3</v>
      </c>
    </row>
    <row r="2" spans="1:14" x14ac:dyDescent="0.25">
      <c r="A2" t="s">
        <v>5</v>
      </c>
      <c r="C2" s="15">
        <v>0</v>
      </c>
      <c r="D2" s="15">
        <v>255</v>
      </c>
      <c r="I2" s="1"/>
      <c r="J2" s="2">
        <v>0</v>
      </c>
      <c r="K2" s="2">
        <v>255</v>
      </c>
    </row>
    <row r="3" spans="1:14" x14ac:dyDescent="0.25">
      <c r="B3" s="1">
        <f>1+C3/D3</f>
        <v>1.0044973297104844</v>
      </c>
      <c r="C3" s="5">
        <f>C2*10000/256+45</f>
        <v>45</v>
      </c>
      <c r="D3" s="5">
        <f>D2*10000/256+45</f>
        <v>10005.9375</v>
      </c>
      <c r="F3" s="2">
        <v>1</v>
      </c>
      <c r="G3" s="3">
        <f>(B3-F3)/F3</f>
        <v>4.4973297104844434E-3</v>
      </c>
      <c r="I3" s="1">
        <f>1+J3/K3</f>
        <v>1.0044973297104844</v>
      </c>
      <c r="J3" s="2">
        <f>J2*10000/256+45</f>
        <v>45</v>
      </c>
      <c r="K3" s="4">
        <f>K2*10000/256+45</f>
        <v>10005.9375</v>
      </c>
      <c r="M3" s="2">
        <v>1</v>
      </c>
      <c r="N3" s="3">
        <f>(I3-M3)/M3</f>
        <v>4.4973297104844434E-3</v>
      </c>
    </row>
    <row r="4" spans="1:14" x14ac:dyDescent="0.25">
      <c r="B4" s="18"/>
      <c r="C4" s="18"/>
      <c r="D4" s="18"/>
      <c r="E4" s="19"/>
      <c r="F4" s="18"/>
      <c r="G4" s="18"/>
      <c r="I4" s="18"/>
      <c r="J4" s="18"/>
      <c r="K4" s="18"/>
      <c r="L4" s="19"/>
      <c r="M4" s="18"/>
      <c r="N4" s="18"/>
    </row>
    <row r="5" spans="1:14" x14ac:dyDescent="0.25">
      <c r="A5" t="s">
        <v>5</v>
      </c>
      <c r="C5" s="15">
        <v>96</v>
      </c>
      <c r="D5" s="15">
        <v>96</v>
      </c>
      <c r="I5" s="1"/>
      <c r="J5" s="2">
        <v>255</v>
      </c>
      <c r="K5" s="2">
        <v>50</v>
      </c>
    </row>
    <row r="6" spans="1:14" x14ac:dyDescent="0.25">
      <c r="B6" s="1">
        <f>1+C6/D6</f>
        <v>2</v>
      </c>
      <c r="C6" s="5">
        <f>C5*10000/256+45</f>
        <v>3795</v>
      </c>
      <c r="D6" s="5">
        <f>D5*10000/256+45</f>
        <v>3795</v>
      </c>
      <c r="F6" s="2">
        <v>2</v>
      </c>
      <c r="G6" s="3">
        <f>(B6-F6)/F6</f>
        <v>0</v>
      </c>
      <c r="I6" s="1">
        <f>1+J6/K6</f>
        <v>6.0076634344698157</v>
      </c>
      <c r="J6" s="2">
        <f>J5*10000/256+45</f>
        <v>10005.9375</v>
      </c>
      <c r="K6" s="4">
        <f>K5*10000/256+45</f>
        <v>1998.125</v>
      </c>
      <c r="M6" s="2">
        <v>6</v>
      </c>
      <c r="N6" s="3">
        <f>(I6-M6)/M6</f>
        <v>1.2772390783026093E-3</v>
      </c>
    </row>
    <row r="7" spans="1:14" x14ac:dyDescent="0.25">
      <c r="B7" s="1"/>
    </row>
    <row r="8" spans="1:14" x14ac:dyDescent="0.25">
      <c r="A8" t="s">
        <v>5</v>
      </c>
      <c r="B8" s="1"/>
      <c r="C8" s="15">
        <v>127</v>
      </c>
      <c r="D8" s="15">
        <v>63</v>
      </c>
    </row>
    <row r="9" spans="1:14" x14ac:dyDescent="0.25">
      <c r="B9" s="1">
        <f>1+C9/D9</f>
        <v>2.9976306272602571</v>
      </c>
      <c r="C9" s="5">
        <f>C8*10000/256+45</f>
        <v>5005.9375</v>
      </c>
      <c r="D9" s="5">
        <f>D8*10000/256+45</f>
        <v>2505.9375</v>
      </c>
      <c r="F9" s="2">
        <v>3</v>
      </c>
      <c r="G9" s="3">
        <f>(B9-F9)/F9</f>
        <v>-7.8979091324763806E-4</v>
      </c>
    </row>
    <row r="10" spans="1:14" x14ac:dyDescent="0.25">
      <c r="B10" s="1"/>
      <c r="I10" s="1"/>
    </row>
    <row r="11" spans="1:14" x14ac:dyDescent="0.25">
      <c r="A11" t="s">
        <v>5</v>
      </c>
      <c r="B11" s="1"/>
      <c r="C11" s="15">
        <v>128</v>
      </c>
      <c r="D11" s="15">
        <v>42</v>
      </c>
      <c r="I11" s="1"/>
    </row>
    <row r="12" spans="1:14" x14ac:dyDescent="0.25">
      <c r="B12" s="1">
        <f>1+C12/D12</f>
        <v>3.9929551353355581</v>
      </c>
      <c r="C12" s="5">
        <f>C11*10000/256+45</f>
        <v>5045</v>
      </c>
      <c r="D12" s="5">
        <f>D11*10000/256+45</f>
        <v>1685.625</v>
      </c>
      <c r="F12" s="2">
        <v>4</v>
      </c>
      <c r="G12" s="3">
        <f>(B12-F12)/F12</f>
        <v>-1.7612161661104686E-3</v>
      </c>
      <c r="I12" s="1"/>
      <c r="J12" s="5"/>
      <c r="K12" s="5"/>
      <c r="N12" s="3"/>
    </row>
    <row r="13" spans="1:14" x14ac:dyDescent="0.25">
      <c r="B13" s="1"/>
      <c r="I13" s="1"/>
    </row>
    <row r="14" spans="1:14" x14ac:dyDescent="0.25">
      <c r="A14" t="s">
        <v>5</v>
      </c>
      <c r="B14" s="1"/>
      <c r="C14" s="15">
        <v>191</v>
      </c>
      <c r="D14" s="15">
        <v>47</v>
      </c>
      <c r="I14" s="1"/>
    </row>
    <row r="15" spans="1:14" x14ac:dyDescent="0.25">
      <c r="B15" s="1">
        <f>1+C15/D15</f>
        <v>4.9905299883701613</v>
      </c>
      <c r="C15" s="5">
        <f>C14*10000/256+45</f>
        <v>7505.9375</v>
      </c>
      <c r="D15" s="5">
        <f>D14*10000/256+45</f>
        <v>1880.9375</v>
      </c>
      <c r="F15" s="2">
        <v>5</v>
      </c>
      <c r="G15" s="3">
        <f>(B15-F15)/F15</f>
        <v>-1.8940023259677475E-3</v>
      </c>
      <c r="I15" s="1"/>
      <c r="J15" s="5"/>
      <c r="K15" s="5"/>
      <c r="N15" s="3"/>
    </row>
    <row r="16" spans="1:14" x14ac:dyDescent="0.25">
      <c r="B16" s="1"/>
      <c r="I16" s="1"/>
    </row>
    <row r="17" spans="1:78" x14ac:dyDescent="0.25">
      <c r="A17" t="s">
        <v>5</v>
      </c>
      <c r="B17" s="1"/>
      <c r="C17" s="2">
        <v>190</v>
      </c>
      <c r="D17" s="2">
        <v>37</v>
      </c>
      <c r="I17" s="1"/>
    </row>
    <row r="18" spans="1:78" x14ac:dyDescent="0.25">
      <c r="B18" s="1">
        <f>1+C18/D18</f>
        <v>6.0102746907108404</v>
      </c>
      <c r="C18" s="5">
        <f>C17*10000/256+45</f>
        <v>7466.875</v>
      </c>
      <c r="D18" s="5">
        <f>D17*10000/256+45</f>
        <v>1490.3125</v>
      </c>
      <c r="F18" s="2">
        <v>6</v>
      </c>
      <c r="G18" s="3">
        <f>(B18-F18)/F18</f>
        <v>1.7124484518067362E-3</v>
      </c>
      <c r="I18" s="1"/>
      <c r="N18" s="20" t="s">
        <v>6</v>
      </c>
      <c r="O18" s="20"/>
      <c r="P18" s="12">
        <f>255*10000/256+45</f>
        <v>10005.9375</v>
      </c>
      <c r="Q18" s="12">
        <f>255*10000/256+45</f>
        <v>10005.9375</v>
      </c>
      <c r="R18" s="12">
        <f t="shared" ref="R18" si="0">255*10000/256+45</f>
        <v>10005.9375</v>
      </c>
      <c r="S18" s="12">
        <f>255*10000/256+45</f>
        <v>10005.9375</v>
      </c>
      <c r="T18" s="12">
        <f>255*10000/256+45</f>
        <v>10005.9375</v>
      </c>
      <c r="U18" s="12">
        <f t="shared" ref="U18:AT18" si="1">255*10000/256+45</f>
        <v>10005.9375</v>
      </c>
      <c r="V18" s="12">
        <f t="shared" si="1"/>
        <v>10005.9375</v>
      </c>
      <c r="W18" s="12">
        <f t="shared" si="1"/>
        <v>10005.9375</v>
      </c>
      <c r="X18" s="12">
        <f t="shared" si="1"/>
        <v>10005.9375</v>
      </c>
      <c r="Y18" s="12">
        <f t="shared" si="1"/>
        <v>10005.9375</v>
      </c>
      <c r="Z18" s="12">
        <f t="shared" si="1"/>
        <v>10005.9375</v>
      </c>
      <c r="AA18" s="12">
        <f t="shared" si="1"/>
        <v>10005.9375</v>
      </c>
      <c r="AB18" s="12">
        <f t="shared" si="1"/>
        <v>10005.9375</v>
      </c>
      <c r="AC18" s="12">
        <f t="shared" si="1"/>
        <v>10005.9375</v>
      </c>
      <c r="AD18" s="12">
        <f t="shared" si="1"/>
        <v>10005.9375</v>
      </c>
      <c r="AE18" s="12">
        <f t="shared" si="1"/>
        <v>10005.9375</v>
      </c>
      <c r="AF18" s="12">
        <f t="shared" si="1"/>
        <v>10005.9375</v>
      </c>
      <c r="AG18" s="12">
        <f t="shared" si="1"/>
        <v>10005.9375</v>
      </c>
      <c r="AH18" s="12">
        <f t="shared" si="1"/>
        <v>10005.9375</v>
      </c>
      <c r="AI18" s="12">
        <f t="shared" si="1"/>
        <v>10005.9375</v>
      </c>
      <c r="AJ18" s="12">
        <f t="shared" si="1"/>
        <v>10005.9375</v>
      </c>
      <c r="AK18" s="12">
        <f t="shared" si="1"/>
        <v>10005.9375</v>
      </c>
      <c r="AL18" s="12">
        <f t="shared" si="1"/>
        <v>10005.9375</v>
      </c>
      <c r="AM18" s="12">
        <f t="shared" si="1"/>
        <v>10005.9375</v>
      </c>
      <c r="AN18" s="12">
        <f t="shared" si="1"/>
        <v>10005.9375</v>
      </c>
      <c r="AO18" s="12">
        <f t="shared" si="1"/>
        <v>10005.9375</v>
      </c>
      <c r="AP18" s="12">
        <f t="shared" si="1"/>
        <v>10005.9375</v>
      </c>
      <c r="AQ18" s="12">
        <f t="shared" si="1"/>
        <v>10005.9375</v>
      </c>
      <c r="AR18" s="12">
        <f t="shared" si="1"/>
        <v>10005.9375</v>
      </c>
      <c r="AS18" s="12">
        <f t="shared" si="1"/>
        <v>10005.9375</v>
      </c>
      <c r="AT18" s="12">
        <f t="shared" si="1"/>
        <v>10005.9375</v>
      </c>
      <c r="AU18" s="12">
        <f>255*10000/256+45</f>
        <v>10005.9375</v>
      </c>
      <c r="AV18" s="12">
        <f>255*10000/256+45</f>
        <v>10005.9375</v>
      </c>
      <c r="AW18" s="12">
        <f t="shared" ref="AW18" si="2">255*10000/256+45</f>
        <v>10005.9375</v>
      </c>
      <c r="AX18" s="12">
        <f>255*10000/256+45</f>
        <v>10005.9375</v>
      </c>
      <c r="AY18" s="12">
        <f>255*10000/256+45</f>
        <v>10005.9375</v>
      </c>
      <c r="AZ18" s="12">
        <f t="shared" ref="AZ18:BZ18" si="3">255*10000/256+45</f>
        <v>10005.9375</v>
      </c>
      <c r="BA18" s="12">
        <f t="shared" si="3"/>
        <v>10005.9375</v>
      </c>
      <c r="BB18" s="12">
        <f t="shared" si="3"/>
        <v>10005.9375</v>
      </c>
      <c r="BC18" s="12">
        <f t="shared" si="3"/>
        <v>10005.9375</v>
      </c>
      <c r="BD18" s="12">
        <f t="shared" si="3"/>
        <v>10005.9375</v>
      </c>
      <c r="BE18" s="12">
        <f t="shared" si="3"/>
        <v>10005.9375</v>
      </c>
      <c r="BF18" s="12">
        <f t="shared" si="3"/>
        <v>10005.9375</v>
      </c>
      <c r="BG18" s="12">
        <f t="shared" si="3"/>
        <v>10005.9375</v>
      </c>
      <c r="BH18" s="12">
        <f t="shared" si="3"/>
        <v>10005.9375</v>
      </c>
      <c r="BI18" s="12">
        <f t="shared" si="3"/>
        <v>10005.9375</v>
      </c>
      <c r="BJ18" s="12">
        <f t="shared" si="3"/>
        <v>10005.9375</v>
      </c>
      <c r="BK18" s="12">
        <f t="shared" si="3"/>
        <v>10005.9375</v>
      </c>
      <c r="BL18" s="12">
        <f t="shared" si="3"/>
        <v>10005.9375</v>
      </c>
      <c r="BM18" s="12">
        <f t="shared" si="3"/>
        <v>10005.9375</v>
      </c>
      <c r="BN18" s="12">
        <f t="shared" si="3"/>
        <v>10005.9375</v>
      </c>
      <c r="BO18" s="12">
        <f t="shared" si="3"/>
        <v>10005.9375</v>
      </c>
      <c r="BP18" s="12">
        <f t="shared" si="3"/>
        <v>10005.9375</v>
      </c>
      <c r="BQ18" s="12">
        <f t="shared" si="3"/>
        <v>10005.9375</v>
      </c>
      <c r="BR18" s="12">
        <f t="shared" si="3"/>
        <v>10005.9375</v>
      </c>
      <c r="BS18" s="12">
        <f t="shared" si="3"/>
        <v>10005.9375</v>
      </c>
      <c r="BT18" s="12">
        <f t="shared" si="3"/>
        <v>10005.9375</v>
      </c>
      <c r="BU18" s="12">
        <f t="shared" si="3"/>
        <v>10005.9375</v>
      </c>
      <c r="BV18" s="12">
        <f t="shared" si="3"/>
        <v>10005.9375</v>
      </c>
      <c r="BW18" s="12">
        <f t="shared" si="3"/>
        <v>10005.9375</v>
      </c>
      <c r="BX18" s="12">
        <f t="shared" si="3"/>
        <v>10005.9375</v>
      </c>
      <c r="BY18" s="12">
        <f t="shared" si="3"/>
        <v>10005.9375</v>
      </c>
      <c r="BZ18" s="12">
        <f t="shared" si="3"/>
        <v>10005.9375</v>
      </c>
    </row>
    <row r="19" spans="1:78" x14ac:dyDescent="0.25">
      <c r="B19" s="1"/>
      <c r="I19" s="1"/>
      <c r="K19" s="4"/>
      <c r="N19" s="16" t="s">
        <v>4</v>
      </c>
      <c r="O19" s="21"/>
      <c r="P19" s="9">
        <v>2</v>
      </c>
      <c r="Q19" s="9">
        <v>3</v>
      </c>
      <c r="R19" s="9">
        <v>4</v>
      </c>
      <c r="S19" s="9">
        <v>5</v>
      </c>
      <c r="T19" s="9">
        <v>6</v>
      </c>
      <c r="U19" s="9">
        <v>7</v>
      </c>
      <c r="V19" s="9">
        <v>8</v>
      </c>
      <c r="W19" s="9">
        <v>9</v>
      </c>
      <c r="X19" s="9">
        <v>10</v>
      </c>
      <c r="Y19" s="9">
        <v>11</v>
      </c>
      <c r="Z19" s="9">
        <v>12</v>
      </c>
      <c r="AA19" s="9">
        <v>13</v>
      </c>
      <c r="AB19" s="9">
        <v>14</v>
      </c>
      <c r="AC19" s="9">
        <v>15</v>
      </c>
      <c r="AD19" s="9">
        <v>16</v>
      </c>
      <c r="AE19" s="9">
        <v>17</v>
      </c>
      <c r="AF19" s="9">
        <v>18</v>
      </c>
      <c r="AG19" s="9">
        <v>19</v>
      </c>
      <c r="AH19" s="9">
        <v>20</v>
      </c>
      <c r="AI19" s="9">
        <v>21</v>
      </c>
      <c r="AJ19" s="9">
        <v>22</v>
      </c>
      <c r="AK19" s="9">
        <v>23</v>
      </c>
      <c r="AL19" s="9">
        <v>24</v>
      </c>
      <c r="AM19" s="9">
        <v>25</v>
      </c>
      <c r="AN19" s="9">
        <v>26</v>
      </c>
      <c r="AO19" s="9">
        <v>27</v>
      </c>
      <c r="AP19" s="9">
        <v>28</v>
      </c>
      <c r="AQ19" s="9">
        <v>29</v>
      </c>
      <c r="AR19" s="9">
        <v>30</v>
      </c>
      <c r="AS19" s="9">
        <v>31</v>
      </c>
      <c r="AT19" s="9">
        <v>32</v>
      </c>
      <c r="AU19" s="9">
        <v>33</v>
      </c>
      <c r="AV19" s="9">
        <v>34</v>
      </c>
      <c r="AW19" s="9">
        <v>35</v>
      </c>
      <c r="AX19" s="9">
        <v>36</v>
      </c>
      <c r="AY19" s="9">
        <v>37</v>
      </c>
      <c r="AZ19" s="9">
        <v>38</v>
      </c>
      <c r="BA19" s="9">
        <v>39</v>
      </c>
      <c r="BB19" s="9">
        <v>40</v>
      </c>
      <c r="BC19" s="9">
        <v>41</v>
      </c>
      <c r="BD19" s="9">
        <v>42</v>
      </c>
      <c r="BE19" s="9">
        <v>43</v>
      </c>
      <c r="BF19" s="9">
        <v>44</v>
      </c>
      <c r="BG19" s="9">
        <v>45</v>
      </c>
      <c r="BH19" s="9">
        <v>46</v>
      </c>
      <c r="BI19" s="9">
        <v>47</v>
      </c>
      <c r="BJ19" s="9">
        <v>48</v>
      </c>
      <c r="BK19" s="9">
        <v>49</v>
      </c>
      <c r="BL19" s="9">
        <v>50</v>
      </c>
      <c r="BM19" s="9">
        <v>51</v>
      </c>
      <c r="BN19" s="9">
        <v>52</v>
      </c>
      <c r="BO19" s="9">
        <v>53</v>
      </c>
      <c r="BP19" s="9">
        <v>54</v>
      </c>
      <c r="BQ19" s="9">
        <v>55</v>
      </c>
      <c r="BR19" s="9">
        <v>56</v>
      </c>
      <c r="BS19" s="9">
        <v>57</v>
      </c>
      <c r="BT19" s="9">
        <v>58</v>
      </c>
      <c r="BU19" s="9">
        <v>59</v>
      </c>
      <c r="BV19" s="9">
        <v>60</v>
      </c>
      <c r="BW19" s="9">
        <v>61</v>
      </c>
      <c r="BX19" s="9">
        <v>62</v>
      </c>
      <c r="BY19" s="9">
        <v>63</v>
      </c>
      <c r="BZ19" s="9">
        <v>64</v>
      </c>
    </row>
    <row r="20" spans="1:78" x14ac:dyDescent="0.25">
      <c r="A20" t="s">
        <v>5</v>
      </c>
      <c r="B20" s="1"/>
      <c r="C20" s="2">
        <v>192</v>
      </c>
      <c r="D20" s="2">
        <v>31</v>
      </c>
      <c r="I20" s="1"/>
      <c r="N20" s="16"/>
      <c r="O20" s="16"/>
      <c r="P20" s="2"/>
      <c r="S20" s="2"/>
      <c r="AU20" s="2"/>
      <c r="AX20" s="2"/>
    </row>
    <row r="21" spans="1:78" x14ac:dyDescent="0.25">
      <c r="B21" s="1">
        <f>1+C21/D21</f>
        <v>7.0074645434187612</v>
      </c>
      <c r="C21" s="5">
        <f>C20*10000/256+45</f>
        <v>7545</v>
      </c>
      <c r="D21" s="5">
        <f>D20*10000/256+45</f>
        <v>1255.9375</v>
      </c>
      <c r="F21" s="2">
        <v>7</v>
      </c>
      <c r="G21" s="3">
        <f>(B21-F21)/F21</f>
        <v>1.0663633455373198E-3</v>
      </c>
      <c r="I21" s="1"/>
      <c r="J21" s="5"/>
      <c r="K21" s="5"/>
      <c r="N21" s="16" t="s">
        <v>8</v>
      </c>
      <c r="O21" s="21"/>
      <c r="P21" s="13">
        <f>P18/(P19-1)</f>
        <v>10005.9375</v>
      </c>
      <c r="Q21" s="13">
        <f>Q18/(Q19-1)</f>
        <v>5002.96875</v>
      </c>
      <c r="R21" s="13">
        <f t="shared" ref="R21" si="4">R18/(R19-1)</f>
        <v>3335.3125</v>
      </c>
      <c r="S21" s="13">
        <f>S18/(S19-1)</f>
        <v>2501.484375</v>
      </c>
      <c r="T21" s="13">
        <f>T18/(T19-1)</f>
        <v>2001.1875</v>
      </c>
      <c r="U21" s="13">
        <f t="shared" ref="U21:AI21" si="5">U18/(U19-1)</f>
        <v>1667.65625</v>
      </c>
      <c r="V21" s="13">
        <f t="shared" si="5"/>
        <v>1429.4196428571429</v>
      </c>
      <c r="W21" s="13">
        <f t="shared" si="5"/>
        <v>1250.7421875</v>
      </c>
      <c r="X21" s="13">
        <f t="shared" si="5"/>
        <v>1111.7708333333333</v>
      </c>
      <c r="Y21" s="13">
        <f t="shared" si="5"/>
        <v>1000.59375</v>
      </c>
      <c r="Z21" s="13">
        <f t="shared" si="5"/>
        <v>909.63068181818187</v>
      </c>
      <c r="AA21" s="13">
        <f t="shared" si="5"/>
        <v>833.828125</v>
      </c>
      <c r="AB21" s="13">
        <f t="shared" si="5"/>
        <v>769.6875</v>
      </c>
      <c r="AC21" s="13">
        <f t="shared" si="5"/>
        <v>714.70982142857144</v>
      </c>
      <c r="AD21" s="13">
        <f t="shared" si="5"/>
        <v>667.0625</v>
      </c>
      <c r="AE21" s="13">
        <f t="shared" si="5"/>
        <v>625.37109375</v>
      </c>
      <c r="AF21" s="13">
        <f t="shared" si="5"/>
        <v>588.58455882352939</v>
      </c>
      <c r="AG21" s="13">
        <f t="shared" si="5"/>
        <v>555.88541666666663</v>
      </c>
      <c r="AH21" s="13">
        <f t="shared" si="5"/>
        <v>526.62828947368416</v>
      </c>
      <c r="AI21" s="13">
        <f t="shared" si="5"/>
        <v>500.296875</v>
      </c>
      <c r="AJ21" s="13">
        <f t="shared" ref="AJ21:AR21" si="6">AJ18/(AJ19-1)</f>
        <v>476.47321428571428</v>
      </c>
      <c r="AK21" s="13">
        <f t="shared" si="6"/>
        <v>454.81534090909093</v>
      </c>
      <c r="AL21" s="13">
        <f t="shared" si="6"/>
        <v>435.04076086956519</v>
      </c>
      <c r="AM21" s="13">
        <f t="shared" si="6"/>
        <v>416.9140625</v>
      </c>
      <c r="AN21" s="13">
        <f t="shared" si="6"/>
        <v>400.23750000000001</v>
      </c>
      <c r="AO21" s="13">
        <f t="shared" si="6"/>
        <v>384.84375</v>
      </c>
      <c r="AP21" s="13">
        <f t="shared" si="6"/>
        <v>370.59027777777777</v>
      </c>
      <c r="AQ21" s="13">
        <f t="shared" si="6"/>
        <v>357.35491071428572</v>
      </c>
      <c r="AR21" s="13">
        <f t="shared" si="6"/>
        <v>345.03232758620692</v>
      </c>
      <c r="AS21" s="13">
        <f t="shared" ref="AS21:AT21" si="7">AS18/(AS19-1)</f>
        <v>333.53125</v>
      </c>
      <c r="AT21" s="13">
        <f t="shared" si="7"/>
        <v>322.77217741935482</v>
      </c>
      <c r="AU21" s="13">
        <f>AU18/(AU19-1)</f>
        <v>312.685546875</v>
      </c>
      <c r="AV21" s="13">
        <f>AV18/(AV19-1)</f>
        <v>303.21022727272725</v>
      </c>
      <c r="AW21" s="13">
        <f t="shared" ref="AW21" si="8">AW18/(AW19-1)</f>
        <v>294.2922794117647</v>
      </c>
      <c r="AX21" s="13">
        <f>AX18/(AX19-1)</f>
        <v>285.88392857142856</v>
      </c>
      <c r="AY21" s="13">
        <f>AY18/(AY19-1)</f>
        <v>277.94270833333331</v>
      </c>
      <c r="AZ21" s="13">
        <f t="shared" ref="AZ21:BY21" si="9">AZ18/(AZ19-1)</f>
        <v>270.43074324324323</v>
      </c>
      <c r="BA21" s="13">
        <f t="shared" si="9"/>
        <v>263.31414473684208</v>
      </c>
      <c r="BB21" s="13">
        <f t="shared" si="9"/>
        <v>256.5625</v>
      </c>
      <c r="BC21" s="13">
        <f t="shared" si="9"/>
        <v>250.1484375</v>
      </c>
      <c r="BD21" s="13">
        <f t="shared" si="9"/>
        <v>244.04725609756099</v>
      </c>
      <c r="BE21" s="13">
        <f t="shared" si="9"/>
        <v>238.23660714285714</v>
      </c>
      <c r="BF21" s="13">
        <f t="shared" si="9"/>
        <v>232.69622093023256</v>
      </c>
      <c r="BG21" s="13">
        <f t="shared" si="9"/>
        <v>227.40767045454547</v>
      </c>
      <c r="BH21" s="13">
        <f t="shared" si="9"/>
        <v>222.35416666666666</v>
      </c>
      <c r="BI21" s="13">
        <f t="shared" si="9"/>
        <v>217.5203804347826</v>
      </c>
      <c r="BJ21" s="13">
        <f t="shared" si="9"/>
        <v>212.89228723404256</v>
      </c>
      <c r="BK21" s="13">
        <f t="shared" si="9"/>
        <v>208.45703125</v>
      </c>
      <c r="BL21" s="13">
        <f t="shared" si="9"/>
        <v>204.20280612244898</v>
      </c>
      <c r="BM21" s="13">
        <f t="shared" si="9"/>
        <v>200.11875000000001</v>
      </c>
      <c r="BN21" s="13">
        <f t="shared" si="9"/>
        <v>196.19485294117646</v>
      </c>
      <c r="BO21" s="13">
        <f t="shared" si="9"/>
        <v>192.421875</v>
      </c>
      <c r="BP21" s="13">
        <f t="shared" si="9"/>
        <v>188.79127358490567</v>
      </c>
      <c r="BQ21" s="13">
        <f t="shared" si="9"/>
        <v>185.29513888888889</v>
      </c>
      <c r="BR21" s="13">
        <f t="shared" si="9"/>
        <v>181.92613636363637</v>
      </c>
      <c r="BS21" s="13">
        <f t="shared" si="9"/>
        <v>178.67745535714286</v>
      </c>
      <c r="BT21" s="13">
        <f t="shared" si="9"/>
        <v>175.54276315789474</v>
      </c>
      <c r="BU21" s="13">
        <f t="shared" si="9"/>
        <v>172.51616379310346</v>
      </c>
      <c r="BV21" s="13">
        <f t="shared" si="9"/>
        <v>169.59216101694915</v>
      </c>
      <c r="BW21" s="13">
        <f t="shared" si="9"/>
        <v>166.765625</v>
      </c>
      <c r="BX21" s="13">
        <f t="shared" si="9"/>
        <v>164.03176229508196</v>
      </c>
      <c r="BY21" s="13">
        <f t="shared" si="9"/>
        <v>161.38608870967741</v>
      </c>
      <c r="BZ21" s="13">
        <f t="shared" ref="BZ21" si="10">BZ18/(BZ19-1)</f>
        <v>158.82440476190476</v>
      </c>
    </row>
    <row r="22" spans="1:78" x14ac:dyDescent="0.25">
      <c r="B22" s="1"/>
      <c r="I22" s="1"/>
      <c r="N22" s="16" t="s">
        <v>9</v>
      </c>
      <c r="O22" s="21"/>
      <c r="P22" s="10">
        <f>ROUNDDOWN((P21-45)*256/10000,0)</f>
        <v>255</v>
      </c>
      <c r="Q22" s="10">
        <f>ROUNDDOWN((Q21-45)*256/10000,0)</f>
        <v>126</v>
      </c>
      <c r="R22" s="10">
        <f t="shared" ref="R22" si="11">ROUNDDOWN((R21-45)*256/10000,0)</f>
        <v>84</v>
      </c>
      <c r="S22" s="10">
        <f>ROUNDDOWN((S21-45)*256/10000,0)</f>
        <v>62</v>
      </c>
      <c r="T22" s="10">
        <f>ROUNDDOWN((T21-45)*256/10000,0)</f>
        <v>50</v>
      </c>
      <c r="U22" s="10">
        <f t="shared" ref="U22:AI22" si="12">ROUNDDOWN((U21-45)*256/10000,0)</f>
        <v>41</v>
      </c>
      <c r="V22" s="10">
        <f t="shared" si="12"/>
        <v>35</v>
      </c>
      <c r="W22" s="10">
        <f t="shared" si="12"/>
        <v>30</v>
      </c>
      <c r="X22" s="10">
        <f t="shared" si="12"/>
        <v>27</v>
      </c>
      <c r="Y22" s="10">
        <f t="shared" si="12"/>
        <v>24</v>
      </c>
      <c r="Z22" s="10">
        <f t="shared" si="12"/>
        <v>22</v>
      </c>
      <c r="AA22" s="10">
        <f t="shared" si="12"/>
        <v>20</v>
      </c>
      <c r="AB22" s="10">
        <f t="shared" si="12"/>
        <v>18</v>
      </c>
      <c r="AC22" s="10">
        <f t="shared" si="12"/>
        <v>17</v>
      </c>
      <c r="AD22" s="10">
        <f t="shared" si="12"/>
        <v>15</v>
      </c>
      <c r="AE22" s="10">
        <f t="shared" si="12"/>
        <v>14</v>
      </c>
      <c r="AF22" s="10">
        <f t="shared" si="12"/>
        <v>13</v>
      </c>
      <c r="AG22" s="10">
        <f t="shared" si="12"/>
        <v>13</v>
      </c>
      <c r="AH22" s="10">
        <f t="shared" si="12"/>
        <v>12</v>
      </c>
      <c r="AI22" s="10">
        <f t="shared" si="12"/>
        <v>11</v>
      </c>
      <c r="AJ22" s="10">
        <f t="shared" ref="AJ22" si="13">ROUNDDOWN((AJ21-45)*256/10000,0)</f>
        <v>11</v>
      </c>
      <c r="AK22" s="10">
        <f t="shared" ref="AK22" si="14">ROUNDDOWN((AK21-45)*256/10000,0)</f>
        <v>10</v>
      </c>
      <c r="AL22" s="10">
        <f t="shared" ref="AL22" si="15">ROUNDDOWN((AL21-45)*256/10000,0)</f>
        <v>9</v>
      </c>
      <c r="AM22" s="10">
        <f t="shared" ref="AM22" si="16">ROUNDDOWN((AM21-45)*256/10000,0)</f>
        <v>9</v>
      </c>
      <c r="AN22" s="10">
        <f t="shared" ref="AN22" si="17">ROUNDDOWN((AN21-45)*256/10000,0)</f>
        <v>9</v>
      </c>
      <c r="AO22" s="10">
        <f t="shared" ref="AO22" si="18">ROUNDDOWN((AO21-45)*256/10000,0)</f>
        <v>8</v>
      </c>
      <c r="AP22" s="10">
        <f t="shared" ref="AP22" si="19">ROUNDDOWN((AP21-45)*256/10000,0)</f>
        <v>8</v>
      </c>
      <c r="AQ22" s="10">
        <f t="shared" ref="AQ22" si="20">ROUNDDOWN((AQ21-45)*256/10000,0)</f>
        <v>7</v>
      </c>
      <c r="AR22" s="10">
        <f t="shared" ref="AR22:AT22" si="21">ROUNDDOWN((AR21-45)*256/10000,0)</f>
        <v>7</v>
      </c>
      <c r="AS22" s="10">
        <f t="shared" si="21"/>
        <v>7</v>
      </c>
      <c r="AT22" s="10">
        <f t="shared" si="21"/>
        <v>7</v>
      </c>
      <c r="AU22" s="10">
        <f>ROUNDDOWN((AU21-45)*256/10000,0)</f>
        <v>6</v>
      </c>
      <c r="AV22" s="10">
        <f>ROUNDDOWN((AV21-45)*256/10000,0)</f>
        <v>6</v>
      </c>
      <c r="AW22" s="10">
        <f t="shared" ref="AW22" si="22">ROUNDDOWN((AW21-45)*256/10000,0)</f>
        <v>6</v>
      </c>
      <c r="AX22" s="10">
        <f>ROUNDDOWN((AX21-45)*256/10000,0)</f>
        <v>6</v>
      </c>
      <c r="AY22" s="10">
        <f>ROUNDDOWN((AY21-45)*256/10000,0)</f>
        <v>5</v>
      </c>
      <c r="AZ22" s="10">
        <f t="shared" ref="AZ22" si="23">ROUNDDOWN((AZ21-45)*256/10000,0)</f>
        <v>5</v>
      </c>
      <c r="BA22" s="10">
        <f t="shared" ref="BA22" si="24">ROUNDDOWN((BA21-45)*256/10000,0)</f>
        <v>5</v>
      </c>
      <c r="BB22" s="10">
        <f t="shared" ref="BB22" si="25">ROUNDDOWN((BB21-45)*256/10000,0)</f>
        <v>5</v>
      </c>
      <c r="BC22" s="10">
        <f t="shared" ref="BC22" si="26">ROUNDDOWN((BC21-45)*256/10000,0)</f>
        <v>5</v>
      </c>
      <c r="BD22" s="10">
        <f t="shared" ref="BD22" si="27">ROUNDDOWN((BD21-45)*256/10000,0)</f>
        <v>5</v>
      </c>
      <c r="BE22" s="10">
        <f t="shared" ref="BE22" si="28">ROUNDDOWN((BE21-45)*256/10000,0)</f>
        <v>4</v>
      </c>
      <c r="BF22" s="10">
        <f t="shared" ref="BF22" si="29">ROUNDDOWN((BF21-45)*256/10000,0)</f>
        <v>4</v>
      </c>
      <c r="BG22" s="10">
        <f t="shared" ref="BG22" si="30">ROUNDDOWN((BG21-45)*256/10000,0)</f>
        <v>4</v>
      </c>
      <c r="BH22" s="10">
        <f t="shared" ref="BH22" si="31">ROUNDDOWN((BH21-45)*256/10000,0)</f>
        <v>4</v>
      </c>
      <c r="BI22" s="10">
        <f t="shared" ref="BI22" si="32">ROUNDDOWN((BI21-45)*256/10000,0)</f>
        <v>4</v>
      </c>
      <c r="BJ22" s="10">
        <f t="shared" ref="BJ22" si="33">ROUNDDOWN((BJ21-45)*256/10000,0)</f>
        <v>4</v>
      </c>
      <c r="BK22" s="10">
        <f t="shared" ref="BK22" si="34">ROUNDDOWN((BK21-45)*256/10000,0)</f>
        <v>4</v>
      </c>
      <c r="BL22" s="10">
        <f t="shared" ref="BL22" si="35">ROUNDDOWN((BL21-45)*256/10000,0)</f>
        <v>4</v>
      </c>
      <c r="BM22" s="10">
        <f t="shared" ref="BM22" si="36">ROUNDDOWN((BM21-45)*256/10000,0)</f>
        <v>3</v>
      </c>
      <c r="BN22" s="10">
        <f t="shared" ref="BN22" si="37">ROUNDDOWN((BN21-45)*256/10000,0)</f>
        <v>3</v>
      </c>
      <c r="BO22" s="10">
        <f t="shared" ref="BO22" si="38">ROUNDDOWN((BO21-45)*256/10000,0)</f>
        <v>3</v>
      </c>
      <c r="BP22" s="10">
        <f t="shared" ref="BP22" si="39">ROUNDDOWN((BP21-45)*256/10000,0)</f>
        <v>3</v>
      </c>
      <c r="BQ22" s="10">
        <f t="shared" ref="BQ22" si="40">ROUNDDOWN((BQ21-45)*256/10000,0)</f>
        <v>3</v>
      </c>
      <c r="BR22" s="10">
        <f t="shared" ref="BR22" si="41">ROUNDDOWN((BR21-45)*256/10000,0)</f>
        <v>3</v>
      </c>
      <c r="BS22" s="10">
        <f t="shared" ref="BS22" si="42">ROUNDDOWN((BS21-45)*256/10000,0)</f>
        <v>3</v>
      </c>
      <c r="BT22" s="10">
        <f t="shared" ref="BT22" si="43">ROUNDDOWN((BT21-45)*256/10000,0)</f>
        <v>3</v>
      </c>
      <c r="BU22" s="10">
        <f t="shared" ref="BU22" si="44">ROUNDDOWN((BU21-45)*256/10000,0)</f>
        <v>3</v>
      </c>
      <c r="BV22" s="10">
        <f t="shared" ref="BV22" si="45">ROUNDDOWN((BV21-45)*256/10000,0)</f>
        <v>3</v>
      </c>
      <c r="BW22" s="10">
        <f t="shared" ref="BW22" si="46">ROUNDDOWN((BW21-45)*256/10000,0)</f>
        <v>3</v>
      </c>
      <c r="BX22" s="10">
        <f t="shared" ref="BX22" si="47">ROUNDDOWN((BX21-45)*256/10000,0)</f>
        <v>3</v>
      </c>
      <c r="BY22" s="10">
        <f t="shared" ref="BY22:BZ22" si="48">ROUNDDOWN((BY21-45)*256/10000,0)</f>
        <v>2</v>
      </c>
      <c r="BZ22" s="10">
        <f t="shared" si="48"/>
        <v>2</v>
      </c>
    </row>
    <row r="23" spans="1:78" x14ac:dyDescent="0.25">
      <c r="A23" t="s">
        <v>5</v>
      </c>
      <c r="B23" s="1"/>
      <c r="C23" s="2">
        <v>189</v>
      </c>
      <c r="D23" s="2">
        <v>26</v>
      </c>
      <c r="I23" s="1"/>
      <c r="N23" s="16" t="s">
        <v>7</v>
      </c>
      <c r="O23" s="21"/>
      <c r="P23" s="13">
        <f>P22*10000/256+45</f>
        <v>10005.9375</v>
      </c>
      <c r="Q23" s="13">
        <f>Q22*10000/256+45</f>
        <v>4966.875</v>
      </c>
      <c r="R23" s="13">
        <f t="shared" ref="R23" si="49">R22*10000/256+45</f>
        <v>3326.25</v>
      </c>
      <c r="S23" s="13">
        <f>S22*10000/256+45</f>
        <v>2466.875</v>
      </c>
      <c r="T23" s="13">
        <f>T22*10000/256+45</f>
        <v>1998.125</v>
      </c>
      <c r="U23" s="13">
        <f t="shared" ref="U23:AI23" si="50">U22*10000/256+45</f>
        <v>1646.5625</v>
      </c>
      <c r="V23" s="13">
        <f t="shared" si="50"/>
        <v>1412.1875</v>
      </c>
      <c r="W23" s="13">
        <f t="shared" si="50"/>
        <v>1216.875</v>
      </c>
      <c r="X23" s="13">
        <f t="shared" si="50"/>
        <v>1099.6875</v>
      </c>
      <c r="Y23" s="13">
        <f t="shared" si="50"/>
        <v>982.5</v>
      </c>
      <c r="Z23" s="13">
        <f t="shared" si="50"/>
        <v>904.375</v>
      </c>
      <c r="AA23" s="13">
        <f t="shared" si="50"/>
        <v>826.25</v>
      </c>
      <c r="AB23" s="13">
        <f t="shared" si="50"/>
        <v>748.125</v>
      </c>
      <c r="AC23" s="13">
        <f t="shared" si="50"/>
        <v>709.0625</v>
      </c>
      <c r="AD23" s="13">
        <f t="shared" si="50"/>
        <v>630.9375</v>
      </c>
      <c r="AE23" s="13">
        <f t="shared" si="50"/>
        <v>591.875</v>
      </c>
      <c r="AF23" s="13">
        <f t="shared" si="50"/>
        <v>552.8125</v>
      </c>
      <c r="AG23" s="13">
        <f t="shared" si="50"/>
        <v>552.8125</v>
      </c>
      <c r="AH23" s="13">
        <f t="shared" si="50"/>
        <v>513.75</v>
      </c>
      <c r="AI23" s="13">
        <f t="shared" si="50"/>
        <v>474.6875</v>
      </c>
      <c r="AJ23" s="13">
        <f t="shared" ref="AJ23" si="51">AJ22*10000/256+45</f>
        <v>474.6875</v>
      </c>
      <c r="AK23" s="13">
        <f t="shared" ref="AK23" si="52">AK22*10000/256+45</f>
        <v>435.625</v>
      </c>
      <c r="AL23" s="13">
        <f t="shared" ref="AL23" si="53">AL22*10000/256+45</f>
        <v>396.5625</v>
      </c>
      <c r="AM23" s="13">
        <f t="shared" ref="AM23" si="54">AM22*10000/256+45</f>
        <v>396.5625</v>
      </c>
      <c r="AN23" s="13">
        <f t="shared" ref="AN23" si="55">AN22*10000/256+45</f>
        <v>396.5625</v>
      </c>
      <c r="AO23" s="13">
        <f t="shared" ref="AO23" si="56">AO22*10000/256+45</f>
        <v>357.5</v>
      </c>
      <c r="AP23" s="13">
        <f t="shared" ref="AP23" si="57">AP22*10000/256+45</f>
        <v>357.5</v>
      </c>
      <c r="AQ23" s="13">
        <f t="shared" ref="AQ23" si="58">AQ22*10000/256+45</f>
        <v>318.4375</v>
      </c>
      <c r="AR23" s="13">
        <f t="shared" ref="AR23:AT23" si="59">AR22*10000/256+45</f>
        <v>318.4375</v>
      </c>
      <c r="AS23" s="13">
        <f t="shared" si="59"/>
        <v>318.4375</v>
      </c>
      <c r="AT23" s="13">
        <f t="shared" si="59"/>
        <v>318.4375</v>
      </c>
      <c r="AU23" s="13">
        <f>AU22*10000/256+45</f>
        <v>279.375</v>
      </c>
      <c r="AV23" s="13">
        <f>AV22*10000/256+45</f>
        <v>279.375</v>
      </c>
      <c r="AW23" s="13">
        <f t="shared" ref="AW23" si="60">AW22*10000/256+45</f>
        <v>279.375</v>
      </c>
      <c r="AX23" s="13">
        <f>AX22*10000/256+45</f>
        <v>279.375</v>
      </c>
      <c r="AY23" s="13">
        <f>AY22*10000/256+45</f>
        <v>240.3125</v>
      </c>
      <c r="AZ23" s="13">
        <f t="shared" ref="AZ23" si="61">AZ22*10000/256+45</f>
        <v>240.3125</v>
      </c>
      <c r="BA23" s="13">
        <f t="shared" ref="BA23" si="62">BA22*10000/256+45</f>
        <v>240.3125</v>
      </c>
      <c r="BB23" s="13">
        <f t="shared" ref="BB23" si="63">BB22*10000/256+45</f>
        <v>240.3125</v>
      </c>
      <c r="BC23" s="13">
        <f t="shared" ref="BC23" si="64">BC22*10000/256+45</f>
        <v>240.3125</v>
      </c>
      <c r="BD23" s="13">
        <f t="shared" ref="BD23" si="65">BD22*10000/256+45</f>
        <v>240.3125</v>
      </c>
      <c r="BE23" s="13">
        <f t="shared" ref="BE23" si="66">BE22*10000/256+45</f>
        <v>201.25</v>
      </c>
      <c r="BF23" s="13">
        <f t="shared" ref="BF23" si="67">BF22*10000/256+45</f>
        <v>201.25</v>
      </c>
      <c r="BG23" s="13">
        <f t="shared" ref="BG23" si="68">BG22*10000/256+45</f>
        <v>201.25</v>
      </c>
      <c r="BH23" s="13">
        <f t="shared" ref="BH23" si="69">BH22*10000/256+45</f>
        <v>201.25</v>
      </c>
      <c r="BI23" s="13">
        <f t="shared" ref="BI23" si="70">BI22*10000/256+45</f>
        <v>201.25</v>
      </c>
      <c r="BJ23" s="13">
        <f t="shared" ref="BJ23" si="71">BJ22*10000/256+45</f>
        <v>201.25</v>
      </c>
      <c r="BK23" s="13">
        <f t="shared" ref="BK23" si="72">BK22*10000/256+45</f>
        <v>201.25</v>
      </c>
      <c r="BL23" s="13">
        <f t="shared" ref="BL23" si="73">BL22*10000/256+45</f>
        <v>201.25</v>
      </c>
      <c r="BM23" s="13">
        <f t="shared" ref="BM23" si="74">BM22*10000/256+45</f>
        <v>162.1875</v>
      </c>
      <c r="BN23" s="13">
        <f t="shared" ref="BN23" si="75">BN22*10000/256+45</f>
        <v>162.1875</v>
      </c>
      <c r="BO23" s="13">
        <f t="shared" ref="BO23" si="76">BO22*10000/256+45</f>
        <v>162.1875</v>
      </c>
      <c r="BP23" s="13">
        <f t="shared" ref="BP23" si="77">BP22*10000/256+45</f>
        <v>162.1875</v>
      </c>
      <c r="BQ23" s="13">
        <f t="shared" ref="BQ23" si="78">BQ22*10000/256+45</f>
        <v>162.1875</v>
      </c>
      <c r="BR23" s="13">
        <f t="shared" ref="BR23" si="79">BR22*10000/256+45</f>
        <v>162.1875</v>
      </c>
      <c r="BS23" s="13">
        <f t="shared" ref="BS23" si="80">BS22*10000/256+45</f>
        <v>162.1875</v>
      </c>
      <c r="BT23" s="13">
        <f t="shared" ref="BT23" si="81">BT22*10000/256+45</f>
        <v>162.1875</v>
      </c>
      <c r="BU23" s="13">
        <f t="shared" ref="BU23" si="82">BU22*10000/256+45</f>
        <v>162.1875</v>
      </c>
      <c r="BV23" s="13">
        <f t="shared" ref="BV23" si="83">BV22*10000/256+45</f>
        <v>162.1875</v>
      </c>
      <c r="BW23" s="13">
        <f t="shared" ref="BW23" si="84">BW22*10000/256+45</f>
        <v>162.1875</v>
      </c>
      <c r="BX23" s="13">
        <f t="shared" ref="BX23" si="85">BX22*10000/256+45</f>
        <v>162.1875</v>
      </c>
      <c r="BY23" s="13">
        <f t="shared" ref="BY23:BZ23" si="86">BY22*10000/256+45</f>
        <v>123.125</v>
      </c>
      <c r="BZ23" s="13">
        <f t="shared" si="86"/>
        <v>123.125</v>
      </c>
    </row>
    <row r="24" spans="1:78" x14ac:dyDescent="0.25">
      <c r="B24" s="1">
        <f>1+C24/D24</f>
        <v>8.0032410135533283</v>
      </c>
      <c r="C24" s="5">
        <f>C23*10000/256+45</f>
        <v>7427.8125</v>
      </c>
      <c r="D24" s="5">
        <f>D23*10000/256+45</f>
        <v>1060.625</v>
      </c>
      <c r="F24" s="2">
        <v>8</v>
      </c>
      <c r="G24" s="3">
        <f>(B24-F24)/F24</f>
        <v>4.0512669416603586E-4</v>
      </c>
      <c r="I24" s="1"/>
      <c r="N24" s="22"/>
      <c r="O24" s="22"/>
      <c r="P24" s="2"/>
      <c r="S24" s="2"/>
      <c r="AU24" s="2"/>
      <c r="AX24" s="2"/>
    </row>
    <row r="25" spans="1:78" x14ac:dyDescent="0.25">
      <c r="N25" s="16" t="s">
        <v>10</v>
      </c>
      <c r="O25" s="21"/>
      <c r="P25" s="13">
        <f>(P19-1)*P23</f>
        <v>10005.9375</v>
      </c>
      <c r="Q25" s="13">
        <f>(Q19-1)*Q23</f>
        <v>9933.75</v>
      </c>
      <c r="R25" s="13">
        <f t="shared" ref="R25" si="87">(R19-1)*R23</f>
        <v>9978.75</v>
      </c>
      <c r="S25" s="13">
        <f>(S19-1)*S23</f>
        <v>9867.5</v>
      </c>
      <c r="T25" s="13">
        <f>(T19-1)*T23</f>
        <v>9990.625</v>
      </c>
      <c r="U25" s="13">
        <f t="shared" ref="U25:AI25" si="88">(U19-1)*U23</f>
        <v>9879.375</v>
      </c>
      <c r="V25" s="13">
        <f t="shared" si="88"/>
        <v>9885.3125</v>
      </c>
      <c r="W25" s="13">
        <f t="shared" si="88"/>
        <v>9735</v>
      </c>
      <c r="X25" s="13">
        <f t="shared" si="88"/>
        <v>9897.1875</v>
      </c>
      <c r="Y25" s="13">
        <f t="shared" si="88"/>
        <v>9825</v>
      </c>
      <c r="Z25" s="13">
        <f t="shared" si="88"/>
        <v>9948.125</v>
      </c>
      <c r="AA25" s="13">
        <f t="shared" si="88"/>
        <v>9915</v>
      </c>
      <c r="AB25" s="13">
        <f t="shared" si="88"/>
        <v>9725.625</v>
      </c>
      <c r="AC25" s="13">
        <f t="shared" si="88"/>
        <v>9926.875</v>
      </c>
      <c r="AD25" s="13">
        <f t="shared" si="88"/>
        <v>9464.0625</v>
      </c>
      <c r="AE25" s="13">
        <f t="shared" si="88"/>
        <v>9470</v>
      </c>
      <c r="AF25" s="13">
        <f t="shared" si="88"/>
        <v>9397.8125</v>
      </c>
      <c r="AG25" s="13">
        <f t="shared" si="88"/>
        <v>9950.625</v>
      </c>
      <c r="AH25" s="13">
        <f t="shared" si="88"/>
        <v>9761.25</v>
      </c>
      <c r="AI25" s="13">
        <f t="shared" si="88"/>
        <v>9493.75</v>
      </c>
      <c r="AJ25" s="13">
        <f t="shared" ref="AJ25:AR25" si="89">(AJ19-1)*AJ23</f>
        <v>9968.4375</v>
      </c>
      <c r="AK25" s="13">
        <f t="shared" si="89"/>
        <v>9583.75</v>
      </c>
      <c r="AL25" s="13">
        <f t="shared" si="89"/>
        <v>9120.9375</v>
      </c>
      <c r="AM25" s="13">
        <f t="shared" si="89"/>
        <v>9517.5</v>
      </c>
      <c r="AN25" s="13">
        <f t="shared" si="89"/>
        <v>9914.0625</v>
      </c>
      <c r="AO25" s="13">
        <f t="shared" si="89"/>
        <v>9295</v>
      </c>
      <c r="AP25" s="13">
        <f t="shared" si="89"/>
        <v>9652.5</v>
      </c>
      <c r="AQ25" s="13">
        <f t="shared" si="89"/>
        <v>8916.25</v>
      </c>
      <c r="AR25" s="13">
        <f t="shared" si="89"/>
        <v>9234.6875</v>
      </c>
      <c r="AS25" s="13">
        <f t="shared" ref="AS25:AT25" si="90">(AS19-1)*AS23</f>
        <v>9553.125</v>
      </c>
      <c r="AT25" s="13">
        <f t="shared" si="90"/>
        <v>9871.5625</v>
      </c>
      <c r="AU25" s="13">
        <f>(AU19-1)*AU23</f>
        <v>8940</v>
      </c>
      <c r="AV25" s="13">
        <f>(AV19-1)*AV23</f>
        <v>9219.375</v>
      </c>
      <c r="AW25" s="13">
        <f t="shared" ref="AW25" si="91">(AW19-1)*AW23</f>
        <v>9498.75</v>
      </c>
      <c r="AX25" s="13">
        <f>(AX19-1)*AX23</f>
        <v>9778.125</v>
      </c>
      <c r="AY25" s="13">
        <f>(AY19-1)*AY23</f>
        <v>8651.25</v>
      </c>
      <c r="AZ25" s="13">
        <f t="shared" ref="AZ25:BY25" si="92">(AZ19-1)*AZ23</f>
        <v>8891.5625</v>
      </c>
      <c r="BA25" s="13">
        <f t="shared" si="92"/>
        <v>9131.875</v>
      </c>
      <c r="BB25" s="13">
        <f t="shared" si="92"/>
        <v>9372.1875</v>
      </c>
      <c r="BC25" s="13">
        <f t="shared" si="92"/>
        <v>9612.5</v>
      </c>
      <c r="BD25" s="13">
        <f t="shared" si="92"/>
        <v>9852.8125</v>
      </c>
      <c r="BE25" s="13">
        <f t="shared" si="92"/>
        <v>8452.5</v>
      </c>
      <c r="BF25" s="13">
        <f t="shared" si="92"/>
        <v>8653.75</v>
      </c>
      <c r="BG25" s="13">
        <f t="shared" si="92"/>
        <v>8855</v>
      </c>
      <c r="BH25" s="13">
        <f t="shared" si="92"/>
        <v>9056.25</v>
      </c>
      <c r="BI25" s="13">
        <f t="shared" si="92"/>
        <v>9257.5</v>
      </c>
      <c r="BJ25" s="13">
        <f t="shared" si="92"/>
        <v>9458.75</v>
      </c>
      <c r="BK25" s="13">
        <f t="shared" si="92"/>
        <v>9660</v>
      </c>
      <c r="BL25" s="13">
        <f t="shared" si="92"/>
        <v>9861.25</v>
      </c>
      <c r="BM25" s="13">
        <f t="shared" si="92"/>
        <v>8109.375</v>
      </c>
      <c r="BN25" s="13">
        <f t="shared" si="92"/>
        <v>8271.5625</v>
      </c>
      <c r="BO25" s="13">
        <f t="shared" si="92"/>
        <v>8433.75</v>
      </c>
      <c r="BP25" s="13">
        <f t="shared" si="92"/>
        <v>8595.9375</v>
      </c>
      <c r="BQ25" s="13">
        <f t="shared" si="92"/>
        <v>8758.125</v>
      </c>
      <c r="BR25" s="13">
        <f t="shared" si="92"/>
        <v>8920.3125</v>
      </c>
      <c r="BS25" s="13">
        <f t="shared" si="92"/>
        <v>9082.5</v>
      </c>
      <c r="BT25" s="13">
        <f t="shared" si="92"/>
        <v>9244.6875</v>
      </c>
      <c r="BU25" s="13">
        <f t="shared" si="92"/>
        <v>9406.875</v>
      </c>
      <c r="BV25" s="13">
        <f t="shared" si="92"/>
        <v>9569.0625</v>
      </c>
      <c r="BW25" s="13">
        <f t="shared" si="92"/>
        <v>9731.25</v>
      </c>
      <c r="BX25" s="13">
        <f t="shared" si="92"/>
        <v>9893.4375</v>
      </c>
      <c r="BY25" s="13">
        <f t="shared" si="92"/>
        <v>7633.75</v>
      </c>
      <c r="BZ25" s="13">
        <f t="shared" ref="BZ25" si="93">(BZ19-1)*BZ23</f>
        <v>7756.875</v>
      </c>
    </row>
    <row r="26" spans="1:78" x14ac:dyDescent="0.25">
      <c r="A26" t="s">
        <v>5</v>
      </c>
      <c r="B26" s="1"/>
      <c r="C26" s="2">
        <v>216</v>
      </c>
      <c r="D26" s="2">
        <v>26</v>
      </c>
      <c r="I26" s="1"/>
      <c r="N26" s="16" t="s">
        <v>11</v>
      </c>
      <c r="O26" s="21"/>
      <c r="P26" s="10">
        <f>ROUND((P25-45)*256/10000,0)</f>
        <v>255</v>
      </c>
      <c r="Q26" s="10">
        <f>ROUND((Q25-45)*256/10000,0)</f>
        <v>253</v>
      </c>
      <c r="R26" s="10">
        <f t="shared" ref="R26" si="94">ROUND((R25-45)*256/10000,0)</f>
        <v>254</v>
      </c>
      <c r="S26" s="10">
        <f>ROUND((S25-45)*256/10000,0)</f>
        <v>251</v>
      </c>
      <c r="T26" s="10">
        <f>ROUND((T25-45)*256/10000,0)</f>
        <v>255</v>
      </c>
      <c r="U26" s="10">
        <f t="shared" ref="U26:AI26" si="95">ROUND((U25-45)*256/10000,0)</f>
        <v>252</v>
      </c>
      <c r="V26" s="10">
        <f t="shared" si="95"/>
        <v>252</v>
      </c>
      <c r="W26" s="10">
        <f t="shared" si="95"/>
        <v>248</v>
      </c>
      <c r="X26" s="10">
        <f t="shared" si="95"/>
        <v>252</v>
      </c>
      <c r="Y26" s="10">
        <f t="shared" si="95"/>
        <v>250</v>
      </c>
      <c r="Z26" s="10">
        <f t="shared" si="95"/>
        <v>254</v>
      </c>
      <c r="AA26" s="10">
        <f t="shared" si="95"/>
        <v>253</v>
      </c>
      <c r="AB26" s="10">
        <f t="shared" si="95"/>
        <v>248</v>
      </c>
      <c r="AC26" s="10">
        <f t="shared" si="95"/>
        <v>253</v>
      </c>
      <c r="AD26" s="10">
        <f t="shared" si="95"/>
        <v>241</v>
      </c>
      <c r="AE26" s="10">
        <f t="shared" si="95"/>
        <v>241</v>
      </c>
      <c r="AF26" s="10">
        <f t="shared" si="95"/>
        <v>239</v>
      </c>
      <c r="AG26" s="10">
        <f t="shared" si="95"/>
        <v>254</v>
      </c>
      <c r="AH26" s="10">
        <f t="shared" si="95"/>
        <v>249</v>
      </c>
      <c r="AI26" s="10">
        <f t="shared" si="95"/>
        <v>242</v>
      </c>
      <c r="AJ26" s="10">
        <f t="shared" ref="AJ26" si="96">ROUND((AJ25-45)*256/10000,0)</f>
        <v>254</v>
      </c>
      <c r="AK26" s="10">
        <f t="shared" ref="AK26" si="97">ROUND((AK25-45)*256/10000,0)</f>
        <v>244</v>
      </c>
      <c r="AL26" s="10">
        <f t="shared" ref="AL26" si="98">ROUND((AL25-45)*256/10000,0)</f>
        <v>232</v>
      </c>
      <c r="AM26" s="10">
        <f t="shared" ref="AM26" si="99">ROUND((AM25-45)*256/10000,0)</f>
        <v>242</v>
      </c>
      <c r="AN26" s="10">
        <f t="shared" ref="AN26" si="100">ROUND((AN25-45)*256/10000,0)</f>
        <v>253</v>
      </c>
      <c r="AO26" s="10">
        <f t="shared" ref="AO26" si="101">ROUND((AO25-45)*256/10000,0)</f>
        <v>237</v>
      </c>
      <c r="AP26" s="10">
        <f t="shared" ref="AP26" si="102">ROUND((AP25-45)*256/10000,0)</f>
        <v>246</v>
      </c>
      <c r="AQ26" s="10">
        <f t="shared" ref="AQ26" si="103">ROUND((AQ25-45)*256/10000,0)</f>
        <v>227</v>
      </c>
      <c r="AR26" s="10">
        <f t="shared" ref="AR26:AT26" si="104">ROUND((AR25-45)*256/10000,0)</f>
        <v>235</v>
      </c>
      <c r="AS26" s="10">
        <f t="shared" si="104"/>
        <v>243</v>
      </c>
      <c r="AT26" s="10">
        <f t="shared" si="104"/>
        <v>252</v>
      </c>
      <c r="AU26" s="10">
        <f>ROUND((AU25-45)*256/10000,0)</f>
        <v>228</v>
      </c>
      <c r="AV26" s="10">
        <f>ROUND((AV25-45)*256/10000,0)</f>
        <v>235</v>
      </c>
      <c r="AW26" s="10">
        <f t="shared" ref="AW26" si="105">ROUND((AW25-45)*256/10000,0)</f>
        <v>242</v>
      </c>
      <c r="AX26" s="10">
        <f>ROUND((AX25-45)*256/10000,0)</f>
        <v>249</v>
      </c>
      <c r="AY26" s="10">
        <f>ROUND((AY25-45)*256/10000,0)</f>
        <v>220</v>
      </c>
      <c r="AZ26" s="10">
        <f t="shared" ref="AZ26" si="106">ROUND((AZ25-45)*256/10000,0)</f>
        <v>226</v>
      </c>
      <c r="BA26" s="10">
        <f t="shared" ref="BA26" si="107">ROUND((BA25-45)*256/10000,0)</f>
        <v>233</v>
      </c>
      <c r="BB26" s="10">
        <f t="shared" ref="BB26" si="108">ROUND((BB25-45)*256/10000,0)</f>
        <v>239</v>
      </c>
      <c r="BC26" s="10">
        <f t="shared" ref="BC26" si="109">ROUND((BC25-45)*256/10000,0)</f>
        <v>245</v>
      </c>
      <c r="BD26" s="10">
        <f t="shared" ref="BD26" si="110">ROUND((BD25-45)*256/10000,0)</f>
        <v>251</v>
      </c>
      <c r="BE26" s="10">
        <f t="shared" ref="BE26" si="111">ROUND((BE25-45)*256/10000,0)</f>
        <v>215</v>
      </c>
      <c r="BF26" s="10">
        <f t="shared" ref="BF26" si="112">ROUND((BF25-45)*256/10000,0)</f>
        <v>220</v>
      </c>
      <c r="BG26" s="10">
        <f t="shared" ref="BG26" si="113">ROUND((BG25-45)*256/10000,0)</f>
        <v>226</v>
      </c>
      <c r="BH26" s="10">
        <f t="shared" ref="BH26" si="114">ROUND((BH25-45)*256/10000,0)</f>
        <v>231</v>
      </c>
      <c r="BI26" s="10">
        <f t="shared" ref="BI26" si="115">ROUND((BI25-45)*256/10000,0)</f>
        <v>236</v>
      </c>
      <c r="BJ26" s="10">
        <f t="shared" ref="BJ26" si="116">ROUND((BJ25-45)*256/10000,0)</f>
        <v>241</v>
      </c>
      <c r="BK26" s="10">
        <f t="shared" ref="BK26" si="117">ROUND((BK25-45)*256/10000,0)</f>
        <v>246</v>
      </c>
      <c r="BL26" s="10">
        <f t="shared" ref="BL26" si="118">ROUND((BL25-45)*256/10000,0)</f>
        <v>251</v>
      </c>
      <c r="BM26" s="10">
        <f t="shared" ref="BM26" si="119">ROUND((BM25-45)*256/10000,0)</f>
        <v>206</v>
      </c>
      <c r="BN26" s="10">
        <f t="shared" ref="BN26" si="120">ROUND((BN25-45)*256/10000,0)</f>
        <v>211</v>
      </c>
      <c r="BO26" s="10">
        <f t="shared" ref="BO26" si="121">ROUND((BO25-45)*256/10000,0)</f>
        <v>215</v>
      </c>
      <c r="BP26" s="10">
        <f t="shared" ref="BP26" si="122">ROUND((BP25-45)*256/10000,0)</f>
        <v>219</v>
      </c>
      <c r="BQ26" s="10">
        <f t="shared" ref="BQ26" si="123">ROUND((BQ25-45)*256/10000,0)</f>
        <v>223</v>
      </c>
      <c r="BR26" s="10">
        <f t="shared" ref="BR26" si="124">ROUND((BR25-45)*256/10000,0)</f>
        <v>227</v>
      </c>
      <c r="BS26" s="10">
        <f t="shared" ref="BS26" si="125">ROUND((BS25-45)*256/10000,0)</f>
        <v>231</v>
      </c>
      <c r="BT26" s="10">
        <f t="shared" ref="BT26" si="126">ROUND((BT25-45)*256/10000,0)</f>
        <v>236</v>
      </c>
      <c r="BU26" s="10">
        <f t="shared" ref="BU26" si="127">ROUND((BU25-45)*256/10000,0)</f>
        <v>240</v>
      </c>
      <c r="BV26" s="10">
        <f t="shared" ref="BV26" si="128">ROUND((BV25-45)*256/10000,0)</f>
        <v>244</v>
      </c>
      <c r="BW26" s="10">
        <f t="shared" ref="BW26" si="129">ROUND((BW25-45)*256/10000,0)</f>
        <v>248</v>
      </c>
      <c r="BX26" s="10">
        <f t="shared" ref="BX26" si="130">ROUND((BX25-45)*256/10000,0)</f>
        <v>252</v>
      </c>
      <c r="BY26" s="10">
        <f t="shared" ref="BY26:BZ26" si="131">ROUND((BY25-45)*256/10000,0)</f>
        <v>194</v>
      </c>
      <c r="BZ26" s="10">
        <f t="shared" si="131"/>
        <v>197</v>
      </c>
    </row>
    <row r="27" spans="1:78" x14ac:dyDescent="0.25">
      <c r="B27" s="1"/>
      <c r="I27" s="1"/>
      <c r="N27" s="16" t="s">
        <v>12</v>
      </c>
      <c r="O27" s="21"/>
      <c r="P27" s="13">
        <f>P26*10000/256+45</f>
        <v>10005.9375</v>
      </c>
      <c r="Q27" s="13">
        <f>Q26*10000/256+45</f>
        <v>9927.8125</v>
      </c>
      <c r="R27" s="13">
        <f t="shared" ref="R27" si="132">R26*10000/256+45</f>
        <v>9966.875</v>
      </c>
      <c r="S27" s="13">
        <f>S26*10000/256+45</f>
        <v>9849.6875</v>
      </c>
      <c r="T27" s="13">
        <f>T26*10000/256+45</f>
        <v>10005.9375</v>
      </c>
      <c r="U27" s="13">
        <f t="shared" ref="U27" si="133">U26*10000/256+45</f>
        <v>9888.75</v>
      </c>
      <c r="V27" s="13">
        <f t="shared" ref="V27" si="134">V26*10000/256+45</f>
        <v>9888.75</v>
      </c>
      <c r="W27" s="13">
        <f t="shared" ref="W27" si="135">W26*10000/256+45</f>
        <v>9732.5</v>
      </c>
      <c r="X27" s="13">
        <f t="shared" ref="X27" si="136">X26*10000/256+45</f>
        <v>9888.75</v>
      </c>
      <c r="Y27" s="13">
        <f t="shared" ref="Y27" si="137">Y26*10000/256+45</f>
        <v>9810.625</v>
      </c>
      <c r="Z27" s="13">
        <f t="shared" ref="Z27" si="138">Z26*10000/256+45</f>
        <v>9966.875</v>
      </c>
      <c r="AA27" s="13">
        <f t="shared" ref="AA27" si="139">AA26*10000/256+45</f>
        <v>9927.8125</v>
      </c>
      <c r="AB27" s="13">
        <f t="shared" ref="AB27" si="140">AB26*10000/256+45</f>
        <v>9732.5</v>
      </c>
      <c r="AC27" s="13">
        <f t="shared" ref="AC27" si="141">AC26*10000/256+45</f>
        <v>9927.8125</v>
      </c>
      <c r="AD27" s="13">
        <f t="shared" ref="AD27" si="142">AD26*10000/256+45</f>
        <v>9459.0625</v>
      </c>
      <c r="AE27" s="13">
        <f t="shared" ref="AE27" si="143">AE26*10000/256+45</f>
        <v>9459.0625</v>
      </c>
      <c r="AF27" s="13">
        <f t="shared" ref="AF27" si="144">AF26*10000/256+45</f>
        <v>9380.9375</v>
      </c>
      <c r="AG27" s="13">
        <f t="shared" ref="AG27" si="145">AG26*10000/256+45</f>
        <v>9966.875</v>
      </c>
      <c r="AH27" s="13">
        <f t="shared" ref="AH27" si="146">AH26*10000/256+45</f>
        <v>9771.5625</v>
      </c>
      <c r="AI27" s="13">
        <f t="shared" ref="AI27" si="147">AI26*10000/256+45</f>
        <v>9498.125</v>
      </c>
      <c r="AJ27" s="13">
        <f t="shared" ref="AJ27" si="148">AJ26*10000/256+45</f>
        <v>9966.875</v>
      </c>
      <c r="AK27" s="13">
        <f t="shared" ref="AK27" si="149">AK26*10000/256+45</f>
        <v>9576.25</v>
      </c>
      <c r="AL27" s="13">
        <f t="shared" ref="AL27" si="150">AL26*10000/256+45</f>
        <v>9107.5</v>
      </c>
      <c r="AM27" s="13">
        <f t="shared" ref="AM27" si="151">AM26*10000/256+45</f>
        <v>9498.125</v>
      </c>
      <c r="AN27" s="13">
        <f t="shared" ref="AN27" si="152">AN26*10000/256+45</f>
        <v>9927.8125</v>
      </c>
      <c r="AO27" s="13">
        <f t="shared" ref="AO27" si="153">AO26*10000/256+45</f>
        <v>9302.8125</v>
      </c>
      <c r="AP27" s="13">
        <f t="shared" ref="AP27" si="154">AP26*10000/256+45</f>
        <v>9654.375</v>
      </c>
      <c r="AQ27" s="13">
        <f t="shared" ref="AQ27" si="155">AQ26*10000/256+45</f>
        <v>8912.1875</v>
      </c>
      <c r="AR27" s="13">
        <f t="shared" ref="AR27" si="156">AR26*10000/256+45</f>
        <v>9224.6875</v>
      </c>
      <c r="AS27" s="13">
        <f t="shared" ref="AS27" si="157">AS26*10000/256+45</f>
        <v>9537.1875</v>
      </c>
      <c r="AT27" s="13">
        <f t="shared" ref="AT27" si="158">AT26*10000/256+45</f>
        <v>9888.75</v>
      </c>
      <c r="AU27" s="13">
        <f>AU26*10000/256+45</f>
        <v>8951.25</v>
      </c>
      <c r="AV27" s="13">
        <f>AV26*10000/256+45</f>
        <v>9224.6875</v>
      </c>
      <c r="AW27" s="13">
        <f t="shared" ref="AW27" si="159">AW26*10000/256+45</f>
        <v>9498.125</v>
      </c>
      <c r="AX27" s="13">
        <f>AX26*10000/256+45</f>
        <v>9771.5625</v>
      </c>
      <c r="AY27" s="13">
        <f>AY26*10000/256+45</f>
        <v>8638.75</v>
      </c>
      <c r="AZ27" s="13">
        <f t="shared" ref="AZ27" si="160">AZ26*10000/256+45</f>
        <v>8873.125</v>
      </c>
      <c r="BA27" s="13">
        <f t="shared" ref="BA27" si="161">BA26*10000/256+45</f>
        <v>9146.5625</v>
      </c>
      <c r="BB27" s="13">
        <f t="shared" ref="BB27" si="162">BB26*10000/256+45</f>
        <v>9380.9375</v>
      </c>
      <c r="BC27" s="13">
        <f t="shared" ref="BC27" si="163">BC26*10000/256+45</f>
        <v>9615.3125</v>
      </c>
      <c r="BD27" s="13">
        <f t="shared" ref="BD27" si="164">BD26*10000/256+45</f>
        <v>9849.6875</v>
      </c>
      <c r="BE27" s="13">
        <f t="shared" ref="BE27" si="165">BE26*10000/256+45</f>
        <v>8443.4375</v>
      </c>
      <c r="BF27" s="13">
        <f t="shared" ref="BF27" si="166">BF26*10000/256+45</f>
        <v>8638.75</v>
      </c>
      <c r="BG27" s="13">
        <f t="shared" ref="BG27" si="167">BG26*10000/256+45</f>
        <v>8873.125</v>
      </c>
      <c r="BH27" s="13">
        <f t="shared" ref="BH27" si="168">BH26*10000/256+45</f>
        <v>9068.4375</v>
      </c>
      <c r="BI27" s="13">
        <f t="shared" ref="BI27" si="169">BI26*10000/256+45</f>
        <v>9263.75</v>
      </c>
      <c r="BJ27" s="13">
        <f t="shared" ref="BJ27" si="170">BJ26*10000/256+45</f>
        <v>9459.0625</v>
      </c>
      <c r="BK27" s="13">
        <f t="shared" ref="BK27" si="171">BK26*10000/256+45</f>
        <v>9654.375</v>
      </c>
      <c r="BL27" s="13">
        <f t="shared" ref="BL27" si="172">BL26*10000/256+45</f>
        <v>9849.6875</v>
      </c>
      <c r="BM27" s="13">
        <f t="shared" ref="BM27" si="173">BM26*10000/256+45</f>
        <v>8091.875</v>
      </c>
      <c r="BN27" s="13">
        <f t="shared" ref="BN27" si="174">BN26*10000/256+45</f>
        <v>8287.1875</v>
      </c>
      <c r="BO27" s="13">
        <f t="shared" ref="BO27" si="175">BO26*10000/256+45</f>
        <v>8443.4375</v>
      </c>
      <c r="BP27" s="13">
        <f t="shared" ref="BP27" si="176">BP26*10000/256+45</f>
        <v>8599.6875</v>
      </c>
      <c r="BQ27" s="13">
        <f t="shared" ref="BQ27" si="177">BQ26*10000/256+45</f>
        <v>8755.9375</v>
      </c>
      <c r="BR27" s="13">
        <f t="shared" ref="BR27" si="178">BR26*10000/256+45</f>
        <v>8912.1875</v>
      </c>
      <c r="BS27" s="13">
        <f t="shared" ref="BS27" si="179">BS26*10000/256+45</f>
        <v>9068.4375</v>
      </c>
      <c r="BT27" s="13">
        <f t="shared" ref="BT27" si="180">BT26*10000/256+45</f>
        <v>9263.75</v>
      </c>
      <c r="BU27" s="13">
        <f t="shared" ref="BU27" si="181">BU26*10000/256+45</f>
        <v>9420</v>
      </c>
      <c r="BV27" s="13">
        <f t="shared" ref="BV27" si="182">BV26*10000/256+45</f>
        <v>9576.25</v>
      </c>
      <c r="BW27" s="13">
        <f t="shared" ref="BW27" si="183">BW26*10000/256+45</f>
        <v>9732.5</v>
      </c>
      <c r="BX27" s="13">
        <f t="shared" ref="BX27" si="184">BX26*10000/256+45</f>
        <v>9888.75</v>
      </c>
      <c r="BY27" s="13">
        <f t="shared" ref="BY27:BZ27" si="185">BY26*10000/256+45</f>
        <v>7623.125</v>
      </c>
      <c r="BZ27" s="13">
        <f t="shared" si="185"/>
        <v>7740.3125</v>
      </c>
    </row>
    <row r="28" spans="1:78" x14ac:dyDescent="0.25">
      <c r="B28" s="1">
        <f>1+C28/D28</f>
        <v>8.9976428992339414</v>
      </c>
      <c r="C28" s="5">
        <f>C26*10000/256+45</f>
        <v>8482.5</v>
      </c>
      <c r="D28" s="5">
        <f>D26*10000/256+45</f>
        <v>1060.625</v>
      </c>
      <c r="F28" s="2">
        <v>9</v>
      </c>
      <c r="G28" s="3">
        <f>(B28-F28)/F28</f>
        <v>-2.6190008511761675E-4</v>
      </c>
      <c r="I28" s="1"/>
      <c r="N28" s="22"/>
      <c r="O28" s="22"/>
    </row>
    <row r="29" spans="1:78" x14ac:dyDescent="0.25">
      <c r="N29" s="16" t="s">
        <v>14</v>
      </c>
      <c r="O29" s="21"/>
      <c r="P29" s="14">
        <f>1+P27/P23</f>
        <v>2</v>
      </c>
      <c r="Q29" s="14">
        <f t="shared" ref="Q29:R29" si="186">1+Q27/Q23</f>
        <v>2.9988045803447845</v>
      </c>
      <c r="R29" s="14">
        <f t="shared" si="186"/>
        <v>3.9964299135663284</v>
      </c>
      <c r="S29" s="14">
        <f>1+S27/S23</f>
        <v>4.9927793260704334</v>
      </c>
      <c r="T29" s="14">
        <f t="shared" ref="T29:AT29" si="187">1+T27/T23</f>
        <v>6.0076634344698157</v>
      </c>
      <c r="U29" s="14">
        <f t="shared" si="187"/>
        <v>7.0056936800151828</v>
      </c>
      <c r="V29" s="14">
        <f t="shared" si="187"/>
        <v>8.0024341668510743</v>
      </c>
      <c r="W29" s="14">
        <f t="shared" si="187"/>
        <v>8.9979455572675917</v>
      </c>
      <c r="X29" s="14">
        <f t="shared" si="187"/>
        <v>9.9923273657289009</v>
      </c>
      <c r="Y29" s="14">
        <f t="shared" si="187"/>
        <v>10.985368956743002</v>
      </c>
      <c r="Z29" s="14">
        <f t="shared" si="187"/>
        <v>12.020732550103663</v>
      </c>
      <c r="AA29" s="14">
        <f t="shared" si="187"/>
        <v>13.015506807866869</v>
      </c>
      <c r="AB29" s="14">
        <f t="shared" si="187"/>
        <v>14.009189640768588</v>
      </c>
      <c r="AC29" s="14">
        <f t="shared" si="187"/>
        <v>15.001322168356104</v>
      </c>
      <c r="AD29" s="14">
        <f t="shared" si="187"/>
        <v>15.992075284794453</v>
      </c>
      <c r="AE29" s="14">
        <f t="shared" si="187"/>
        <v>16.981520591341077</v>
      </c>
      <c r="AF29" s="14">
        <f t="shared" si="187"/>
        <v>17.969474279253816</v>
      </c>
      <c r="AG29" s="14">
        <f t="shared" si="187"/>
        <v>19.029395138496326</v>
      </c>
      <c r="AH29" s="14">
        <f t="shared" si="187"/>
        <v>20.020072992700729</v>
      </c>
      <c r="AI29" s="14">
        <f t="shared" si="187"/>
        <v>21.009216589861751</v>
      </c>
      <c r="AJ29" s="14">
        <f t="shared" si="187"/>
        <v>21.996708360763659</v>
      </c>
      <c r="AK29" s="14">
        <f t="shared" si="187"/>
        <v>22.982783357245339</v>
      </c>
      <c r="AL29" s="14">
        <f t="shared" si="187"/>
        <v>23.966115051221433</v>
      </c>
      <c r="AM29" s="14">
        <f t="shared" si="187"/>
        <v>24.951142631993697</v>
      </c>
      <c r="AN29" s="14">
        <f t="shared" si="187"/>
        <v>26.034672970843182</v>
      </c>
      <c r="AO29" s="14">
        <f t="shared" si="187"/>
        <v>27.021853146853147</v>
      </c>
      <c r="AP29" s="14">
        <f t="shared" si="187"/>
        <v>28.005244755244757</v>
      </c>
      <c r="AQ29" s="14">
        <f t="shared" si="187"/>
        <v>28.987242394504417</v>
      </c>
      <c r="AR29" s="14">
        <f t="shared" si="187"/>
        <v>29.968596663395484</v>
      </c>
      <c r="AS29" s="14">
        <f t="shared" si="187"/>
        <v>30.949950932286555</v>
      </c>
      <c r="AT29" s="14">
        <f t="shared" si="187"/>
        <v>32.053974484789009</v>
      </c>
      <c r="AU29" s="14">
        <f>1+AU27/AU23</f>
        <v>33.040268456375841</v>
      </c>
      <c r="AV29" s="14">
        <f t="shared" ref="AV29:AW29" si="188">1+AV27/AV23</f>
        <v>34.019015659955258</v>
      </c>
      <c r="AW29" s="14">
        <f t="shared" si="188"/>
        <v>34.997762863534675</v>
      </c>
      <c r="AX29" s="14">
        <f>1+AX27/AX23</f>
        <v>35.976510067114091</v>
      </c>
      <c r="AY29" s="14">
        <f t="shared" ref="AY29:BY29" si="189">1+AY27/AY23</f>
        <v>36.947984395318599</v>
      </c>
      <c r="AZ29" s="14">
        <f t="shared" si="189"/>
        <v>37.923276983094929</v>
      </c>
      <c r="BA29" s="14">
        <f t="shared" si="189"/>
        <v>39.061118335500652</v>
      </c>
      <c r="BB29" s="14">
        <f t="shared" si="189"/>
        <v>40.036410923276982</v>
      </c>
      <c r="BC29" s="14">
        <f t="shared" si="189"/>
        <v>41.011703511053319</v>
      </c>
      <c r="BD29" s="14">
        <f t="shared" si="189"/>
        <v>41.98699609882965</v>
      </c>
      <c r="BE29" s="14">
        <f t="shared" si="189"/>
        <v>42.954968944099377</v>
      </c>
      <c r="BF29" s="14">
        <f t="shared" si="189"/>
        <v>43.925465838509318</v>
      </c>
      <c r="BG29" s="14">
        <f t="shared" si="189"/>
        <v>45.090062111801245</v>
      </c>
      <c r="BH29" s="14">
        <f t="shared" si="189"/>
        <v>46.060559006211179</v>
      </c>
      <c r="BI29" s="14">
        <f t="shared" si="189"/>
        <v>47.031055900621119</v>
      </c>
      <c r="BJ29" s="14">
        <f t="shared" si="189"/>
        <v>48.001552795031053</v>
      </c>
      <c r="BK29" s="14">
        <f t="shared" si="189"/>
        <v>48.972049689440993</v>
      </c>
      <c r="BL29" s="14">
        <f t="shared" si="189"/>
        <v>49.942546583850934</v>
      </c>
      <c r="BM29" s="14">
        <f t="shared" si="189"/>
        <v>50.892100192678228</v>
      </c>
      <c r="BN29" s="14">
        <f t="shared" si="189"/>
        <v>52.096339113680152</v>
      </c>
      <c r="BO29" s="14">
        <f t="shared" si="189"/>
        <v>53.059730250481692</v>
      </c>
      <c r="BP29" s="14">
        <f t="shared" si="189"/>
        <v>54.02312138728324</v>
      </c>
      <c r="BQ29" s="14">
        <f t="shared" si="189"/>
        <v>54.98651252408478</v>
      </c>
      <c r="BR29" s="14">
        <f t="shared" si="189"/>
        <v>55.949903660886321</v>
      </c>
      <c r="BS29" s="14">
        <f t="shared" si="189"/>
        <v>56.913294797687861</v>
      </c>
      <c r="BT29" s="14">
        <f t="shared" si="189"/>
        <v>58.117533718689785</v>
      </c>
      <c r="BU29" s="14">
        <f t="shared" si="189"/>
        <v>59.080924855491332</v>
      </c>
      <c r="BV29" s="14">
        <f t="shared" si="189"/>
        <v>60.044315992292873</v>
      </c>
      <c r="BW29" s="14">
        <f t="shared" si="189"/>
        <v>61.007707129094413</v>
      </c>
      <c r="BX29" s="14">
        <f t="shared" si="189"/>
        <v>61.971098265895954</v>
      </c>
      <c r="BY29" s="14">
        <f t="shared" si="189"/>
        <v>62.913705583756347</v>
      </c>
      <c r="BZ29" s="14">
        <f t="shared" ref="BZ29" si="190">1+BZ27/BZ23</f>
        <v>63.86548223350254</v>
      </c>
    </row>
    <row r="30" spans="1:78" x14ac:dyDescent="0.25">
      <c r="A30" t="s">
        <v>5</v>
      </c>
      <c r="B30" s="1"/>
      <c r="C30" s="2">
        <v>243</v>
      </c>
      <c r="D30" s="2">
        <v>26</v>
      </c>
      <c r="N30" s="23" t="s">
        <v>13</v>
      </c>
      <c r="O30" s="23"/>
      <c r="P30" s="3">
        <f>(P29-P19)/P19</f>
        <v>0</v>
      </c>
      <c r="Q30" s="3">
        <f t="shared" ref="Q30" si="191">(Q29-Q19)/Q19</f>
        <v>-3.9847321840517463E-4</v>
      </c>
      <c r="R30" s="3">
        <f t="shared" ref="R30" si="192">(R29-R19)/R19</f>
        <v>-8.9252160841790662E-4</v>
      </c>
      <c r="S30" s="3">
        <f>(S29-S19)/S19</f>
        <v>-1.4441347859133202E-3</v>
      </c>
      <c r="T30" s="3">
        <f t="shared" ref="T30:AT30" si="193">(T29-T19)/T19</f>
        <v>1.2772390783026093E-3</v>
      </c>
      <c r="U30" s="3">
        <f t="shared" si="193"/>
        <v>8.1338285931182544E-4</v>
      </c>
      <c r="V30" s="3">
        <f t="shared" si="193"/>
        <v>3.0427085638429219E-4</v>
      </c>
      <c r="W30" s="3">
        <f t="shared" si="193"/>
        <v>-2.2827141471203226E-4</v>
      </c>
      <c r="X30" s="3">
        <f t="shared" si="193"/>
        <v>-7.6726342710990996E-4</v>
      </c>
      <c r="Y30" s="3">
        <f t="shared" si="193"/>
        <v>-1.3300948415452365E-3</v>
      </c>
      <c r="Z30" s="3">
        <f t="shared" si="193"/>
        <v>1.7277125086385681E-3</v>
      </c>
      <c r="AA30" s="3">
        <f t="shared" si="193"/>
        <v>1.1928313743745195E-3</v>
      </c>
      <c r="AB30" s="3">
        <f t="shared" si="193"/>
        <v>6.5640291204197411E-4</v>
      </c>
      <c r="AC30" s="3">
        <f t="shared" si="193"/>
        <v>8.8144557073614277E-5</v>
      </c>
      <c r="AD30" s="3">
        <f t="shared" si="193"/>
        <v>-4.9529470034670453E-4</v>
      </c>
      <c r="AE30" s="3">
        <f t="shared" si="193"/>
        <v>-1.0870240387601668E-3</v>
      </c>
      <c r="AF30" s="3">
        <f t="shared" si="193"/>
        <v>-1.6958733747879744E-3</v>
      </c>
      <c r="AG30" s="3">
        <f t="shared" si="193"/>
        <v>1.5471125524382351E-3</v>
      </c>
      <c r="AH30" s="3">
        <f t="shared" si="193"/>
        <v>1.0036496350364743E-3</v>
      </c>
      <c r="AI30" s="3">
        <f t="shared" si="193"/>
        <v>4.3888523151194717E-4</v>
      </c>
      <c r="AJ30" s="3">
        <f t="shared" si="193"/>
        <v>-1.49619965288233E-4</v>
      </c>
      <c r="AK30" s="3">
        <f t="shared" si="193"/>
        <v>-7.4854968498527796E-4</v>
      </c>
      <c r="AL30" s="3">
        <f t="shared" si="193"/>
        <v>-1.4118728657736372E-3</v>
      </c>
      <c r="AM30" s="3">
        <f t="shared" si="193"/>
        <v>-1.9542947202521076E-3</v>
      </c>
      <c r="AN30" s="3">
        <f t="shared" si="193"/>
        <v>1.3335758016608588E-3</v>
      </c>
      <c r="AO30" s="3">
        <f t="shared" si="193"/>
        <v>8.0937580937580204E-4</v>
      </c>
      <c r="AP30" s="3">
        <f t="shared" si="193"/>
        <v>1.8731268731274144E-4</v>
      </c>
      <c r="AQ30" s="3">
        <f t="shared" si="193"/>
        <v>-4.3991743088217706E-4</v>
      </c>
      <c r="AR30" s="3">
        <f t="shared" si="193"/>
        <v>-1.0467778868171961E-3</v>
      </c>
      <c r="AS30" s="3">
        <f t="shared" si="193"/>
        <v>-1.6144860552724221E-3</v>
      </c>
      <c r="AT30" s="3">
        <f t="shared" si="193"/>
        <v>1.6867026496565352E-3</v>
      </c>
      <c r="AU30" s="3">
        <f>(AU29-AU19)/AU19</f>
        <v>1.220256253813373E-3</v>
      </c>
      <c r="AV30" s="3">
        <f t="shared" ref="AV30" si="194">(AV29-AV19)/AV19</f>
        <v>5.5928411633111765E-4</v>
      </c>
      <c r="AW30" s="3">
        <f t="shared" ref="AW30" si="195">(AW29-AW19)/AW19</f>
        <v>-6.3918184723580189E-5</v>
      </c>
      <c r="AX30" s="3">
        <f>(AX29-AX19)/AX19</f>
        <v>-6.5249813571968381E-4</v>
      </c>
      <c r="AY30" s="3">
        <f t="shared" ref="AY30" si="196">(AY29-AY19)/AY19</f>
        <v>-1.4058271535513749E-3</v>
      </c>
      <c r="AZ30" s="3">
        <f t="shared" ref="AZ30" si="197">(AZ29-AZ19)/AZ19</f>
        <v>-2.0190267606597515E-3</v>
      </c>
      <c r="BA30" s="3">
        <f t="shared" ref="BA30" si="198">(BA29-BA19)/BA19</f>
        <v>1.5671368077090182E-3</v>
      </c>
      <c r="BB30" s="3">
        <f t="shared" ref="BB30" si="199">(BB29-BB19)/BB19</f>
        <v>9.1027308192455077E-4</v>
      </c>
      <c r="BC30" s="3">
        <f t="shared" ref="BC30" si="200">(BC29-BC19)/BC19</f>
        <v>2.8545148910535267E-4</v>
      </c>
      <c r="BD30" s="3">
        <f t="shared" ref="BD30" si="201">(BD29-BD19)/BD19</f>
        <v>-3.0961669453214807E-4</v>
      </c>
      <c r="BE30" s="3">
        <f t="shared" ref="BE30" si="202">(BE29-BE19)/BE19</f>
        <v>-1.0472338581540145E-3</v>
      </c>
      <c r="BF30" s="3">
        <f t="shared" ref="BF30" si="203">(BF29-BF19)/BF19</f>
        <v>-1.6939582156973191E-3</v>
      </c>
      <c r="BG30" s="3">
        <f t="shared" ref="BG30" si="204">(BG29-BG19)/BG19</f>
        <v>2.0013802622498942E-3</v>
      </c>
      <c r="BH30" s="3">
        <f t="shared" ref="BH30" si="205">(BH29-BH19)/BH19</f>
        <v>1.3165001350256241E-3</v>
      </c>
      <c r="BI30" s="3">
        <f t="shared" ref="BI30" si="206">(BI29-BI19)/BI19</f>
        <v>6.6076384300253809E-4</v>
      </c>
      <c r="BJ30" s="3">
        <f t="shared" ref="BJ30" si="207">(BJ29-BJ19)/BJ19</f>
        <v>3.2349896480265983E-5</v>
      </c>
      <c r="BK30" s="3">
        <f t="shared" ref="BK30" si="208">(BK29-BK19)/BK19</f>
        <v>-5.7041450120421744E-4</v>
      </c>
      <c r="BL30" s="3">
        <f t="shared" ref="BL30" si="209">(BL29-BL19)/BL19</f>
        <v>-1.1490683229813214E-3</v>
      </c>
      <c r="BM30" s="3">
        <f t="shared" ref="BM30" si="210">(BM29-BM19)/BM19</f>
        <v>-2.1156824965053301E-3</v>
      </c>
      <c r="BN30" s="3">
        <f t="shared" ref="BN30" si="211">(BN29-BN19)/BN19</f>
        <v>1.8526752630798444E-3</v>
      </c>
      <c r="BO30" s="3">
        <f t="shared" ref="BO30" si="212">(BO29-BO19)/BO19</f>
        <v>1.1269858581451383E-3</v>
      </c>
      <c r="BP30" s="3">
        <f t="shared" ref="BP30" si="213">(BP29-BP19)/BP19</f>
        <v>4.281738385785161E-4</v>
      </c>
      <c r="BQ30" s="3">
        <f t="shared" ref="BQ30" si="214">(BQ29-BQ19)/BQ19</f>
        <v>-2.4522683482217642E-4</v>
      </c>
      <c r="BR30" s="3">
        <f t="shared" ref="BR30" si="215">(BR29-BR19)/BR19</f>
        <v>-8.945774841728442E-4</v>
      </c>
      <c r="BS30" s="3">
        <f t="shared" ref="BS30" si="216">(BS29-BS19)/BS19</f>
        <v>-1.5211439002129623E-3</v>
      </c>
      <c r="BT30" s="3">
        <f t="shared" ref="BT30" si="217">(BT29-BT19)/BT19</f>
        <v>2.0264434256859467E-3</v>
      </c>
      <c r="BU30" s="3">
        <f t="shared" ref="BU30" si="218">(BU29-BU19)/BU19</f>
        <v>1.3716077201920752E-3</v>
      </c>
      <c r="BV30" s="3">
        <f t="shared" ref="BV30" si="219">(BV29-BV19)/BV19</f>
        <v>7.3859987154788101E-4</v>
      </c>
      <c r="BW30" s="3">
        <f t="shared" ref="BW30" si="220">(BW29-BW19)/BW19</f>
        <v>1.2634637859693917E-4</v>
      </c>
      <c r="BX30" s="3">
        <f t="shared" ref="BX30" si="221">(BX29-BX19)/BX19</f>
        <v>-4.6615700167816588E-4</v>
      </c>
      <c r="BY30" s="3">
        <f t="shared" ref="BY30:BZ30" si="222">(BY29-BY19)/BY19</f>
        <v>-1.3697526387881495E-3</v>
      </c>
      <c r="BZ30" s="3">
        <f t="shared" si="222"/>
        <v>-2.1018401015228116E-3</v>
      </c>
    </row>
    <row r="31" spans="1:78" x14ac:dyDescent="0.25">
      <c r="B31" s="1">
        <f>1+C31/D31</f>
        <v>9.9920447849145546</v>
      </c>
      <c r="C31" s="2">
        <f>C30*10000/256+45</f>
        <v>9537.1875</v>
      </c>
      <c r="D31" s="4">
        <f>D30*10000/256+45</f>
        <v>1060.625</v>
      </c>
      <c r="F31" s="2">
        <v>10</v>
      </c>
      <c r="G31" s="3">
        <f>(B31-F31)/F31</f>
        <v>-7.9552150854453883E-4</v>
      </c>
    </row>
    <row r="33" spans="1:80" x14ac:dyDescent="0.25">
      <c r="A33" t="s">
        <v>5</v>
      </c>
      <c r="B33" s="1"/>
      <c r="C33" s="2">
        <v>211</v>
      </c>
      <c r="D33" s="2">
        <v>13</v>
      </c>
    </row>
    <row r="34" spans="1:80" x14ac:dyDescent="0.25">
      <c r="B34" s="1">
        <f>1+C34/D34</f>
        <v>15.990955342001131</v>
      </c>
      <c r="C34" s="2">
        <f>C33*10000/256+45</f>
        <v>8287.1875</v>
      </c>
      <c r="D34" s="4">
        <f>D33*10000/256+45</f>
        <v>552.8125</v>
      </c>
      <c r="F34" s="2">
        <v>16</v>
      </c>
      <c r="G34" s="3">
        <f>(B34-F34)/F34</f>
        <v>-5.6529112492931244E-4</v>
      </c>
    </row>
    <row r="35" spans="1:80" x14ac:dyDescent="0.25">
      <c r="P35" s="17" t="s">
        <v>15</v>
      </c>
      <c r="Q35" s="17"/>
      <c r="R35" s="17"/>
      <c r="S35" s="17"/>
      <c r="T35" s="17"/>
      <c r="U35" s="17"/>
      <c r="V35" s="17"/>
      <c r="W35" s="17"/>
      <c r="X35" s="17"/>
    </row>
    <row r="36" spans="1:80" x14ac:dyDescent="0.25">
      <c r="A36" t="s">
        <v>5</v>
      </c>
      <c r="B36" s="1"/>
      <c r="C36" s="2">
        <v>249</v>
      </c>
      <c r="D36" s="2">
        <v>12</v>
      </c>
    </row>
    <row r="37" spans="1:80" x14ac:dyDescent="0.25">
      <c r="B37" s="1">
        <f>1+C37/D37</f>
        <v>20.020072992700729</v>
      </c>
      <c r="C37" s="2">
        <f>C36*10000/256+45</f>
        <v>9771.5625</v>
      </c>
      <c r="D37" s="4">
        <f>D36*10000/256+45</f>
        <v>513.75</v>
      </c>
      <c r="F37" s="2">
        <v>20</v>
      </c>
      <c r="G37" s="3">
        <f>(B37-F37)/F37</f>
        <v>1.0036496350364743E-3</v>
      </c>
      <c r="N37" s="6" t="s">
        <v>1</v>
      </c>
      <c r="O37" s="2">
        <v>255</v>
      </c>
      <c r="P37" s="2">
        <v>96</v>
      </c>
      <c r="Q37" s="2">
        <v>63</v>
      </c>
      <c r="R37" s="2">
        <v>42</v>
      </c>
      <c r="S37" s="2">
        <v>47</v>
      </c>
      <c r="T37" s="2">
        <v>50</v>
      </c>
      <c r="U37" s="2">
        <v>41</v>
      </c>
      <c r="V37" s="2">
        <v>35</v>
      </c>
      <c r="W37" s="2">
        <v>30</v>
      </c>
      <c r="X37" s="2">
        <v>27</v>
      </c>
      <c r="Y37" s="2">
        <v>24</v>
      </c>
      <c r="Z37" s="2">
        <v>22</v>
      </c>
      <c r="AA37" s="2">
        <v>20</v>
      </c>
      <c r="AB37" s="2">
        <v>18</v>
      </c>
      <c r="AC37" s="2">
        <v>17</v>
      </c>
      <c r="AD37" s="2">
        <v>15</v>
      </c>
      <c r="AE37" s="2">
        <v>14</v>
      </c>
      <c r="AF37" s="2">
        <v>13</v>
      </c>
      <c r="AG37" s="2">
        <v>13</v>
      </c>
      <c r="AH37" s="2">
        <v>12</v>
      </c>
      <c r="AI37" s="2">
        <v>11</v>
      </c>
      <c r="AJ37" s="2">
        <v>11</v>
      </c>
      <c r="AK37" s="2">
        <v>10</v>
      </c>
      <c r="AL37" s="2">
        <v>9</v>
      </c>
      <c r="AM37" s="2">
        <v>9</v>
      </c>
      <c r="AN37" s="2">
        <v>9</v>
      </c>
      <c r="AO37" s="2">
        <v>8</v>
      </c>
      <c r="AP37" s="2">
        <v>8</v>
      </c>
      <c r="AQ37" s="2">
        <v>7</v>
      </c>
      <c r="AR37" s="2">
        <v>7</v>
      </c>
      <c r="AS37" s="2">
        <v>7</v>
      </c>
      <c r="AT37" s="2">
        <v>7</v>
      </c>
      <c r="AU37">
        <v>6</v>
      </c>
      <c r="AV37">
        <v>6</v>
      </c>
      <c r="AW37">
        <v>6</v>
      </c>
      <c r="AX37">
        <v>6</v>
      </c>
      <c r="AY37">
        <v>5</v>
      </c>
      <c r="AZ37">
        <v>5</v>
      </c>
      <c r="BA37">
        <v>5</v>
      </c>
      <c r="BB37">
        <v>5</v>
      </c>
      <c r="BC37">
        <v>5</v>
      </c>
      <c r="BD37">
        <v>5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3</v>
      </c>
      <c r="BN37">
        <v>3</v>
      </c>
      <c r="BO37">
        <v>3</v>
      </c>
      <c r="BP37">
        <v>3</v>
      </c>
      <c r="BQ37">
        <v>3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3</v>
      </c>
      <c r="BY37">
        <v>2</v>
      </c>
      <c r="BZ37">
        <v>2</v>
      </c>
      <c r="CB37" t="s">
        <v>16</v>
      </c>
    </row>
    <row r="38" spans="1:80" x14ac:dyDescent="0.25">
      <c r="N38" s="6" t="s">
        <v>0</v>
      </c>
      <c r="O38" s="2">
        <v>0</v>
      </c>
      <c r="P38" s="2">
        <v>96</v>
      </c>
      <c r="Q38" s="2">
        <v>127</v>
      </c>
      <c r="R38" s="2">
        <v>128</v>
      </c>
      <c r="S38" s="2">
        <v>191</v>
      </c>
      <c r="T38" s="2">
        <v>255</v>
      </c>
      <c r="U38" s="2">
        <v>252</v>
      </c>
      <c r="V38" s="2">
        <v>252</v>
      </c>
      <c r="W38" s="2">
        <v>248</v>
      </c>
      <c r="X38" s="2">
        <v>252</v>
      </c>
      <c r="Y38" s="2">
        <v>250</v>
      </c>
      <c r="Z38" s="2">
        <v>254</v>
      </c>
      <c r="AA38" s="2">
        <v>253</v>
      </c>
      <c r="AB38" s="2">
        <v>248</v>
      </c>
      <c r="AC38" s="2">
        <v>253</v>
      </c>
      <c r="AD38" s="2">
        <v>241</v>
      </c>
      <c r="AE38" s="2">
        <v>241</v>
      </c>
      <c r="AF38" s="2">
        <v>239</v>
      </c>
      <c r="AG38" s="2">
        <v>254</v>
      </c>
      <c r="AH38" s="2">
        <v>249</v>
      </c>
      <c r="AI38" s="2">
        <v>242</v>
      </c>
      <c r="AJ38" s="2">
        <v>254</v>
      </c>
      <c r="AK38" s="2">
        <v>244</v>
      </c>
      <c r="AL38" s="2">
        <v>232</v>
      </c>
      <c r="AM38" s="2">
        <v>242</v>
      </c>
      <c r="AN38" s="2">
        <v>253</v>
      </c>
      <c r="AO38" s="2">
        <v>237</v>
      </c>
      <c r="AP38" s="2">
        <v>246</v>
      </c>
      <c r="AQ38" s="2">
        <v>227</v>
      </c>
      <c r="AR38" s="2">
        <v>235</v>
      </c>
      <c r="AS38" s="2">
        <v>243</v>
      </c>
      <c r="AT38" s="2">
        <v>252</v>
      </c>
      <c r="AU38">
        <v>228</v>
      </c>
      <c r="AV38">
        <v>235</v>
      </c>
      <c r="AW38">
        <v>242</v>
      </c>
      <c r="AX38">
        <v>249</v>
      </c>
      <c r="AY38">
        <v>220</v>
      </c>
      <c r="AZ38">
        <v>226</v>
      </c>
      <c r="BA38">
        <v>233</v>
      </c>
      <c r="BB38">
        <v>239</v>
      </c>
      <c r="BC38">
        <v>245</v>
      </c>
      <c r="BD38">
        <v>251</v>
      </c>
      <c r="BE38">
        <v>215</v>
      </c>
      <c r="BF38">
        <v>220</v>
      </c>
      <c r="BG38">
        <v>226</v>
      </c>
      <c r="BH38">
        <v>231</v>
      </c>
      <c r="BI38">
        <v>236</v>
      </c>
      <c r="BJ38">
        <v>241</v>
      </c>
      <c r="BK38">
        <v>246</v>
      </c>
      <c r="BL38">
        <v>251</v>
      </c>
      <c r="BM38">
        <v>206</v>
      </c>
      <c r="BN38">
        <v>211</v>
      </c>
      <c r="BO38">
        <v>215</v>
      </c>
      <c r="BP38">
        <v>219</v>
      </c>
      <c r="BQ38">
        <v>223</v>
      </c>
      <c r="BR38">
        <v>227</v>
      </c>
      <c r="BS38">
        <v>231</v>
      </c>
      <c r="BT38">
        <v>236</v>
      </c>
      <c r="BU38">
        <v>240</v>
      </c>
      <c r="BV38">
        <v>244</v>
      </c>
      <c r="BW38">
        <v>248</v>
      </c>
      <c r="BX38">
        <v>252</v>
      </c>
      <c r="BY38">
        <v>194</v>
      </c>
      <c r="BZ38">
        <v>197</v>
      </c>
    </row>
    <row r="39" spans="1:80" x14ac:dyDescent="0.25">
      <c r="A39" t="s">
        <v>5</v>
      </c>
      <c r="B39" s="1"/>
      <c r="C39" s="2">
        <v>249</v>
      </c>
      <c r="D39" s="2">
        <v>12</v>
      </c>
      <c r="N39" s="6" t="s">
        <v>4</v>
      </c>
      <c r="O39" s="11">
        <f>1+((O38*10000/256+45)/(O37*10000/256+45))</f>
        <v>1.0044973297104844</v>
      </c>
      <c r="P39" s="11">
        <f>1+((P38*10000/256+45)/(P37*10000/256+45))</f>
        <v>2</v>
      </c>
      <c r="Q39" s="11">
        <f t="shared" ref="Q39:AT39" si="223">1+((Q38*10000/256+45)/(Q37*10000/256+45))</f>
        <v>2.9976306272602571</v>
      </c>
      <c r="R39" s="11">
        <f>1+((R38*10000/256+45)/(R37*10000/256+45))</f>
        <v>3.9929551353355581</v>
      </c>
      <c r="S39" s="11">
        <f t="shared" si="223"/>
        <v>4.9905299883701613</v>
      </c>
      <c r="T39" s="11">
        <f t="shared" si="223"/>
        <v>6.0076634344698157</v>
      </c>
      <c r="U39" s="11">
        <f t="shared" si="223"/>
        <v>7.0056936800151828</v>
      </c>
      <c r="V39" s="11">
        <f t="shared" si="223"/>
        <v>8.0024341668510743</v>
      </c>
      <c r="W39" s="11">
        <f t="shared" si="223"/>
        <v>8.9979455572675917</v>
      </c>
      <c r="X39" s="11">
        <f t="shared" si="223"/>
        <v>9.9923273657289009</v>
      </c>
      <c r="Y39" s="11">
        <f t="shared" si="223"/>
        <v>10.985368956743002</v>
      </c>
      <c r="Z39" s="11">
        <f t="shared" si="223"/>
        <v>12.020732550103663</v>
      </c>
      <c r="AA39" s="11">
        <f t="shared" si="223"/>
        <v>13.015506807866869</v>
      </c>
      <c r="AB39" s="11">
        <f t="shared" si="223"/>
        <v>14.009189640768588</v>
      </c>
      <c r="AC39" s="11">
        <f t="shared" si="223"/>
        <v>15.001322168356104</v>
      </c>
      <c r="AD39" s="11">
        <f t="shared" si="223"/>
        <v>15.992075284794453</v>
      </c>
      <c r="AE39" s="11">
        <f t="shared" si="223"/>
        <v>16.981520591341077</v>
      </c>
      <c r="AF39" s="11">
        <f t="shared" si="223"/>
        <v>17.969474279253816</v>
      </c>
      <c r="AG39" s="11">
        <f t="shared" si="223"/>
        <v>19.029395138496326</v>
      </c>
      <c r="AH39" s="11">
        <f t="shared" si="223"/>
        <v>20.020072992700729</v>
      </c>
      <c r="AI39" s="11">
        <f t="shared" si="223"/>
        <v>21.009216589861751</v>
      </c>
      <c r="AJ39" s="11">
        <f t="shared" si="223"/>
        <v>21.996708360763659</v>
      </c>
      <c r="AK39" s="11">
        <f t="shared" si="223"/>
        <v>22.982783357245339</v>
      </c>
      <c r="AL39" s="11">
        <f t="shared" si="223"/>
        <v>23.966115051221433</v>
      </c>
      <c r="AM39" s="11">
        <f t="shared" si="223"/>
        <v>24.951142631993697</v>
      </c>
      <c r="AN39" s="11">
        <f t="shared" si="223"/>
        <v>26.034672970843182</v>
      </c>
      <c r="AO39" s="11">
        <f t="shared" si="223"/>
        <v>27.021853146853147</v>
      </c>
      <c r="AP39" s="11">
        <f t="shared" si="223"/>
        <v>28.005244755244757</v>
      </c>
      <c r="AQ39" s="11">
        <f t="shared" si="223"/>
        <v>28.987242394504417</v>
      </c>
      <c r="AR39" s="11">
        <f t="shared" si="223"/>
        <v>29.968596663395484</v>
      </c>
      <c r="AS39" s="11">
        <f t="shared" si="223"/>
        <v>30.949950932286555</v>
      </c>
      <c r="AT39" s="11">
        <f t="shared" si="223"/>
        <v>32.053974484789009</v>
      </c>
      <c r="AU39" s="11">
        <f t="shared" ref="AU39" si="224">1+((AU38*10000/256+45)/(AU37*10000/256+45))</f>
        <v>33.040268456375841</v>
      </c>
      <c r="AV39" s="11">
        <f t="shared" ref="AV39" si="225">1+((AV38*10000/256+45)/(AV37*10000/256+45))</f>
        <v>34.019015659955258</v>
      </c>
      <c r="AW39" s="11">
        <f t="shared" ref="AW39" si="226">1+((AW38*10000/256+45)/(AW37*10000/256+45))</f>
        <v>34.997762863534675</v>
      </c>
      <c r="AX39" s="11">
        <f t="shared" ref="AX39" si="227">1+((AX38*10000/256+45)/(AX37*10000/256+45))</f>
        <v>35.976510067114091</v>
      </c>
      <c r="AY39" s="11">
        <f t="shared" ref="AY39" si="228">1+((AY38*10000/256+45)/(AY37*10000/256+45))</f>
        <v>36.947984395318599</v>
      </c>
      <c r="AZ39" s="11">
        <f t="shared" ref="AZ39" si="229">1+((AZ38*10000/256+45)/(AZ37*10000/256+45))</f>
        <v>37.923276983094929</v>
      </c>
      <c r="BA39" s="11">
        <f t="shared" ref="BA39" si="230">1+((BA38*10000/256+45)/(BA37*10000/256+45))</f>
        <v>39.061118335500652</v>
      </c>
      <c r="BB39" s="11">
        <f t="shared" ref="BB39" si="231">1+((BB38*10000/256+45)/(BB37*10000/256+45))</f>
        <v>40.036410923276982</v>
      </c>
      <c r="BC39" s="11">
        <f t="shared" ref="BC39" si="232">1+((BC38*10000/256+45)/(BC37*10000/256+45))</f>
        <v>41.011703511053319</v>
      </c>
      <c r="BD39" s="11">
        <f t="shared" ref="BD39" si="233">1+((BD38*10000/256+45)/(BD37*10000/256+45))</f>
        <v>41.98699609882965</v>
      </c>
      <c r="BE39" s="11">
        <f t="shared" ref="BE39" si="234">1+((BE38*10000/256+45)/(BE37*10000/256+45))</f>
        <v>42.954968944099377</v>
      </c>
      <c r="BF39" s="11">
        <f t="shared" ref="BF39" si="235">1+((BF38*10000/256+45)/(BF37*10000/256+45))</f>
        <v>43.925465838509318</v>
      </c>
      <c r="BG39" s="11">
        <f t="shared" ref="BG39" si="236">1+((BG38*10000/256+45)/(BG37*10000/256+45))</f>
        <v>45.090062111801245</v>
      </c>
      <c r="BH39" s="11">
        <f t="shared" ref="BH39" si="237">1+((BH38*10000/256+45)/(BH37*10000/256+45))</f>
        <v>46.060559006211179</v>
      </c>
      <c r="BI39" s="11">
        <f t="shared" ref="BI39" si="238">1+((BI38*10000/256+45)/(BI37*10000/256+45))</f>
        <v>47.031055900621119</v>
      </c>
      <c r="BJ39" s="11">
        <f t="shared" ref="BJ39" si="239">1+((BJ38*10000/256+45)/(BJ37*10000/256+45))</f>
        <v>48.001552795031053</v>
      </c>
      <c r="BK39" s="11">
        <f t="shared" ref="BK39" si="240">1+((BK38*10000/256+45)/(BK37*10000/256+45))</f>
        <v>48.972049689440993</v>
      </c>
      <c r="BL39" s="11">
        <f t="shared" ref="BL39" si="241">1+((BL38*10000/256+45)/(BL37*10000/256+45))</f>
        <v>49.942546583850934</v>
      </c>
      <c r="BM39" s="11">
        <f t="shared" ref="BM39" si="242">1+((BM38*10000/256+45)/(BM37*10000/256+45))</f>
        <v>50.892100192678228</v>
      </c>
      <c r="BN39" s="11">
        <f t="shared" ref="BN39" si="243">1+((BN38*10000/256+45)/(BN37*10000/256+45))</f>
        <v>52.096339113680152</v>
      </c>
      <c r="BO39" s="11">
        <f t="shared" ref="BO39" si="244">1+((BO38*10000/256+45)/(BO37*10000/256+45))</f>
        <v>53.059730250481692</v>
      </c>
      <c r="BP39" s="11">
        <f t="shared" ref="BP39" si="245">1+((BP38*10000/256+45)/(BP37*10000/256+45))</f>
        <v>54.02312138728324</v>
      </c>
      <c r="BQ39" s="11">
        <f t="shared" ref="BQ39" si="246">1+((BQ38*10000/256+45)/(BQ37*10000/256+45))</f>
        <v>54.98651252408478</v>
      </c>
      <c r="BR39" s="11">
        <f t="shared" ref="BR39" si="247">1+((BR38*10000/256+45)/(BR37*10000/256+45))</f>
        <v>55.949903660886321</v>
      </c>
      <c r="BS39" s="11">
        <f t="shared" ref="BS39" si="248">1+((BS38*10000/256+45)/(BS37*10000/256+45))</f>
        <v>56.913294797687861</v>
      </c>
      <c r="BT39" s="11">
        <f t="shared" ref="BT39" si="249">1+((BT38*10000/256+45)/(BT37*10000/256+45))</f>
        <v>58.117533718689785</v>
      </c>
      <c r="BU39" s="11">
        <f t="shared" ref="BU39" si="250">1+((BU38*10000/256+45)/(BU37*10000/256+45))</f>
        <v>59.080924855491332</v>
      </c>
      <c r="BV39" s="11">
        <f t="shared" ref="BV39" si="251">1+((BV38*10000/256+45)/(BV37*10000/256+45))</f>
        <v>60.044315992292873</v>
      </c>
      <c r="BW39" s="11">
        <f t="shared" ref="BW39" si="252">1+((BW38*10000/256+45)/(BW37*10000/256+45))</f>
        <v>61.007707129094413</v>
      </c>
      <c r="BX39" s="11">
        <f t="shared" ref="BX39" si="253">1+((BX38*10000/256+45)/(BX37*10000/256+45))</f>
        <v>61.971098265895954</v>
      </c>
      <c r="BY39" s="11">
        <f t="shared" ref="BY39" si="254">1+((BY38*10000/256+45)/(BY37*10000/256+45))</f>
        <v>62.913705583756347</v>
      </c>
      <c r="BZ39" s="11">
        <f t="shared" ref="BZ39" si="255">1+((BZ38*10000/256+45)/(BZ37*10000/256+45))</f>
        <v>63.86548223350254</v>
      </c>
    </row>
    <row r="40" spans="1:80" x14ac:dyDescent="0.25">
      <c r="B40" s="1">
        <f>1+C40/D40</f>
        <v>20.020072992700729</v>
      </c>
      <c r="C40" s="2">
        <f>C39*10000/256+45</f>
        <v>9771.5625</v>
      </c>
      <c r="D40" s="4">
        <f>D39*10000/256+45</f>
        <v>513.75</v>
      </c>
      <c r="F40" s="2">
        <v>30</v>
      </c>
      <c r="G40" s="3">
        <f>(B40-F40)/F40</f>
        <v>-0.33266423357664238</v>
      </c>
      <c r="O40" s="3">
        <f>(O39-ROUND(O39,0))/O39</f>
        <v>4.4771942915773216E-3</v>
      </c>
      <c r="P40" s="3">
        <f t="shared" ref="P40:AT40" si="256">(P39-ROUND(P39,0))/P39</f>
        <v>0</v>
      </c>
      <c r="Q40" s="3">
        <f t="shared" si="256"/>
        <v>-7.904151759713133E-4</v>
      </c>
      <c r="R40" s="3">
        <f t="shared" si="256"/>
        <v>-1.7643235212182872E-3</v>
      </c>
      <c r="S40" s="3">
        <f t="shared" si="256"/>
        <v>-1.8975963779212783E-3</v>
      </c>
      <c r="T40" s="3">
        <f t="shared" si="256"/>
        <v>1.2756098195923593E-3</v>
      </c>
      <c r="U40" s="3">
        <f t="shared" si="256"/>
        <v>8.1272180532598437E-4</v>
      </c>
      <c r="V40" s="3">
        <f t="shared" si="256"/>
        <v>3.0417830379130407E-4</v>
      </c>
      <c r="W40" s="3">
        <f t="shared" si="256"/>
        <v>-2.2832353444825283E-4</v>
      </c>
      <c r="X40" s="3">
        <f t="shared" si="256"/>
        <v>-7.6785257230605267E-4</v>
      </c>
      <c r="Y40" s="3">
        <f t="shared" si="256"/>
        <v>-1.3318663501071415E-3</v>
      </c>
      <c r="Z40" s="3">
        <f t="shared" si="256"/>
        <v>1.7247326664367078E-3</v>
      </c>
      <c r="AA40" s="3">
        <f t="shared" si="256"/>
        <v>1.1914102228809168E-3</v>
      </c>
      <c r="AB40" s="3">
        <f t="shared" si="256"/>
        <v>6.5597232989441246E-4</v>
      </c>
      <c r="AC40" s="3">
        <f t="shared" si="256"/>
        <v>8.813678829544808E-5</v>
      </c>
      <c r="AD40" s="3">
        <f t="shared" si="256"/>
        <v>-4.9554013875123711E-4</v>
      </c>
      <c r="AE40" s="3">
        <f t="shared" si="256"/>
        <v>-1.0882069458694728E-3</v>
      </c>
      <c r="AF40" s="3">
        <f t="shared" si="256"/>
        <v>-1.6987542468855756E-3</v>
      </c>
      <c r="AG40" s="3">
        <f t="shared" si="256"/>
        <v>1.5447226925705232E-3</v>
      </c>
      <c r="AH40" s="3">
        <f t="shared" si="256"/>
        <v>1.0026433324218174E-3</v>
      </c>
      <c r="AI40" s="3">
        <f t="shared" si="256"/>
        <v>4.3869269576660304E-4</v>
      </c>
      <c r="AJ40" s="3">
        <f t="shared" si="256"/>
        <v>-1.4964235477215966E-4</v>
      </c>
      <c r="AK40" s="3">
        <f t="shared" si="256"/>
        <v>-7.4911043136269371E-4</v>
      </c>
      <c r="AL40" s="3">
        <f t="shared" si="256"/>
        <v>-1.413869069148124E-3</v>
      </c>
      <c r="AM40" s="3">
        <f t="shared" si="256"/>
        <v>-1.9581214666960843E-3</v>
      </c>
      <c r="AN40" s="3">
        <f t="shared" si="256"/>
        <v>1.3317997457472721E-3</v>
      </c>
      <c r="AO40" s="3">
        <f t="shared" si="256"/>
        <v>8.0872124995955662E-4</v>
      </c>
      <c r="AP40" s="3">
        <f t="shared" si="256"/>
        <v>1.8727760784074328E-4</v>
      </c>
      <c r="AQ40" s="3">
        <f t="shared" si="256"/>
        <v>-4.4011104340169324E-4</v>
      </c>
      <c r="AR40" s="3">
        <f t="shared" si="256"/>
        <v>-1.0478747789639691E-3</v>
      </c>
      <c r="AS40" s="3">
        <f t="shared" si="256"/>
        <v>-1.6170968355634645E-3</v>
      </c>
      <c r="AT40" s="3">
        <f t="shared" si="256"/>
        <v>1.6838624743593759E-3</v>
      </c>
      <c r="AU40" s="3">
        <f t="shared" ref="AU40" si="257">(AU39-ROUND(AU39,0))/AU39</f>
        <v>1.2187690432663731E-3</v>
      </c>
      <c r="AV40" s="3">
        <f t="shared" ref="AV40" si="258">(AV39-ROUND(AV39,0))/AV39</f>
        <v>5.5897149245390633E-4</v>
      </c>
      <c r="AW40" s="3">
        <f t="shared" ref="AW40" si="259">(AW39-ROUND(AW39,0))/AW39</f>
        <v>-6.3922270519075188E-5</v>
      </c>
      <c r="AX40" s="3">
        <f t="shared" ref="AX40" si="260">(AX39-ROUND(AX39,0))/AX39</f>
        <v>-6.5292416752175801E-4</v>
      </c>
      <c r="AY40" s="3">
        <f t="shared" ref="AY40" si="261">(AY39-ROUND(AY39,0))/AY39</f>
        <v>-1.4078062858549703E-3</v>
      </c>
      <c r="AZ40" s="3">
        <f t="shared" ref="AZ40" si="262">(AZ39-ROUND(AZ39,0))/AZ39</f>
        <v>-2.0231114768713525E-3</v>
      </c>
      <c r="BA40" s="3">
        <f t="shared" ref="BA40" si="263">(BA39-ROUND(BA39,0))/BA39</f>
        <v>1.5646847326719875E-3</v>
      </c>
      <c r="BB40" s="3">
        <f t="shared" ref="BB40" si="264">(BB39-ROUND(BB39,0))/BB39</f>
        <v>9.0944523840454669E-4</v>
      </c>
      <c r="BC40" s="3">
        <f t="shared" ref="BC40" si="265">(BC39-ROUND(BC39,0))/BC39</f>
        <v>2.8537002980539867E-4</v>
      </c>
      <c r="BD40" s="3">
        <f t="shared" ref="BD40" si="266">(BD39-ROUND(BD39,0))/BD39</f>
        <v>-3.0971258671950313E-4</v>
      </c>
      <c r="BE40" s="3">
        <f t="shared" ref="BE40" si="267">(BE39-ROUND(BE39,0))/BE39</f>
        <v>-1.0483317066117546E-3</v>
      </c>
      <c r="BF40" s="3">
        <f t="shared" ref="BF40" si="268">(BF39-ROUND(BF39,0))/BF39</f>
        <v>-1.6968325791854931E-3</v>
      </c>
      <c r="BG40" s="3">
        <f t="shared" ref="BG40" si="269">(BG39-ROUND(BG39,0))/BG39</f>
        <v>1.9973827398581832E-3</v>
      </c>
      <c r="BH40" s="3">
        <f t="shared" ref="BH40" si="270">(BH39-ROUND(BH39,0))/BH39</f>
        <v>1.3147692411421331E-3</v>
      </c>
      <c r="BI40" s="3">
        <f t="shared" ref="BI40" si="271">(BI39-ROUND(BI39,0))/BI39</f>
        <v>6.60327522451163E-4</v>
      </c>
      <c r="BJ40" s="3">
        <f t="shared" ref="BJ40" si="272">(BJ39-ROUND(BJ39,0))/BJ39</f>
        <v>3.2348849998317279E-5</v>
      </c>
      <c r="BK40" s="3">
        <f t="shared" ref="BK40" si="273">(BK39-ROUND(BK39,0))/BK39</f>
        <v>-5.7074005961063742E-4</v>
      </c>
      <c r="BL40" s="3">
        <f t="shared" ref="BL40" si="274">(BL39-ROUND(BL39,0))/BL39</f>
        <v>-1.1503901999191167E-3</v>
      </c>
      <c r="BM40" s="3">
        <f t="shared" ref="BM40" si="275">(BM39-ROUND(BM39,0))/BM39</f>
        <v>-2.1201680990421226E-3</v>
      </c>
      <c r="BN40" s="3">
        <f t="shared" ref="BN40" si="276">(BN39-ROUND(BN39,0))/BN39</f>
        <v>1.8492492048227992E-3</v>
      </c>
      <c r="BO40" s="3">
        <f t="shared" ref="BO40" si="277">(BO39-ROUND(BO39,0))/BO39</f>
        <v>1.1257171907908463E-3</v>
      </c>
      <c r="BP40" s="3">
        <f t="shared" ref="BP40" si="278">(BP39-ROUND(BP39,0))/BP39</f>
        <v>4.2799058420720063E-4</v>
      </c>
      <c r="BQ40" s="3">
        <f t="shared" ref="BQ40" si="279">(BQ39-ROUND(BQ39,0))/BQ39</f>
        <v>-2.4528698577332072E-4</v>
      </c>
      <c r="BR40" s="3">
        <f t="shared" ref="BR40" si="280">(BR39-ROUND(BR39,0))/BR39</f>
        <v>-8.9537846959155396E-4</v>
      </c>
      <c r="BS40" s="3">
        <f t="shared" ref="BS40" si="281">(BS39-ROUND(BS39,0))/BS39</f>
        <v>-1.5234613040828785E-3</v>
      </c>
      <c r="BT40" s="3">
        <f t="shared" ref="BT40" si="282">(BT39-ROUND(BT39,0))/BT39</f>
        <v>2.0223452574345512E-3</v>
      </c>
      <c r="BU40" s="3">
        <f t="shared" ref="BU40" si="283">(BU39-ROUND(BU39,0))/BU39</f>
        <v>1.3697289893357314E-3</v>
      </c>
      <c r="BV40" s="3">
        <f t="shared" ref="BV40" si="284">(BV39-ROUND(BV39,0))/BV39</f>
        <v>7.3805474440846567E-4</v>
      </c>
      <c r="BW40" s="3">
        <f t="shared" ref="BW40" si="285">(BW39-ROUND(BW39,0))/BW39</f>
        <v>1.2633041720621854E-4</v>
      </c>
      <c r="BX40" s="3">
        <f t="shared" ref="BX40" si="286">(BX39-ROUND(BX39,0))/BX39</f>
        <v>-4.6637440537263382E-4</v>
      </c>
      <c r="BY40" s="3">
        <f t="shared" ref="BY40" si="287">(BY39-ROUND(BY39,0))/BY39</f>
        <v>-1.3716314345650898E-3</v>
      </c>
      <c r="BZ40" s="3">
        <f t="shared" ref="BZ40" si="288">(BZ39-ROUND(BZ39,0))/BZ39</f>
        <v>-2.1062671382585229E-3</v>
      </c>
    </row>
  </sheetData>
  <mergeCells count="14">
    <mergeCell ref="N30:O30"/>
    <mergeCell ref="N20:O20"/>
    <mergeCell ref="N24:O24"/>
    <mergeCell ref="N28:O28"/>
    <mergeCell ref="P35:X35"/>
    <mergeCell ref="N18:O18"/>
    <mergeCell ref="N19:O19"/>
    <mergeCell ref="N21:O21"/>
    <mergeCell ref="N22:O22"/>
    <mergeCell ref="N23:O23"/>
    <mergeCell ref="N25:O25"/>
    <mergeCell ref="N26:O26"/>
    <mergeCell ref="N27:O27"/>
    <mergeCell ref="N29:O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OEPS</dc:creator>
  <cp:lastModifiedBy>OEPS</cp:lastModifiedBy>
  <dcterms:created xsi:type="dcterms:W3CDTF">2020-02-11T14:45:22Z</dcterms:created>
  <dcterms:modified xsi:type="dcterms:W3CDTF">2020-03-31T17:58:30Z</dcterms:modified>
</cp:coreProperties>
</file>