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RYRPERU\Desktop\Bruno\"/>
    </mc:Choice>
  </mc:AlternateContent>
  <bookViews>
    <workbookView xWindow="-105" yWindow="-105" windowWidth="23250" windowHeight="12570" tabRatio="894"/>
  </bookViews>
  <sheets>
    <sheet name="PRECIARIO" sheetId="13" r:id="rId1"/>
    <sheet name="DATOS" sheetId="3" r:id="rId2"/>
    <sheet name="BASE DE DATOS" sheetId="12" r:id="rId3"/>
    <sheet name="CONTRATO" sheetId="10" r:id="rId4"/>
    <sheet name="GRILLA DE CANALES" sheetId="11" r:id="rId5"/>
  </sheets>
  <definedNames>
    <definedName name="BAJADA__DESCARGA">#REF!</definedName>
    <definedName name="CAMP">DATOS!$D$39</definedName>
    <definedName name="CAMPAÑA">DATOS!$A$102:$A$107</definedName>
    <definedName name="CAT">DATOS!$A$329:$A$331</definedName>
    <definedName name="CATEGORIA">DATOS!$C$50</definedName>
    <definedName name="DOS_PLAY">DATOS!$B$147:$B$190</definedName>
    <definedName name="DOS_PLAY_G">DATOS!$B$133:$B$135</definedName>
    <definedName name="DOS_PLAY_GT">DATOS!$F$151:$F$152</definedName>
    <definedName name="DOS_PLAY_HDTV">DATOS!$C$147:$C$190</definedName>
    <definedName name="DOS_PLAY_HDTV_G">DATOS!$C$133:$C$141</definedName>
    <definedName name="DOS_PLAY_HDTV_GF">DATOS!$G$133:$G$138</definedName>
    <definedName name="DOS_PLAY_HDTV_GT">DATOS!$G$151:$G$154</definedName>
    <definedName name="DOS_PLAY_HDTV_R">DATOS!$C$111:$C$131</definedName>
    <definedName name="DOS_PLAY_HDTV_RF">DATOS!$G$111:$G$124</definedName>
    <definedName name="DOS_PLAY_HDTV_T">DATOS!$C$151:$C$156</definedName>
    <definedName name="DOS_PLAY_R">DATOS!$B$111:$B$117</definedName>
    <definedName name="DOS_PLAY_R4">DATOS!$B$111:$B$117</definedName>
    <definedName name="DOS_PLAY_REG">DATOS!$B$147:$B$190</definedName>
    <definedName name="DOS_PLAY_RF">DATOS!$F$111:$F$117</definedName>
    <definedName name="DOS_PLAY_T">DATOS!$B$151:$B$152</definedName>
    <definedName name="DOSPLAY">#REF!</definedName>
    <definedName name="DOSPLAYHDTV">#REF!</definedName>
    <definedName name="DOSPLAYR">DATOS!$B$111:$B$117</definedName>
    <definedName name="FTTH">DATOS!$C$102:$C$104</definedName>
    <definedName name="FTTH_DOS_PLAY">DATOS!$E$167:$E$174</definedName>
    <definedName name="FTTH_GAMER">DATOS!#REF!</definedName>
    <definedName name="FTTH_GAMER_DOS_PLAY">DATOS!$F$167:$F$169</definedName>
    <definedName name="FTTH_LIMA">DATOS!#REF!</definedName>
    <definedName name="FTTH_REGULAR">DATOS!#REF!</definedName>
    <definedName name="FTTH_TELE">DATOS!#REF!</definedName>
    <definedName name="FTTH_TELE_DOS_PLAY">DATOS!$G$167:$G$168</definedName>
    <definedName name="FTTH_TELETRABAJO">DATOS!#REF!</definedName>
    <definedName name="FULL">#REF!</definedName>
    <definedName name="GAMER">DATOS!$C$106:$C$108</definedName>
    <definedName name="GAMER_DOS_PLAY">DATOS!$H$167:$H$169</definedName>
    <definedName name="GAMER_DOS_PLAY_HDTV">DATOS!$I$167:$I$172</definedName>
    <definedName name="GAMER_FTTH">DATOS!$F$106:$F$108</definedName>
    <definedName name="GAMER_TRES_PLAY">DATOS!$J$167:$J$172</definedName>
    <definedName name="HFC">DATOS!$B$102:$B$104</definedName>
    <definedName name="HFC_GAMER">DATOS!$F$157:$F$157</definedName>
    <definedName name="HFC_REG">DATOS!#REF!</definedName>
    <definedName name="HFC_REGULAR">DATOS!#REF!</definedName>
    <definedName name="HFC_TELE">DATOS!#REF!</definedName>
    <definedName name="HFC_TELETRABAJO">DATOS!$G$157:$G$157</definedName>
    <definedName name="ILIMITADO">DATOS!$D$342:$D$352</definedName>
    <definedName name="ILIMITADOS">DATOS!$D$342:$D$352</definedName>
    <definedName name="INT">#REF!</definedName>
    <definedName name="INTERNET">#REF!</definedName>
    <definedName name="INTHDTV">#REF!</definedName>
    <definedName name="INTTLF">#REF!</definedName>
    <definedName name="LIMITADO">DATOS!$C$342:$C$363</definedName>
    <definedName name="LIMITADOS">DATOS!#REF!</definedName>
    <definedName name="NO_APLICA">DATOS!$B$342</definedName>
    <definedName name="PAQ">DATOS!$D$40</definedName>
    <definedName name="PAQUETE">DATOS!$A$113:$A$124</definedName>
    <definedName name="PLANES">#REF!</definedName>
    <definedName name="REG_DOS_PLAY">DATOS!$B$167:$B$174</definedName>
    <definedName name="REG_DOS_PLAY_HDTV">DATOS!$C$167:$C$190</definedName>
    <definedName name="REG_TRES_PLAY">DATOS!$D$167:$D$190</definedName>
    <definedName name="REGULAR">DATOS!$B$106:$B$108</definedName>
    <definedName name="REGULAR_FTTH">DATOS!$E$106:$E$109</definedName>
    <definedName name="REGULAR_HFC">DATOS!$B$106:$B$108</definedName>
    <definedName name="SUBIDA__CARGA">#REF!</definedName>
    <definedName name="TELE_DOS_PLAY">DATOS!$K$113:$K$114</definedName>
    <definedName name="TELE_DOS_PLAY_HDTV">DATOS!$L$113:$L$118</definedName>
    <definedName name="TELE_TRES_PLAY">DATOS!$M$113:$M$118</definedName>
    <definedName name="TELETRABAJO">DATOS!$D$106:$D$108</definedName>
    <definedName name="TELETRABAJO_FTTH">DATOS!$G$106:$G$108</definedName>
    <definedName name="TRES_PLAY">DATOS!$D$147:$D$190</definedName>
    <definedName name="TRES_PLAY_G">DATOS!$D$133:$D$141</definedName>
    <definedName name="TRES_PLAY_GF">DATOS!$H$133:$H$138</definedName>
    <definedName name="TRES_PLAY_GT">DATOS!$H$151:$H$154</definedName>
    <definedName name="TRES_PLAY_R">DATOS!$D$111:$D$131</definedName>
    <definedName name="TRES_PLAY_RF">DATOS!$H$111:$H$124</definedName>
    <definedName name="TRES_PLAY_T">DATOS!$D$151:$D$156</definedName>
    <definedName name="TRESPLAY">#REF!</definedName>
    <definedName name="UN_PLAY_RF">DATOS!$E$111:$E$117</definedName>
    <definedName name="VELOCIDAD_MAXIMA">#REF!</definedName>
    <definedName name="VELOCIDAD_MINIMA_ASEGURADA">#REF!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 i="3" l="1"/>
  <c r="G57" i="10"/>
  <c r="G56" i="10"/>
  <c r="G55" i="10"/>
  <c r="G54" i="10"/>
  <c r="AD205" i="3"/>
  <c r="AD204" i="3"/>
  <c r="AD203" i="3"/>
  <c r="AD202" i="3"/>
  <c r="AD201" i="3"/>
  <c r="AD200" i="3"/>
  <c r="AD194" i="3"/>
  <c r="AD195" i="3"/>
  <c r="AD196" i="3"/>
  <c r="AD197" i="3"/>
  <c r="AD198" i="3"/>
  <c r="AD199" i="3"/>
  <c r="AD218" i="3"/>
  <c r="AD219" i="3"/>
  <c r="AD220" i="3"/>
  <c r="AD206" i="3"/>
  <c r="AD207" i="3"/>
  <c r="AD208" i="3"/>
  <c r="AD211" i="3"/>
  <c r="AD210" i="3"/>
  <c r="AD209" i="3"/>
  <c r="AD187" i="3"/>
  <c r="AD180" i="3"/>
  <c r="AD173" i="3"/>
  <c r="AD166" i="3"/>
  <c r="T76" i="3"/>
  <c r="D74" i="3"/>
  <c r="D73" i="3"/>
  <c r="C73" i="3"/>
  <c r="C61" i="3"/>
  <c r="D61" i="3"/>
  <c r="D62" i="3"/>
  <c r="U76" i="3"/>
  <c r="U77" i="3"/>
  <c r="U78" i="3"/>
  <c r="U79" i="3"/>
  <c r="AD103" i="3"/>
  <c r="AD104" i="3"/>
  <c r="AD105" i="3"/>
  <c r="AD106" i="3"/>
  <c r="AD107" i="3"/>
  <c r="AD108" i="3"/>
  <c r="AD109" i="3"/>
  <c r="AD110" i="3"/>
  <c r="AD111" i="3"/>
  <c r="AD112" i="3"/>
  <c r="AD113" i="3"/>
  <c r="AD114" i="3"/>
  <c r="AD115" i="3"/>
  <c r="AD116" i="3"/>
  <c r="AD117" i="3"/>
  <c r="AD118" i="3"/>
  <c r="AD119" i="3"/>
  <c r="AD120" i="3"/>
  <c r="AD121" i="3"/>
  <c r="AD122" i="3"/>
  <c r="AD123" i="3"/>
  <c r="AD124" i="3"/>
  <c r="AD125" i="3"/>
  <c r="AD126" i="3"/>
  <c r="AD127" i="3"/>
  <c r="AD128" i="3"/>
  <c r="AD129" i="3"/>
  <c r="AD130" i="3"/>
  <c r="AD131" i="3"/>
  <c r="AD132" i="3"/>
  <c r="AD133" i="3"/>
  <c r="AD134" i="3"/>
  <c r="AD135" i="3"/>
  <c r="AD136" i="3"/>
  <c r="AD137" i="3"/>
  <c r="AD138" i="3"/>
  <c r="AD139" i="3"/>
  <c r="AD140" i="3"/>
  <c r="AD141" i="3"/>
  <c r="AD142" i="3"/>
  <c r="AD143" i="3"/>
  <c r="AD144" i="3"/>
  <c r="AD145" i="3"/>
  <c r="AD146" i="3"/>
  <c r="AD147" i="3"/>
  <c r="AD148" i="3"/>
  <c r="AD149" i="3"/>
  <c r="C177" i="3"/>
  <c r="D177" i="3"/>
  <c r="AD150" i="3"/>
  <c r="AD151" i="3"/>
  <c r="AD152" i="3"/>
  <c r="AD153" i="3"/>
  <c r="AD154" i="3"/>
  <c r="AD155" i="3"/>
  <c r="AD156" i="3"/>
  <c r="AD157" i="3"/>
  <c r="AD158" i="3"/>
  <c r="AD159" i="3"/>
  <c r="AD160" i="3"/>
  <c r="AD161" i="3"/>
  <c r="AD162" i="3"/>
  <c r="AD163" i="3"/>
  <c r="AD164" i="3"/>
  <c r="AD165" i="3"/>
  <c r="AD167" i="3"/>
  <c r="AD168" i="3"/>
  <c r="AD169" i="3"/>
  <c r="AD170" i="3"/>
  <c r="AD171" i="3"/>
  <c r="AD172" i="3"/>
  <c r="AD174" i="3"/>
  <c r="AD175" i="3"/>
  <c r="AD176" i="3"/>
  <c r="AD177" i="3"/>
  <c r="AD178" i="3"/>
  <c r="AD179" i="3"/>
  <c r="AD181" i="3"/>
  <c r="AD182" i="3"/>
  <c r="AD183" i="3"/>
  <c r="AD184" i="3"/>
  <c r="AD185" i="3"/>
  <c r="AD186" i="3"/>
  <c r="AD188" i="3"/>
  <c r="AD189" i="3"/>
  <c r="AD190" i="3"/>
  <c r="AD191" i="3"/>
  <c r="AD192" i="3"/>
  <c r="AD193" i="3"/>
  <c r="AD212" i="3"/>
  <c r="AD213" i="3"/>
  <c r="AD214" i="3"/>
  <c r="AD215" i="3"/>
  <c r="AD216" i="3"/>
  <c r="AD217" i="3"/>
  <c r="AD221" i="3"/>
  <c r="AD222" i="3"/>
  <c r="AD223" i="3"/>
  <c r="AD224" i="3"/>
  <c r="AD225" i="3"/>
  <c r="AD226" i="3"/>
  <c r="AD227" i="3"/>
  <c r="AD228" i="3"/>
  <c r="AD229" i="3"/>
  <c r="AD230" i="3"/>
  <c r="AD231" i="3"/>
  <c r="AD232" i="3"/>
  <c r="AD233" i="3"/>
  <c r="AD234" i="3"/>
  <c r="AD235" i="3"/>
  <c r="AD236" i="3"/>
  <c r="AD237" i="3"/>
  <c r="AD238" i="3"/>
  <c r="AD239" i="3"/>
  <c r="AD240" i="3"/>
  <c r="T299" i="3"/>
  <c r="U300" i="3"/>
  <c r="T306" i="3"/>
  <c r="U307" i="3"/>
  <c r="T313" i="3"/>
  <c r="U314" i="3"/>
  <c r="T320" i="3"/>
  <c r="U321" i="3"/>
  <c r="T327" i="3"/>
  <c r="V333" i="3" s="1"/>
  <c r="U328" i="3"/>
  <c r="Y336" i="3"/>
  <c r="Y337" i="3"/>
  <c r="Y338" i="3"/>
  <c r="Y339" i="3"/>
  <c r="Y340" i="3"/>
  <c r="Y341" i="3"/>
  <c r="Y342" i="3"/>
  <c r="Y343" i="3"/>
  <c r="Y344" i="3"/>
  <c r="Y345" i="3"/>
  <c r="Y346" i="3"/>
  <c r="Y347" i="3"/>
  <c r="Y348" i="3"/>
  <c r="Y349" i="3"/>
  <c r="Y350" i="3"/>
  <c r="Y351" i="3"/>
  <c r="Y352" i="3"/>
  <c r="Y353" i="3"/>
  <c r="Y354" i="3"/>
  <c r="Y355" i="3"/>
  <c r="Y356" i="3"/>
  <c r="Y357" i="3"/>
  <c r="Y358" i="3"/>
  <c r="Y359" i="3"/>
  <c r="Y360" i="3"/>
  <c r="Y361" i="3"/>
  <c r="Y362" i="3"/>
  <c r="Y363" i="3"/>
  <c r="Y364" i="3"/>
  <c r="Y365" i="3"/>
  <c r="Y366" i="3"/>
  <c r="Y367" i="3"/>
  <c r="F20" i="10"/>
  <c r="F17" i="10"/>
  <c r="F21" i="10"/>
  <c r="F19" i="10"/>
  <c r="V98" i="3" l="1"/>
  <c r="E43" i="10" s="1"/>
  <c r="V94" i="3"/>
  <c r="H99" i="10" s="1"/>
  <c r="V97" i="3"/>
  <c r="H100" i="10" s="1"/>
  <c r="V301" i="3"/>
  <c r="V76" i="3"/>
  <c r="E73" i="3"/>
  <c r="B47" i="10" s="1"/>
  <c r="E74" i="3"/>
  <c r="B49" i="10" s="1"/>
  <c r="V314" i="3"/>
  <c r="V307" i="3"/>
  <c r="E61" i="3"/>
  <c r="B17" i="10" s="1"/>
  <c r="E177" i="3"/>
  <c r="V305" i="3"/>
  <c r="V321" i="3"/>
  <c r="V300" i="3"/>
  <c r="V304" i="3"/>
  <c r="V312" i="3"/>
  <c r="V96" i="3"/>
  <c r="V88" i="3"/>
  <c r="V80" i="3"/>
  <c r="V319" i="3"/>
  <c r="V95" i="3"/>
  <c r="V87" i="3"/>
  <c r="V318" i="3"/>
  <c r="V86" i="3"/>
  <c r="V331" i="3"/>
  <c r="V324" i="3"/>
  <c r="V317" i="3"/>
  <c r="V310" i="3"/>
  <c r="V303" i="3"/>
  <c r="V93" i="3"/>
  <c r="V85" i="3"/>
  <c r="V78" i="3"/>
  <c r="E62" i="3"/>
  <c r="B20" i="10" s="1"/>
  <c r="V332" i="3"/>
  <c r="V311" i="3"/>
  <c r="V330" i="3"/>
  <c r="V323" i="3"/>
  <c r="V316" i="3"/>
  <c r="V309" i="3"/>
  <c r="V302" i="3"/>
  <c r="V92" i="3"/>
  <c r="V84" i="3"/>
  <c r="V326" i="3"/>
  <c r="V79" i="3"/>
  <c r="V325" i="3"/>
  <c r="V329" i="3"/>
  <c r="V322" i="3"/>
  <c r="V315" i="3"/>
  <c r="V308" i="3"/>
  <c r="V91" i="3"/>
  <c r="V83" i="3"/>
  <c r="V77" i="3"/>
  <c r="V328" i="3"/>
  <c r="V99" i="3"/>
  <c r="V90" i="3"/>
  <c r="V82" i="3"/>
  <c r="V89" i="3"/>
  <c r="V81" i="3"/>
  <c r="L2" i="3"/>
  <c r="K2" i="3"/>
  <c r="M3" i="3" l="1"/>
  <c r="M2" i="3"/>
  <c r="F44" i="3" l="1"/>
  <c r="D44" i="3" l="1"/>
  <c r="F18" i="10" l="1"/>
  <c r="K117" i="10" l="1"/>
  <c r="F115" i="10"/>
  <c r="F25" i="10"/>
  <c r="C19" i="10"/>
  <c r="F50" i="3" l="1"/>
  <c r="F121" i="10"/>
  <c r="D121" i="10"/>
  <c r="K121" i="10"/>
  <c r="F54" i="3"/>
  <c r="F119" i="10"/>
  <c r="K119" i="10"/>
  <c r="D119" i="10"/>
  <c r="F53" i="3"/>
  <c r="D117" i="10"/>
  <c r="F117" i="10"/>
  <c r="F52" i="3"/>
  <c r="F51" i="3"/>
  <c r="D115" i="10"/>
  <c r="K113" i="10"/>
  <c r="K115" i="10"/>
  <c r="D113" i="10"/>
  <c r="M107" i="10" l="1"/>
  <c r="K107" i="10"/>
  <c r="I107" i="10"/>
  <c r="G107" i="10"/>
  <c r="E107" i="10"/>
  <c r="I147" i="10"/>
  <c r="C121" i="10"/>
  <c r="C119" i="10"/>
  <c r="C117" i="10"/>
  <c r="C115" i="10"/>
  <c r="C113" i="10"/>
  <c r="E99" i="10"/>
  <c r="B44" i="10"/>
  <c r="F32" i="10"/>
  <c r="F31" i="10"/>
  <c r="F29" i="10"/>
  <c r="F28" i="10"/>
  <c r="F27" i="10"/>
  <c r="F26" i="10"/>
  <c r="F24" i="10"/>
  <c r="F23" i="10"/>
  <c r="J4" i="3"/>
  <c r="D12" i="10" s="1"/>
  <c r="D4" i="3"/>
  <c r="F12" i="10" s="1"/>
  <c r="C9" i="10"/>
  <c r="B43" i="10" l="1"/>
  <c r="B85" i="10"/>
  <c r="B67" i="10"/>
  <c r="B89" i="10"/>
  <c r="I93" i="10"/>
  <c r="G67" i="10"/>
  <c r="B99" i="10"/>
  <c r="E94" i="10"/>
  <c r="E80" i="10"/>
  <c r="F99" i="10"/>
  <c r="I94" i="10"/>
  <c r="E93" i="10"/>
  <c r="F42" i="10"/>
  <c r="D56" i="3" l="1"/>
  <c r="E108" i="10"/>
  <c r="L92" i="10"/>
  <c r="L42" i="10"/>
  <c r="F67" i="10"/>
  <c r="F45" i="3"/>
  <c r="F43" i="3" s="1"/>
  <c r="D42" i="10"/>
  <c r="B112" i="10"/>
  <c r="F113" i="10" l="1"/>
  <c r="E54" i="3" l="1"/>
  <c r="E53" i="3"/>
  <c r="E52" i="3"/>
  <c r="E51" i="3"/>
  <c r="E121" i="10" l="1"/>
  <c r="G54" i="3"/>
  <c r="J121" i="10" s="1"/>
  <c r="G53" i="3"/>
  <c r="J119" i="10" s="1"/>
  <c r="E119" i="10"/>
  <c r="E117" i="10"/>
  <c r="G52" i="3"/>
  <c r="J117" i="10" s="1"/>
  <c r="E115" i="10"/>
  <c r="G51" i="3"/>
  <c r="J115" i="10" s="1"/>
  <c r="D45" i="3"/>
  <c r="D43" i="3" s="1"/>
  <c r="D43" i="10"/>
  <c r="E50" i="3"/>
  <c r="E113" i="10" s="1"/>
  <c r="F56" i="3"/>
  <c r="G50" i="3" l="1"/>
  <c r="J113" i="10" s="1"/>
  <c r="G56" i="3" l="1"/>
  <c r="I112" i="10" s="1"/>
  <c r="D44" i="10" l="1"/>
</calcChain>
</file>

<file path=xl/comments1.xml><?xml version="1.0" encoding="utf-8"?>
<comments xmlns="http://schemas.openxmlformats.org/spreadsheetml/2006/main">
  <authors>
    <author>rodolfo guevara</author>
  </authors>
  <commentList>
    <comment ref="AD194" authorId="0" shapeId="0">
      <text>
        <r>
          <rPr>
            <b/>
            <sz val="9"/>
            <color indexed="81"/>
            <rFont val="Tahoma"/>
            <family val="2"/>
          </rPr>
          <t>rodolfo guevara:</t>
        </r>
        <r>
          <rPr>
            <sz val="9"/>
            <color indexed="81"/>
            <rFont val="Tahoma"/>
            <family val="2"/>
          </rPr>
          <t xml:space="preserve">
VELOCIDAD DE DESCARGA MAXIMA 
EL RESTO QUEDA IGUAL
</t>
        </r>
      </text>
    </comment>
  </commentList>
</comments>
</file>

<file path=xl/sharedStrings.xml><?xml version="1.0" encoding="utf-8"?>
<sst xmlns="http://schemas.openxmlformats.org/spreadsheetml/2006/main" count="4178" uniqueCount="589">
  <si>
    <t>PAQUETE</t>
  </si>
  <si>
    <t>%</t>
  </si>
  <si>
    <t>NUEVA VELOCIDAD</t>
  </si>
  <si>
    <t xml:space="preserve">Le saluda </t>
  </si>
  <si>
    <t>asesor de Servicios CLARO.</t>
  </si>
  <si>
    <t>NOMBRE DEL AGENTE</t>
  </si>
  <si>
    <t xml:space="preserve">Si se encuentra de acuerdo con lo indicado, responda, por favor, las siguientes preguntas: </t>
  </si>
  <si>
    <t xml:space="preserve">1. Su nombre y apellidos según su DNI son: </t>
  </si>
  <si>
    <t>NOMBRE Y APELLIDO DEL CLIENTE</t>
  </si>
  <si>
    <t>3. ¿Cuál es su lugar de Nacimiento?</t>
  </si>
  <si>
    <t>4. ¿Cual es su fecha de nacimiento?</t>
  </si>
  <si>
    <t>5. Su dirección de instalación y facturación es:</t>
  </si>
  <si>
    <t xml:space="preserve">DISTRITO </t>
  </si>
  <si>
    <t xml:space="preserve">LUGAR DE NACIMIENTO </t>
  </si>
  <si>
    <t>FECHA DE NACIMIENTO</t>
  </si>
  <si>
    <t xml:space="preserve">DIRECCION DE INSTALACION </t>
  </si>
  <si>
    <t xml:space="preserve">PROVINCIA </t>
  </si>
  <si>
    <t>DEPARTAMENTO</t>
  </si>
  <si>
    <t>CORREO ELECTRONICO</t>
  </si>
  <si>
    <t>7. ¿Desea que su número fijo aparezca en páginas blancas?</t>
  </si>
  <si>
    <t xml:space="preserve"> del producto que está solicitando?</t>
  </si>
  <si>
    <t>6. ¿Me brinda su correo electrónico para enviarle el modelo de contrato y las especificaciones</t>
  </si>
  <si>
    <t>PUBLICA</t>
  </si>
  <si>
    <t>NO</t>
  </si>
  <si>
    <t xml:space="preserve">SI LA PREGUNTA 8 y 9 ES RESPONDIDA DE MANERA AFIRMATIVA SE DEBERÁ CANCELAR LA VISITA (DISPOSICIÓN DE OSIPTEL) </t>
  </si>
  <si>
    <t xml:space="preserve">A continuación, le indicaremos las características principales del paquete solicitado por Ud.:  </t>
  </si>
  <si>
    <t>AVANZADO</t>
  </si>
  <si>
    <t xml:space="preserve">TOTAL DECOS </t>
  </si>
  <si>
    <r>
      <t xml:space="preserve">Si es correcto le agradeceré y diga: </t>
    </r>
    <r>
      <rPr>
        <b/>
        <sz val="11"/>
        <color theme="1"/>
        <rFont val="Calibri"/>
        <family val="2"/>
        <scheme val="minor"/>
      </rPr>
      <t xml:space="preserve">“Si Acepto” </t>
    </r>
  </si>
  <si>
    <t>CF</t>
  </si>
  <si>
    <t>1° MES</t>
  </si>
  <si>
    <r>
      <t xml:space="preserve">Si está de acuerdo diga </t>
    </r>
    <r>
      <rPr>
        <b/>
        <sz val="11"/>
        <color rgb="FF000000"/>
        <rFont val="Calibri"/>
        <family val="2"/>
        <scheme val="minor"/>
      </rPr>
      <t>"Si Acepto"</t>
    </r>
  </si>
  <si>
    <t xml:space="preserve">y donde la velocidad máxima  de carga es    </t>
  </si>
  <si>
    <t>BASICO</t>
  </si>
  <si>
    <t>cuyo precio es de ____ soles mensuales. Asimismo por promoción, los ____ primeros meses, tendrá un descuento del 50%. (Solo si la promoción esta vigente).</t>
  </si>
  <si>
    <t>MIN</t>
  </si>
  <si>
    <r>
      <t xml:space="preserve">10. El beneficio móvil de </t>
    </r>
    <r>
      <rPr>
        <b/>
        <sz val="11"/>
        <color rgb="FF000000"/>
        <rFont val="Calibri"/>
        <family val="2"/>
        <scheme val="minor"/>
      </rPr>
      <t>FULL CLARO</t>
    </r>
    <r>
      <rPr>
        <sz val="11"/>
        <color rgb="FF000000"/>
        <rFont val="Calibri"/>
        <family val="2"/>
        <scheme val="minor"/>
      </rPr>
      <t xml:space="preserve"> puede activarse hasta en 5 líneas móviles postpago asociadas.</t>
    </r>
  </si>
  <si>
    <t xml:space="preserve">12. Perderá su beneficio si: </t>
  </si>
  <si>
    <t xml:space="preserve"> - Cambia su servicio fijo a 1 play</t>
  </si>
  <si>
    <t xml:space="preserve"> - Se suspenda cualquiera de los servicios Full Claro por falta de pago por más de 30 días o no los reactive dentro de los 62 días de haber pedido su suspensión.  </t>
  </si>
  <si>
    <t xml:space="preserve"> - Fraude</t>
  </si>
  <si>
    <t>Podrá revocar su autorización en el momento que desee por esta vía o llamando al 0800 00200.</t>
  </si>
  <si>
    <t xml:space="preserve">¡BIENVENIDO A LA FAMILIA CLARO! </t>
  </si>
  <si>
    <t>FIN</t>
  </si>
  <si>
    <t xml:space="preserve"> y 113 canales de Definición estándar y  16 canales en alta definición. </t>
  </si>
  <si>
    <t>SUPERIOR</t>
  </si>
  <si>
    <t xml:space="preserve"> y 140 canales de Definición estándar y  82 canales en alta definición y 50 canales de audio.</t>
  </si>
  <si>
    <t>MOVIL</t>
  </si>
  <si>
    <t>MBPS</t>
  </si>
  <si>
    <t>PRECIO TOTAL S/.</t>
  </si>
  <si>
    <t>PLANES MOVILES</t>
  </si>
  <si>
    <t>MAX 39.90</t>
  </si>
  <si>
    <t>MAX 49.90</t>
  </si>
  <si>
    <t>MAX 59.90</t>
  </si>
  <si>
    <t>MAX ILIMITADO 65.00</t>
  </si>
  <si>
    <t>MAX ILIMITADO 75.00</t>
  </si>
  <si>
    <t>MAX ILIMITADO 85.00</t>
  </si>
  <si>
    <t>MAX ILIMITADO 105.00</t>
  </si>
  <si>
    <t>MAX ILIMITADO 125.00</t>
  </si>
  <si>
    <t>SI EL CLIENTE NO ACEPTA LA VISITA DE LOS TECNICOS</t>
  </si>
  <si>
    <t>GB PLAN</t>
  </si>
  <si>
    <t>PLAN INTERNET</t>
  </si>
  <si>
    <t>DETALLE</t>
  </si>
  <si>
    <t>SCORE</t>
  </si>
  <si>
    <t>NODO</t>
  </si>
  <si>
    <t xml:space="preserve">REFERENCIA </t>
  </si>
  <si>
    <t>NO APLICA</t>
  </si>
  <si>
    <t xml:space="preserve">NOMBRE DE PAPA </t>
  </si>
  <si>
    <t>NOMBRE DE MAMA</t>
  </si>
  <si>
    <t xml:space="preserve">TELEFONOS DE CONTACTO </t>
  </si>
  <si>
    <t>PORTABILIDAD</t>
  </si>
  <si>
    <t>NUMERO A PORTAR</t>
  </si>
  <si>
    <t xml:space="preserve">COD. DIARIO </t>
  </si>
  <si>
    <t>TIPO DE CONTACTO</t>
  </si>
  <si>
    <r>
      <t xml:space="preserve">Si está de acuerdo diga </t>
    </r>
    <r>
      <rPr>
        <b/>
        <sz val="11"/>
        <color theme="1"/>
        <rFont val="Calibri"/>
        <family val="2"/>
        <scheme val="minor"/>
      </rPr>
      <t>"Si Acepto"</t>
    </r>
  </si>
  <si>
    <r>
      <t xml:space="preserve">Su código de solicitud es el mismo número de su documento de identidad </t>
    </r>
    <r>
      <rPr>
        <b/>
        <sz val="11"/>
        <color rgb="FF000000"/>
        <rFont val="Calibri"/>
        <family val="2"/>
        <scheme val="minor"/>
      </rPr>
      <t xml:space="preserve">“Muchas gracias por la confianza depositada en nosotros, estamos para servirle”.  </t>
    </r>
  </si>
  <si>
    <r>
      <t xml:space="preserve">Le agradeceré que diga </t>
    </r>
    <r>
      <rPr>
        <b/>
        <sz val="11"/>
        <color rgb="FF000000"/>
        <rFont val="Calibri"/>
        <family val="2"/>
        <scheme val="minor"/>
      </rPr>
      <t>“Si Autorizo” o “No autorizo”</t>
    </r>
  </si>
  <si>
    <t>MAX ILIMITADO 189.90</t>
  </si>
  <si>
    <t>MAX ILIMITADO 289.90</t>
  </si>
  <si>
    <t>% - FULL CLARO</t>
  </si>
  <si>
    <t>DET. PAQUETE</t>
  </si>
  <si>
    <t>2 PLAY - INTERNET + TLF</t>
  </si>
  <si>
    <t>2 PLAY - INTERNET + HDTV</t>
  </si>
  <si>
    <t>3 PLAY</t>
  </si>
  <si>
    <t>MAX 39.90 CHIP</t>
  </si>
  <si>
    <t>MAX 49.90 CHIP</t>
  </si>
  <si>
    <t>MAX 59.90 CHIP</t>
  </si>
  <si>
    <t>MAX 69.90</t>
  </si>
  <si>
    <t>MAX 69.90 CHIP</t>
  </si>
  <si>
    <t>MAX 79.90</t>
  </si>
  <si>
    <t>MAX 79.90 CHIP</t>
  </si>
  <si>
    <t>MAX 85.00</t>
  </si>
  <si>
    <t>MAX 99.90</t>
  </si>
  <si>
    <t>MAX 99.90 CHIP</t>
  </si>
  <si>
    <t>MAX 105.00</t>
  </si>
  <si>
    <t>MAX 119.90</t>
  </si>
  <si>
    <t>MAX 125.00</t>
  </si>
  <si>
    <t>MAX 149.90</t>
  </si>
  <si>
    <t>MAX 149.90 CHIP</t>
  </si>
  <si>
    <t>LIMITADOS</t>
  </si>
  <si>
    <t>ILIMITADOS</t>
  </si>
  <si>
    <t>MAX ILIMITADO 149.90</t>
  </si>
  <si>
    <t>MAX ILIMITADO 159.90 (CHIP)</t>
  </si>
  <si>
    <t>GB BONO</t>
  </si>
  <si>
    <t>NOMBRE DEL PLAN</t>
  </si>
  <si>
    <t>CATEGORIA</t>
  </si>
  <si>
    <t>PLAN</t>
  </si>
  <si>
    <t xml:space="preserve">Asimismo por promoción el primer mes facturado tendrá un costo de   </t>
  </si>
  <si>
    <t>BLOCK DE DATOS PARA LECTURA DE CONTRATO</t>
  </si>
  <si>
    <t>LINEA 1</t>
  </si>
  <si>
    <t>LINEA 2</t>
  </si>
  <si>
    <t>LINEA 3</t>
  </si>
  <si>
    <t>LINEA 4</t>
  </si>
  <si>
    <t>LINEA 5</t>
  </si>
  <si>
    <t xml:space="preserve"> LINEA 1</t>
  </si>
  <si>
    <t>NO_APLICA</t>
  </si>
  <si>
    <t>A continuación siendo la hora</t>
  </si>
  <si>
    <t>del  dia</t>
  </si>
  <si>
    <t>9. EN CASO DE CLIENTE FULL CLARO</t>
  </si>
  <si>
    <t>Tipo de servicio de su Operadora Actual o cedente</t>
  </si>
  <si>
    <t xml:space="preserve"> </t>
  </si>
  <si>
    <t xml:space="preserve">CLAU A </t>
  </si>
  <si>
    <t>CLAU B</t>
  </si>
  <si>
    <t>TV</t>
  </si>
  <si>
    <t>-</t>
  </si>
  <si>
    <t>CLAU A</t>
  </si>
  <si>
    <r>
      <rPr>
        <b/>
        <sz val="11"/>
        <color theme="1"/>
        <rFont val="Calibri"/>
        <family val="2"/>
        <scheme val="minor"/>
      </rPr>
      <t>Soles</t>
    </r>
    <r>
      <rPr>
        <sz val="11"/>
        <color theme="1"/>
        <rFont val="Calibri"/>
        <family val="2"/>
        <scheme val="minor"/>
      </rPr>
      <t xml:space="preserve"> en el paquete contratado. Los servicios adicionales no están incluidos en esta promoción.  </t>
    </r>
  </si>
  <si>
    <t>CLAU C</t>
  </si>
  <si>
    <t>Soles incluido IGV, el cual será cobrado por  períodos mensuales adelantados, de acuerdo a los ciclos de facturación establecidos y dentro del plazo señalado en cada factura.</t>
  </si>
  <si>
    <t xml:space="preserve">3. Para hacer uso de los beneficios y tarifas de larga distancia en su servicio telefónico fijo deberá PRE seleccionar a Claro como su operador de larga distancia. </t>
  </si>
  <si>
    <t>5. El servicio de internet fijo cuenta con un ancho de banda asimétrico mínimo asegurado del 40%, teniendo en cuenta que el servicio de Internet contratado es de</t>
  </si>
  <si>
    <t>CLAU D</t>
  </si>
  <si>
    <t xml:space="preserve">7. El servicio de ClaroHDTV cuenta con </t>
  </si>
  <si>
    <t xml:space="preserve">Como usted cuenta con un plan </t>
  </si>
  <si>
    <t>CAMPAÑA</t>
  </si>
  <si>
    <t>HFC / FTTH</t>
  </si>
  <si>
    <t>TELETRABAJO</t>
  </si>
  <si>
    <t>GAMER</t>
  </si>
  <si>
    <t>BAJADA</t>
  </si>
  <si>
    <t>SUBIDA</t>
  </si>
  <si>
    <t xml:space="preserve">V. MAXIMA </t>
  </si>
  <si>
    <t>V. M. ASEGURADA</t>
  </si>
  <si>
    <t>CLAUSULAS 1</t>
  </si>
  <si>
    <t>CLAUSULA 2</t>
  </si>
  <si>
    <t>CLAUSULA 3</t>
  </si>
  <si>
    <t>CLAUSULA 4</t>
  </si>
  <si>
    <t>La aceptación del Paquete</t>
  </si>
  <si>
    <t>Internet fijo con una velocidad de</t>
  </si>
  <si>
    <t>y el paquete de Claro HDTV</t>
  </si>
  <si>
    <t>ESPERAR RESPUESTA DEL CLIENTE</t>
  </si>
  <si>
    <t>CLAUSULA 5</t>
  </si>
  <si>
    <t>CLAUSULA 6</t>
  </si>
  <si>
    <t>un equipo telefónico con pantalla, un equipo Emta Wifi con 4 puertos Ethernet y los decodificadores que se incluyen en el plan adquirido.</t>
  </si>
  <si>
    <t>un equipo Emta Wifi con 4 puertos Ethernet y los decodificadores que se incluyen en el plan adquirido.</t>
  </si>
  <si>
    <t>un equipo telefónico con pantalla, un equipo Emta Wifi con 4 puertos Ethernet.</t>
  </si>
  <si>
    <t>CLAUSULA 7</t>
  </si>
  <si>
    <t>4. Asimismo, le detallamos que el servicio de telefonía consta de 100 minutos a cualquier destino nacional fijo y móvil de otros operadores, llamadas  ilimitadas a destinos RPC y llamadas  ilimitadas ON fijo locales y nacionales.</t>
  </si>
  <si>
    <t>CLAUSULA 8</t>
  </si>
  <si>
    <t>CLAUSULA 9</t>
  </si>
  <si>
    <t>8. EN CASO DE PAQUETE PREMIUM</t>
  </si>
  <si>
    <t xml:space="preserve">El paquete ____ que Ud., adquiere cuenta con ___ Canales en alta definición HD, y ___ Canales en formato Estándar </t>
  </si>
  <si>
    <t>2 PLAY</t>
  </si>
  <si>
    <t>HFC_REGULAR</t>
  </si>
  <si>
    <t>FTTH_REGULAR</t>
  </si>
  <si>
    <t>FTTH_GAMER</t>
  </si>
  <si>
    <t>FTTH_TELETRABAJO</t>
  </si>
  <si>
    <t xml:space="preserve">HFC_GAMER </t>
  </si>
  <si>
    <t>HFC_TELETRABAJO</t>
  </si>
  <si>
    <t>FTTH_ DOS_PLAY</t>
  </si>
  <si>
    <t>REG_DOS_PLAY</t>
  </si>
  <si>
    <t>REG_DOS_PLAY_HDTV</t>
  </si>
  <si>
    <t>REG_TRES_PLAY</t>
  </si>
  <si>
    <t>FTTH_GAMER_DOS_PLAY</t>
  </si>
  <si>
    <t>TELE_DOS_PLAY</t>
  </si>
  <si>
    <t>FTTH_TELE_DOS_PLAY</t>
  </si>
  <si>
    <t>GAMER_DOS_PLAY</t>
  </si>
  <si>
    <t>GAMER_DOS_PLAY_HDTV</t>
  </si>
  <si>
    <t>GAMER_TRES_PLAY</t>
  </si>
  <si>
    <t>TELE_DOS_PLAY_HDTV</t>
  </si>
  <si>
    <t>TELE_TRES_PLAY</t>
  </si>
  <si>
    <t xml:space="preserve">CAMPAÑA </t>
  </si>
  <si>
    <t>bajada</t>
  </si>
  <si>
    <t>subida</t>
  </si>
  <si>
    <t>MX</t>
  </si>
  <si>
    <t>CLAUSULA 1</t>
  </si>
  <si>
    <t>CLAUSULA A</t>
  </si>
  <si>
    <t>CLAUSULA B</t>
  </si>
  <si>
    <t>CLAUSULA C</t>
  </si>
  <si>
    <t>CLAUSULA D</t>
  </si>
  <si>
    <t>PAQ</t>
  </si>
  <si>
    <t>y mínima asegurada de descarga</t>
  </si>
  <si>
    <t>y mínima asegurada de carga es</t>
  </si>
  <si>
    <t>LIMITADO</t>
  </si>
  <si>
    <t>ILIMITADO</t>
  </si>
  <si>
    <t>GB TOTALES</t>
  </si>
  <si>
    <t xml:space="preserve">INICIA TU GRABACION DANDO CLICK EN </t>
  </si>
  <si>
    <r>
      <t>MUY BIEN, VAMOS POR MAS…</t>
    </r>
    <r>
      <rPr>
        <b/>
        <i/>
        <sz val="14"/>
        <color rgb="FF000000"/>
        <rFont val="Arial"/>
        <family val="2"/>
      </rPr>
      <t xml:space="preserve"> </t>
    </r>
  </si>
  <si>
    <t>Soles incluido IGV, el cual será cobrado por  períodos mensuales adelantados, de acuerdo  a los ciclos de facturación</t>
  </si>
  <si>
    <t>GB ADICIONALES</t>
  </si>
  <si>
    <t>MAX 109.90</t>
  </si>
  <si>
    <t>y como sustento legal de su solicitud de contratación</t>
  </si>
  <si>
    <t xml:space="preserve">procederemos a realizar la grabación correspondiente. </t>
  </si>
  <si>
    <t>MAX ILIMITADO 69.90</t>
  </si>
  <si>
    <t>MAX ILIMITADO 159.90</t>
  </si>
  <si>
    <t>Para planes Max Ilimitados: El bono se entregará en el siguiente ciclo de facturación, contando desde la presente solicitud.</t>
  </si>
  <si>
    <t>Para planes Max limitados y fijos: los bonos se activarán en 48 horas contados a partir de los servicios activos.</t>
  </si>
  <si>
    <t>TIPO DE DOCUMENTO DE IDENTIDAD</t>
  </si>
  <si>
    <t xml:space="preserve">2. Su numero de  </t>
  </si>
  <si>
    <t>es?</t>
  </si>
  <si>
    <t>PROVINCIA Y DEPARTAMENTO</t>
  </si>
  <si>
    <t>y con un servicio Claro hogar con internet Fijo de</t>
  </si>
  <si>
    <t>Con los bonos de Full Claro usted tendra:</t>
  </si>
  <si>
    <t>DESC. PLAN</t>
  </si>
  <si>
    <t xml:space="preserve"> - Cancela su servicio fijo y/o móvil o cambia la titularidad de estos.</t>
  </si>
  <si>
    <t xml:space="preserve"> - Cambia de plan móvil Postpago a Prepago o a otro Postpago con cargo fijo menor a S/ 39.90 al mes.</t>
  </si>
  <si>
    <t>el cual consta de:</t>
  </si>
  <si>
    <t>DNI</t>
  </si>
  <si>
    <t xml:space="preserve">MODALIDAD </t>
  </si>
  <si>
    <t>PREPAGO / POSTPAGO</t>
  </si>
  <si>
    <t>OPERADOR CEDENTE</t>
  </si>
  <si>
    <t>APLICA FULL CLARO</t>
  </si>
  <si>
    <t>SI / NO</t>
  </si>
  <si>
    <t>TIPO DE SERVICIO</t>
  </si>
  <si>
    <t>FIJO / MOVIL</t>
  </si>
  <si>
    <t>CE</t>
  </si>
  <si>
    <t>FECHA Y HORA</t>
  </si>
  <si>
    <t>NUMERO DE DOC. IDENTIDAD</t>
  </si>
  <si>
    <t>RAZON SOCIAL</t>
  </si>
  <si>
    <t>SOLO RUC 20</t>
  </si>
  <si>
    <t xml:space="preserve">TIPO DE DOCUMENTO 1 </t>
  </si>
  <si>
    <t>SUB 1</t>
  </si>
  <si>
    <t>SUB 2</t>
  </si>
  <si>
    <t>RUC</t>
  </si>
  <si>
    <t>1 PLAY - INTERNET</t>
  </si>
  <si>
    <t>un equipo Emta Wifi con 4 puertos Ethernet que se incluyen en el plan adquirido.</t>
  </si>
  <si>
    <t>1 PLAY</t>
  </si>
  <si>
    <t>HFC</t>
  </si>
  <si>
    <t>FTTH</t>
  </si>
  <si>
    <t>REGULAR_FTTH</t>
  </si>
  <si>
    <t>GAMER_FTTH</t>
  </si>
  <si>
    <t>DOS_PLAY_R</t>
  </si>
  <si>
    <t>DOS_PLAY_HDTV_R</t>
  </si>
  <si>
    <t>TRES_PLAY_R</t>
  </si>
  <si>
    <t>DOS_PLAY_G</t>
  </si>
  <si>
    <t>DOS_PLAY_HDTV_G</t>
  </si>
  <si>
    <t>TRES_PLAY_G</t>
  </si>
  <si>
    <t>DOS_PLAY_T</t>
  </si>
  <si>
    <t>DOS_PLAY_HDTV_T</t>
  </si>
  <si>
    <t>TRES_PLAY_T</t>
  </si>
  <si>
    <t>UN_PLAY_RF</t>
  </si>
  <si>
    <t>DOS_PLAY_RF</t>
  </si>
  <si>
    <t>DOS_PLAY_HDTV_RF</t>
  </si>
  <si>
    <t>TRES_PLAY_RF</t>
  </si>
  <si>
    <t>DOS_PLAY_HDTV_GF</t>
  </si>
  <si>
    <t>TRES_PLAY_GF</t>
  </si>
  <si>
    <t>Q</t>
  </si>
  <si>
    <t>ERROR</t>
  </si>
  <si>
    <t>2 PLAY R - 600 MBPS + TLF</t>
  </si>
  <si>
    <t>2 PLAY R - 1000 MBPS + TLF</t>
  </si>
  <si>
    <t>2 PLAY R - 600 MBPS + BASICO</t>
  </si>
  <si>
    <t>2 PLAY R - 1000 MBPS + BASICO</t>
  </si>
  <si>
    <t>2 PLAY R - 600 MBPS + AVANZADO</t>
  </si>
  <si>
    <t>2 PLAY R - 1000 MBPS + AVANZADO</t>
  </si>
  <si>
    <t>2 PLAY R - 600 MBPS + SUPERIOR</t>
  </si>
  <si>
    <t>2 PLAY R - 1000 MBPS + SUPERIOR</t>
  </si>
  <si>
    <t>3 PLAY R - 600 MBPS + BASICO + TLF</t>
  </si>
  <si>
    <t>3 PLAY R - 1000 MBPS + BASICO + TLF</t>
  </si>
  <si>
    <t>3 PLAY R - 600 MBPS + AVANZADO + TLF</t>
  </si>
  <si>
    <t>3 PLAY R - 1000 MBPS + AVANZADO + TLF</t>
  </si>
  <si>
    <t>3 PLAY R - 600 MBPS + SUPERIOR + TLF</t>
  </si>
  <si>
    <t>3 PLAY R - 1000 MBPS + SUPERIOR + TLF</t>
  </si>
  <si>
    <t>1 PLAY RF - 600 MBPS</t>
  </si>
  <si>
    <t>1 PLAY RF - 1000 MBPS</t>
  </si>
  <si>
    <t>2 PLAY RF - 600 MBPS + TLF</t>
  </si>
  <si>
    <t>2 PLAY RF - 1000 MBPS + TLF</t>
  </si>
  <si>
    <t>2 PLAY RF - 600 MBPS + AVANZADO</t>
  </si>
  <si>
    <t>2 PLAY RF - 1000 MBPS + AVANZADO</t>
  </si>
  <si>
    <t>2 PLAY RF - 600 MBPS + SUPERIOR</t>
  </si>
  <si>
    <t>2 PLAY RF - 1000 MBPS + SUPERIOR</t>
  </si>
  <si>
    <t>3 PLAY RF - 600 MBPS + AVANZADO + TLF</t>
  </si>
  <si>
    <t>3 PLAY RF - 1000 MBPS + AVANZADO + TLF</t>
  </si>
  <si>
    <t>3 PLAY RF - 600 MBPS + SUPERIOR + TLF</t>
  </si>
  <si>
    <t>3 PLAY RF - 1000 MBPS + SUPERIOR + TLF</t>
  </si>
  <si>
    <t>2 PLAY G - 100 MBPS + TLF</t>
  </si>
  <si>
    <t>2 PLAY G - 120 MBPS + TLF</t>
  </si>
  <si>
    <t>2 PLAY G - 240 MBPS + TLF</t>
  </si>
  <si>
    <t>2 PLAY T - 100 MBPS + TLF</t>
  </si>
  <si>
    <t>2 PLAY T - 120 MBPS + TLF</t>
  </si>
  <si>
    <t>2 PLAY G - 100 MBPS + AVANZADO</t>
  </si>
  <si>
    <t>2 PLAY G - 120 MBPS + AVANZADO</t>
  </si>
  <si>
    <t>2 PLAY G - 240 MBPS + AVANZADO</t>
  </si>
  <si>
    <t>2 PLAY G - 100 MBPS + SUPERIOR</t>
  </si>
  <si>
    <t>2 PLAY G - 120 MBPS + SUPERIOR</t>
  </si>
  <si>
    <t>2 PLAY G - 240 MBPS + SUPERIOR</t>
  </si>
  <si>
    <t>2 PLAY T - 100 MBPS + BASICO</t>
  </si>
  <si>
    <t>2 PLAY T - 100 MBPS + AVANZADO</t>
  </si>
  <si>
    <t>2 PLAY T - 100 MBPS + SUPERIOR</t>
  </si>
  <si>
    <t>2 PLAY T - 120 MBPS + BASICO</t>
  </si>
  <si>
    <t>2 PLAY T - 120 MBPS + AVANZADO</t>
  </si>
  <si>
    <t>2 PLAY T - 120 MBPS + SUPERIOR</t>
  </si>
  <si>
    <t>3 PLAY G - 100 MBPS + AVANZADO + TLF</t>
  </si>
  <si>
    <t>3 PLAY G- 120 MBPS + AVANZADO + TLF</t>
  </si>
  <si>
    <t>3 PLAY G- 100 MBPS + SUPERIOR + TLF</t>
  </si>
  <si>
    <t>3 PLAY G- 120MBPS + SUPERIOR + TLF</t>
  </si>
  <si>
    <t>3 PLAY G - 240 MBPS + SUPERIOR + TLF</t>
  </si>
  <si>
    <t>3 PLAY G - 240 MBPS + AVANZADO + TLF</t>
  </si>
  <si>
    <t>3 PLAY T - 100 MBPS + BASICO + TLF</t>
  </si>
  <si>
    <t>3 PLAY T - 100 MBPS + AVANZADO + TLF</t>
  </si>
  <si>
    <t>3 PLAY T - 100 MBPS + SUPERIOR + TLF</t>
  </si>
  <si>
    <t>3 PLAY T - 120 MBPS + BASICO + TLF</t>
  </si>
  <si>
    <t>3 PLAY T - 120 MBPS + AVANZADO + TLF</t>
  </si>
  <si>
    <t>3 PLAY T - 120 MBPS + SUPERIOR + TLF</t>
  </si>
  <si>
    <t>2 PLAY GF - 100 MBPS + AVANZADO</t>
  </si>
  <si>
    <t>2 PLAY GF - 120 MBPS + AVANZADO</t>
  </si>
  <si>
    <t>2 PLAY GF - 240 MBPS + AVANZADO</t>
  </si>
  <si>
    <t>2 PLAY GF - 100 MBPS + SUPERIOR</t>
  </si>
  <si>
    <t>2 PLAY GF - 120 MBPS + SUPERIOR</t>
  </si>
  <si>
    <t>2 PLAY GF - 240 MBPS + SUPERIOR</t>
  </si>
  <si>
    <t>3 PLAY GF - 100 MBPS + AVANZADO + TLF</t>
  </si>
  <si>
    <t>3 PLAY GF - 120 MBPS + AVANZADO + TLF</t>
  </si>
  <si>
    <t>3 PLAY GF - 240 MBPS + AVANZADO + TLF</t>
  </si>
  <si>
    <t>3 PLAY GF - 100 MBPS + SUPERIOR + TLF</t>
  </si>
  <si>
    <t>3 PLAY GF - 120MBPS + SUPERIOR + TLF</t>
  </si>
  <si>
    <t>3 PLAY GF - 240 MBPS + SUPERIOR + TLF</t>
  </si>
  <si>
    <t>NA</t>
  </si>
  <si>
    <t>AFILIA AL DEBITO AUTOMATICO</t>
  </si>
  <si>
    <t>TIPO DE TARJETA</t>
  </si>
  <si>
    <t>SI</t>
  </si>
  <si>
    <t>y 111 canales.</t>
  </si>
  <si>
    <t>y 146 canales.</t>
  </si>
  <si>
    <t>Finalmente, le informamos que CLARO, ubicado en Av. Nicolás Arriola N° 480, Santa Catalina, La Victoria, Lima, registrará sus datos personales en su banco de dato “Base de Datos de Clientes (31 MDM)” mientras sean necesarios para cumplir con la finalidad atender su solicitud para la contratación de productos y servicios de CLARO. CLARO podrá compartir sus datos con proveedores de servicios contratados por CLARO los cuales podrá conocer accediendo a la Política de Privacidad publicada en su página web. Los datos brindados son necesarios para atender su solicitud, de lo contrario no podría ser atendida. Usted Podrá ejercer los derechos de Acceso, Rectificación, Cancelación y Oposición dirigiendo una solicitud al correo electrónico proteccióndedatos@claro.com.pe</t>
  </si>
  <si>
    <t>P1</t>
  </si>
  <si>
    <r>
      <t xml:space="preserve">Si está de acuerdo y conforme con lo antes expuesto le agradecerá me diga </t>
    </r>
    <r>
      <rPr>
        <b/>
        <sz val="11"/>
        <color rgb="FF000000"/>
        <rFont val="Calibri"/>
        <family val="2"/>
        <scheme val="minor"/>
      </rPr>
      <t>“SI ACEPTO”</t>
    </r>
    <r>
      <rPr>
        <sz val="11"/>
        <color rgb="FF000000"/>
        <rFont val="Calibri"/>
        <family val="2"/>
        <scheme val="minor"/>
      </rPr>
      <t xml:space="preserve"> </t>
    </r>
  </si>
  <si>
    <t>DS</t>
  </si>
  <si>
    <t>15. Durante el primer mes de afiliación, el monto facturado en su recibo será el proporcional al período comprendido entre la fecha de activación y el  cierre de  facturación.</t>
  </si>
  <si>
    <t xml:space="preserve">Esto no limita su derecho a obtener una copia impresa del recibo. </t>
  </si>
  <si>
    <t xml:space="preserve">En caso de requerir la remisión de sus recibos en formato físico o que la dirección electrónica sufriera un cambio, deberá comunicarlo a través de nuestro Servicio de Atención al Cliente. </t>
  </si>
  <si>
    <t>importante señalar que, de ser el caso, la nueva versión de las mismas se encontrarán en www.claro.com.pe, asi como las Condiciones de Uso y modelo del acuerdo.</t>
  </si>
  <si>
    <t>TELEFONO 1° CONTACTO</t>
  </si>
  <si>
    <t>TELEFONO DE GRABACION</t>
  </si>
  <si>
    <t>establecidos y dentro del plazo señalado en cada factura.</t>
  </si>
  <si>
    <t>1.  El paquete brindará en calidad de comodato:</t>
  </si>
  <si>
    <t>donde la velocidad máxima de descarga es</t>
  </si>
  <si>
    <t>DEGRADACION</t>
  </si>
  <si>
    <t>Telefonía 100 minutos,</t>
  </si>
  <si>
    <t xml:space="preserve">14. Para comunicarle futuras promociones personalizadas sobre productos y servicios de Claro ¿nos autoriza a llamarlo o enviarle mensajes y/o correos informativos, publicitarios y/o </t>
  </si>
  <si>
    <t xml:space="preserve">promocionales a cualquiera de sus líneas telefónicas CLARO y/o correos electrónicos que nos haya proporcionado?  </t>
  </si>
  <si>
    <t xml:space="preserve">Por el costo mensual de:   </t>
  </si>
  <si>
    <t xml:space="preserve">2. En caso usted no cumpla con devolver LOS EQUIPOS dentro de los 15 días posteriores a la baja del servicio, pretenda entregar equipos distintos o sin accesorios completos, deberá  pagar </t>
  </si>
  <si>
    <t xml:space="preserve">a CLARO la penalidad que corresponda según cada equipo no entregado. La misma que será remitida a  Ud., a través de correo electrónico o con su recibo junto a las  condiciones del servicio. </t>
  </si>
  <si>
    <t>MAX 75.00</t>
  </si>
  <si>
    <t>MAX 139.90</t>
  </si>
  <si>
    <t>BASE ESPECIAL</t>
  </si>
  <si>
    <t>TIPO DE DOCUMENTO DE IDENTIDAD  SOLO RUC 20</t>
  </si>
  <si>
    <t>ALTA / PORTA</t>
  </si>
  <si>
    <t xml:space="preserve">CALCULADOR FULL CLARO </t>
  </si>
  <si>
    <t>ALTA NUEVA</t>
  </si>
  <si>
    <t>MODALIDAD</t>
  </si>
  <si>
    <t>PREPAGO</t>
  </si>
  <si>
    <t>POST PAGO</t>
  </si>
  <si>
    <t>T. SERVICIO</t>
  </si>
  <si>
    <t xml:space="preserve">FIJO </t>
  </si>
  <si>
    <t>APLICA FC</t>
  </si>
  <si>
    <t>T. DE CONTACTO</t>
  </si>
  <si>
    <t xml:space="preserve">BASE DE DATOS </t>
  </si>
  <si>
    <t>REFERIDO</t>
  </si>
  <si>
    <t>REDES SOCIALES</t>
  </si>
  <si>
    <t xml:space="preserve">FECHA </t>
  </si>
  <si>
    <t xml:space="preserve">NUMERO DE DOC. IDENTIDAD </t>
  </si>
  <si>
    <t xml:space="preserve">DETALLE </t>
  </si>
  <si>
    <t xml:space="preserve">PRECIO DE DECOS </t>
  </si>
  <si>
    <t xml:space="preserve">CANTIDAD DE DECOS </t>
  </si>
  <si>
    <t>CARGO FIJO</t>
  </si>
  <si>
    <t>PRIMER MES</t>
  </si>
  <si>
    <t>FULL CLARO MOVIL</t>
  </si>
  <si>
    <t>FULL CLARO FIJO</t>
  </si>
  <si>
    <r>
      <t xml:space="preserve">ALTA / </t>
    </r>
    <r>
      <rPr>
        <b/>
        <sz val="12"/>
        <color theme="5" tint="-0.249977111117893"/>
        <rFont val="Calibri"/>
        <family val="2"/>
        <scheme val="minor"/>
      </rPr>
      <t>PORTA</t>
    </r>
  </si>
  <si>
    <t xml:space="preserve">ALTA NUEVA </t>
  </si>
  <si>
    <t>ALTA NUEVA RUC 20</t>
  </si>
  <si>
    <t>RUC 20</t>
  </si>
  <si>
    <t>1.1. Su Razon Social es:</t>
  </si>
  <si>
    <t>2.1. Su numero de RUC es:</t>
  </si>
  <si>
    <t>DOC. RUC</t>
  </si>
  <si>
    <t>ANX 1</t>
  </si>
  <si>
    <t>ANX 2</t>
  </si>
  <si>
    <t>8. ¿Usted o alguna de las personas que viven en la dirección de entrega tienen actualmente COVID o presentan alguno de los síntomas</t>
  </si>
  <si>
    <t>9. Usted o alguna de las personas que viven en la dirección de entrega han tenido contacto con alguna persona diagnosticada con Coronavirus en los últimos 14 días</t>
  </si>
  <si>
    <t>2 PLAY R - 30 MBPS + TLF</t>
  </si>
  <si>
    <t>2 PLAY R - 50 MBPS + TLF</t>
  </si>
  <si>
    <t>2 PLAY R - 100 MBPS + TLF</t>
  </si>
  <si>
    <t>2 PLAY R - 200 MBPS + TLF</t>
  </si>
  <si>
    <t>2 PLAY R - 300 MBPS + TLF</t>
  </si>
  <si>
    <t>2 PLAY R - 30 MBPS + BASICO</t>
  </si>
  <si>
    <t>2 PLAY R - 50 MBPS + BASICO</t>
  </si>
  <si>
    <t>2 PLAY R - 100 MBPS + BASICO</t>
  </si>
  <si>
    <t>2 PLAY R - 200 MBPS + BASICO</t>
  </si>
  <si>
    <t>2 PLAY R - 300 MBPS + BASICO</t>
  </si>
  <si>
    <t>2 PLAY R - 30 MBPS + AVANZADO</t>
  </si>
  <si>
    <t>2 PLAY R - 50 MBPS + AVANZADO</t>
  </si>
  <si>
    <t>2 PLAY R - 100 MBPS + AVANZADO</t>
  </si>
  <si>
    <t>2 PLAY R - 200 MBPS + AVANZADO</t>
  </si>
  <si>
    <t>2 PLAY R - 300 MBPS + AVANZADO</t>
  </si>
  <si>
    <t>2 PLAY R - 30 MBPS + SUPERIOR</t>
  </si>
  <si>
    <t>2 PLAY R - 50 MBPS + SUPERIOR</t>
  </si>
  <si>
    <t>2 PLAY R - 100 MBPS + SUPERIOR</t>
  </si>
  <si>
    <t>2 PLAY R - 200 MBPS + SUPERIOR</t>
  </si>
  <si>
    <t>2 PLAY R - 300 MBPS + SUPERIOR</t>
  </si>
  <si>
    <t>3 PLAY R - 30 MBPS + BASICO + TLF</t>
  </si>
  <si>
    <t>3 PLAY R - 50 MBPS + BASICO + TLF</t>
  </si>
  <si>
    <t>3 PLAY R - 100 MBPS + BASICO + TLF</t>
  </si>
  <si>
    <t>3 PLAY R - 200 MBPS + BASICO + TLF</t>
  </si>
  <si>
    <t>3 PLAY R - 300 MBPS + BASICO + TLF</t>
  </si>
  <si>
    <t>3 PLAY R - 30 MBPS + AVANZADO + TLF</t>
  </si>
  <si>
    <t>3 PLAY R - 50 MBPS + AVANZADO + TLF</t>
  </si>
  <si>
    <t>3 PLAY R - 100 MBPS + AVANZADO + TLF</t>
  </si>
  <si>
    <t>3 PLAY R - 200 MBPS + AVANZADO + TLF</t>
  </si>
  <si>
    <t>3 PLAY R - 300 MBPS + AVANZADO + TLF</t>
  </si>
  <si>
    <t>3 PLAY R - 30 MBPS + SUPERIOR + TLF</t>
  </si>
  <si>
    <t>3 PLAY R - 50 MBPS + SUPERIOR + TLF</t>
  </si>
  <si>
    <t>3 PLAY R - 100 MBPS + SUPERIOR + TLF</t>
  </si>
  <si>
    <t>3 PLAY R - 200 MBPS + SUPERIOR + TLF</t>
  </si>
  <si>
    <t>3 PLAY R - 300 MBPS + SUPERIOR + TLF</t>
  </si>
  <si>
    <t>1 PLAY RF - 30 MBPS</t>
  </si>
  <si>
    <t>1 PLAY RF - 50 MBPS</t>
  </si>
  <si>
    <t>1 PLAY RF - 100 MBPS</t>
  </si>
  <si>
    <t>1 PLAY RF - 200 MBPS</t>
  </si>
  <si>
    <t>1 PLAY RF - 300 MBPS</t>
  </si>
  <si>
    <t>2 PLAY RF - 30 MBPS + TLF</t>
  </si>
  <si>
    <t>2 PLAY RF - 50 MBPS + TLF</t>
  </si>
  <si>
    <t>2 PLAY RF - 100 MBPS + TLF</t>
  </si>
  <si>
    <t>2 PLAY RF - 200 MBPS + TLF</t>
  </si>
  <si>
    <t>2 PLAY RF - 300 MBPS + TLF</t>
  </si>
  <si>
    <t>2 PLAY RF - 50 MBPS + AVANZADO</t>
  </si>
  <si>
    <t>2 PLAY RF - 100 MBPS + AVANZADO</t>
  </si>
  <si>
    <t>2 PLAY RF - 200 MBPS + AVANZADO</t>
  </si>
  <si>
    <t>2 PLAY RF - 300 MBPS + AVANZADO</t>
  </si>
  <si>
    <t>2 PLAY RF - 50 MBPS + SUPERIOR</t>
  </si>
  <si>
    <t>2 PLAY RF - 100 MBPS + SUPERIOR</t>
  </si>
  <si>
    <t>2 PLAY RF - 200 MBPS + SUPERIOR</t>
  </si>
  <si>
    <t>2 PLAY RF - 300 MBPS + SUPERIOR</t>
  </si>
  <si>
    <t>3 PLAY RF - 50 MBPS + AVANZADO + TLF</t>
  </si>
  <si>
    <t>3 PLAY RF - 100 MBPS + AVANZADO + TLF</t>
  </si>
  <si>
    <t>3 PLAY RF - 200 MBPS + AVANZADO + TLF</t>
  </si>
  <si>
    <t>3 PLAY RF - 300 MBPS + AVANZADO + TLF</t>
  </si>
  <si>
    <t>3 PLAY RF - 50 MBPS + SUPERIOR + TLF</t>
  </si>
  <si>
    <t>3 PLAY RF - 100 MBPS + SUPERIOR + TLF</t>
  </si>
  <si>
    <t>3 PLAY RF - 200 MBPS + SUPERIOR + TLF</t>
  </si>
  <si>
    <t>3 PLAY RF - 300 MBPS + SUPERIOR + TLF</t>
  </si>
  <si>
    <t>REGULAR</t>
  </si>
  <si>
    <t>2 PLAY RF - 30 MBPS + SUPERIOR</t>
  </si>
  <si>
    <t>3 PLAY RF - 30 MBPS + AVANZADO + TLF</t>
  </si>
  <si>
    <t>2 PLAY RF - 30 MBPS + AVANZADO</t>
  </si>
  <si>
    <t>3 PLAY RF - 30 MBPS + SUPERIOR + TLF</t>
  </si>
  <si>
    <t>4 PLAY RF - 50 MBPS + SUPERIOR + TLF</t>
  </si>
  <si>
    <t>5 PLAY RF - 50 MBPS + SUPERIOR + TLF</t>
  </si>
  <si>
    <t>6 PLAY RF - 50 MBPS + SUPERIOR + TLF</t>
  </si>
  <si>
    <t>7 PLAY RF - 50 MBPS + SUPERIOR + TLF</t>
  </si>
  <si>
    <t>8 PLAY RF - 50 MBPS + SUPERIOR + TLF</t>
  </si>
  <si>
    <t>Para planes Max</t>
  </si>
  <si>
    <t>11. El plazo de activacion de los bonos es:</t>
  </si>
  <si>
    <r>
      <t xml:space="preserve">* Usted podra visualizar la activacion de su beneficio FULL CLARO en el APP </t>
    </r>
    <r>
      <rPr>
        <b/>
        <sz val="11"/>
        <color theme="1"/>
        <rFont val="Calibri"/>
        <family val="2"/>
        <scheme val="minor"/>
      </rPr>
      <t xml:space="preserve">MI CLARO </t>
    </r>
    <r>
      <rPr>
        <sz val="11"/>
        <color theme="1"/>
        <rFont val="Calibri"/>
        <family val="2"/>
        <scheme val="minor"/>
      </rPr>
      <t>y en su recibo.</t>
    </r>
  </si>
  <si>
    <t>100 Megabyte</t>
  </si>
  <si>
    <t>120 Megabyte</t>
  </si>
  <si>
    <t>240 Megabyte</t>
  </si>
  <si>
    <t>los planes hasta el siguiente ciclo  de facturación.</t>
  </si>
  <si>
    <t>16. Ud. escoge, solicita y autoriza, que el recibo del servicio contratado le sea entregado a la dirección electrónica indicada:</t>
  </si>
  <si>
    <t>Adicionalmente indicarle que durante el estado de emergencia, el envío de recibos en formato físico está suspendido. Por tanto, su recibo le será enviado a la dirección electrónica indicada.</t>
  </si>
  <si>
    <t>18. Cumpliendo con las normas del OSIPTEL, CLARO podrá modificar las condiciones del servicio contratado siguiendo para tales efectos el procedimiento establecido por el Regulador, siendo</t>
  </si>
  <si>
    <t xml:space="preserve">¿Cuáles son los nombres de su Madre? Ambos nombres por favor </t>
  </si>
  <si>
    <t>¿Cuáles son los nombres de su Padre? Ambos nombres por favor</t>
  </si>
  <si>
    <t>30 Megabits</t>
  </si>
  <si>
    <t>12 Megabits</t>
  </si>
  <si>
    <t>10 Megabits</t>
  </si>
  <si>
    <t>4 Megabits</t>
  </si>
  <si>
    <t>50 Megabits</t>
  </si>
  <si>
    <t>20 Megabits</t>
  </si>
  <si>
    <t>15 Megabits</t>
  </si>
  <si>
    <t>6 Megabits</t>
  </si>
  <si>
    <t>100 Megabits</t>
  </si>
  <si>
    <t>40 Megabits</t>
  </si>
  <si>
    <t>200 Megabits</t>
  </si>
  <si>
    <t>80 Megabits</t>
  </si>
  <si>
    <t>300 Megabits</t>
  </si>
  <si>
    <t>120 Megabits</t>
  </si>
  <si>
    <t>600 Megabits</t>
  </si>
  <si>
    <t>240 Megabits</t>
  </si>
  <si>
    <t>1000 Megabits</t>
  </si>
  <si>
    <t>400 Megabits</t>
  </si>
  <si>
    <t>48 Megabits</t>
  </si>
  <si>
    <t>96 Megabits</t>
  </si>
  <si>
    <t>4.8 Megabits</t>
  </si>
  <si>
    <t>18 Megabits</t>
  </si>
  <si>
    <t>7.2 Megabits</t>
  </si>
  <si>
    <t>Megabits</t>
  </si>
  <si>
    <r>
      <rPr>
        <b/>
        <sz val="11"/>
        <color theme="1"/>
        <rFont val="Calibri"/>
        <family val="2"/>
        <scheme val="minor"/>
      </rPr>
      <t>Megabits</t>
    </r>
    <r>
      <rPr>
        <sz val="11"/>
        <color theme="1"/>
        <rFont val="Calibri"/>
        <family val="2"/>
        <scheme val="minor"/>
      </rPr>
      <t xml:space="preserve"> adicional de velocidad en su internet en casa.  Su nueva velocidad será de</t>
    </r>
  </si>
  <si>
    <r>
      <t xml:space="preserve">Megabits </t>
    </r>
    <r>
      <rPr>
        <sz val="11"/>
        <color theme="1"/>
        <rFont val="Calibri"/>
        <family val="2"/>
        <scheme val="minor"/>
      </rPr>
      <t>en su servicio fijo y</t>
    </r>
  </si>
  <si>
    <r>
      <rPr>
        <b/>
        <sz val="11"/>
        <color theme="1"/>
        <rFont val="Calibri"/>
        <family val="2"/>
        <scheme val="minor"/>
      </rPr>
      <t>Megabits</t>
    </r>
    <r>
      <rPr>
        <sz val="11"/>
        <color theme="1"/>
        <rFont val="Calibri"/>
        <family val="2"/>
        <scheme val="minor"/>
      </rPr>
      <t xml:space="preserve"> Ud. pasa a ser un cliente </t>
    </r>
    <r>
      <rPr>
        <b/>
        <sz val="11"/>
        <color theme="1"/>
        <rFont val="Calibri"/>
        <family val="2"/>
        <scheme val="minor"/>
      </rPr>
      <t>FULL CLARO</t>
    </r>
    <r>
      <rPr>
        <sz val="11"/>
        <color theme="1"/>
        <rFont val="Calibri"/>
        <family val="2"/>
        <scheme val="minor"/>
      </rPr>
      <t xml:space="preserve">  y por ello accederá  a dos beneficios: </t>
    </r>
    <r>
      <rPr>
        <b/>
        <sz val="11"/>
        <color theme="1"/>
        <rFont val="Calibri"/>
        <family val="2"/>
        <scheme val="minor"/>
      </rPr>
      <t xml:space="preserve"> Internet para su móvil </t>
    </r>
  </si>
  <si>
    <t xml:space="preserve">post pago y para su internet en casa.  </t>
  </si>
  <si>
    <t xml:space="preserve">17. En caso Ud. solicite la baja de uno o más de los servicios contratados, realice un cambio de plan inferior, solicite un cambio de titularidad o cambio de número,  bajo los alcances  </t>
  </si>
  <si>
    <t>de la presentepromoción, perderá automáticamente los descuentos de la misma, siendo aplicable las tarifas correspondientes a la fecha de contratación.</t>
  </si>
  <si>
    <t>AMBOS NOMBRES</t>
  </si>
  <si>
    <t>2 PLAY G - 100 MBPS + BASICO</t>
  </si>
  <si>
    <t>2 PLAY G - 120 MBPS + BASICO</t>
  </si>
  <si>
    <t>2 PLAY G - 240 MBPS + BASICO</t>
  </si>
  <si>
    <t>3 PLAY G - 100 MBPS + BASICO + TLF</t>
  </si>
  <si>
    <t>3 PLAY G- 120 MBPS + BASICO + TLF</t>
  </si>
  <si>
    <t>3 PLAY G - 240 MBPS + BASICO + TLF</t>
  </si>
  <si>
    <t>3 PLAY GF - 120 MBPS + SUPERIOR + TLF</t>
  </si>
  <si>
    <t xml:space="preserve">COD. DIARIO      </t>
  </si>
  <si>
    <t>(SOLO PARA BASE ESPECIAL)</t>
  </si>
  <si>
    <r>
      <t xml:space="preserve">LUGAR DE NACIMIENTO                  </t>
    </r>
    <r>
      <rPr>
        <b/>
        <sz val="12"/>
        <color rgb="FFFF0000"/>
        <rFont val="Calibri"/>
        <family val="2"/>
        <scheme val="minor"/>
      </rPr>
      <t>(DISTRITO / PROVINCIA / DEPARTAMENTO)</t>
    </r>
  </si>
  <si>
    <t xml:space="preserve">NUMERO DE DOC. IDENTIDAD     </t>
  </si>
  <si>
    <t xml:space="preserve">TIPO DE DOCUMENTO DE IDENTIDAD  </t>
  </si>
  <si>
    <t xml:space="preserve">GigaBites adicionales de descarga. En total recibirá </t>
  </si>
  <si>
    <t xml:space="preserve"> GigaBites de descarga.</t>
  </si>
  <si>
    <t xml:space="preserve">GigaBites de alta velocidad adicionales de descarga. En total recibirá </t>
  </si>
  <si>
    <t xml:space="preserve"> GigaBites de alta velocidad de descarga.</t>
  </si>
  <si>
    <t>DESCUENTO 1° RECIBO</t>
  </si>
  <si>
    <t>2 PLAY TELF. + INTERNET</t>
  </si>
  <si>
    <t>30 MBS</t>
  </si>
  <si>
    <t>50 MBS</t>
  </si>
  <si>
    <t>100 MBS</t>
  </si>
  <si>
    <t>200 MBS</t>
  </si>
  <si>
    <t>300 MBS</t>
  </si>
  <si>
    <t>600 MBS</t>
  </si>
  <si>
    <t>1000 MBS</t>
  </si>
  <si>
    <t>TELEFONIA 100</t>
  </si>
  <si>
    <t>2 PLAY INTERNET + HDTV</t>
  </si>
  <si>
    <t>CLARO HDTV BASICO</t>
  </si>
  <si>
    <t>CLARO HDTV AVANZADO</t>
  </si>
  <si>
    <t>CLARO HDTV SUPERIOR</t>
  </si>
  <si>
    <t>3 PLAY INTERNET + TELF + HDTV</t>
  </si>
  <si>
    <t>TELF. 100</t>
  </si>
  <si>
    <t>PORTABILIDAD RUC 20</t>
  </si>
  <si>
    <t>Megabits,</t>
  </si>
  <si>
    <t xml:space="preserve"> - Realizar un consumo mayor a 4 Terabyte al mes con su servicio fijo.</t>
  </si>
  <si>
    <t xml:space="preserve">6. El internet será ilimitado para todos los planes, sin embargo, alcanzados los 4 Terabyte de consumo, la velocidad se reducirá a 1 Megabits de carga y  4 Megabits de descarga en todos </t>
  </si>
  <si>
    <r>
      <t xml:space="preserve">13.  Además, para conocer sus beneficios y la cantidad de </t>
    </r>
    <r>
      <rPr>
        <b/>
        <sz val="11"/>
        <color rgb="FF000000"/>
        <rFont val="Calibri"/>
        <family val="2"/>
        <scheme val="minor"/>
      </rPr>
      <t>Gigabites y Megabits</t>
    </r>
    <r>
      <rPr>
        <sz val="11"/>
        <color rgb="FF000000"/>
        <rFont val="Calibri"/>
        <family val="2"/>
        <scheme val="minor"/>
      </rPr>
      <t xml:space="preserve"> adicionales que recibirá por cada servicio,  términos y condiciones puede ingresar a  </t>
    </r>
    <r>
      <rPr>
        <b/>
        <sz val="11"/>
        <color rgb="FF000000"/>
        <rFont val="Calibri"/>
        <family val="2"/>
        <scheme val="minor"/>
      </rPr>
      <t>claro.com.pe/fullclaro.</t>
    </r>
  </si>
  <si>
    <t xml:space="preserve">GRUPO </t>
  </si>
  <si>
    <t>GRUPO A</t>
  </si>
  <si>
    <t>GRUPO B</t>
  </si>
  <si>
    <t>GRUPO</t>
  </si>
  <si>
    <t>Si Ud. cancelara el servicio antes del plazo de 6 meses mencionado, deberá pagar la diferencia de las cuotas restantes.</t>
  </si>
  <si>
    <t>Por concepto de instalación y activación del servicio se le cobrará la “Tarifa de instalación “de S/ 60.00 soles incluido IGV. La cual se pagará en 6 cuotas mensuales iguales de S/ 10.00 Incluido IGV durante 6 meses desde el primer recibo.</t>
  </si>
  <si>
    <t>SOLO EN CASO DE PORTABILIDAD</t>
  </si>
  <si>
    <t xml:space="preserve">Número que desea portar es: </t>
  </si>
  <si>
    <t>Empresa Operadora Actual o cedente:</t>
  </si>
  <si>
    <t>Modalidad de servicio de su Operadora Actual o cedente</t>
  </si>
  <si>
    <t>El trámite de portabilidad es gratuito y demora 24 horas desde presentada la solicitud, excepto domingos y feriados o cuando se va a portar más de 10 líneas.</t>
  </si>
  <si>
    <t>El servicio puede verse afectado por un plazo máximo de 3 horas mientras dure el cambio de su operador actual al nuevo (entre las 00:00 horas y 06:00am).</t>
  </si>
  <si>
    <t>La portación de números del servicio de telefonía fija está sujeta a la verificación de las facilidades técnicas para la instalación del servicio.</t>
  </si>
  <si>
    <t>Ud. Autoriza el ingreso a su domicilio de los técnicos para realizar el proceso de instalación de los servicios contratados, cumpliendo con todas las medidas sanitarias y de seguridad  dispuestas</t>
  </si>
  <si>
    <r>
      <t xml:space="preserve">por las autoridades.  Si está de acuerdo le agradeceré y diga: </t>
    </r>
    <r>
      <rPr>
        <b/>
        <sz val="11"/>
        <color theme="1"/>
        <rFont val="Calibri"/>
        <family val="2"/>
        <scheme val="minor"/>
      </rPr>
      <t>“Si Acepto”</t>
    </r>
    <r>
      <rPr>
        <sz val="11"/>
        <color theme="1"/>
        <rFont val="Calibri"/>
        <family val="2"/>
        <scheme val="minor"/>
      </rPr>
      <t xml:space="preserve"> </t>
    </r>
  </si>
  <si>
    <t>Le informamos que el proceso de instalación será de forma asistida, personal técnico realizará todos los trabajos de cableado en el exterior de su casa  y le hará entrega de todos los  elementos</t>
  </si>
  <si>
    <t xml:space="preserve">que le permitan instalar los equipos y contar con el servicio contratado, cumpliendo todas las medidas sanitarias  y de seguridad dispuestas por las autoridades.  </t>
  </si>
  <si>
    <t>Le enviaremos un SMS con el link de Niubiz donde podrá afiliar al débito automático el pago de su servicio Claro. ¿Nos brinda una línea móvil o correo electrónico de su titularidad a la que podamos remitirle el link?</t>
  </si>
  <si>
    <t>En las próximas 48 horas le llegará el SMS con el link de Niubiz.</t>
  </si>
  <si>
    <t>P2</t>
  </si>
  <si>
    <t>Puntos de TV</t>
  </si>
  <si>
    <t xml:space="preserve">7. El servicio de Clar TV cuenta con </t>
  </si>
  <si>
    <t xml:space="preserve">Puntos de TV </t>
  </si>
  <si>
    <t>además del acceso directo a CLARO Video.</t>
  </si>
  <si>
    <t>* Los bonos se activarán en 48 horas contados a partir de los servicios activos</t>
  </si>
  <si>
    <t>CLAU E</t>
  </si>
  <si>
    <t>CLAUSULA E</t>
  </si>
  <si>
    <t>que le permitirá visualizar con su decodificador Claro TV diversos contenidos.</t>
  </si>
  <si>
    <t>que le permitirá visualizar con su decodificador Claro TV diversos contenidos</t>
  </si>
  <si>
    <t>y el paquete de Claro TV</t>
  </si>
  <si>
    <t>PRECIARIO MAYO 2021  - 3°</t>
  </si>
  <si>
    <t>Por concepto de instalación y activación del servicio se le cobrará la “Tarifa de instalación “de S/ 120 soles incluido IGV. Para ello deberá realizar un pago adelantado de S/ 60.00 soles antes de la instalación y la diferencia le será facturada en 6 cuotas mensuales iguales de S/ 10.00 Incluido IGV durante 6 meses desde el primer mes.</t>
  </si>
  <si>
    <t>Por concepto de instalación y activación del servicio se le cobrará la “Tarifa de instalación “de S/ 120.00 soles incluido IGV. La cual se pagará en 6 cuotas mensuales iguales de S/ 20.00 Incluido IGV durante 6 meses desde el primer recibo.</t>
  </si>
  <si>
    <t xml:space="preserve"> y 113 canales de Definición estándar y  62 canales en alta definición y 50 canales de audio. </t>
  </si>
  <si>
    <t xml:space="preserve"> y 140 canales de Definición estándar y  81 canales en alta definición y 50 canales de audio.</t>
  </si>
  <si>
    <t>Deco</t>
  </si>
  <si>
    <t>BRUNO ALARCON</t>
  </si>
  <si>
    <t xml:space="preserve">DEIDANIA DEL PILAR DEL AGUILA PAREDES </t>
  </si>
  <si>
    <t>CONTAMA/UCAYALI/LORETO</t>
  </si>
  <si>
    <t>AA.HH 11 DE JULI MZ C LT 12</t>
  </si>
  <si>
    <t>CALLERIA</t>
  </si>
  <si>
    <t>CORONEL PORTILLO</t>
  </si>
  <si>
    <t xml:space="preserve">UCAYALI </t>
  </si>
  <si>
    <t xml:space="preserve"> ENTRE JR PERU </t>
  </si>
  <si>
    <t>deidelaguila@gmail.com</t>
  </si>
  <si>
    <t>ANTERO</t>
  </si>
  <si>
    <t>ROSA</t>
  </si>
  <si>
    <t>934090906 / 975639864</t>
  </si>
  <si>
    <t>CPCL032-F</t>
  </si>
  <si>
    <t>K049-5041</t>
  </si>
  <si>
    <t xml:space="preserve">ZONAS ESPECIALES </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</si>
</sst>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 #,##0.00_-;_-* &quot;-&quot;??_-;_-@_-"/>
    <numFmt numFmtId="164" formatCode="_-&quot;S/&quot;\ * #,##0.00_-;\-&quot;S/&quot;\ * #,##0.00_-;_-&quot;S/&quot;\ * &quot;-&quot;??_-;_-@_-"/>
    <numFmt numFmtId="165" formatCode="_ &quot;S/.&quot;\ * #,##0.00_ ;_ &quot;S/.&quot;\ * \-#,##0.00_ ;_ &quot;S/.&quot;\ * &quot;-&quot;??_ ;_ @_ "/>
    <numFmt numFmtId="166" formatCode="_ [$S/.-280A]\ * #,##0.00_ ;_ [$S/.-280A]\ * \-#,##0.00_ ;_ [$S/.-280A]\ * &quot;-&quot;??_ ;_ @_ "/>
    <numFmt numFmtId="167" formatCode="[$S/.-280A]\ #,##0.00"/>
    <numFmt numFmtId="168" formatCode="_-* #,##0_-;\-* #,##0_-;_-* &quot;-&quot;??_-;_-@_-"/>
    <numFmt numFmtId="169" formatCode="[$-F400]h:mm:ss\ AM/PM"/>
    <numFmt numFmtId="170" formatCode="dd/mm/yyyy;@"/>
    <numFmt numFmtId="171" formatCode="[$-F800]dddd\,\ mmmm\ dd\,\ yyyy"/>
  </numFmts>
  <fonts count="29">
    <font>
      <sz val="11"/>
      <color theme="1"/>
      <name val="Calibri"/>
      <family val="2"/>
      <scheme val="minor"/>
    </font>
    <font>
      <b/>
      <sz val="11"/>
      <color theme="1"/>
      <name val="Calibri"/>
      <family val="2"/>
      <scheme val="minor"/>
    </font>
    <font>
      <sz val="11"/>
      <color theme="1"/>
      <name val="Calibri"/>
      <family val="2"/>
      <scheme val="minor"/>
    </font>
    <font>
      <b/>
      <sz val="12"/>
      <color theme="1"/>
      <name val="Calibri"/>
      <family val="2"/>
      <scheme val="minor"/>
    </font>
    <font>
      <sz val="11"/>
      <color rgb="FF000000"/>
      <name val="Calibri"/>
      <family val="2"/>
      <scheme val="minor"/>
    </font>
    <font>
      <b/>
      <sz val="11"/>
      <color rgb="FF000000"/>
      <name val="Calibri"/>
      <family val="2"/>
      <scheme val="minor"/>
    </font>
    <font>
      <u/>
      <sz val="11"/>
      <color theme="10"/>
      <name val="Calibri"/>
      <family val="2"/>
      <scheme val="minor"/>
    </font>
    <font>
      <b/>
      <i/>
      <sz val="11"/>
      <color rgb="FF000000"/>
      <name val="Calibri"/>
      <family val="2"/>
      <scheme val="minor"/>
    </font>
    <font>
      <b/>
      <u/>
      <sz val="11"/>
      <color rgb="FF000000"/>
      <name val="Calibri"/>
      <family val="2"/>
      <scheme val="minor"/>
    </font>
    <font>
      <b/>
      <sz val="11"/>
      <color rgb="FFFF0000"/>
      <name val="Calibri"/>
      <family val="2"/>
      <scheme val="minor"/>
    </font>
    <font>
      <sz val="8"/>
      <name val="Calibri"/>
      <family val="2"/>
      <scheme val="minor"/>
    </font>
    <font>
      <sz val="9"/>
      <color indexed="81"/>
      <name val="Tahoma"/>
      <family val="2"/>
    </font>
    <font>
      <b/>
      <sz val="9"/>
      <color indexed="81"/>
      <name val="Tahoma"/>
      <family val="2"/>
    </font>
    <font>
      <sz val="11"/>
      <color rgb="FFFF0000"/>
      <name val="Calibri"/>
      <family val="2"/>
      <scheme val="minor"/>
    </font>
    <font>
      <b/>
      <sz val="11"/>
      <name val="Calibri"/>
      <family val="2"/>
      <scheme val="minor"/>
    </font>
    <font>
      <sz val="11"/>
      <name val="Calibri"/>
      <family val="2"/>
      <scheme val="minor"/>
    </font>
    <font>
      <b/>
      <sz val="11"/>
      <color theme="4" tint="-0.249977111117893"/>
      <name val="Arial"/>
      <family val="2"/>
    </font>
    <font>
      <b/>
      <i/>
      <sz val="14"/>
      <color rgb="FF006FC0"/>
      <name val="Arial"/>
      <family val="2"/>
    </font>
    <font>
      <b/>
      <i/>
      <sz val="14"/>
      <color rgb="FF000000"/>
      <name val="Arial"/>
      <family val="2"/>
    </font>
    <font>
      <b/>
      <sz val="11"/>
      <color theme="4" tint="-0.249977111117893"/>
      <name val="Calibri"/>
      <family val="2"/>
      <scheme val="minor"/>
    </font>
    <font>
      <b/>
      <sz val="11"/>
      <color rgb="FF0070C0"/>
      <name val="Calibri"/>
      <family val="2"/>
      <scheme val="minor"/>
    </font>
    <font>
      <sz val="12"/>
      <color theme="1"/>
      <name val="Calibri"/>
      <family val="2"/>
      <scheme val="minor"/>
    </font>
    <font>
      <b/>
      <sz val="12"/>
      <color rgb="FFFF0000"/>
      <name val="Calibri"/>
      <family val="2"/>
      <scheme val="minor"/>
    </font>
    <font>
      <b/>
      <sz val="12"/>
      <color theme="5" tint="-0.249977111117893"/>
      <name val="Calibri"/>
      <family val="2"/>
      <scheme val="minor"/>
    </font>
    <font>
      <b/>
      <u/>
      <sz val="12"/>
      <color theme="10"/>
      <name val="Calibri"/>
      <family val="2"/>
      <scheme val="minor"/>
    </font>
    <font>
      <sz val="10"/>
      <color theme="1"/>
      <name val="Calibri"/>
      <family val="2"/>
      <scheme val="minor"/>
    </font>
    <font>
      <sz val="12"/>
      <name val="Calibri"/>
      <family val="2"/>
      <scheme val="minor"/>
    </font>
    <font>
      <b/>
      <sz val="12"/>
      <name val="Calibri"/>
      <family val="2"/>
      <scheme val="minor"/>
    </font>
    <font>
      <sz val="8"/>
      <color rgb="FF000000"/>
      <name val="Roboto"/>
    </font>
  </fonts>
  <fills count="7">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FFFF00"/>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bottom style="double">
        <color indexed="64"/>
      </bottom>
      <diagonal/>
    </border>
    <border>
      <left/>
      <right style="thin">
        <color indexed="64"/>
      </right>
      <top/>
      <bottom style="double">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double">
        <color indexed="64"/>
      </top>
      <bottom/>
      <diagonal/>
    </border>
    <border>
      <left/>
      <right style="thin">
        <color indexed="64"/>
      </right>
      <top style="double">
        <color indexed="64"/>
      </top>
      <bottom/>
      <diagonal/>
    </border>
    <border>
      <left style="thin">
        <color indexed="64"/>
      </left>
      <right style="thin">
        <color indexed="64"/>
      </right>
      <top/>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medium">
        <color indexed="64"/>
      </left>
      <right style="medium">
        <color indexed="64"/>
      </right>
      <top/>
      <bottom style="medium">
        <color indexed="64"/>
      </bottom>
      <diagonal/>
    </border>
    <border>
      <left style="thin">
        <color indexed="64"/>
      </left>
      <right style="medium">
        <color indexed="64"/>
      </right>
      <top style="medium">
        <color indexed="64"/>
      </top>
      <bottom/>
      <diagonal/>
    </border>
  </borders>
  <cellStyleXfs count="5">
    <xf numFmtId="0" fontId="0" fillId="0" borderId="0"/>
    <xf numFmtId="0" fontId="6" fillId="0" borderId="0" applyNumberForma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5" fontId="2" fillId="0" borderId="0" applyFont="0" applyFill="0" applyBorder="0" applyAlignment="0" applyProtection="0"/>
  </cellStyleXfs>
  <cellXfs count="371">
    <xf numFmtId="0" fontId="0" fillId="0" borderId="0" xfId="0"/>
    <xf numFmtId="0" fontId="0" fillId="0" borderId="0" xfId="0" applyFont="1"/>
    <xf numFmtId="0" fontId="0" fillId="3" borderId="0" xfId="0" applyFont="1" applyFill="1" applyBorder="1"/>
    <xf numFmtId="43" fontId="0" fillId="3" borderId="0" xfId="0" applyNumberFormat="1" applyFont="1" applyFill="1" applyBorder="1" applyAlignment="1"/>
    <xf numFmtId="0" fontId="0" fillId="0" borderId="0" xfId="0" applyFill="1"/>
    <xf numFmtId="43" fontId="0" fillId="0" borderId="0" xfId="2" applyFont="1" applyFill="1" applyAlignment="1">
      <alignment horizontal="center"/>
    </xf>
    <xf numFmtId="0" fontId="1" fillId="0" borderId="0" xfId="0" applyFont="1" applyFill="1" applyAlignment="1"/>
    <xf numFmtId="0" fontId="0" fillId="0" borderId="0" xfId="0" applyFill="1" applyAlignment="1"/>
    <xf numFmtId="0" fontId="1" fillId="0" borderId="0" xfId="0" applyFont="1" applyFill="1" applyAlignment="1">
      <alignment horizontal="center"/>
    </xf>
    <xf numFmtId="43" fontId="0" fillId="0" borderId="0" xfId="2" applyFont="1" applyFill="1" applyBorder="1" applyAlignment="1"/>
    <xf numFmtId="0" fontId="0" fillId="0" borderId="0" xfId="0" applyFill="1" applyAlignment="1">
      <alignment horizontal="left"/>
    </xf>
    <xf numFmtId="43" fontId="0" fillId="0" borderId="0" xfId="0" applyNumberFormat="1" applyFill="1"/>
    <xf numFmtId="0" fontId="0" fillId="0" borderId="0" xfId="0" applyFont="1" applyFill="1"/>
    <xf numFmtId="0" fontId="0" fillId="3" borderId="0" xfId="0" applyFont="1" applyFill="1" applyBorder="1" applyAlignment="1"/>
    <xf numFmtId="43" fontId="0" fillId="0" borderId="0" xfId="2" applyFont="1" applyFill="1"/>
    <xf numFmtId="0" fontId="0" fillId="0" borderId="0" xfId="0" applyFill="1" applyAlignment="1">
      <alignment horizontal="right"/>
    </xf>
    <xf numFmtId="0" fontId="1" fillId="0" borderId="0" xfId="0" applyFont="1" applyFill="1" applyAlignment="1">
      <alignment horizontal="center"/>
    </xf>
    <xf numFmtId="43" fontId="0" fillId="0" borderId="0" xfId="2" applyFont="1" applyFill="1" applyBorder="1"/>
    <xf numFmtId="0" fontId="1" fillId="0" borderId="0" xfId="0" applyFont="1" applyFill="1" applyBorder="1" applyAlignment="1">
      <alignment horizontal="center"/>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0" fillId="0" borderId="0" xfId="0" applyFill="1" applyBorder="1" applyAlignment="1">
      <alignment horizontal="center"/>
    </xf>
    <xf numFmtId="0" fontId="0" fillId="0" borderId="0" xfId="0" applyFill="1" applyBorder="1" applyAlignment="1"/>
    <xf numFmtId="43" fontId="1" fillId="0" borderId="0" xfId="2" applyFont="1" applyFill="1"/>
    <xf numFmtId="0" fontId="1" fillId="0" borderId="0" xfId="0" applyFont="1" applyFill="1"/>
    <xf numFmtId="43" fontId="1" fillId="0" borderId="0" xfId="2" applyFont="1" applyFill="1" applyAlignment="1">
      <alignment horizontal="center"/>
    </xf>
    <xf numFmtId="9" fontId="0" fillId="0" borderId="0" xfId="0" applyNumberFormat="1" applyFill="1" applyAlignment="1">
      <alignment horizontal="center"/>
    </xf>
    <xf numFmtId="168" fontId="0" fillId="0" borderId="0" xfId="2" applyNumberFormat="1" applyFont="1" applyFill="1" applyAlignment="1"/>
    <xf numFmtId="0" fontId="0" fillId="0" borderId="0" xfId="0" applyFill="1" applyAlignment="1">
      <alignment horizontal="center" vertical="center"/>
    </xf>
    <xf numFmtId="10" fontId="0" fillId="0" borderId="0" xfId="2" applyNumberFormat="1" applyFont="1" applyFill="1"/>
    <xf numFmtId="0" fontId="4" fillId="0" borderId="0" xfId="0" applyFont="1" applyFill="1"/>
    <xf numFmtId="0" fontId="9" fillId="0" borderId="0" xfId="0" applyFont="1" applyFill="1" applyAlignment="1">
      <alignment horizontal="left" vertical="center"/>
    </xf>
    <xf numFmtId="0" fontId="1" fillId="0" borderId="0" xfId="0" applyFont="1" applyFill="1" applyAlignment="1">
      <alignment horizontal="center"/>
    </xf>
    <xf numFmtId="0" fontId="1" fillId="3" borderId="6" xfId="0" applyFont="1" applyFill="1" applyBorder="1"/>
    <xf numFmtId="0" fontId="1" fillId="3" borderId="0" xfId="0" applyFont="1" applyFill="1" applyBorder="1"/>
    <xf numFmtId="9" fontId="0" fillId="0" borderId="0" xfId="2" applyNumberFormat="1" applyFont="1" applyFill="1" applyAlignment="1">
      <alignment horizontal="center"/>
    </xf>
    <xf numFmtId="0" fontId="1" fillId="0" borderId="0" xfId="0" applyFont="1" applyFill="1" applyAlignment="1">
      <alignment horizontal="left"/>
    </xf>
    <xf numFmtId="0" fontId="4" fillId="0" borderId="0" xfId="0" applyFont="1" applyFill="1" applyAlignment="1">
      <alignment horizontal="left" vertical="center"/>
    </xf>
    <xf numFmtId="0" fontId="4" fillId="0" borderId="0" xfId="0" applyFont="1" applyFill="1" applyAlignment="1"/>
    <xf numFmtId="0" fontId="1" fillId="0" borderId="0" xfId="0" applyFont="1" applyFill="1" applyAlignment="1">
      <alignment horizontal="center"/>
    </xf>
    <xf numFmtId="0" fontId="0" fillId="0" borderId="0" xfId="0" quotePrefix="1" applyFill="1" applyAlignment="1">
      <alignment horizontal="left"/>
    </xf>
    <xf numFmtId="168" fontId="0" fillId="0" borderId="0" xfId="2" applyNumberFormat="1" applyFont="1" applyFill="1" applyAlignment="1">
      <alignment horizontal="center"/>
    </xf>
    <xf numFmtId="0" fontId="14" fillId="0" borderId="0" xfId="0" applyFont="1" applyFill="1" applyAlignment="1">
      <alignment horizontal="center"/>
    </xf>
    <xf numFmtId="0" fontId="15" fillId="0" borderId="0" xfId="0" applyFont="1" applyFill="1"/>
    <xf numFmtId="0" fontId="15" fillId="0" borderId="0" xfId="0" applyFont="1" applyFill="1" applyAlignment="1">
      <alignment horizontal="left"/>
    </xf>
    <xf numFmtId="0" fontId="14" fillId="0" borderId="0" xfId="0" applyFont="1" applyFill="1" applyAlignment="1">
      <alignment horizontal="center" vertical="center"/>
    </xf>
    <xf numFmtId="167" fontId="15" fillId="0" borderId="0" xfId="0" applyNumberFormat="1" applyFont="1" applyFill="1" applyAlignment="1">
      <alignment vertical="center"/>
    </xf>
    <xf numFmtId="167" fontId="15" fillId="0" borderId="0" xfId="0" applyNumberFormat="1" applyFont="1" applyFill="1" applyBorder="1" applyAlignment="1">
      <alignment horizontal="right"/>
    </xf>
    <xf numFmtId="167" fontId="15" fillId="0" borderId="0" xfId="0" applyNumberFormat="1" applyFont="1" applyFill="1" applyAlignment="1">
      <alignment horizontal="right"/>
    </xf>
    <xf numFmtId="0" fontId="14" fillId="0" borderId="0" xfId="0" applyFont="1" applyFill="1" applyAlignment="1"/>
    <xf numFmtId="43" fontId="15" fillId="0" borderId="0" xfId="0" applyNumberFormat="1" applyFont="1" applyFill="1" applyAlignment="1"/>
    <xf numFmtId="168" fontId="15" fillId="0" borderId="0" xfId="2" applyNumberFormat="1" applyFont="1" applyFill="1" applyAlignment="1"/>
    <xf numFmtId="0" fontId="0" fillId="0" borderId="0" xfId="0" applyFill="1" applyAlignment="1">
      <alignment horizontal="center" vertical="center"/>
    </xf>
    <xf numFmtId="166" fontId="0" fillId="0" borderId="0" xfId="0" applyNumberFormat="1" applyFill="1" applyBorder="1" applyAlignment="1">
      <alignment horizontal="right"/>
    </xf>
    <xf numFmtId="2" fontId="0" fillId="0" borderId="0" xfId="0" applyNumberFormat="1" applyFill="1"/>
    <xf numFmtId="0" fontId="15" fillId="0" borderId="0" xfId="0" applyFont="1" applyFill="1" applyAlignment="1">
      <alignment textRotation="45" wrapText="1"/>
    </xf>
    <xf numFmtId="0" fontId="0" fillId="2" borderId="6" xfId="0" applyFont="1" applyFill="1" applyBorder="1"/>
    <xf numFmtId="0" fontId="0" fillId="2" borderId="0" xfId="0" applyFont="1" applyFill="1" applyBorder="1"/>
    <xf numFmtId="0" fontId="0" fillId="2" borderId="7" xfId="0" applyFont="1" applyFill="1" applyBorder="1"/>
    <xf numFmtId="0" fontId="4" fillId="2" borderId="6" xfId="0" applyFont="1" applyFill="1" applyBorder="1"/>
    <xf numFmtId="0" fontId="4" fillId="2" borderId="6" xfId="0" applyFont="1" applyFill="1" applyBorder="1" applyAlignment="1">
      <alignment vertical="center"/>
    </xf>
    <xf numFmtId="0" fontId="9" fillId="2" borderId="0" xfId="0" applyFont="1" applyFill="1" applyBorder="1" applyAlignment="1"/>
    <xf numFmtId="0" fontId="4" fillId="2" borderId="6" xfId="0" applyFont="1" applyFill="1" applyBorder="1" applyAlignment="1">
      <alignment horizontal="left" vertical="center"/>
    </xf>
    <xf numFmtId="0" fontId="0" fillId="2" borderId="12" xfId="0" applyFont="1" applyFill="1" applyBorder="1"/>
    <xf numFmtId="0" fontId="0" fillId="2" borderId="8" xfId="0" applyFont="1" applyFill="1" applyBorder="1"/>
    <xf numFmtId="0" fontId="0" fillId="2" borderId="9" xfId="0" applyFont="1" applyFill="1" applyBorder="1"/>
    <xf numFmtId="0" fontId="0" fillId="3" borderId="10" xfId="0" applyFont="1" applyFill="1" applyBorder="1"/>
    <xf numFmtId="0" fontId="0" fillId="3" borderId="5" xfId="0" applyFont="1" applyFill="1" applyBorder="1"/>
    <xf numFmtId="0" fontId="0" fillId="3" borderId="11" xfId="0" applyFont="1" applyFill="1" applyBorder="1"/>
    <xf numFmtId="0" fontId="0" fillId="3" borderId="6" xfId="0" applyFont="1" applyFill="1" applyBorder="1"/>
    <xf numFmtId="0" fontId="0" fillId="3" borderId="7" xfId="0" applyFont="1" applyFill="1" applyBorder="1"/>
    <xf numFmtId="0" fontId="16" fillId="3" borderId="6" xfId="0" applyFont="1" applyFill="1" applyBorder="1"/>
    <xf numFmtId="169" fontId="19" fillId="3" borderId="0" xfId="0" applyNumberFormat="1" applyFont="1" applyFill="1" applyBorder="1" applyAlignment="1">
      <alignment horizontal="center"/>
    </xf>
    <xf numFmtId="171" fontId="0" fillId="3" borderId="0" xfId="0" applyNumberFormat="1" applyFont="1" applyFill="1" applyBorder="1" applyAlignment="1"/>
    <xf numFmtId="0" fontId="20" fillId="3" borderId="0" xfId="0" applyFont="1" applyFill="1" applyBorder="1" applyAlignment="1"/>
    <xf numFmtId="49" fontId="20" fillId="3" borderId="0" xfId="0" applyNumberFormat="1" applyFont="1" applyFill="1" applyBorder="1" applyAlignment="1"/>
    <xf numFmtId="0" fontId="5" fillId="3" borderId="6" xfId="0" applyFont="1" applyFill="1" applyBorder="1"/>
    <xf numFmtId="0" fontId="20" fillId="3" borderId="0" xfId="0" applyFont="1" applyFill="1" applyBorder="1"/>
    <xf numFmtId="0" fontId="9" fillId="3" borderId="0" xfId="0" applyFont="1" applyFill="1" applyBorder="1" applyAlignment="1">
      <alignment horizontal="left"/>
    </xf>
    <xf numFmtId="0" fontId="9" fillId="3" borderId="0" xfId="0" applyFont="1" applyFill="1" applyBorder="1" applyAlignment="1"/>
    <xf numFmtId="0" fontId="1" fillId="3" borderId="0" xfId="0" applyFont="1" applyFill="1" applyBorder="1" applyAlignment="1"/>
    <xf numFmtId="0" fontId="20" fillId="3" borderId="0" xfId="0" applyFont="1" applyFill="1" applyBorder="1" applyAlignment="1">
      <alignment horizontal="center"/>
    </xf>
    <xf numFmtId="0" fontId="5" fillId="3" borderId="6" xfId="0" applyFont="1" applyFill="1" applyBorder="1" applyAlignment="1">
      <alignment horizontal="left" vertical="center"/>
    </xf>
    <xf numFmtId="0" fontId="14" fillId="3" borderId="0" xfId="0" applyFont="1" applyFill="1" applyBorder="1"/>
    <xf numFmtId="0" fontId="15" fillId="3" borderId="6" xfId="0" applyFont="1" applyFill="1" applyBorder="1"/>
    <xf numFmtId="0" fontId="15" fillId="3" borderId="0" xfId="0" applyFont="1" applyFill="1" applyBorder="1"/>
    <xf numFmtId="0" fontId="15" fillId="3" borderId="0" xfId="0" applyFont="1" applyFill="1" applyBorder="1" applyAlignment="1">
      <alignment horizontal="center"/>
    </xf>
    <xf numFmtId="0" fontId="9" fillId="2" borderId="7" xfId="0" applyFont="1" applyFill="1" applyBorder="1" applyAlignment="1"/>
    <xf numFmtId="0" fontId="4" fillId="2" borderId="0" xfId="0" applyFont="1" applyFill="1" applyBorder="1" applyAlignment="1">
      <alignment horizontal="left" vertical="center"/>
    </xf>
    <xf numFmtId="0" fontId="1" fillId="2" borderId="0" xfId="0" applyFont="1" applyFill="1" applyBorder="1"/>
    <xf numFmtId="0" fontId="1" fillId="2" borderId="0" xfId="0" applyFont="1" applyFill="1" applyBorder="1" applyAlignment="1"/>
    <xf numFmtId="0" fontId="1" fillId="2" borderId="7" xfId="0" applyFont="1" applyFill="1" applyBorder="1" applyAlignment="1"/>
    <xf numFmtId="0" fontId="0" fillId="2" borderId="6" xfId="0" applyFont="1" applyFill="1" applyBorder="1" applyAlignment="1"/>
    <xf numFmtId="0" fontId="5" fillId="2" borderId="0" xfId="0" applyFont="1" applyFill="1" applyBorder="1" applyAlignment="1">
      <alignment vertical="center"/>
    </xf>
    <xf numFmtId="0" fontId="1" fillId="2" borderId="0" xfId="0" applyFont="1" applyFill="1" applyBorder="1" applyAlignment="1">
      <alignment horizontal="center"/>
    </xf>
    <xf numFmtId="0" fontId="0" fillId="2" borderId="0" xfId="0" applyFont="1" applyFill="1" applyBorder="1" applyAlignment="1">
      <alignment horizontal="left"/>
    </xf>
    <xf numFmtId="0" fontId="1" fillId="2" borderId="6" xfId="0" applyFont="1" applyFill="1" applyBorder="1" applyAlignment="1">
      <alignment horizontal="left"/>
    </xf>
    <xf numFmtId="0" fontId="8" fillId="2" borderId="6" xfId="0" applyFont="1" applyFill="1" applyBorder="1" applyAlignment="1">
      <alignment vertical="center"/>
    </xf>
    <xf numFmtId="0" fontId="8" fillId="2" borderId="0" xfId="0" applyFont="1" applyFill="1" applyBorder="1" applyAlignment="1">
      <alignment vertical="center"/>
    </xf>
    <xf numFmtId="0" fontId="1" fillId="2" borderId="6" xfId="0" applyFont="1" applyFill="1" applyBorder="1" applyAlignment="1">
      <alignment horizontal="center"/>
    </xf>
    <xf numFmtId="0" fontId="1" fillId="2" borderId="6" xfId="0" applyFont="1" applyFill="1" applyBorder="1" applyAlignment="1">
      <alignment horizontal="center" vertical="center"/>
    </xf>
    <xf numFmtId="0" fontId="1" fillId="2" borderId="0" xfId="0" applyFont="1" applyFill="1" applyBorder="1" applyAlignment="1">
      <alignment horizontal="left" vertical="center"/>
    </xf>
    <xf numFmtId="2" fontId="1" fillId="2" borderId="0" xfId="0" applyNumberFormat="1" applyFont="1" applyFill="1" applyBorder="1" applyAlignment="1">
      <alignment horizontal="left"/>
    </xf>
    <xf numFmtId="0" fontId="4" fillId="2" borderId="0" xfId="0" applyFont="1" applyFill="1" applyBorder="1"/>
    <xf numFmtId="43" fontId="4" fillId="2" borderId="0" xfId="0" applyNumberFormat="1" applyFont="1" applyFill="1" applyBorder="1"/>
    <xf numFmtId="0" fontId="1" fillId="2" borderId="6" xfId="0" applyFont="1" applyFill="1" applyBorder="1" applyAlignment="1">
      <alignment horizontal="left" vertical="center"/>
    </xf>
    <xf numFmtId="0" fontId="1" fillId="2" borderId="0" xfId="0" applyFont="1" applyFill="1" applyBorder="1" applyAlignment="1">
      <alignment horizontal="left"/>
    </xf>
    <xf numFmtId="9" fontId="0" fillId="2" borderId="0" xfId="0" applyNumberFormat="1" applyFont="1" applyFill="1" applyBorder="1"/>
    <xf numFmtId="43" fontId="0" fillId="2" borderId="0" xfId="0" applyNumberFormat="1" applyFont="1" applyFill="1" applyBorder="1"/>
    <xf numFmtId="0" fontId="15" fillId="2" borderId="0" xfId="0" applyFont="1" applyFill="1" applyBorder="1"/>
    <xf numFmtId="0" fontId="15" fillId="2" borderId="7" xfId="0" applyFont="1" applyFill="1" applyBorder="1"/>
    <xf numFmtId="0" fontId="4" fillId="2" borderId="6" xfId="0" applyFont="1" applyFill="1" applyBorder="1" applyAlignment="1">
      <alignment horizontal="left"/>
    </xf>
    <xf numFmtId="0" fontId="4" fillId="3" borderId="6" xfId="0" applyFont="1" applyFill="1" applyBorder="1" applyAlignment="1">
      <alignment vertical="center"/>
    </xf>
    <xf numFmtId="0" fontId="0" fillId="0" borderId="7" xfId="0" applyFont="1" applyBorder="1"/>
    <xf numFmtId="0" fontId="4" fillId="3" borderId="6" xfId="0" applyFont="1" applyFill="1" applyBorder="1"/>
    <xf numFmtId="0" fontId="17" fillId="0" borderId="0" xfId="0" applyFont="1" applyBorder="1" applyAlignment="1">
      <alignment horizontal="left" vertical="center"/>
    </xf>
    <xf numFmtId="0" fontId="0" fillId="0" borderId="0" xfId="0" applyFont="1" applyBorder="1"/>
    <xf numFmtId="0" fontId="0" fillId="3" borderId="12" xfId="0" applyFont="1" applyFill="1" applyBorder="1"/>
    <xf numFmtId="0" fontId="0" fillId="3" borderId="8" xfId="0" applyFont="1" applyFill="1" applyBorder="1"/>
    <xf numFmtId="0" fontId="0" fillId="3" borderId="9" xfId="0" applyFont="1" applyFill="1" applyBorder="1"/>
    <xf numFmtId="0" fontId="0" fillId="0" borderId="0" xfId="0" applyAlignment="1">
      <alignment horizontal="center"/>
    </xf>
    <xf numFmtId="14" fontId="20" fillId="3" borderId="0" xfId="0" applyNumberFormat="1" applyFont="1" applyFill="1" applyBorder="1" applyAlignment="1">
      <alignment horizontal="left"/>
    </xf>
    <xf numFmtId="0" fontId="0" fillId="0" borderId="0" xfId="0" applyAlignment="1">
      <alignment horizontal="left"/>
    </xf>
    <xf numFmtId="0" fontId="20" fillId="3" borderId="0" xfId="0" applyFont="1" applyFill="1" applyBorder="1" applyAlignment="1">
      <alignment horizontal="left"/>
    </xf>
    <xf numFmtId="14" fontId="20" fillId="3" borderId="0" xfId="0" applyNumberFormat="1" applyFont="1" applyFill="1" applyBorder="1" applyAlignment="1"/>
    <xf numFmtId="0" fontId="0" fillId="0" borderId="0" xfId="0" applyBorder="1"/>
    <xf numFmtId="0" fontId="0" fillId="0" borderId="0" xfId="0" applyFont="1" applyFill="1" applyBorder="1"/>
    <xf numFmtId="0" fontId="19" fillId="3" borderId="0" xfId="0" applyFont="1" applyFill="1" applyBorder="1" applyAlignment="1"/>
    <xf numFmtId="0" fontId="9" fillId="0" borderId="0" xfId="0" applyFont="1" applyFill="1" applyAlignment="1">
      <alignment horizontal="center" vertical="center"/>
    </xf>
    <xf numFmtId="0" fontId="0" fillId="2" borderId="6" xfId="0" applyFill="1" applyBorder="1"/>
    <xf numFmtId="0" fontId="19" fillId="3" borderId="7" xfId="0" applyFont="1" applyFill="1" applyBorder="1" applyAlignment="1"/>
    <xf numFmtId="0" fontId="20" fillId="3" borderId="7" xfId="0" applyFont="1" applyFill="1" applyBorder="1" applyAlignment="1"/>
    <xf numFmtId="0" fontId="15" fillId="0" borderId="0" xfId="0" applyFont="1" applyFill="1" applyAlignment="1">
      <alignment horizontal="left" vertical="center"/>
    </xf>
    <xf numFmtId="167" fontId="15" fillId="0" borderId="0" xfId="0" applyNumberFormat="1" applyFont="1" applyFill="1" applyAlignment="1">
      <alignment horizontal="left" vertical="center"/>
    </xf>
    <xf numFmtId="167" fontId="15" fillId="0" borderId="0" xfId="0" applyNumberFormat="1" applyFont="1" applyFill="1" applyBorder="1" applyAlignment="1">
      <alignment horizontal="left"/>
    </xf>
    <xf numFmtId="0" fontId="0" fillId="0" borderId="0" xfId="0" applyFill="1" applyBorder="1"/>
    <xf numFmtId="0" fontId="9" fillId="0" borderId="0" xfId="0" applyFont="1" applyFill="1"/>
    <xf numFmtId="169" fontId="1" fillId="4" borderId="0" xfId="0" applyNumberFormat="1" applyFont="1" applyFill="1" applyAlignment="1">
      <alignment horizontal="left"/>
    </xf>
    <xf numFmtId="0" fontId="3" fillId="4" borderId="0" xfId="0" applyFont="1" applyFill="1" applyBorder="1" applyAlignment="1">
      <alignment horizontal="left"/>
    </xf>
    <xf numFmtId="0" fontId="1" fillId="2" borderId="0" xfId="0" applyFont="1" applyFill="1" applyBorder="1" applyAlignment="1">
      <alignment horizontal="center" vertical="center"/>
    </xf>
    <xf numFmtId="0" fontId="1" fillId="0" borderId="0" xfId="0" applyFont="1" applyBorder="1"/>
    <xf numFmtId="14" fontId="0" fillId="0" borderId="0" xfId="0" applyNumberFormat="1" applyAlignment="1">
      <alignment horizontal="center"/>
    </xf>
    <xf numFmtId="14" fontId="1" fillId="2" borderId="0" xfId="0" applyNumberFormat="1" applyFont="1" applyFill="1" applyBorder="1" applyAlignment="1">
      <alignment horizontal="left"/>
    </xf>
    <xf numFmtId="170" fontId="0" fillId="0" borderId="0" xfId="0" applyNumberFormat="1" applyAlignment="1">
      <alignment horizontal="center"/>
    </xf>
    <xf numFmtId="170" fontId="0" fillId="0" borderId="0" xfId="0" applyNumberFormat="1"/>
    <xf numFmtId="167" fontId="0" fillId="0" borderId="0" xfId="0" applyNumberFormat="1"/>
    <xf numFmtId="0" fontId="3" fillId="4" borderId="13" xfId="0" applyFont="1" applyFill="1" applyBorder="1" applyAlignment="1">
      <alignment horizontal="left"/>
    </xf>
    <xf numFmtId="0" fontId="3" fillId="4" borderId="4" xfId="0" applyFont="1" applyFill="1" applyBorder="1" applyAlignment="1">
      <alignment horizontal="left"/>
    </xf>
    <xf numFmtId="0" fontId="3" fillId="4" borderId="15" xfId="0" applyFont="1" applyFill="1" applyBorder="1" applyAlignment="1">
      <alignment horizontal="left"/>
    </xf>
    <xf numFmtId="0" fontId="3" fillId="4" borderId="17" xfId="0" applyFont="1" applyFill="1" applyBorder="1" applyAlignment="1">
      <alignment horizontal="left"/>
    </xf>
    <xf numFmtId="0" fontId="3" fillId="4" borderId="18" xfId="0" applyFont="1" applyFill="1" applyBorder="1" applyAlignment="1">
      <alignment horizontal="left"/>
    </xf>
    <xf numFmtId="0" fontId="1" fillId="4" borderId="3" xfId="0" applyFont="1" applyFill="1" applyBorder="1" applyAlignment="1">
      <alignment horizontal="center"/>
    </xf>
    <xf numFmtId="0" fontId="21" fillId="0" borderId="13" xfId="0" applyFont="1" applyBorder="1"/>
    <xf numFmtId="0" fontId="1" fillId="2" borderId="24" xfId="0" applyFont="1" applyFill="1" applyBorder="1" applyAlignment="1"/>
    <xf numFmtId="0" fontId="1" fillId="4" borderId="14" xfId="0" applyFont="1" applyFill="1" applyBorder="1" applyAlignment="1">
      <alignment horizontal="center"/>
    </xf>
    <xf numFmtId="0" fontId="21" fillId="0" borderId="0" xfId="0" applyFont="1" applyBorder="1"/>
    <xf numFmtId="0" fontId="1" fillId="2" borderId="23" xfId="0" applyFont="1" applyFill="1" applyBorder="1"/>
    <xf numFmtId="0" fontId="1" fillId="2" borderId="24" xfId="0" applyFont="1" applyFill="1" applyBorder="1" applyAlignment="1">
      <alignment horizontal="center"/>
    </xf>
    <xf numFmtId="0" fontId="3" fillId="0" borderId="4" xfId="0" applyFont="1" applyFill="1" applyBorder="1" applyAlignment="1">
      <alignment vertical="center"/>
    </xf>
    <xf numFmtId="0" fontId="3" fillId="0" borderId="15" xfId="0" applyFont="1" applyFill="1" applyBorder="1" applyAlignment="1">
      <alignment vertical="center"/>
    </xf>
    <xf numFmtId="0" fontId="1" fillId="2" borderId="22" xfId="0" applyFont="1" applyFill="1" applyBorder="1" applyAlignment="1">
      <alignment horizontal="center"/>
    </xf>
    <xf numFmtId="2" fontId="3" fillId="4" borderId="3" xfId="0" applyNumberFormat="1" applyFont="1" applyFill="1" applyBorder="1" applyAlignment="1">
      <alignment horizontal="center"/>
    </xf>
    <xf numFmtId="2" fontId="3" fillId="4" borderId="14" xfId="0" applyNumberFormat="1" applyFont="1" applyFill="1" applyBorder="1" applyAlignment="1">
      <alignment horizontal="center"/>
    </xf>
    <xf numFmtId="0" fontId="3" fillId="4" borderId="3" xfId="0" applyFont="1" applyFill="1" applyBorder="1" applyAlignment="1">
      <alignment horizontal="center"/>
    </xf>
    <xf numFmtId="168" fontId="3" fillId="4" borderId="4" xfId="2" applyNumberFormat="1" applyFont="1" applyFill="1" applyBorder="1" applyAlignment="1">
      <alignment horizontal="center"/>
    </xf>
    <xf numFmtId="0" fontId="3" fillId="4" borderId="4" xfId="0" applyFont="1" applyFill="1" applyBorder="1" applyAlignment="1">
      <alignment horizontal="center"/>
    </xf>
    <xf numFmtId="0" fontId="1" fillId="2" borderId="26" xfId="0" applyFont="1" applyFill="1" applyBorder="1" applyAlignment="1">
      <alignment horizontal="center"/>
    </xf>
    <xf numFmtId="9" fontId="3" fillId="4" borderId="1" xfId="0" applyNumberFormat="1" applyFont="1" applyFill="1" applyBorder="1" applyAlignment="1">
      <alignment horizontal="center"/>
    </xf>
    <xf numFmtId="0" fontId="3" fillId="2" borderId="14" xfId="0" applyFont="1" applyFill="1" applyBorder="1" applyAlignment="1">
      <alignment horizontal="left"/>
    </xf>
    <xf numFmtId="0" fontId="3" fillId="2" borderId="14" xfId="0" applyFont="1" applyFill="1" applyBorder="1"/>
    <xf numFmtId="0" fontId="3" fillId="2" borderId="15" xfId="0" applyFont="1" applyFill="1" applyBorder="1" applyAlignment="1">
      <alignment horizontal="left"/>
    </xf>
    <xf numFmtId="0" fontId="3" fillId="2" borderId="3" xfId="0" applyFont="1" applyFill="1" applyBorder="1"/>
    <xf numFmtId="0" fontId="3" fillId="2" borderId="4" xfId="0" applyFont="1" applyFill="1" applyBorder="1" applyAlignment="1">
      <alignment horizontal="left"/>
    </xf>
    <xf numFmtId="0" fontId="3" fillId="2" borderId="3" xfId="0" applyFont="1" applyFill="1" applyBorder="1" applyAlignment="1">
      <alignment horizontal="left"/>
    </xf>
    <xf numFmtId="0" fontId="23" fillId="2" borderId="14" xfId="0" applyFont="1" applyFill="1" applyBorder="1" applyAlignment="1">
      <alignment horizontal="left"/>
    </xf>
    <xf numFmtId="0" fontId="23" fillId="2" borderId="15" xfId="0" applyFont="1" applyFill="1" applyBorder="1" applyAlignment="1">
      <alignment horizontal="left"/>
    </xf>
    <xf numFmtId="0" fontId="23" fillId="2" borderId="3" xfId="0" applyFont="1" applyFill="1" applyBorder="1" applyAlignment="1">
      <alignment horizontal="left"/>
    </xf>
    <xf numFmtId="0" fontId="22" fillId="2" borderId="4" xfId="0" applyFont="1" applyFill="1" applyBorder="1" applyAlignment="1">
      <alignment horizontal="center"/>
    </xf>
    <xf numFmtId="0" fontId="22" fillId="2" borderId="15" xfId="0" applyFont="1" applyFill="1" applyBorder="1" applyAlignment="1">
      <alignment horizontal="center"/>
    </xf>
    <xf numFmtId="0" fontId="3" fillId="2" borderId="14" xfId="0" applyFont="1" applyFill="1" applyBorder="1" applyAlignment="1"/>
    <xf numFmtId="0" fontId="3" fillId="2" borderId="15" xfId="0" applyFont="1" applyFill="1" applyBorder="1" applyAlignment="1"/>
    <xf numFmtId="0" fontId="3" fillId="2" borderId="3" xfId="0" applyFont="1" applyFill="1" applyBorder="1" applyAlignment="1"/>
    <xf numFmtId="0" fontId="3" fillId="2" borderId="4" xfId="0" applyFont="1" applyFill="1" applyBorder="1" applyAlignment="1"/>
    <xf numFmtId="0" fontId="3" fillId="2" borderId="16" xfId="0" applyFont="1" applyFill="1" applyBorder="1" applyAlignment="1"/>
    <xf numFmtId="0" fontId="3" fillId="2" borderId="18" xfId="0" applyFont="1" applyFill="1" applyBorder="1" applyAlignment="1"/>
    <xf numFmtId="0" fontId="3" fillId="2" borderId="19" xfId="0" applyFont="1" applyFill="1" applyBorder="1" applyAlignment="1"/>
    <xf numFmtId="0" fontId="3" fillId="2" borderId="20" xfId="0" applyFont="1" applyFill="1" applyBorder="1" applyAlignment="1"/>
    <xf numFmtId="170" fontId="3" fillId="4" borderId="13" xfId="0" applyNumberFormat="1" applyFont="1" applyFill="1" applyBorder="1" applyAlignment="1">
      <alignment horizontal="left"/>
    </xf>
    <xf numFmtId="170" fontId="3" fillId="4" borderId="4" xfId="0" applyNumberFormat="1" applyFont="1" applyFill="1" applyBorder="1" applyAlignment="1">
      <alignment horizontal="left"/>
    </xf>
    <xf numFmtId="0" fontId="3" fillId="4" borderId="13" xfId="0" applyFont="1" applyFill="1" applyBorder="1" applyAlignment="1">
      <alignment horizontal="left" wrapText="1"/>
    </xf>
    <xf numFmtId="0" fontId="3" fillId="4" borderId="4" xfId="0" applyFont="1" applyFill="1" applyBorder="1" applyAlignment="1">
      <alignment horizontal="left" wrapText="1"/>
    </xf>
    <xf numFmtId="0" fontId="3" fillId="4" borderId="0" xfId="0" applyFont="1" applyFill="1" applyBorder="1" applyAlignment="1">
      <alignment horizontal="left" wrapText="1"/>
    </xf>
    <xf numFmtId="0" fontId="3" fillId="4" borderId="15" xfId="0" applyFont="1" applyFill="1" applyBorder="1" applyAlignment="1">
      <alignment horizontal="left" wrapText="1"/>
    </xf>
    <xf numFmtId="14" fontId="3" fillId="4" borderId="13" xfId="0" applyNumberFormat="1" applyFont="1" applyFill="1" applyBorder="1" applyAlignment="1">
      <alignment horizontal="left"/>
    </xf>
    <xf numFmtId="14" fontId="3" fillId="4" borderId="4" xfId="0" applyNumberFormat="1" applyFont="1" applyFill="1" applyBorder="1" applyAlignment="1">
      <alignment horizontal="left"/>
    </xf>
    <xf numFmtId="167" fontId="3" fillId="4" borderId="2" xfId="0" applyNumberFormat="1" applyFont="1" applyFill="1" applyBorder="1" applyAlignment="1"/>
    <xf numFmtId="0" fontId="3" fillId="2" borderId="27" xfId="0" applyFont="1" applyFill="1" applyBorder="1" applyAlignment="1"/>
    <xf numFmtId="0" fontId="3" fillId="2" borderId="28" xfId="0" applyFont="1" applyFill="1" applyBorder="1" applyAlignment="1"/>
    <xf numFmtId="43" fontId="3" fillId="4" borderId="1" xfId="2" applyFont="1" applyFill="1" applyBorder="1" applyAlignment="1">
      <alignment horizontal="center"/>
    </xf>
    <xf numFmtId="43" fontId="3" fillId="4" borderId="29" xfId="2" applyFont="1" applyFill="1" applyBorder="1" applyAlignment="1">
      <alignment horizontal="center"/>
    </xf>
    <xf numFmtId="0" fontId="1" fillId="0" borderId="0" xfId="0" applyFont="1"/>
    <xf numFmtId="0" fontId="1" fillId="3" borderId="6" xfId="0" applyFont="1" applyFill="1" applyBorder="1" applyAlignment="1"/>
    <xf numFmtId="0" fontId="0" fillId="0" borderId="0" xfId="0"/>
    <xf numFmtId="0" fontId="0" fillId="0" borderId="0" xfId="0" applyAlignment="1">
      <alignment horizontal="center"/>
    </xf>
    <xf numFmtId="0" fontId="0" fillId="0" borderId="0" xfId="0" applyAlignment="1">
      <alignment horizontal="left"/>
    </xf>
    <xf numFmtId="0" fontId="15" fillId="0" borderId="0" xfId="0" applyFont="1" applyAlignment="1">
      <alignment horizontal="left"/>
    </xf>
    <xf numFmtId="166" fontId="0" fillId="0" borderId="0" xfId="0" applyNumberFormat="1" applyAlignment="1">
      <alignment horizontal="center"/>
    </xf>
    <xf numFmtId="0" fontId="24" fillId="4" borderId="23" xfId="1" applyFont="1" applyFill="1" applyBorder="1" applyAlignment="1">
      <alignment horizontal="left"/>
    </xf>
    <xf numFmtId="0" fontId="24" fillId="4" borderId="24" xfId="1" applyFont="1" applyFill="1" applyBorder="1" applyAlignment="1">
      <alignment horizontal="left"/>
    </xf>
    <xf numFmtId="0" fontId="3" fillId="4" borderId="25" xfId="0" applyFont="1" applyFill="1" applyBorder="1" applyAlignment="1">
      <alignment horizontal="left"/>
    </xf>
    <xf numFmtId="0" fontId="3" fillId="4" borderId="30" xfId="0" applyFont="1" applyFill="1" applyBorder="1" applyAlignment="1">
      <alignment horizontal="left"/>
    </xf>
    <xf numFmtId="0" fontId="6" fillId="4" borderId="23" xfId="1" applyFill="1" applyBorder="1" applyAlignment="1">
      <alignment horizontal="left"/>
    </xf>
    <xf numFmtId="0" fontId="3" fillId="4" borderId="3" xfId="0" applyFont="1" applyFill="1" applyBorder="1" applyAlignment="1">
      <alignment horizontal="left"/>
    </xf>
    <xf numFmtId="0" fontId="3" fillId="4" borderId="14" xfId="0" applyFont="1" applyFill="1" applyBorder="1" applyAlignment="1">
      <alignment horizontal="left"/>
    </xf>
    <xf numFmtId="0" fontId="3" fillId="4" borderId="16" xfId="0" applyFont="1" applyFill="1" applyBorder="1" applyAlignment="1">
      <alignment horizontal="left"/>
    </xf>
    <xf numFmtId="167" fontId="3" fillId="4" borderId="19" xfId="0" applyNumberFormat="1" applyFont="1" applyFill="1" applyBorder="1" applyAlignment="1"/>
    <xf numFmtId="43" fontId="0" fillId="2" borderId="0" xfId="0" applyNumberFormat="1" applyFont="1" applyFill="1" applyBorder="1" applyAlignment="1">
      <alignment horizontal="center" vertical="center"/>
    </xf>
    <xf numFmtId="0" fontId="0" fillId="0" borderId="6" xfId="0" applyFont="1" applyBorder="1"/>
    <xf numFmtId="0" fontId="25" fillId="3" borderId="0" xfId="0" applyFont="1" applyFill="1"/>
    <xf numFmtId="0" fontId="25" fillId="0" borderId="0" xfId="0" applyFont="1"/>
    <xf numFmtId="0" fontId="25" fillId="3" borderId="0" xfId="0" applyFont="1" applyFill="1" applyBorder="1"/>
    <xf numFmtId="0" fontId="25" fillId="3" borderId="0" xfId="0" applyFont="1" applyFill="1" applyAlignment="1">
      <alignment horizontal="center"/>
    </xf>
    <xf numFmtId="0" fontId="25" fillId="5" borderId="36" xfId="0" applyFont="1" applyFill="1" applyBorder="1" applyAlignment="1">
      <alignment horizontal="center"/>
    </xf>
    <xf numFmtId="0" fontId="25" fillId="5" borderId="5" xfId="0" applyFont="1" applyFill="1" applyBorder="1" applyAlignment="1">
      <alignment horizontal="center"/>
    </xf>
    <xf numFmtId="0" fontId="25" fillId="5" borderId="11" xfId="0" applyFont="1" applyFill="1" applyBorder="1" applyAlignment="1">
      <alignment horizontal="center"/>
    </xf>
    <xf numFmtId="165" fontId="25" fillId="0" borderId="39" xfId="0" applyNumberFormat="1" applyFont="1" applyBorder="1"/>
    <xf numFmtId="165" fontId="25" fillId="0" borderId="32" xfId="0" applyNumberFormat="1" applyFont="1" applyBorder="1"/>
    <xf numFmtId="165" fontId="25" fillId="0" borderId="33" xfId="0" applyNumberFormat="1" applyFont="1" applyBorder="1"/>
    <xf numFmtId="165" fontId="25" fillId="0" borderId="39" xfId="4" applyFont="1" applyBorder="1"/>
    <xf numFmtId="165" fontId="25" fillId="0" borderId="32" xfId="4" applyFont="1" applyBorder="1"/>
    <xf numFmtId="165" fontId="25" fillId="0" borderId="42" xfId="0" applyNumberFormat="1" applyFont="1" applyBorder="1"/>
    <xf numFmtId="165" fontId="25" fillId="0" borderId="8" xfId="0" applyNumberFormat="1" applyFont="1" applyBorder="1"/>
    <xf numFmtId="165" fontId="25" fillId="0" borderId="9" xfId="0" applyNumberFormat="1" applyFont="1" applyBorder="1"/>
    <xf numFmtId="0" fontId="25" fillId="5" borderId="39" xfId="0" applyFont="1" applyFill="1" applyBorder="1" applyAlignment="1">
      <alignment horizontal="center"/>
    </xf>
    <xf numFmtId="0" fontId="25" fillId="5" borderId="31" xfId="0" applyFont="1" applyFill="1" applyBorder="1" applyAlignment="1">
      <alignment horizontal="center"/>
    </xf>
    <xf numFmtId="0" fontId="25" fillId="5" borderId="31" xfId="0" applyFont="1" applyFill="1" applyBorder="1"/>
    <xf numFmtId="0" fontId="25" fillId="5" borderId="39" xfId="0" applyFont="1" applyFill="1" applyBorder="1"/>
    <xf numFmtId="0" fontId="25" fillId="5" borderId="10" xfId="0" applyFont="1" applyFill="1" applyBorder="1"/>
    <xf numFmtId="0" fontId="25" fillId="5" borderId="36" xfId="0" applyFont="1" applyFill="1" applyBorder="1"/>
    <xf numFmtId="165" fontId="25" fillId="0" borderId="5" xfId="4" applyFont="1" applyBorder="1"/>
    <xf numFmtId="165" fontId="25" fillId="0" borderId="36" xfId="4" applyFont="1" applyBorder="1"/>
    <xf numFmtId="165" fontId="25" fillId="0" borderId="11" xfId="4" applyFont="1" applyBorder="1"/>
    <xf numFmtId="165" fontId="25" fillId="0" borderId="33" xfId="4" applyFont="1" applyBorder="1"/>
    <xf numFmtId="0" fontId="25" fillId="5" borderId="12" xfId="0" applyFont="1" applyFill="1" applyBorder="1"/>
    <xf numFmtId="0" fontId="25" fillId="5" borderId="42" xfId="0" applyFont="1" applyFill="1" applyBorder="1"/>
    <xf numFmtId="165" fontId="25" fillId="0" borderId="8" xfId="4" applyFont="1" applyBorder="1"/>
    <xf numFmtId="165" fontId="25" fillId="0" borderId="42" xfId="4" applyFont="1" applyBorder="1"/>
    <xf numFmtId="165" fontId="25" fillId="0" borderId="9" xfId="4" applyFont="1" applyBorder="1"/>
    <xf numFmtId="0" fontId="0" fillId="0" borderId="0" xfId="0" applyAlignment="1">
      <alignment horizontal="left" vertical="top"/>
    </xf>
    <xf numFmtId="0" fontId="3" fillId="2" borderId="14" xfId="0" applyFont="1" applyFill="1" applyBorder="1" applyAlignment="1">
      <alignment horizontal="left"/>
    </xf>
    <xf numFmtId="0" fontId="3" fillId="2" borderId="15" xfId="0" applyFont="1" applyFill="1" applyBorder="1" applyAlignment="1">
      <alignment horizontal="left"/>
    </xf>
    <xf numFmtId="0" fontId="0" fillId="2" borderId="0" xfId="0" applyFont="1" applyFill="1" applyBorder="1" applyAlignment="1">
      <alignment horizontal="center"/>
    </xf>
    <xf numFmtId="0" fontId="0" fillId="3" borderId="0" xfId="0" applyFont="1" applyFill="1" applyBorder="1" applyAlignment="1">
      <alignment horizontal="center"/>
    </xf>
    <xf numFmtId="0" fontId="19" fillId="3" borderId="0" xfId="0" applyFont="1" applyFill="1" applyBorder="1" applyAlignment="1">
      <alignment horizontal="left"/>
    </xf>
    <xf numFmtId="0" fontId="19" fillId="3" borderId="0" xfId="0" applyFont="1" applyFill="1" applyBorder="1" applyAlignment="1">
      <alignment horizontal="center"/>
    </xf>
    <xf numFmtId="0" fontId="0" fillId="3" borderId="0" xfId="0" applyFont="1" applyFill="1" applyBorder="1" applyAlignment="1">
      <alignment horizontal="left"/>
    </xf>
    <xf numFmtId="0" fontId="4" fillId="3" borderId="6" xfId="0" applyFont="1" applyFill="1" applyBorder="1" applyAlignment="1">
      <alignment horizontal="left" vertical="center"/>
    </xf>
    <xf numFmtId="0" fontId="19" fillId="2" borderId="0" xfId="0" applyFont="1" applyFill="1" applyBorder="1" applyAlignment="1">
      <alignment horizontal="left"/>
    </xf>
    <xf numFmtId="0" fontId="0" fillId="2" borderId="12" xfId="0" applyFill="1" applyBorder="1"/>
    <xf numFmtId="0" fontId="9" fillId="2" borderId="10" xfId="0" applyFont="1" applyFill="1" applyBorder="1" applyAlignment="1"/>
    <xf numFmtId="0" fontId="9" fillId="2" borderId="5" xfId="0" applyFont="1" applyFill="1" applyBorder="1" applyAlignment="1"/>
    <xf numFmtId="0" fontId="13" fillId="2" borderId="5" xfId="0" applyFont="1" applyFill="1" applyBorder="1"/>
    <xf numFmtId="0" fontId="9" fillId="2" borderId="11" xfId="0" applyFont="1" applyFill="1" applyBorder="1" applyAlignment="1"/>
    <xf numFmtId="0" fontId="4" fillId="2" borderId="12" xfId="0" applyFont="1" applyFill="1" applyBorder="1" applyAlignment="1">
      <alignment horizontal="left" vertical="center"/>
    </xf>
    <xf numFmtId="0" fontId="15" fillId="2" borderId="0" xfId="0" applyFont="1" applyFill="1" applyAlignment="1">
      <alignment horizontal="left"/>
    </xf>
    <xf numFmtId="0" fontId="0" fillId="2" borderId="0" xfId="0" applyFill="1"/>
    <xf numFmtId="0" fontId="0" fillId="2" borderId="0" xfId="0" applyFill="1" applyAlignment="1">
      <alignment horizontal="left"/>
    </xf>
    <xf numFmtId="0" fontId="0" fillId="2" borderId="0" xfId="0" applyFill="1" applyAlignment="1">
      <alignment horizontal="center"/>
    </xf>
    <xf numFmtId="0" fontId="0" fillId="2" borderId="0" xfId="0" applyFill="1" applyBorder="1" applyAlignment="1"/>
    <xf numFmtId="43" fontId="0" fillId="2" borderId="0" xfId="2" applyFont="1" applyFill="1" applyBorder="1" applyAlignment="1"/>
    <xf numFmtId="166" fontId="0" fillId="2" borderId="0" xfId="0" applyNumberFormat="1" applyFill="1" applyAlignment="1">
      <alignment horizontal="center"/>
    </xf>
    <xf numFmtId="9" fontId="0" fillId="2" borderId="0" xfId="0" applyNumberFormat="1" applyFill="1" applyAlignment="1">
      <alignment horizontal="center"/>
    </xf>
    <xf numFmtId="168" fontId="0" fillId="2" borderId="0" xfId="2" applyNumberFormat="1" applyFont="1" applyFill="1" applyAlignment="1"/>
    <xf numFmtId="0" fontId="4" fillId="2" borderId="0" xfId="0" applyFont="1" applyFill="1" applyAlignment="1">
      <alignment horizontal="left" vertical="center"/>
    </xf>
    <xf numFmtId="0" fontId="0" fillId="2" borderId="0" xfId="0" applyFont="1" applyFill="1"/>
    <xf numFmtId="0" fontId="0" fillId="2" borderId="0" xfId="0" quotePrefix="1" applyFill="1"/>
    <xf numFmtId="0" fontId="4" fillId="2" borderId="0" xfId="0" applyFont="1" applyFill="1" applyAlignment="1"/>
    <xf numFmtId="9" fontId="0" fillId="2" borderId="0" xfId="2" applyNumberFormat="1" applyFont="1" applyFill="1" applyAlignment="1">
      <alignment horizontal="center"/>
    </xf>
    <xf numFmtId="0" fontId="26" fillId="3" borderId="0" xfId="0" applyFont="1" applyFill="1" applyBorder="1" applyAlignment="1">
      <alignment vertical="top"/>
    </xf>
    <xf numFmtId="0" fontId="26" fillId="3" borderId="7" xfId="0" applyFont="1" applyFill="1" applyBorder="1" applyAlignment="1">
      <alignment vertical="top"/>
    </xf>
    <xf numFmtId="0" fontId="26" fillId="3" borderId="8" xfId="0" applyFont="1" applyFill="1" applyBorder="1" applyAlignment="1">
      <alignment vertical="top"/>
    </xf>
    <xf numFmtId="0" fontId="26" fillId="3" borderId="9" xfId="0" applyFont="1" applyFill="1" applyBorder="1" applyAlignment="1">
      <alignment vertical="top"/>
    </xf>
    <xf numFmtId="0" fontId="15" fillId="3" borderId="0" xfId="0" applyFont="1" applyFill="1" applyBorder="1" applyAlignment="1">
      <alignment vertical="top"/>
    </xf>
    <xf numFmtId="0" fontId="27" fillId="3" borderId="8" xfId="0" applyFont="1" applyFill="1" applyBorder="1" applyAlignment="1">
      <alignment vertical="top"/>
    </xf>
    <xf numFmtId="0" fontId="9" fillId="2" borderId="0" xfId="0" applyFont="1" applyFill="1" applyBorder="1" applyAlignment="1">
      <alignment horizontal="left"/>
    </xf>
    <xf numFmtId="0" fontId="0" fillId="0" borderId="0" xfId="0" applyFill="1" applyAlignment="1">
      <alignment horizontal="center"/>
    </xf>
    <xf numFmtId="43" fontId="0" fillId="0" borderId="0" xfId="2" applyFont="1" applyFill="1" applyBorder="1" applyAlignment="1">
      <alignment horizontal="center"/>
    </xf>
    <xf numFmtId="165" fontId="0" fillId="0" borderId="0" xfId="4" applyFont="1"/>
    <xf numFmtId="165" fontId="4" fillId="0" borderId="0" xfId="4" applyFont="1"/>
    <xf numFmtId="165" fontId="28" fillId="0" borderId="0" xfId="4" applyFont="1"/>
    <xf numFmtId="43" fontId="3" fillId="4" borderId="4" xfId="0" applyNumberFormat="1" applyFont="1" applyFill="1" applyBorder="1" applyAlignment="1">
      <alignment horizontal="center"/>
    </xf>
    <xf numFmtId="43" fontId="3" fillId="4" borderId="15" xfId="0" applyNumberFormat="1" applyFont="1" applyFill="1" applyBorder="1" applyAlignment="1">
      <alignment horizontal="center"/>
    </xf>
    <xf numFmtId="0" fontId="25" fillId="0" borderId="1" xfId="0" applyFont="1" applyBorder="1"/>
    <xf numFmtId="0" fontId="25" fillId="6" borderId="1" xfId="0" applyFont="1" applyFill="1" applyBorder="1"/>
    <xf numFmtId="0" fontId="25" fillId="0" borderId="1" xfId="0" applyFont="1" applyBorder="1" applyAlignment="1">
      <alignment horizontal="center" vertical="center"/>
    </xf>
    <xf numFmtId="0" fontId="25" fillId="5" borderId="34" xfId="0" applyFont="1" applyFill="1" applyBorder="1" applyAlignment="1">
      <alignment horizontal="center"/>
    </xf>
    <xf numFmtId="0" fontId="25" fillId="5" borderId="35" xfId="0" applyFont="1" applyFill="1" applyBorder="1" applyAlignment="1">
      <alignment horizontal="center"/>
    </xf>
    <xf numFmtId="0" fontId="25" fillId="5" borderId="31" xfId="0" applyFont="1" applyFill="1" applyBorder="1" applyAlignment="1">
      <alignment horizontal="center"/>
    </xf>
    <xf numFmtId="0" fontId="25" fillId="5" borderId="32" xfId="0" applyFont="1" applyFill="1" applyBorder="1" applyAlignment="1">
      <alignment horizontal="center"/>
    </xf>
    <xf numFmtId="0" fontId="25" fillId="5" borderId="33" xfId="0" applyFont="1" applyFill="1" applyBorder="1" applyAlignment="1">
      <alignment horizontal="center"/>
    </xf>
    <xf numFmtId="0" fontId="25" fillId="5" borderId="37" xfId="0" applyFont="1" applyFill="1" applyBorder="1" applyAlignment="1">
      <alignment horizontal="left"/>
    </xf>
    <xf numFmtId="0" fontId="25" fillId="5" borderId="38" xfId="0" applyFont="1" applyFill="1" applyBorder="1" applyAlignment="1">
      <alignment horizontal="left"/>
    </xf>
    <xf numFmtId="0" fontId="25" fillId="5" borderId="40" xfId="0" applyFont="1" applyFill="1" applyBorder="1" applyAlignment="1">
      <alignment horizontal="left"/>
    </xf>
    <xf numFmtId="0" fontId="25" fillId="5" borderId="41" xfId="0" applyFont="1" applyFill="1" applyBorder="1" applyAlignment="1">
      <alignment horizontal="left"/>
    </xf>
    <xf numFmtId="0" fontId="25" fillId="5" borderId="43" xfId="0" applyFont="1" applyFill="1" applyBorder="1" applyAlignment="1">
      <alignment horizontal="center"/>
    </xf>
    <xf numFmtId="0" fontId="0" fillId="0" borderId="0" xfId="0" applyFill="1" applyAlignment="1">
      <alignment horizontal="center" vertical="center"/>
    </xf>
    <xf numFmtId="0" fontId="3" fillId="2" borderId="3" xfId="0" applyFont="1" applyFill="1" applyBorder="1" applyAlignment="1">
      <alignment horizontal="center"/>
    </xf>
    <xf numFmtId="0" fontId="3" fillId="2" borderId="13" xfId="0" applyFont="1" applyFill="1" applyBorder="1" applyAlignment="1">
      <alignment horizontal="center"/>
    </xf>
    <xf numFmtId="0" fontId="3" fillId="2" borderId="4" xfId="0" applyFont="1" applyFill="1" applyBorder="1" applyAlignment="1">
      <alignment horizontal="center"/>
    </xf>
    <xf numFmtId="0" fontId="3" fillId="2" borderId="3" xfId="0" applyFont="1" applyFill="1" applyBorder="1" applyAlignment="1">
      <alignment horizontal="left"/>
    </xf>
    <xf numFmtId="0" fontId="3" fillId="2" borderId="4" xfId="0" applyFont="1" applyFill="1" applyBorder="1" applyAlignment="1">
      <alignment horizontal="left"/>
    </xf>
    <xf numFmtId="0" fontId="3" fillId="2" borderId="14" xfId="0" applyFont="1" applyFill="1" applyBorder="1" applyAlignment="1">
      <alignment horizontal="left"/>
    </xf>
    <xf numFmtId="0" fontId="3" fillId="2" borderId="15" xfId="0" applyFont="1" applyFill="1" applyBorder="1" applyAlignment="1">
      <alignment horizontal="left"/>
    </xf>
    <xf numFmtId="0" fontId="1" fillId="2" borderId="22" xfId="0" applyFont="1" applyFill="1" applyBorder="1" applyAlignment="1">
      <alignment horizontal="center" vertical="center"/>
    </xf>
    <xf numFmtId="0" fontId="1" fillId="2" borderId="23" xfId="0" applyFont="1" applyFill="1" applyBorder="1" applyAlignment="1">
      <alignment horizontal="center" vertical="center"/>
    </xf>
    <xf numFmtId="0" fontId="1" fillId="2" borderId="21" xfId="0" applyFont="1" applyFill="1" applyBorder="1" applyAlignment="1">
      <alignment horizontal="center" vertical="center"/>
    </xf>
    <xf numFmtId="0" fontId="1" fillId="2" borderId="25" xfId="0" applyFont="1" applyFill="1" applyBorder="1" applyAlignment="1">
      <alignment horizontal="center" vertical="center"/>
    </xf>
    <xf numFmtId="0" fontId="1" fillId="2" borderId="22" xfId="0" applyFont="1" applyFill="1" applyBorder="1" applyAlignment="1">
      <alignment horizontal="center"/>
    </xf>
    <xf numFmtId="0" fontId="1" fillId="2" borderId="24" xfId="0" applyFont="1" applyFill="1" applyBorder="1" applyAlignment="1">
      <alignment horizontal="center"/>
    </xf>
    <xf numFmtId="0" fontId="3" fillId="2" borderId="1" xfId="0" applyFont="1" applyFill="1" applyBorder="1" applyAlignment="1">
      <alignment horizontal="left"/>
    </xf>
    <xf numFmtId="167" fontId="3" fillId="4" borderId="2" xfId="0" applyNumberFormat="1" applyFont="1" applyFill="1" applyBorder="1" applyAlignment="1">
      <alignment horizontal="center"/>
    </xf>
    <xf numFmtId="167" fontId="3" fillId="4" borderId="20" xfId="0" applyNumberFormat="1" applyFont="1" applyFill="1" applyBorder="1" applyAlignment="1">
      <alignment horizontal="center"/>
    </xf>
    <xf numFmtId="167" fontId="3" fillId="4" borderId="19" xfId="0" applyNumberFormat="1" applyFont="1" applyFill="1" applyBorder="1" applyAlignment="1">
      <alignment horizontal="center" vertical="center"/>
    </xf>
    <xf numFmtId="167" fontId="3" fillId="4" borderId="2" xfId="0" applyNumberFormat="1" applyFont="1" applyFill="1" applyBorder="1" applyAlignment="1">
      <alignment horizontal="center" vertical="center"/>
    </xf>
    <xf numFmtId="167" fontId="3" fillId="4" borderId="14" xfId="0" applyNumberFormat="1" applyFont="1" applyFill="1" applyBorder="1" applyAlignment="1">
      <alignment horizontal="center" vertical="center"/>
    </xf>
    <xf numFmtId="167" fontId="3" fillId="4" borderId="0" xfId="0" applyNumberFormat="1" applyFont="1" applyFill="1" applyBorder="1" applyAlignment="1">
      <alignment horizontal="center" vertical="center"/>
    </xf>
    <xf numFmtId="0" fontId="9" fillId="0" borderId="0" xfId="0" applyFont="1" applyBorder="1" applyAlignment="1">
      <alignment horizont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167" fontId="3" fillId="4" borderId="20" xfId="0" applyNumberFormat="1" applyFont="1" applyFill="1" applyBorder="1" applyAlignment="1">
      <alignment horizontal="center" vertical="center"/>
    </xf>
    <xf numFmtId="167" fontId="3" fillId="4" borderId="15" xfId="0" applyNumberFormat="1" applyFont="1" applyFill="1" applyBorder="1" applyAlignment="1">
      <alignment horizontal="center" vertical="center"/>
    </xf>
    <xf numFmtId="0" fontId="1" fillId="2" borderId="3" xfId="0" applyFont="1" applyFill="1" applyBorder="1" applyAlignment="1">
      <alignment horizontal="center"/>
    </xf>
    <xf numFmtId="0" fontId="1" fillId="2" borderId="13" xfId="0" applyFont="1" applyFill="1" applyBorder="1" applyAlignment="1">
      <alignment horizontal="center"/>
    </xf>
    <xf numFmtId="0" fontId="1" fillId="2" borderId="4" xfId="0" applyFont="1" applyFill="1" applyBorder="1" applyAlignment="1">
      <alignment horizontal="center"/>
    </xf>
    <xf numFmtId="0" fontId="9" fillId="0" borderId="0" xfId="0" applyFont="1" applyAlignment="1">
      <alignment horizontal="center"/>
    </xf>
    <xf numFmtId="0" fontId="15" fillId="3" borderId="0" xfId="0" applyFont="1" applyFill="1" applyBorder="1" applyAlignment="1">
      <alignment vertical="top" wrapText="1"/>
    </xf>
    <xf numFmtId="0" fontId="15" fillId="3" borderId="7" xfId="0" applyFont="1" applyFill="1" applyBorder="1" applyAlignment="1">
      <alignment vertical="top" wrapText="1"/>
    </xf>
    <xf numFmtId="0" fontId="15" fillId="3" borderId="6" xfId="0" applyFont="1" applyFill="1" applyBorder="1" applyAlignment="1">
      <alignment horizontal="left" wrapText="1"/>
    </xf>
    <xf numFmtId="0" fontId="15" fillId="3" borderId="0" xfId="0" applyFont="1" applyFill="1" applyBorder="1" applyAlignment="1">
      <alignment horizontal="left" wrapText="1"/>
    </xf>
    <xf numFmtId="0" fontId="15" fillId="3" borderId="7" xfId="0" applyFont="1" applyFill="1" applyBorder="1" applyAlignment="1">
      <alignment horizontal="left" wrapText="1"/>
    </xf>
    <xf numFmtId="0" fontId="0" fillId="0" borderId="6" xfId="0" applyFont="1" applyBorder="1" applyAlignment="1">
      <alignment horizontal="left" vertical="top" wrapText="1"/>
    </xf>
    <xf numFmtId="0" fontId="0" fillId="0" borderId="0" xfId="0" applyFont="1" applyBorder="1" applyAlignment="1">
      <alignment horizontal="left" vertical="top" wrapText="1"/>
    </xf>
    <xf numFmtId="0" fontId="0" fillId="0" borderId="7" xfId="0" applyFont="1" applyBorder="1" applyAlignment="1">
      <alignment horizontal="left" vertical="top" wrapText="1"/>
    </xf>
    <xf numFmtId="0" fontId="0" fillId="2" borderId="0" xfId="0" applyFont="1" applyFill="1" applyBorder="1" applyAlignment="1">
      <alignment horizontal="center"/>
    </xf>
    <xf numFmtId="0" fontId="15" fillId="3" borderId="0" xfId="0" applyFont="1" applyFill="1" applyBorder="1" applyAlignment="1">
      <alignment horizontal="center"/>
    </xf>
    <xf numFmtId="0" fontId="9" fillId="2" borderId="10" xfId="0" applyFont="1" applyFill="1" applyBorder="1" applyAlignment="1">
      <alignment horizontal="center"/>
    </xf>
    <xf numFmtId="0" fontId="9" fillId="2" borderId="5" xfId="0" applyFont="1" applyFill="1" applyBorder="1" applyAlignment="1">
      <alignment horizontal="center"/>
    </xf>
    <xf numFmtId="0" fontId="9" fillId="2" borderId="11" xfId="0" applyFont="1" applyFill="1" applyBorder="1" applyAlignment="1">
      <alignment horizontal="center"/>
    </xf>
    <xf numFmtId="0" fontId="19" fillId="3" borderId="0" xfId="0" applyFont="1" applyFill="1" applyBorder="1" applyAlignment="1">
      <alignment horizontal="center"/>
    </xf>
    <xf numFmtId="0" fontId="7" fillId="2" borderId="6" xfId="0" applyFont="1" applyFill="1" applyBorder="1" applyAlignment="1">
      <alignment horizontal="center" vertical="center"/>
    </xf>
    <xf numFmtId="0" fontId="7" fillId="2" borderId="0" xfId="0" applyFont="1" applyFill="1" applyBorder="1" applyAlignment="1">
      <alignment horizontal="center" vertical="center"/>
    </xf>
    <xf numFmtId="0" fontId="7" fillId="2" borderId="7" xfId="0" applyFont="1" applyFill="1" applyBorder="1" applyAlignment="1">
      <alignment horizontal="center" vertical="center"/>
    </xf>
    <xf numFmtId="0" fontId="9" fillId="2" borderId="0" xfId="0" applyFont="1" applyFill="1" applyBorder="1" applyAlignment="1">
      <alignment horizontal="left"/>
    </xf>
    <xf numFmtId="0" fontId="9" fillId="2" borderId="7" xfId="0" applyFont="1" applyFill="1" applyBorder="1" applyAlignment="1">
      <alignment horizontal="left"/>
    </xf>
    <xf numFmtId="171" fontId="19" fillId="3" borderId="0" xfId="0" applyNumberFormat="1" applyFont="1" applyFill="1" applyBorder="1" applyAlignment="1">
      <alignment horizontal="center"/>
    </xf>
    <xf numFmtId="0" fontId="0" fillId="3" borderId="0" xfId="0" applyFont="1" applyFill="1" applyBorder="1" applyAlignment="1">
      <alignment horizontal="center"/>
    </xf>
    <xf numFmtId="0" fontId="4" fillId="3" borderId="6" xfId="0" applyFont="1" applyFill="1" applyBorder="1" applyAlignment="1">
      <alignment horizontal="left" vertical="center" wrapText="1"/>
    </xf>
    <xf numFmtId="0" fontId="4" fillId="3" borderId="0" xfId="0" applyFont="1" applyFill="1" applyBorder="1" applyAlignment="1">
      <alignment horizontal="left" vertical="center" wrapText="1"/>
    </xf>
    <xf numFmtId="0" fontId="4" fillId="3" borderId="7" xfId="0" applyFont="1" applyFill="1" applyBorder="1" applyAlignment="1">
      <alignment horizontal="left" vertical="center" wrapText="1"/>
    </xf>
    <xf numFmtId="0" fontId="1" fillId="2" borderId="5" xfId="0" applyFont="1" applyFill="1" applyBorder="1" applyAlignment="1">
      <alignment horizontal="center"/>
    </xf>
    <xf numFmtId="0" fontId="1" fillId="2" borderId="11" xfId="0" applyFont="1" applyFill="1" applyBorder="1" applyAlignment="1">
      <alignment horizontal="center"/>
    </xf>
    <xf numFmtId="0" fontId="1" fillId="3" borderId="6" xfId="0" applyFont="1" applyFill="1" applyBorder="1" applyAlignment="1">
      <alignment horizontal="center"/>
    </xf>
    <xf numFmtId="0" fontId="1" fillId="3" borderId="0" xfId="0" applyFont="1" applyFill="1" applyBorder="1" applyAlignment="1">
      <alignment horizontal="center"/>
    </xf>
    <xf numFmtId="0" fontId="0" fillId="2" borderId="6" xfId="0" applyFont="1" applyFill="1" applyBorder="1" applyAlignment="1">
      <alignment horizontal="left"/>
    </xf>
    <xf numFmtId="0" fontId="0" fillId="2" borderId="0" xfId="0" applyFont="1" applyFill="1" applyBorder="1" applyAlignment="1">
      <alignment horizontal="left"/>
    </xf>
    <xf numFmtId="0" fontId="0" fillId="2" borderId="7" xfId="0" applyFont="1" applyFill="1" applyBorder="1" applyAlignment="1">
      <alignment horizontal="left"/>
    </xf>
    <xf numFmtId="0" fontId="19" fillId="3" borderId="0" xfId="0" applyFont="1" applyFill="1" applyBorder="1" applyAlignment="1">
      <alignment horizontal="left"/>
    </xf>
    <xf numFmtId="0" fontId="19" fillId="3" borderId="7" xfId="0" applyFont="1" applyFill="1" applyBorder="1" applyAlignment="1">
      <alignment horizontal="left"/>
    </xf>
    <xf numFmtId="0" fontId="0" fillId="0" borderId="6" xfId="0" applyBorder="1" applyAlignment="1">
      <alignment vertical="top" wrapText="1"/>
    </xf>
    <xf numFmtId="0" fontId="0" fillId="0" borderId="0" xfId="0" applyBorder="1" applyAlignment="1">
      <alignment vertical="top" wrapText="1"/>
    </xf>
    <xf numFmtId="0" fontId="0" fillId="0" borderId="7" xfId="0" applyBorder="1" applyAlignment="1">
      <alignment vertical="top" wrapText="1"/>
    </xf>
  </cellXfs>
  <cellStyles count="5">
    <cellStyle name="Hipervínculo" xfId="1" builtinId="8"/>
    <cellStyle name="Millares" xfId="2" builtinId="3"/>
    <cellStyle name="Moneda" xfId="4" builtinId="4"/>
    <cellStyle name="Moneda 2" xfId="3"/>
    <cellStyle name="Normal" xfId="0" builtinId="0"/>
  </cellStyles>
  <dxfs count="5">
    <dxf>
      <numFmt numFmtId="167" formatCode="[$S/.-280A]\ #,##0.00"/>
    </dxf>
    <dxf>
      <numFmt numFmtId="170" formatCode="dd/mm/yyyy;@"/>
    </dxf>
    <dxf>
      <numFmt numFmtId="170" formatCode="dd/mm/yyyy;@"/>
    </dxf>
    <dxf>
      <numFmt numFmtId="170" formatCode="dd/mm/yyyy;@"/>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jpg"/><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1"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twoCellAnchor editAs="oneCell">
    <xdr:from>
      <xdr:col>1</xdr:col>
      <xdr:colOff>38100</xdr:colOff>
      <xdr:row>27</xdr:row>
      <xdr:rowOff>28575</xdr:rowOff>
    </xdr:from>
    <xdr:to>
      <xdr:col>7</xdr:col>
      <xdr:colOff>440644</xdr:colOff>
      <xdr:row>35</xdr:row>
      <xdr:rowOff>66675</xdr:rowOff>
    </xdr:to>
    <xdr:pic>
      <xdr:nvPicPr>
        <xdr:cNvPr id="2" name="Imagen 1"/>
        <xdr:cNvPicPr>
          <a:picLocks noChangeAspect="1"/>
        </xdr:cNvPicPr>
      </xdr:nvPicPr>
      <xdr:blipFill>
        <a:blip xmlns:r="http://schemas.openxmlformats.org/officeDocument/2006/relationships" r:embed="rId1"/>
        <a:stretch>
          <a:fillRect/>
        </a:stretch>
      </xdr:blipFill>
      <xdr:spPr>
        <a:xfrm>
          <a:off x="400050" y="4552950"/>
          <a:ext cx="5117419" cy="1333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1057275</xdr:colOff>
      <xdr:row>0</xdr:row>
      <xdr:rowOff>152400</xdr:rowOff>
    </xdr:from>
    <xdr:to>
      <xdr:col>8</xdr:col>
      <xdr:colOff>339725</xdr:colOff>
      <xdr:row>5</xdr:row>
      <xdr:rowOff>118745</xdr:rowOff>
    </xdr:to>
    <xdr:pic>
      <xdr:nvPicPr>
        <xdr:cNvPr id="4" name="Picture 624">
          <a:extLst>
            <a:ext uri="{FF2B5EF4-FFF2-40B4-BE49-F238E27FC236}">
              <a16:creationId xmlns:a16="http://schemas.microsoft.com/office/drawing/2014/main" xmlns="" id="{5AB3078D-2AC1-442E-BB4F-9551C5E6CDEB}"/>
            </a:ext>
          </a:extLst>
        </xdr:cNvPr>
        <xdr:cNvPicPr/>
      </xdr:nvPicPr>
      <xdr:blipFill>
        <a:blip xmlns:r="http://schemas.openxmlformats.org/officeDocument/2006/relationships" r:embed="rId1"/>
        <a:stretch>
          <a:fillRect/>
        </a:stretch>
      </xdr:blipFill>
      <xdr:spPr>
        <a:xfrm>
          <a:off x="3724275" y="152400"/>
          <a:ext cx="4332605" cy="918845"/>
        </a:xfrm>
        <a:prstGeom prst="rect">
          <a:avLst/>
        </a:prstGeom>
      </xdr:spPr>
    </xdr:pic>
    <xdr:clientData/>
  </xdr:twoCellAnchor>
  <xdr:twoCellAnchor editAs="oneCell">
    <xdr:from>
      <xdr:col>3</xdr:col>
      <xdr:colOff>894109</xdr:colOff>
      <xdr:row>6</xdr:row>
      <xdr:rowOff>0</xdr:rowOff>
    </xdr:from>
    <xdr:to>
      <xdr:col>4</xdr:col>
      <xdr:colOff>412144</xdr:colOff>
      <xdr:row>7</xdr:row>
      <xdr:rowOff>28575</xdr:rowOff>
    </xdr:to>
    <xdr:pic>
      <xdr:nvPicPr>
        <xdr:cNvPr id="5" name="Picture 626">
          <a:extLst>
            <a:ext uri="{FF2B5EF4-FFF2-40B4-BE49-F238E27FC236}">
              <a16:creationId xmlns:a16="http://schemas.microsoft.com/office/drawing/2014/main" xmlns="" id="{B35634D5-7A8E-4A5C-A365-28B1D851132D}"/>
            </a:ext>
          </a:extLst>
        </xdr:cNvPr>
        <xdr:cNvPicPr/>
      </xdr:nvPicPr>
      <xdr:blipFill>
        <a:blip xmlns:r="http://schemas.openxmlformats.org/officeDocument/2006/relationships" r:embed="rId2"/>
        <a:stretch>
          <a:fillRect/>
        </a:stretch>
      </xdr:blipFill>
      <xdr:spPr>
        <a:xfrm>
          <a:off x="3637309" y="1113183"/>
          <a:ext cx="409575" cy="21410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47625</xdr:colOff>
      <xdr:row>0</xdr:row>
      <xdr:rowOff>19049</xdr:rowOff>
    </xdr:from>
    <xdr:to>
      <xdr:col>18</xdr:col>
      <xdr:colOff>26894</xdr:colOff>
      <xdr:row>38</xdr:row>
      <xdr:rowOff>62752</xdr:rowOff>
    </xdr:to>
    <xdr:pic>
      <xdr:nvPicPr>
        <xdr:cNvPr id="3" name="Imagen 2">
          <a:extLst>
            <a:ext uri="{FF2B5EF4-FFF2-40B4-BE49-F238E27FC236}">
              <a16:creationId xmlns:a16="http://schemas.microsoft.com/office/drawing/2014/main" xmlns="" id="{B4BAE1DA-CA6B-4D7F-9631-9A880E32D9A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625" y="19049"/>
          <a:ext cx="14179363" cy="6856879"/>
        </a:xfrm>
        <a:prstGeom prst="rect">
          <a:avLst/>
        </a:prstGeom>
      </xdr:spPr>
    </xdr:pic>
    <xdr:clientData/>
  </xdr:twoCellAnchor>
</xdr:wsDr>
</file>

<file path=xl/tables/table1.xml><?xml version="1.0" encoding="utf-8"?>
<table xmlns="http://schemas.openxmlformats.org/spreadsheetml/2006/main" id="1" name="Tabla1" displayName="Tabla1" ref="A1:AN169" totalsRowShown="0" headerRowDxfId="4">
  <autoFilter ref="A1:AN169"/>
  <tableColumns count="40">
    <tableColumn id="1" name="FECHA " dataDxfId="3"/>
    <tableColumn id="2" name="NOMBRE DEL AGENTE" dataDxfId="2"/>
    <tableColumn id="40" name="GRUPO" dataDxfId="1"/>
    <tableColumn id="3" name="NOMBRE Y APELLIDO DEL CLIENTE"/>
    <tableColumn id="4" name="RAZON SOCIAL"/>
    <tableColumn id="5" name="TIPO DE DOCUMENTO DE IDENTIDAD"/>
    <tableColumn id="6" name="NUMERO DE DOC. IDENTIDAD"/>
    <tableColumn id="7" name="TIPO DE DOCUMENTO DE IDENTIDAD  SOLO RUC 20"/>
    <tableColumn id="8" name="NUMERO DE DOC. IDENTIDAD "/>
    <tableColumn id="9" name="LUGAR DE NACIMIENTO "/>
    <tableColumn id="10" name="FECHA DE NACIMIENTO"/>
    <tableColumn id="11" name="DIRECCION DE INSTALACION "/>
    <tableColumn id="12" name="DISTRITO "/>
    <tableColumn id="13" name="PROVINCIA "/>
    <tableColumn id="14" name="DEPARTAMENTO"/>
    <tableColumn id="15" name="REFERENCIA "/>
    <tableColumn id="16" name="CORREO ELECTRONICO"/>
    <tableColumn id="17" name="PUBLICA"/>
    <tableColumn id="18" name="NOMBRE DE PAPA "/>
    <tableColumn id="19" name="NOMBRE DE MAMA"/>
    <tableColumn id="20" name="TELEFONO 1° CONTACTO"/>
    <tableColumn id="21" name="TELEFONO DE GRABACION"/>
    <tableColumn id="22" name="ALTA / PORTA"/>
    <tableColumn id="23" name="NUMERO A PORTAR"/>
    <tableColumn id="24" name="MODALIDAD "/>
    <tableColumn id="25" name="OPERADOR CEDENTE"/>
    <tableColumn id="26" name="TIPO DE SERVICIO"/>
    <tableColumn id="27" name="HFC / FTTH"/>
    <tableColumn id="28" name="AFILIA AL DEBITO AUTOMATICO"/>
    <tableColumn id="29" name="TIPO DE TARJETA"/>
    <tableColumn id="30" name="SCORE"/>
    <tableColumn id="31" name="NODO"/>
    <tableColumn id="32" name="APLICA FULL CLARO"/>
    <tableColumn id="33" name="TIPO DE CONTACTO"/>
    <tableColumn id="34" name="COD. DIARIO "/>
    <tableColumn id="35" name="CAMPAÑA "/>
    <tableColumn id="36" name="PAQUETE"/>
    <tableColumn id="37" name="DETALLE"/>
    <tableColumn id="38" name="TOTAL DECOS "/>
    <tableColumn id="39" name="PRECIO TOTAL S/." dataDxfId="0"/>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7"/>
  <sheetViews>
    <sheetView tabSelected="1" zoomScale="90" zoomScaleNormal="90" workbookViewId="0">
      <selection activeCell="H8" sqref="H8"/>
    </sheetView>
  </sheetViews>
  <sheetFormatPr baseColWidth="10" defaultColWidth="11.42578125" defaultRowHeight="12.75"/>
  <cols>
    <col min="1" max="1" width="5.42578125" style="219" customWidth="1"/>
    <col min="2" max="2" width="20.140625" style="219" customWidth="1"/>
    <col min="3" max="3" width="8.140625" style="219" customWidth="1"/>
    <col min="4" max="4" width="11" style="219" customWidth="1"/>
    <col min="5" max="6" width="10.42578125" style="219" customWidth="1"/>
    <col min="7" max="8" width="10.5703125" style="219" customWidth="1"/>
    <col min="9" max="9" width="10.85546875" style="219" customWidth="1"/>
    <col min="10" max="10" width="11.28515625" style="219" customWidth="1"/>
    <col min="11" max="11" width="6.7109375" style="219" customWidth="1"/>
    <col min="12" max="12" width="7.28515625" style="219" customWidth="1"/>
    <col min="13" max="13" width="20" style="219" customWidth="1"/>
    <col min="14" max="14" width="8.85546875" style="219" customWidth="1"/>
    <col min="15" max="15" width="11.42578125" style="219" customWidth="1"/>
    <col min="16" max="16384" width="11.42578125" style="219"/>
  </cols>
  <sheetData>
    <row r="1" spans="1:22" ht="13.5" thickBot="1">
      <c r="A1" s="218"/>
      <c r="B1" s="218"/>
      <c r="C1" s="218"/>
      <c r="D1" s="218"/>
      <c r="E1" s="218"/>
      <c r="F1" s="218"/>
      <c r="G1" s="218"/>
      <c r="H1" s="218"/>
      <c r="I1" s="218"/>
      <c r="J1" s="218"/>
      <c r="K1" s="218"/>
      <c r="L1" s="218"/>
      <c r="M1" s="218"/>
      <c r="N1" s="218"/>
      <c r="O1" s="218"/>
      <c r="P1" s="218"/>
      <c r="Q1" s="218"/>
      <c r="R1" s="218"/>
      <c r="S1" s="218"/>
      <c r="T1" s="218"/>
      <c r="U1" s="218"/>
      <c r="V1" s="218"/>
    </row>
    <row r="2" spans="1:22" ht="13.5" thickBot="1">
      <c r="A2" s="218"/>
      <c r="B2" s="218"/>
      <c r="C2" s="218"/>
      <c r="D2" s="218"/>
      <c r="E2" s="218"/>
      <c r="F2" s="218"/>
      <c r="G2" s="218"/>
      <c r="H2" s="297" t="s">
        <v>568</v>
      </c>
      <c r="I2" s="298"/>
      <c r="J2" s="298"/>
      <c r="K2" s="298"/>
      <c r="L2" s="298"/>
      <c r="M2" s="298"/>
      <c r="N2" s="299"/>
      <c r="O2" s="218"/>
      <c r="P2" s="218"/>
      <c r="Q2" s="218"/>
      <c r="R2" s="218"/>
      <c r="S2" s="218"/>
      <c r="T2" s="218"/>
      <c r="U2" s="218"/>
      <c r="V2" s="218"/>
    </row>
    <row r="3" spans="1:22" ht="13.5" thickBot="1">
      <c r="A3" s="218"/>
      <c r="B3" s="218"/>
      <c r="C3" s="218"/>
      <c r="D3" s="218"/>
      <c r="E3" s="297" t="s">
        <v>372</v>
      </c>
      <c r="F3" s="299"/>
      <c r="H3" s="218"/>
      <c r="I3" s="218"/>
      <c r="J3" s="218"/>
      <c r="K3" s="218"/>
      <c r="L3" s="218"/>
      <c r="M3" s="220"/>
      <c r="N3" s="218"/>
      <c r="O3" s="218"/>
      <c r="P3" s="297" t="s">
        <v>517</v>
      </c>
      <c r="Q3" s="298"/>
      <c r="R3" s="299"/>
      <c r="S3" s="218"/>
      <c r="T3" s="218"/>
      <c r="U3" s="218"/>
      <c r="V3" s="218"/>
    </row>
    <row r="4" spans="1:22" ht="13.5" thickBot="1">
      <c r="A4" s="218"/>
      <c r="B4" s="218"/>
      <c r="C4" s="218"/>
      <c r="D4" s="218"/>
      <c r="E4" s="218"/>
      <c r="F4" s="218"/>
      <c r="G4" s="218"/>
      <c r="H4" s="218"/>
      <c r="I4" s="218"/>
      <c r="J4" s="218"/>
      <c r="K4" s="218"/>
      <c r="L4" s="218"/>
      <c r="M4" s="218"/>
      <c r="N4" s="218"/>
      <c r="O4" s="221"/>
      <c r="P4" s="221"/>
      <c r="Q4" s="221"/>
      <c r="R4" s="221"/>
      <c r="S4" s="221"/>
      <c r="T4" s="221"/>
      <c r="U4" s="221"/>
      <c r="V4" s="218"/>
    </row>
    <row r="5" spans="1:22" ht="13.5" thickBot="1">
      <c r="A5" s="218"/>
      <c r="B5" s="295" t="s">
        <v>518</v>
      </c>
      <c r="C5" s="296"/>
      <c r="D5" s="222" t="s">
        <v>519</v>
      </c>
      <c r="E5" s="223" t="s">
        <v>520</v>
      </c>
      <c r="F5" s="222" t="s">
        <v>521</v>
      </c>
      <c r="G5" s="223" t="s">
        <v>522</v>
      </c>
      <c r="H5" s="222" t="s">
        <v>523</v>
      </c>
      <c r="I5" s="222" t="s">
        <v>524</v>
      </c>
      <c r="J5" s="224" t="s">
        <v>525</v>
      </c>
      <c r="K5" s="218"/>
      <c r="L5" s="218"/>
      <c r="M5" s="295" t="s">
        <v>518</v>
      </c>
      <c r="N5" s="296"/>
      <c r="O5" s="222" t="s">
        <v>519</v>
      </c>
      <c r="P5" s="223" t="s">
        <v>520</v>
      </c>
      <c r="Q5" s="222" t="s">
        <v>521</v>
      </c>
      <c r="R5" s="223" t="s">
        <v>522</v>
      </c>
      <c r="S5" s="222" t="s">
        <v>523</v>
      </c>
      <c r="T5" s="223" t="s">
        <v>524</v>
      </c>
      <c r="U5" s="222" t="s">
        <v>525</v>
      </c>
      <c r="V5" s="218"/>
    </row>
    <row r="6" spans="1:22" ht="13.5" thickBot="1">
      <c r="A6" s="218"/>
      <c r="B6" s="300" t="s">
        <v>526</v>
      </c>
      <c r="C6" s="301"/>
      <c r="D6" s="225">
        <v>70</v>
      </c>
      <c r="E6" s="226">
        <v>80</v>
      </c>
      <c r="F6" s="225">
        <v>100</v>
      </c>
      <c r="G6" s="226">
        <v>150</v>
      </c>
      <c r="H6" s="225">
        <v>210</v>
      </c>
      <c r="I6" s="225">
        <v>300</v>
      </c>
      <c r="J6" s="227">
        <v>500</v>
      </c>
      <c r="K6" s="218"/>
      <c r="L6" s="218"/>
      <c r="M6" s="300" t="s">
        <v>526</v>
      </c>
      <c r="N6" s="301"/>
      <c r="O6" s="228">
        <v>60</v>
      </c>
      <c r="P6" s="229">
        <v>69</v>
      </c>
      <c r="Q6" s="228">
        <v>89</v>
      </c>
      <c r="R6" s="229">
        <v>139</v>
      </c>
      <c r="S6" s="228">
        <v>189</v>
      </c>
      <c r="T6" s="229">
        <v>279</v>
      </c>
      <c r="U6" s="228">
        <v>479</v>
      </c>
      <c r="V6" s="218"/>
    </row>
    <row r="7" spans="1:22">
      <c r="A7" s="218"/>
      <c r="B7" s="218"/>
      <c r="C7" s="218"/>
      <c r="D7" s="218"/>
      <c r="E7" s="218"/>
      <c r="F7" s="218"/>
      <c r="G7" s="218"/>
      <c r="H7" s="218"/>
      <c r="I7" s="218"/>
      <c r="J7" s="218"/>
      <c r="K7" s="218"/>
      <c r="L7" s="218"/>
      <c r="M7" s="218"/>
      <c r="N7" s="218"/>
      <c r="O7" s="218"/>
      <c r="P7" s="218"/>
      <c r="Q7" s="218"/>
      <c r="R7" s="218"/>
      <c r="S7" s="218"/>
      <c r="T7" s="218"/>
      <c r="U7" s="218"/>
      <c r="V7" s="218"/>
    </row>
    <row r="8" spans="1:22" ht="13.5" thickBot="1">
      <c r="A8" s="218"/>
      <c r="B8" s="218"/>
      <c r="C8" s="218"/>
      <c r="D8" s="218"/>
      <c r="E8" s="218"/>
      <c r="F8" s="218"/>
      <c r="G8" s="218"/>
      <c r="H8" s="218"/>
      <c r="I8" s="218"/>
      <c r="J8" s="218"/>
      <c r="K8" s="218"/>
      <c r="L8" s="218"/>
      <c r="M8" s="218"/>
      <c r="N8" s="218"/>
      <c r="O8" s="218"/>
      <c r="P8" s="218"/>
      <c r="Q8" s="218"/>
      <c r="R8" s="218"/>
      <c r="S8" s="218"/>
      <c r="T8" s="218"/>
      <c r="U8" s="218"/>
      <c r="V8" s="218"/>
    </row>
    <row r="9" spans="1:22" ht="13.5" thickBot="1">
      <c r="A9" s="218"/>
      <c r="B9" s="295" t="s">
        <v>527</v>
      </c>
      <c r="C9" s="296"/>
      <c r="D9" s="222" t="s">
        <v>519</v>
      </c>
      <c r="E9" s="223" t="s">
        <v>520</v>
      </c>
      <c r="F9" s="222" t="s">
        <v>521</v>
      </c>
      <c r="G9" s="223" t="s">
        <v>522</v>
      </c>
      <c r="H9" s="222" t="s">
        <v>523</v>
      </c>
      <c r="I9" s="222" t="s">
        <v>524</v>
      </c>
      <c r="J9" s="224" t="s">
        <v>525</v>
      </c>
      <c r="K9" s="218"/>
      <c r="L9" s="218"/>
      <c r="M9" s="218"/>
      <c r="N9" s="218"/>
      <c r="O9" s="218"/>
      <c r="P9" s="218"/>
      <c r="Q9" s="218"/>
      <c r="R9" s="218"/>
      <c r="S9" s="218"/>
      <c r="T9" s="218"/>
      <c r="U9" s="218"/>
      <c r="V9" s="218"/>
    </row>
    <row r="10" spans="1:22" ht="13.5" thickBot="1">
      <c r="A10" s="218"/>
      <c r="B10" s="300" t="s">
        <v>528</v>
      </c>
      <c r="C10" s="301"/>
      <c r="D10" s="225">
        <v>125</v>
      </c>
      <c r="E10" s="226">
        <v>135</v>
      </c>
      <c r="F10" s="225">
        <v>155</v>
      </c>
      <c r="G10" s="226">
        <v>205</v>
      </c>
      <c r="H10" s="225">
        <v>265</v>
      </c>
      <c r="I10" s="225">
        <v>355</v>
      </c>
      <c r="J10" s="227">
        <v>555</v>
      </c>
      <c r="K10" s="218"/>
      <c r="L10" s="218"/>
      <c r="M10" s="218"/>
      <c r="N10" s="218"/>
      <c r="O10" s="218"/>
      <c r="P10" s="218"/>
      <c r="Q10" s="218"/>
      <c r="R10" s="218"/>
      <c r="S10" s="218"/>
      <c r="T10" s="218"/>
      <c r="U10" s="218"/>
      <c r="V10" s="218"/>
    </row>
    <row r="11" spans="1:22" ht="13.5" thickBot="1">
      <c r="A11" s="218"/>
      <c r="B11" s="300" t="s">
        <v>529</v>
      </c>
      <c r="C11" s="301"/>
      <c r="D11" s="225">
        <v>135</v>
      </c>
      <c r="E11" s="226">
        <v>145</v>
      </c>
      <c r="F11" s="225">
        <v>165</v>
      </c>
      <c r="G11" s="226">
        <v>215</v>
      </c>
      <c r="H11" s="225">
        <v>275</v>
      </c>
      <c r="I11" s="225">
        <v>365</v>
      </c>
      <c r="J11" s="227">
        <v>565</v>
      </c>
      <c r="K11" s="218"/>
      <c r="L11" s="218"/>
      <c r="M11" s="218"/>
      <c r="N11" s="218"/>
      <c r="O11" s="218"/>
      <c r="P11" s="218"/>
      <c r="Q11" s="218"/>
      <c r="R11" s="218"/>
      <c r="S11" s="218"/>
      <c r="T11" s="218"/>
      <c r="U11" s="218"/>
      <c r="V11" s="218"/>
    </row>
    <row r="12" spans="1:22" ht="13.5" thickBot="1">
      <c r="A12" s="218"/>
      <c r="B12" s="302" t="s">
        <v>530</v>
      </c>
      <c r="C12" s="303"/>
      <c r="D12" s="230">
        <v>185</v>
      </c>
      <c r="E12" s="231">
        <v>195</v>
      </c>
      <c r="F12" s="230">
        <v>215</v>
      </c>
      <c r="G12" s="231">
        <v>265</v>
      </c>
      <c r="H12" s="230">
        <v>325</v>
      </c>
      <c r="I12" s="230">
        <v>415</v>
      </c>
      <c r="J12" s="232">
        <v>615</v>
      </c>
      <c r="K12" s="218"/>
      <c r="L12" s="218"/>
      <c r="M12" s="218"/>
      <c r="N12" s="218"/>
      <c r="O12" s="218"/>
      <c r="P12" s="218"/>
      <c r="Q12" s="218"/>
      <c r="R12" s="218"/>
      <c r="S12" s="218"/>
      <c r="T12" s="218"/>
      <c r="U12" s="218"/>
      <c r="V12" s="218"/>
    </row>
    <row r="13" spans="1:22">
      <c r="A13" s="218"/>
      <c r="B13" s="218"/>
      <c r="C13" s="218"/>
      <c r="D13" s="218"/>
      <c r="E13" s="218"/>
      <c r="F13" s="218"/>
      <c r="G13" s="218"/>
      <c r="H13" s="218"/>
      <c r="I13" s="218"/>
      <c r="J13" s="218"/>
      <c r="K13" s="218"/>
      <c r="L13" s="218"/>
      <c r="M13" s="218"/>
      <c r="N13" s="218"/>
      <c r="O13" s="218"/>
      <c r="P13" s="218"/>
      <c r="Q13" s="218"/>
      <c r="R13" s="218"/>
      <c r="S13" s="218"/>
      <c r="T13" s="218"/>
      <c r="U13" s="218"/>
      <c r="V13" s="218"/>
    </row>
    <row r="14" spans="1:22" ht="13.5" thickBot="1">
      <c r="A14" s="218"/>
      <c r="B14" s="218"/>
      <c r="C14" s="218"/>
      <c r="D14" s="218"/>
      <c r="E14" s="218"/>
      <c r="F14" s="218"/>
      <c r="G14" s="218"/>
      <c r="H14" s="218"/>
      <c r="I14" s="218"/>
      <c r="J14" s="218"/>
      <c r="K14" s="218"/>
      <c r="L14" s="218"/>
      <c r="M14" s="218"/>
      <c r="N14" s="218"/>
      <c r="O14" s="218"/>
      <c r="P14" s="218"/>
      <c r="Q14" s="218"/>
      <c r="R14" s="218"/>
      <c r="S14" s="218"/>
      <c r="T14" s="218"/>
      <c r="U14" s="218"/>
      <c r="V14" s="218"/>
    </row>
    <row r="15" spans="1:22" ht="13.5" thickBot="1">
      <c r="A15" s="218"/>
      <c r="B15" s="295" t="s">
        <v>531</v>
      </c>
      <c r="C15" s="304"/>
      <c r="D15" s="233" t="s">
        <v>519</v>
      </c>
      <c r="E15" s="223" t="s">
        <v>520</v>
      </c>
      <c r="F15" s="222" t="s">
        <v>521</v>
      </c>
      <c r="G15" s="223" t="s">
        <v>522</v>
      </c>
      <c r="H15" s="222" t="s">
        <v>523</v>
      </c>
      <c r="I15" s="223" t="s">
        <v>524</v>
      </c>
      <c r="J15" s="222" t="s">
        <v>525</v>
      </c>
      <c r="K15" s="218"/>
      <c r="L15" s="218"/>
      <c r="M15" s="295" t="s">
        <v>531</v>
      </c>
      <c r="N15" s="296"/>
      <c r="O15" s="234" t="s">
        <v>519</v>
      </c>
      <c r="P15" s="222" t="s">
        <v>520</v>
      </c>
      <c r="Q15" s="223" t="s">
        <v>521</v>
      </c>
      <c r="R15" s="222" t="s">
        <v>522</v>
      </c>
      <c r="S15" s="223" t="s">
        <v>523</v>
      </c>
      <c r="T15" s="222" t="s">
        <v>524</v>
      </c>
      <c r="U15" s="224" t="s">
        <v>525</v>
      </c>
      <c r="V15" s="218"/>
    </row>
    <row r="16" spans="1:22" ht="13.5" thickBot="1">
      <c r="A16" s="218"/>
      <c r="B16" s="235" t="s">
        <v>528</v>
      </c>
      <c r="C16" s="236" t="s">
        <v>532</v>
      </c>
      <c r="D16" s="227">
        <v>135</v>
      </c>
      <c r="E16" s="226">
        <v>145</v>
      </c>
      <c r="F16" s="225">
        <v>165</v>
      </c>
      <c r="G16" s="226">
        <v>210</v>
      </c>
      <c r="H16" s="225">
        <v>270</v>
      </c>
      <c r="I16" s="226">
        <v>360</v>
      </c>
      <c r="J16" s="225">
        <v>560</v>
      </c>
      <c r="K16" s="218"/>
      <c r="L16" s="218"/>
      <c r="M16" s="237" t="s">
        <v>528</v>
      </c>
      <c r="N16" s="238" t="s">
        <v>532</v>
      </c>
      <c r="O16" s="239">
        <v>109</v>
      </c>
      <c r="P16" s="240">
        <v>119</v>
      </c>
      <c r="Q16" s="239">
        <v>139</v>
      </c>
      <c r="R16" s="240">
        <v>179</v>
      </c>
      <c r="S16" s="239">
        <v>229</v>
      </c>
      <c r="T16" s="240">
        <v>300</v>
      </c>
      <c r="U16" s="241">
        <v>500</v>
      </c>
      <c r="V16" s="218"/>
    </row>
    <row r="17" spans="1:22" ht="13.5" thickBot="1">
      <c r="A17" s="218"/>
      <c r="B17" s="235" t="s">
        <v>529</v>
      </c>
      <c r="C17" s="236" t="s">
        <v>532</v>
      </c>
      <c r="D17" s="227">
        <v>145</v>
      </c>
      <c r="E17" s="226">
        <v>155</v>
      </c>
      <c r="F17" s="225">
        <v>175</v>
      </c>
      <c r="G17" s="226">
        <v>220</v>
      </c>
      <c r="H17" s="225">
        <v>280</v>
      </c>
      <c r="I17" s="226">
        <v>370</v>
      </c>
      <c r="J17" s="225">
        <v>570</v>
      </c>
      <c r="K17" s="218"/>
      <c r="L17" s="218"/>
      <c r="M17" s="235" t="s">
        <v>529</v>
      </c>
      <c r="N17" s="236" t="s">
        <v>532</v>
      </c>
      <c r="O17" s="229">
        <v>119</v>
      </c>
      <c r="P17" s="228">
        <v>129</v>
      </c>
      <c r="Q17" s="229">
        <v>149</v>
      </c>
      <c r="R17" s="228">
        <v>189</v>
      </c>
      <c r="S17" s="229">
        <v>239</v>
      </c>
      <c r="T17" s="228">
        <v>310</v>
      </c>
      <c r="U17" s="242">
        <v>510</v>
      </c>
      <c r="V17" s="218"/>
    </row>
    <row r="18" spans="1:22" ht="13.5" thickBot="1">
      <c r="A18" s="218"/>
      <c r="B18" s="243" t="s">
        <v>530</v>
      </c>
      <c r="C18" s="244" t="s">
        <v>532</v>
      </c>
      <c r="D18" s="232">
        <v>195</v>
      </c>
      <c r="E18" s="231">
        <v>205</v>
      </c>
      <c r="F18" s="230">
        <v>225</v>
      </c>
      <c r="G18" s="231">
        <v>270</v>
      </c>
      <c r="H18" s="230">
        <v>330</v>
      </c>
      <c r="I18" s="231">
        <v>420</v>
      </c>
      <c r="J18" s="230">
        <v>620</v>
      </c>
      <c r="K18" s="218"/>
      <c r="L18" s="218"/>
      <c r="M18" s="243" t="s">
        <v>530</v>
      </c>
      <c r="N18" s="244" t="s">
        <v>532</v>
      </c>
      <c r="O18" s="245">
        <v>169</v>
      </c>
      <c r="P18" s="246">
        <v>179</v>
      </c>
      <c r="Q18" s="245">
        <v>199</v>
      </c>
      <c r="R18" s="246">
        <v>239</v>
      </c>
      <c r="S18" s="245">
        <v>289</v>
      </c>
      <c r="T18" s="246">
        <v>360</v>
      </c>
      <c r="U18" s="247">
        <v>560</v>
      </c>
      <c r="V18" s="218"/>
    </row>
    <row r="19" spans="1:22">
      <c r="A19" s="218"/>
      <c r="B19" s="218"/>
      <c r="C19" s="218"/>
      <c r="D19" s="218"/>
      <c r="E19" s="218"/>
      <c r="F19" s="218"/>
      <c r="G19" s="218"/>
      <c r="H19" s="218"/>
      <c r="I19" s="218"/>
      <c r="J19" s="218"/>
      <c r="K19" s="218"/>
      <c r="L19" s="218"/>
      <c r="M19" s="218"/>
      <c r="N19" s="218"/>
      <c r="O19" s="218"/>
      <c r="P19" s="218"/>
      <c r="Q19" s="218"/>
      <c r="R19" s="218"/>
      <c r="S19" s="218"/>
      <c r="T19" s="218"/>
      <c r="U19" s="218"/>
      <c r="V19" s="218"/>
    </row>
    <row r="20" spans="1:22">
      <c r="A20" s="218"/>
      <c r="B20" s="218"/>
      <c r="C20" s="218"/>
      <c r="D20" s="218"/>
      <c r="E20" s="218"/>
      <c r="F20" s="218"/>
      <c r="G20" s="218"/>
      <c r="H20" s="218"/>
      <c r="I20" s="218"/>
      <c r="J20" s="218"/>
      <c r="K20" s="218"/>
      <c r="L20" s="218"/>
      <c r="M20" s="218"/>
      <c r="N20" s="218"/>
      <c r="O20" s="218"/>
      <c r="P20" s="218"/>
      <c r="Q20" s="218"/>
      <c r="R20" s="218"/>
      <c r="S20" s="218"/>
      <c r="U20" s="218"/>
      <c r="V20" s="218"/>
    </row>
    <row r="21" spans="1:22">
      <c r="A21" s="218"/>
      <c r="B21" s="218"/>
      <c r="C21" s="218"/>
      <c r="D21" s="218"/>
      <c r="E21" s="218"/>
      <c r="F21" s="218"/>
      <c r="G21" s="218"/>
      <c r="H21" s="218"/>
      <c r="I21" s="218"/>
      <c r="J21" s="218"/>
      <c r="K21" s="218"/>
      <c r="L21" s="218"/>
      <c r="M21" s="218"/>
      <c r="N21" s="218"/>
      <c r="O21" s="218"/>
      <c r="P21" s="218"/>
      <c r="Q21" s="218"/>
      <c r="R21" s="218"/>
      <c r="S21" s="218"/>
      <c r="T21" s="218"/>
      <c r="U21" s="218"/>
      <c r="V21" s="218"/>
    </row>
    <row r="23" spans="1:22">
      <c r="D23" s="293" t="s">
        <v>236</v>
      </c>
      <c r="E23" s="293" t="s">
        <v>237</v>
      </c>
    </row>
    <row r="24" spans="1:22">
      <c r="C24" s="292" t="s">
        <v>573</v>
      </c>
      <c r="D24" s="294">
        <v>15</v>
      </c>
      <c r="E24" s="294">
        <v>10</v>
      </c>
    </row>
    <row r="27" spans="1:22">
      <c r="B27" s="219" t="s">
        <v>236</v>
      </c>
    </row>
  </sheetData>
  <mergeCells count="13">
    <mergeCell ref="M15:N15"/>
    <mergeCell ref="H2:N2"/>
    <mergeCell ref="E3:F3"/>
    <mergeCell ref="P3:R3"/>
    <mergeCell ref="B5:C5"/>
    <mergeCell ref="M5:N5"/>
    <mergeCell ref="B6:C6"/>
    <mergeCell ref="M6:N6"/>
    <mergeCell ref="B9:C9"/>
    <mergeCell ref="B10:C10"/>
    <mergeCell ref="B11:C11"/>
    <mergeCell ref="B12:C12"/>
    <mergeCell ref="B15:C15"/>
  </mergeCells>
  <pageMargins left="0.7" right="0.7" top="0.75" bottom="0.75"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FF699"/>
  <sheetViews>
    <sheetView topLeftCell="B31" zoomScale="115" zoomScaleNormal="115" workbookViewId="0">
      <selection activeCell="E22" sqref="E22"/>
    </sheetView>
  </sheetViews>
  <sheetFormatPr baseColWidth="10" defaultRowHeight="15"/>
  <cols>
    <col min="1" max="1" width="23.28515625" hidden="1" customWidth="1"/>
    <col min="2" max="2" width="39.140625" customWidth="1"/>
    <col min="3" max="3" width="38.7109375" customWidth="1"/>
    <col min="4" max="4" width="41" customWidth="1"/>
    <col min="5" max="7" width="25.7109375" customWidth="1"/>
    <col min="8" max="8" width="37.85546875" style="43" hidden="1" customWidth="1"/>
    <col min="9" max="13" width="20.85546875" style="43" hidden="1" customWidth="1"/>
    <col min="14" max="15" width="3.7109375" style="4" hidden="1" customWidth="1"/>
    <col min="16" max="18" width="23.5703125" style="4" hidden="1" customWidth="1"/>
    <col min="19" max="19" width="25" style="4" hidden="1" customWidth="1"/>
    <col min="20" max="20" width="37.5703125" style="4" hidden="1" customWidth="1"/>
    <col min="21" max="21" width="22.140625" style="4" hidden="1" customWidth="1"/>
    <col min="22" max="22" width="24.140625" style="4" hidden="1" customWidth="1"/>
    <col min="23" max="23" width="22.42578125" style="4" hidden="1" customWidth="1"/>
    <col min="24" max="24" width="24.140625" style="14" hidden="1" customWidth="1"/>
    <col min="25" max="26" width="18" style="4" hidden="1" customWidth="1"/>
    <col min="27" max="28" width="20.28515625" style="4" hidden="1" customWidth="1"/>
    <col min="29" max="30" width="18" style="4" hidden="1" customWidth="1"/>
    <col min="31" max="31" width="21.28515625" style="4" hidden="1" customWidth="1"/>
    <col min="32" max="39" width="21.42578125" style="4" hidden="1" customWidth="1"/>
    <col min="40" max="40" width="24.7109375" style="4" hidden="1" customWidth="1"/>
    <col min="41" max="43" width="21.85546875" style="4" hidden="1" customWidth="1"/>
    <col min="44" max="45" width="37.85546875" style="4" hidden="1" customWidth="1"/>
    <col min="46" max="46" width="21.85546875" style="285" hidden="1" customWidth="1"/>
    <col min="47" max="51" width="11.42578125" style="4" hidden="1" customWidth="1"/>
    <col min="52" max="53" width="11.42578125" hidden="1" customWidth="1"/>
    <col min="54" max="162" width="11.5703125" hidden="1" customWidth="1"/>
    <col min="163" max="513" width="11.5703125" customWidth="1"/>
  </cols>
  <sheetData>
    <row r="1" spans="2:51">
      <c r="H1" s="42"/>
      <c r="I1" s="42"/>
      <c r="J1" s="42"/>
      <c r="K1" s="42"/>
      <c r="L1" s="42"/>
      <c r="M1" s="42"/>
    </row>
    <row r="2" spans="2:51" ht="15.75">
      <c r="B2" s="306" t="s">
        <v>108</v>
      </c>
      <c r="C2" s="307"/>
      <c r="D2" s="307"/>
      <c r="E2" s="307"/>
      <c r="F2" s="307"/>
      <c r="G2" s="308"/>
      <c r="K2" s="43">
        <f>MATCH(D32,J7:J8,0)</f>
        <v>2</v>
      </c>
      <c r="L2" s="43">
        <f>MATCH(K5,J5:K5,0)</f>
        <v>2</v>
      </c>
      <c r="M2" s="43" t="str">
        <f>INDEX(J7:K8,K2,L2)</f>
        <v>-</v>
      </c>
    </row>
    <row r="3" spans="2:51">
      <c r="L3" s="43">
        <f>MATCH(L5,J5:L5,0)</f>
        <v>3</v>
      </c>
      <c r="M3" s="43" t="str">
        <f>INDEX(J7:L8,K2,L3)</f>
        <v>-</v>
      </c>
    </row>
    <row r="4" spans="2:51" ht="15.75">
      <c r="B4" s="309" t="s">
        <v>225</v>
      </c>
      <c r="C4" s="310"/>
      <c r="D4" s="187">
        <f ca="1">NOW()</f>
        <v>44482.446161689812</v>
      </c>
      <c r="E4" s="187"/>
      <c r="F4" s="187"/>
      <c r="G4" s="188"/>
      <c r="J4" s="137">
        <f ca="1">NOW()</f>
        <v>44482.446161689812</v>
      </c>
    </row>
    <row r="5" spans="2:51" ht="15.75">
      <c r="B5" s="319" t="s">
        <v>5</v>
      </c>
      <c r="C5" s="319"/>
      <c r="D5" s="212" t="s">
        <v>574</v>
      </c>
      <c r="E5" s="146"/>
      <c r="F5" s="146"/>
      <c r="G5" s="147"/>
      <c r="J5" s="43" t="s">
        <v>333</v>
      </c>
      <c r="K5" s="43" t="s">
        <v>331</v>
      </c>
      <c r="L5" s="43" t="s">
        <v>557</v>
      </c>
    </row>
    <row r="6" spans="2:51" s="202" customFormat="1" ht="15.75">
      <c r="B6" s="249" t="s">
        <v>538</v>
      </c>
      <c r="C6" s="250"/>
      <c r="D6" s="138" t="s">
        <v>540</v>
      </c>
      <c r="E6" s="138"/>
      <c r="F6" s="138"/>
      <c r="G6" s="148"/>
      <c r="H6" s="43"/>
      <c r="I6" s="43"/>
      <c r="J6" s="43"/>
      <c r="K6" s="43"/>
      <c r="L6" s="43"/>
      <c r="M6" s="43"/>
      <c r="N6" s="4"/>
      <c r="O6" s="4"/>
      <c r="P6" s="4"/>
      <c r="Q6" s="4"/>
      <c r="R6" s="4"/>
      <c r="S6" s="4"/>
      <c r="T6" s="4"/>
      <c r="U6" s="4"/>
      <c r="V6" s="4"/>
      <c r="W6" s="4"/>
      <c r="X6" s="14"/>
      <c r="Y6" s="4"/>
      <c r="Z6" s="4"/>
      <c r="AA6" s="4"/>
      <c r="AB6" s="4"/>
      <c r="AC6" s="4"/>
      <c r="AD6" s="4"/>
      <c r="AE6" s="4"/>
      <c r="AF6" s="4"/>
      <c r="AG6" s="4"/>
      <c r="AH6" s="4"/>
      <c r="AI6" s="4"/>
      <c r="AJ6" s="4"/>
      <c r="AK6" s="4"/>
      <c r="AL6" s="4"/>
      <c r="AM6" s="4"/>
      <c r="AN6" s="4"/>
      <c r="AO6" s="4"/>
      <c r="AP6" s="4"/>
      <c r="AQ6" s="4"/>
      <c r="AR6" s="4"/>
      <c r="AS6" s="4"/>
      <c r="AT6" s="285"/>
      <c r="AU6" s="4"/>
      <c r="AV6" s="4"/>
      <c r="AW6" s="4"/>
      <c r="AX6" s="4"/>
      <c r="AY6" s="4"/>
    </row>
    <row r="7" spans="2:51" ht="15.75">
      <c r="B7" s="309" t="s">
        <v>8</v>
      </c>
      <c r="C7" s="310"/>
      <c r="D7" s="146" t="s">
        <v>575</v>
      </c>
      <c r="E7" s="189"/>
      <c r="F7" s="189"/>
      <c r="G7" s="190"/>
      <c r="J7" s="43" t="s">
        <v>327</v>
      </c>
      <c r="K7" t="s">
        <v>555</v>
      </c>
      <c r="L7" t="s">
        <v>556</v>
      </c>
    </row>
    <row r="8" spans="2:51" ht="15.75">
      <c r="B8" s="168" t="s">
        <v>227</v>
      </c>
      <c r="C8" s="178" t="s">
        <v>228</v>
      </c>
      <c r="D8" s="138"/>
      <c r="E8" s="191"/>
      <c r="F8" s="191"/>
      <c r="G8" s="192"/>
      <c r="J8" s="43" t="s">
        <v>23</v>
      </c>
      <c r="K8" s="43" t="s">
        <v>124</v>
      </c>
      <c r="L8" s="43" t="s">
        <v>124</v>
      </c>
    </row>
    <row r="9" spans="2:51" ht="15.75">
      <c r="B9" s="309" t="s">
        <v>206</v>
      </c>
      <c r="C9" s="310"/>
      <c r="D9" s="146" t="s">
        <v>216</v>
      </c>
      <c r="E9" s="146"/>
      <c r="F9" s="146"/>
      <c r="G9" s="147"/>
      <c r="Y9" s="15"/>
      <c r="Z9" s="15"/>
      <c r="AA9" s="15"/>
      <c r="AB9" s="15"/>
      <c r="AC9" s="15"/>
      <c r="AD9" s="15"/>
    </row>
    <row r="10" spans="2:51" ht="15.75">
      <c r="B10" s="169" t="s">
        <v>226</v>
      </c>
      <c r="C10" s="170"/>
      <c r="D10" s="138">
        <v>46814678</v>
      </c>
      <c r="E10" s="191"/>
      <c r="F10" s="191"/>
      <c r="G10" s="192"/>
      <c r="Y10" s="15"/>
      <c r="Z10" s="15"/>
      <c r="AA10" s="15"/>
      <c r="AB10" s="15"/>
      <c r="AC10" s="15"/>
      <c r="AD10" s="15"/>
    </row>
    <row r="11" spans="2:51" ht="15.75">
      <c r="B11" s="181" t="s">
        <v>512</v>
      </c>
      <c r="C11" s="177" t="s">
        <v>228</v>
      </c>
      <c r="D11" s="146" t="s">
        <v>66</v>
      </c>
      <c r="E11" s="146"/>
      <c r="F11" s="146"/>
      <c r="G11" s="147"/>
      <c r="Y11" s="15"/>
      <c r="Z11" s="15"/>
      <c r="AA11" s="15"/>
      <c r="AB11" s="15"/>
      <c r="AC11" s="15"/>
      <c r="AD11" s="15"/>
    </row>
    <row r="12" spans="2:51" ht="15.75">
      <c r="B12" s="171" t="s">
        <v>511</v>
      </c>
      <c r="C12" s="177" t="s">
        <v>228</v>
      </c>
      <c r="D12" s="146"/>
      <c r="E12" s="146"/>
      <c r="F12" s="146"/>
      <c r="G12" s="147"/>
      <c r="Y12" s="15"/>
      <c r="Z12" s="15"/>
      <c r="AA12" s="15"/>
      <c r="AB12" s="15"/>
      <c r="AC12" s="15"/>
      <c r="AD12" s="15"/>
    </row>
    <row r="13" spans="2:51" ht="15.75">
      <c r="B13" s="311" t="s">
        <v>510</v>
      </c>
      <c r="C13" s="312"/>
      <c r="D13" s="138" t="s">
        <v>576</v>
      </c>
      <c r="E13" s="138"/>
      <c r="F13" s="138"/>
      <c r="G13" s="148"/>
      <c r="N13" s="43"/>
      <c r="X13" s="5"/>
    </row>
    <row r="14" spans="2:51" ht="15.75">
      <c r="B14" s="309" t="s">
        <v>14</v>
      </c>
      <c r="C14" s="310"/>
      <c r="D14" s="193">
        <v>33592</v>
      </c>
      <c r="E14" s="193"/>
      <c r="F14" s="193"/>
      <c r="G14" s="194"/>
      <c r="K14"/>
      <c r="N14" s="43"/>
      <c r="X14" s="41"/>
    </row>
    <row r="15" spans="2:51" ht="15.75">
      <c r="B15" s="311" t="s">
        <v>15</v>
      </c>
      <c r="C15" s="312"/>
      <c r="D15" s="138" t="s">
        <v>577</v>
      </c>
      <c r="E15" s="138"/>
      <c r="F15" s="138"/>
      <c r="G15" s="148"/>
      <c r="K15"/>
      <c r="L15"/>
      <c r="M15"/>
      <c r="N15"/>
      <c r="X15" s="41"/>
    </row>
    <row r="16" spans="2:51" ht="15.75">
      <c r="B16" s="309" t="s">
        <v>12</v>
      </c>
      <c r="C16" s="310"/>
      <c r="D16" s="146" t="s">
        <v>578</v>
      </c>
      <c r="E16" s="146"/>
      <c r="F16" s="146"/>
      <c r="G16" s="147"/>
      <c r="K16"/>
      <c r="L16"/>
      <c r="M16"/>
      <c r="N16"/>
      <c r="X16" s="41"/>
    </row>
    <row r="17" spans="1:46" ht="15.75">
      <c r="B17" s="311" t="s">
        <v>16</v>
      </c>
      <c r="C17" s="312"/>
      <c r="D17" s="138" t="s">
        <v>579</v>
      </c>
      <c r="E17" s="138"/>
      <c r="F17" s="138"/>
      <c r="G17" s="148"/>
      <c r="X17" s="41"/>
    </row>
    <row r="18" spans="1:46" ht="15.75">
      <c r="B18" s="309" t="s">
        <v>17</v>
      </c>
      <c r="C18" s="310"/>
      <c r="D18" s="146" t="s">
        <v>580</v>
      </c>
      <c r="E18" s="146"/>
      <c r="F18" s="146"/>
      <c r="G18" s="147"/>
      <c r="X18" s="41"/>
    </row>
    <row r="19" spans="1:46" ht="15.75">
      <c r="B19" s="311" t="s">
        <v>65</v>
      </c>
      <c r="C19" s="312"/>
      <c r="D19" s="138" t="s">
        <v>581</v>
      </c>
      <c r="E19" s="138"/>
      <c r="F19" s="138"/>
      <c r="G19" s="148"/>
    </row>
    <row r="20" spans="1:46" ht="15.75">
      <c r="B20" s="309" t="s">
        <v>18</v>
      </c>
      <c r="C20" s="310"/>
      <c r="D20" s="211" t="s">
        <v>582</v>
      </c>
      <c r="E20" s="207"/>
      <c r="F20" s="207"/>
      <c r="G20" s="208"/>
    </row>
    <row r="21" spans="1:46" ht="15.75">
      <c r="B21" s="311" t="s">
        <v>22</v>
      </c>
      <c r="C21" s="312"/>
      <c r="D21" s="212" t="s">
        <v>23</v>
      </c>
      <c r="E21" s="146"/>
      <c r="F21" s="146"/>
      <c r="G21" s="147"/>
    </row>
    <row r="22" spans="1:46" ht="15.75">
      <c r="B22" s="173" t="s">
        <v>67</v>
      </c>
      <c r="C22" s="177" t="s">
        <v>500</v>
      </c>
      <c r="D22" s="209" t="s">
        <v>583</v>
      </c>
      <c r="E22" s="209"/>
      <c r="F22" s="209"/>
      <c r="G22" s="210"/>
    </row>
    <row r="23" spans="1:46" ht="15.75">
      <c r="B23" s="168" t="s">
        <v>68</v>
      </c>
      <c r="C23" s="178" t="s">
        <v>500</v>
      </c>
      <c r="D23" s="138" t="s">
        <v>584</v>
      </c>
      <c r="E23" s="138"/>
      <c r="F23" s="138"/>
      <c r="G23" s="148"/>
    </row>
    <row r="24" spans="1:46" ht="15.75">
      <c r="B24" s="173" t="s">
        <v>69</v>
      </c>
      <c r="C24" s="172"/>
      <c r="D24" s="146" t="s">
        <v>585</v>
      </c>
      <c r="E24" s="146"/>
      <c r="F24" s="146"/>
      <c r="G24" s="147"/>
      <c r="K24"/>
    </row>
    <row r="25" spans="1:46" s="4" customFormat="1" ht="15.75">
      <c r="A25" s="135"/>
      <c r="B25" s="168" t="s">
        <v>339</v>
      </c>
      <c r="C25" s="170"/>
      <c r="D25" s="138">
        <v>934090906</v>
      </c>
      <c r="E25" s="138"/>
      <c r="F25" s="138"/>
      <c r="G25" s="148"/>
      <c r="H25" s="43"/>
      <c r="I25" s="43"/>
      <c r="J25" s="43"/>
      <c r="X25" s="14"/>
      <c r="AT25" s="285"/>
    </row>
    <row r="26" spans="1:46" ht="15.75">
      <c r="A26" s="125"/>
      <c r="B26" s="173" t="s">
        <v>376</v>
      </c>
      <c r="C26" s="172"/>
      <c r="D26" s="146" t="s">
        <v>377</v>
      </c>
      <c r="E26" s="146"/>
      <c r="F26" s="146"/>
      <c r="G26" s="147"/>
      <c r="K26"/>
      <c r="L26"/>
      <c r="M26"/>
    </row>
    <row r="27" spans="1:46" ht="15.75">
      <c r="B27" s="174" t="s">
        <v>71</v>
      </c>
      <c r="C27" s="175"/>
      <c r="D27" s="138"/>
      <c r="E27" s="138"/>
      <c r="F27" s="138"/>
      <c r="G27" s="148"/>
      <c r="K27"/>
      <c r="L27"/>
      <c r="M27"/>
    </row>
    <row r="28" spans="1:46" ht="15.75">
      <c r="B28" s="176" t="s">
        <v>217</v>
      </c>
      <c r="C28" s="177" t="s">
        <v>218</v>
      </c>
      <c r="D28" s="146"/>
      <c r="E28" s="146"/>
      <c r="F28" s="146"/>
      <c r="G28" s="147"/>
      <c r="H28" s="55"/>
    </row>
    <row r="29" spans="1:46" ht="15.75">
      <c r="B29" s="174" t="s">
        <v>219</v>
      </c>
      <c r="C29" s="178"/>
      <c r="D29" s="138"/>
      <c r="E29" s="138"/>
      <c r="F29" s="138"/>
      <c r="G29" s="148"/>
      <c r="H29" s="55"/>
    </row>
    <row r="30" spans="1:46" ht="15.75">
      <c r="B30" s="176" t="s">
        <v>222</v>
      </c>
      <c r="C30" s="177" t="s">
        <v>223</v>
      </c>
      <c r="D30" s="146"/>
      <c r="E30" s="146"/>
      <c r="F30" s="146"/>
      <c r="G30" s="147"/>
      <c r="H30" s="55"/>
    </row>
    <row r="31" spans="1:46" ht="15.75">
      <c r="B31" s="168" t="s">
        <v>135</v>
      </c>
      <c r="C31" s="170"/>
      <c r="D31" s="138" t="s">
        <v>237</v>
      </c>
      <c r="E31" s="138"/>
      <c r="F31" s="138"/>
      <c r="G31" s="148"/>
      <c r="H31" s="55"/>
    </row>
    <row r="32" spans="1:46" ht="15.75">
      <c r="B32" s="173" t="s">
        <v>325</v>
      </c>
      <c r="C32" s="172"/>
      <c r="D32" s="146" t="s">
        <v>23</v>
      </c>
      <c r="E32" s="146"/>
      <c r="F32" s="146"/>
      <c r="G32" s="147"/>
      <c r="H32" s="55"/>
      <c r="J32" s="43" t="s">
        <v>22</v>
      </c>
      <c r="L32" s="43" t="s">
        <v>362</v>
      </c>
    </row>
    <row r="33" spans="1:47" ht="15.75">
      <c r="A33" t="s">
        <v>120</v>
      </c>
      <c r="B33" s="168"/>
      <c r="C33" s="170"/>
      <c r="D33" s="138"/>
      <c r="E33" s="138"/>
      <c r="F33" s="138"/>
      <c r="G33" s="148"/>
      <c r="J33" s="43" t="s">
        <v>327</v>
      </c>
      <c r="L33" s="43" t="s">
        <v>327</v>
      </c>
    </row>
    <row r="34" spans="1:47" ht="15.75">
      <c r="B34" s="173" t="s">
        <v>63</v>
      </c>
      <c r="C34" s="172"/>
      <c r="D34" s="146">
        <v>7</v>
      </c>
      <c r="E34" s="146"/>
      <c r="F34" s="146"/>
      <c r="G34" s="147"/>
      <c r="J34" s="43" t="s">
        <v>23</v>
      </c>
      <c r="L34" s="43" t="s">
        <v>23</v>
      </c>
    </row>
    <row r="35" spans="1:47" ht="15.75">
      <c r="B35" s="168" t="s">
        <v>64</v>
      </c>
      <c r="C35" s="170"/>
      <c r="D35" s="138" t="s">
        <v>586</v>
      </c>
      <c r="E35" s="138"/>
      <c r="F35" s="138"/>
      <c r="G35" s="148"/>
    </row>
    <row r="36" spans="1:47" ht="15.75">
      <c r="B36" s="173" t="s">
        <v>220</v>
      </c>
      <c r="C36" s="177" t="s">
        <v>221</v>
      </c>
      <c r="D36" s="146" t="s">
        <v>23</v>
      </c>
      <c r="E36" s="146"/>
      <c r="F36" s="146"/>
      <c r="G36" s="147"/>
      <c r="J36" s="43" t="s">
        <v>354</v>
      </c>
      <c r="L36" s="43" t="s">
        <v>363</v>
      </c>
    </row>
    <row r="37" spans="1:47" ht="15.75">
      <c r="B37" s="168" t="s">
        <v>73</v>
      </c>
      <c r="C37" s="170"/>
      <c r="D37" s="138" t="s">
        <v>352</v>
      </c>
      <c r="E37" s="138"/>
      <c r="F37" s="138"/>
      <c r="G37" s="148"/>
      <c r="J37" s="43" t="s">
        <v>356</v>
      </c>
      <c r="L37" s="43" t="s">
        <v>364</v>
      </c>
    </row>
    <row r="38" spans="1:47" ht="15.75">
      <c r="B38" s="173" t="s">
        <v>508</v>
      </c>
      <c r="C38" s="177" t="s">
        <v>509</v>
      </c>
      <c r="D38" s="212" t="s">
        <v>587</v>
      </c>
      <c r="E38" s="146"/>
      <c r="F38" s="146"/>
      <c r="G38" s="147"/>
      <c r="J38" s="43" t="s">
        <v>70</v>
      </c>
      <c r="L38" s="43" t="s">
        <v>365</v>
      </c>
    </row>
    <row r="39" spans="1:47" ht="15.75">
      <c r="B39" s="179" t="s">
        <v>180</v>
      </c>
      <c r="C39" s="180"/>
      <c r="D39" s="213" t="s">
        <v>238</v>
      </c>
      <c r="E39" s="138"/>
      <c r="F39" s="138"/>
      <c r="G39" s="148"/>
      <c r="L39" s="43" t="s">
        <v>366</v>
      </c>
    </row>
    <row r="40" spans="1:47" ht="15.75">
      <c r="B40" s="181" t="s">
        <v>0</v>
      </c>
      <c r="C40" s="182"/>
      <c r="D40" s="212" t="s">
        <v>250</v>
      </c>
      <c r="E40" s="146"/>
      <c r="F40" s="146"/>
      <c r="G40" s="147"/>
      <c r="J40" s="43" t="s">
        <v>357</v>
      </c>
      <c r="L40" s="43" t="s">
        <v>352</v>
      </c>
    </row>
    <row r="41" spans="1:47" ht="15.75">
      <c r="B41" s="179" t="s">
        <v>369</v>
      </c>
      <c r="C41" s="180"/>
      <c r="D41" s="213" t="s">
        <v>427</v>
      </c>
      <c r="E41" s="138"/>
      <c r="F41" s="138"/>
      <c r="G41" s="148"/>
      <c r="J41" s="43" t="s">
        <v>358</v>
      </c>
    </row>
    <row r="42" spans="1:47" ht="16.5" thickBot="1">
      <c r="B42" s="183" t="s">
        <v>371</v>
      </c>
      <c r="C42" s="184"/>
      <c r="D42" s="214" t="s">
        <v>324</v>
      </c>
      <c r="E42" s="149"/>
      <c r="F42" s="149"/>
      <c r="G42" s="150"/>
      <c r="J42" s="43" t="s">
        <v>359</v>
      </c>
    </row>
    <row r="43" spans="1:47" ht="17.25" thickTop="1" thickBot="1">
      <c r="B43" s="185" t="s">
        <v>49</v>
      </c>
      <c r="C43" s="186"/>
      <c r="D43" s="215">
        <f>D44+D45</f>
        <v>70</v>
      </c>
      <c r="E43" s="195"/>
      <c r="F43" s="320">
        <f>F45+F44</f>
        <v>59</v>
      </c>
      <c r="G43" s="321"/>
    </row>
    <row r="44" spans="1:47" ht="16.5" thickTop="1">
      <c r="B44" s="196" t="s">
        <v>370</v>
      </c>
      <c r="C44" s="197"/>
      <c r="D44" s="324">
        <f>E177</f>
        <v>0</v>
      </c>
      <c r="E44" s="325"/>
      <c r="F44" s="325">
        <f>E177</f>
        <v>0</v>
      </c>
      <c r="G44" s="330"/>
      <c r="H44" s="136"/>
    </row>
    <row r="45" spans="1:47" s="4" customFormat="1" ht="16.5" thickBot="1">
      <c r="B45" s="185" t="s">
        <v>372</v>
      </c>
      <c r="C45" s="186"/>
      <c r="D45" s="322">
        <f>V77</f>
        <v>70</v>
      </c>
      <c r="E45" s="323"/>
      <c r="F45" s="323">
        <f>V78</f>
        <v>59</v>
      </c>
      <c r="G45" s="329"/>
      <c r="H45" s="43"/>
      <c r="I45" s="43"/>
      <c r="J45" s="43" t="s">
        <v>360</v>
      </c>
      <c r="K45" s="43"/>
      <c r="L45" s="43"/>
      <c r="M45" s="43"/>
      <c r="N45" s="8"/>
      <c r="O45" s="8"/>
      <c r="P45" s="8"/>
      <c r="Q45" s="8"/>
      <c r="R45" s="8"/>
      <c r="S45" s="6"/>
      <c r="T45" s="6"/>
      <c r="U45" s="6"/>
      <c r="V45" s="6"/>
      <c r="X45" s="14"/>
      <c r="AT45" s="285"/>
    </row>
    <row r="46" spans="1:47" ht="15" customHeight="1" thickTop="1">
      <c r="F46" s="326" t="s">
        <v>373</v>
      </c>
      <c r="G46" s="326"/>
      <c r="H46" s="45"/>
      <c r="I46" s="45"/>
      <c r="J46" s="132" t="s">
        <v>361</v>
      </c>
      <c r="K46" s="45"/>
      <c r="L46" s="45"/>
      <c r="M46" s="45"/>
      <c r="N46" s="8"/>
      <c r="O46" s="8"/>
      <c r="P46" s="8"/>
      <c r="Q46" s="8"/>
      <c r="R46" s="8"/>
      <c r="S46" s="39"/>
      <c r="T46" s="39"/>
      <c r="U46" s="39"/>
      <c r="V46" s="39"/>
      <c r="X46" s="17"/>
      <c r="Y46" s="18"/>
      <c r="Z46" s="18"/>
      <c r="AA46" s="18"/>
      <c r="AB46" s="18"/>
      <c r="AC46" s="18"/>
      <c r="AD46" s="18"/>
      <c r="AE46" s="19"/>
      <c r="AF46" s="19"/>
      <c r="AG46" s="19"/>
      <c r="AH46" s="19"/>
      <c r="AI46" s="19"/>
      <c r="AJ46" s="19"/>
      <c r="AK46" s="19"/>
      <c r="AL46" s="19"/>
      <c r="AM46" s="19"/>
      <c r="AN46" s="19"/>
      <c r="AO46" s="20"/>
      <c r="AP46" s="19"/>
      <c r="AQ46" s="20"/>
    </row>
    <row r="47" spans="1:47">
      <c r="F47" s="334"/>
      <c r="G47" s="334"/>
      <c r="H47" s="46"/>
      <c r="I47" s="46"/>
      <c r="J47" s="133" t="s">
        <v>47</v>
      </c>
      <c r="K47" s="46"/>
      <c r="L47" s="46"/>
      <c r="M47" s="46"/>
      <c r="X47" s="17"/>
      <c r="Y47" s="21"/>
      <c r="Z47" s="21"/>
      <c r="AA47" s="21"/>
      <c r="AB47" s="21"/>
      <c r="AC47" s="21"/>
      <c r="AD47" s="21"/>
      <c r="AE47" s="22"/>
      <c r="AF47" s="22"/>
      <c r="AG47" s="22"/>
      <c r="AH47" s="22"/>
      <c r="AI47" s="22"/>
      <c r="AJ47" s="22"/>
      <c r="AK47" s="22"/>
      <c r="AL47" s="22"/>
      <c r="AM47" s="22"/>
      <c r="AN47" s="22"/>
      <c r="AO47" s="22"/>
      <c r="AP47" s="9"/>
      <c r="AQ47" s="9"/>
      <c r="AT47" s="286"/>
      <c r="AU47" s="9"/>
    </row>
    <row r="48" spans="1:47">
      <c r="B48" s="331" t="s">
        <v>355</v>
      </c>
      <c r="C48" s="332"/>
      <c r="D48" s="332"/>
      <c r="E48" s="332"/>
      <c r="F48" s="332"/>
      <c r="G48" s="333"/>
      <c r="H48" s="46"/>
      <c r="I48" s="46"/>
      <c r="J48" s="133"/>
      <c r="K48" s="46"/>
      <c r="L48" s="46"/>
      <c r="M48" s="46"/>
      <c r="X48" s="17"/>
      <c r="Y48" s="21"/>
      <c r="Z48" s="21"/>
      <c r="AA48" s="21"/>
      <c r="AB48" s="21"/>
      <c r="AC48" s="21"/>
      <c r="AD48" s="21"/>
      <c r="AE48" s="22"/>
      <c r="AF48" s="22"/>
      <c r="AG48" s="22"/>
      <c r="AH48" s="22"/>
      <c r="AI48" s="22"/>
      <c r="AJ48" s="22"/>
      <c r="AK48" s="22"/>
      <c r="AL48" s="22"/>
      <c r="AM48" s="22"/>
      <c r="AN48" s="22"/>
      <c r="AO48" s="22"/>
      <c r="AP48" s="9"/>
      <c r="AQ48" s="9"/>
      <c r="AT48" s="286"/>
      <c r="AU48" s="9"/>
    </row>
    <row r="49" spans="1:47">
      <c r="B49" s="327" t="s">
        <v>374</v>
      </c>
      <c r="C49" s="328"/>
      <c r="D49" s="156" t="s">
        <v>50</v>
      </c>
      <c r="E49" s="160" t="s">
        <v>198</v>
      </c>
      <c r="F49" s="166" t="s">
        <v>60</v>
      </c>
      <c r="G49" s="157" t="s">
        <v>194</v>
      </c>
      <c r="H49" s="47"/>
      <c r="I49" s="47"/>
      <c r="J49" s="134" t="s">
        <v>63</v>
      </c>
      <c r="K49" s="47"/>
      <c r="L49" s="47"/>
      <c r="M49" s="47"/>
      <c r="X49" s="17"/>
      <c r="Y49" s="21"/>
      <c r="Z49" s="21"/>
      <c r="AA49" s="21"/>
      <c r="AB49" s="21"/>
      <c r="AC49" s="21"/>
      <c r="AD49" s="21"/>
      <c r="AE49" s="22"/>
      <c r="AF49" s="22"/>
      <c r="AG49" s="22"/>
      <c r="AH49" s="22"/>
      <c r="AI49" s="22"/>
      <c r="AJ49" s="22"/>
      <c r="AK49" s="22"/>
      <c r="AL49" s="22"/>
      <c r="AM49" s="22"/>
      <c r="AN49" s="22"/>
      <c r="AO49" s="22"/>
      <c r="AP49" s="9"/>
      <c r="AQ49" s="9"/>
      <c r="AT49" s="286"/>
      <c r="AU49" s="9"/>
    </row>
    <row r="50" spans="1:47" ht="15.75">
      <c r="B50" s="151" t="s">
        <v>114</v>
      </c>
      <c r="C50" s="158" t="s">
        <v>192</v>
      </c>
      <c r="D50" s="152" t="s">
        <v>52</v>
      </c>
      <c r="E50" s="161">
        <f>V301</f>
        <v>7</v>
      </c>
      <c r="F50" s="198">
        <f>V302</f>
        <v>14</v>
      </c>
      <c r="G50" s="290">
        <f>E50+F50</f>
        <v>21</v>
      </c>
      <c r="H50" s="47"/>
      <c r="I50" s="47"/>
      <c r="J50" s="43">
        <v>1</v>
      </c>
      <c r="K50" s="47"/>
      <c r="L50" s="47"/>
      <c r="M50" s="47"/>
      <c r="X50" s="17"/>
      <c r="Y50" s="21"/>
      <c r="Z50" s="21"/>
      <c r="AA50" s="21"/>
      <c r="AB50" s="21"/>
      <c r="AC50" s="21"/>
      <c r="AD50" s="21"/>
      <c r="AE50" s="22"/>
      <c r="AF50" s="22"/>
      <c r="AG50" s="22"/>
      <c r="AH50" s="22"/>
      <c r="AI50" s="22"/>
      <c r="AJ50" s="22"/>
      <c r="AK50" s="22"/>
      <c r="AL50" s="22"/>
      <c r="AM50" s="22"/>
      <c r="AN50" s="22"/>
      <c r="AO50" s="22"/>
      <c r="AP50" s="9"/>
      <c r="AQ50" s="9"/>
      <c r="AT50" s="286"/>
      <c r="AU50" s="9"/>
    </row>
    <row r="51" spans="1:47" ht="15.75">
      <c r="B51" s="151" t="s">
        <v>110</v>
      </c>
      <c r="C51" s="158" t="s">
        <v>115</v>
      </c>
      <c r="D51" s="152" t="s">
        <v>115</v>
      </c>
      <c r="E51" s="161" t="e">
        <f>V308</f>
        <v>#N/A</v>
      </c>
      <c r="F51" s="198" t="e">
        <f>V309</f>
        <v>#N/A</v>
      </c>
      <c r="G51" s="290" t="e">
        <f>E51+F51</f>
        <v>#N/A</v>
      </c>
      <c r="H51" s="48"/>
      <c r="I51" s="48"/>
      <c r="J51" s="43">
        <v>2</v>
      </c>
      <c r="K51" s="48"/>
      <c r="L51" s="48"/>
      <c r="M51" s="48"/>
      <c r="X51" s="17"/>
      <c r="Y51" s="21"/>
      <c r="Z51" s="21"/>
      <c r="AA51" s="21"/>
      <c r="AB51" s="21"/>
      <c r="AC51" s="21"/>
      <c r="AD51" s="21"/>
      <c r="AE51" s="22"/>
      <c r="AF51" s="22"/>
      <c r="AG51" s="22"/>
      <c r="AH51" s="22"/>
      <c r="AI51" s="22"/>
      <c r="AJ51" s="22"/>
      <c r="AK51" s="22"/>
      <c r="AL51" s="22"/>
      <c r="AM51" s="22"/>
      <c r="AN51" s="22"/>
      <c r="AO51" s="22"/>
      <c r="AP51" s="9"/>
      <c r="AQ51" s="9"/>
      <c r="AT51" s="286"/>
      <c r="AU51" s="9"/>
    </row>
    <row r="52" spans="1:47" ht="15.75">
      <c r="B52" s="151" t="s">
        <v>111</v>
      </c>
      <c r="C52" s="158" t="s">
        <v>115</v>
      </c>
      <c r="D52" s="152" t="s">
        <v>115</v>
      </c>
      <c r="E52" s="161" t="e">
        <f>V315</f>
        <v>#N/A</v>
      </c>
      <c r="F52" s="198" t="e">
        <f>V316</f>
        <v>#N/A</v>
      </c>
      <c r="G52" s="290" t="e">
        <f>E52+F52</f>
        <v>#N/A</v>
      </c>
      <c r="J52" s="43">
        <v>3</v>
      </c>
      <c r="X52" s="17"/>
      <c r="Y52" s="21"/>
      <c r="Z52" s="21"/>
      <c r="AA52" s="21"/>
      <c r="AB52" s="21"/>
      <c r="AC52" s="21"/>
      <c r="AD52" s="21"/>
      <c r="AE52" s="22"/>
      <c r="AF52" s="22"/>
      <c r="AG52" s="22"/>
      <c r="AH52" s="22"/>
      <c r="AI52" s="22"/>
      <c r="AJ52" s="22"/>
      <c r="AK52" s="22"/>
      <c r="AL52" s="22"/>
      <c r="AM52" s="22"/>
      <c r="AN52" s="22"/>
      <c r="AO52" s="22"/>
      <c r="AP52" s="9"/>
      <c r="AQ52" s="9"/>
      <c r="AT52" s="286"/>
      <c r="AU52" s="9"/>
    </row>
    <row r="53" spans="1:47" ht="15.75">
      <c r="A53" s="120"/>
      <c r="B53" s="154" t="s">
        <v>112</v>
      </c>
      <c r="C53" s="159" t="s">
        <v>115</v>
      </c>
      <c r="D53" s="155" t="s">
        <v>115</v>
      </c>
      <c r="E53" s="162" t="e">
        <f>V322</f>
        <v>#N/A</v>
      </c>
      <c r="F53" s="199" t="e">
        <f>V323</f>
        <v>#N/A</v>
      </c>
      <c r="G53" s="291" t="e">
        <f>E53+F53</f>
        <v>#N/A</v>
      </c>
      <c r="J53" s="43">
        <v>4</v>
      </c>
      <c r="X53" s="17"/>
      <c r="Y53" s="21"/>
      <c r="Z53" s="21"/>
      <c r="AA53" s="21"/>
      <c r="AB53" s="21"/>
      <c r="AC53" s="21"/>
      <c r="AD53" s="21"/>
      <c r="AE53" s="22"/>
      <c r="AF53" s="22"/>
      <c r="AG53" s="22"/>
      <c r="AH53" s="22"/>
      <c r="AI53" s="22"/>
      <c r="AJ53" s="22"/>
      <c r="AK53" s="22"/>
      <c r="AL53" s="22"/>
      <c r="AM53" s="22"/>
      <c r="AN53" s="22"/>
      <c r="AO53" s="22"/>
      <c r="AP53" s="9"/>
      <c r="AQ53" s="9"/>
      <c r="AT53" s="286"/>
      <c r="AU53" s="9"/>
    </row>
    <row r="54" spans="1:47" ht="15.75">
      <c r="B54" s="151" t="s">
        <v>113</v>
      </c>
      <c r="C54" s="158" t="s">
        <v>115</v>
      </c>
      <c r="D54" s="152" t="s">
        <v>115</v>
      </c>
      <c r="E54" s="161" t="e">
        <f>V329</f>
        <v>#N/A</v>
      </c>
      <c r="F54" s="198" t="e">
        <f>V330</f>
        <v>#N/A</v>
      </c>
      <c r="G54" s="290" t="e">
        <f>E54+F54</f>
        <v>#N/A</v>
      </c>
      <c r="J54" s="43">
        <v>5</v>
      </c>
      <c r="X54" s="17"/>
      <c r="Y54" s="21"/>
      <c r="Z54" s="21"/>
      <c r="AA54" s="21"/>
      <c r="AB54" s="21"/>
      <c r="AC54" s="21"/>
      <c r="AD54" s="21"/>
      <c r="AE54" s="22"/>
      <c r="AF54" s="22"/>
      <c r="AG54" s="22"/>
      <c r="AH54" s="22"/>
      <c r="AI54" s="22"/>
      <c r="AJ54" s="22"/>
      <c r="AK54" s="22"/>
      <c r="AL54" s="22"/>
      <c r="AM54" s="22"/>
      <c r="AN54" s="22"/>
      <c r="AO54" s="22"/>
      <c r="AP54" s="9"/>
      <c r="AQ54" s="9"/>
      <c r="AT54" s="286"/>
      <c r="AU54" s="9"/>
    </row>
    <row r="55" spans="1:47">
      <c r="B55" s="313" t="s">
        <v>375</v>
      </c>
      <c r="C55" s="314"/>
      <c r="D55" s="317" t="s">
        <v>61</v>
      </c>
      <c r="E55" s="318"/>
      <c r="F55" s="166" t="s">
        <v>1</v>
      </c>
      <c r="G55" s="153" t="s">
        <v>2</v>
      </c>
      <c r="H55" s="49"/>
      <c r="I55" s="49"/>
      <c r="J55" s="43">
        <v>6</v>
      </c>
      <c r="K55" s="49"/>
      <c r="L55" s="49"/>
      <c r="M55" s="49"/>
      <c r="N55" s="6"/>
      <c r="O55" s="6"/>
      <c r="P55" s="6"/>
      <c r="Q55" s="6"/>
      <c r="R55" s="6"/>
      <c r="S55" s="6"/>
      <c r="T55" s="6"/>
      <c r="U55" s="6"/>
      <c r="X55" s="17"/>
    </row>
    <row r="56" spans="1:47" ht="15.75">
      <c r="B56" s="315"/>
      <c r="C56" s="316"/>
      <c r="D56" s="163">
        <f>V76</f>
        <v>30</v>
      </c>
      <c r="E56" s="165" t="s">
        <v>48</v>
      </c>
      <c r="F56" s="167">
        <f>V79</f>
        <v>0.5</v>
      </c>
      <c r="G56" s="164">
        <f>D56+(D56*F56)</f>
        <v>45</v>
      </c>
      <c r="H56" s="50"/>
      <c r="I56" s="50"/>
      <c r="J56" s="43">
        <v>7</v>
      </c>
      <c r="K56" s="50"/>
      <c r="L56" s="50"/>
      <c r="M56" s="50"/>
      <c r="N56" s="7"/>
      <c r="O56" s="7"/>
      <c r="P56" s="7"/>
      <c r="Q56" s="7"/>
      <c r="R56" s="7"/>
      <c r="S56" s="7"/>
      <c r="T56" s="7"/>
      <c r="X56" s="23"/>
      <c r="Y56" s="24"/>
      <c r="Z56" s="24"/>
      <c r="AA56" s="24"/>
      <c r="AB56" s="24"/>
      <c r="AC56" s="24"/>
      <c r="AD56" s="24"/>
      <c r="AE56" s="24"/>
      <c r="AF56" s="24"/>
      <c r="AG56" s="24"/>
      <c r="AH56" s="24"/>
      <c r="AI56" s="24"/>
      <c r="AJ56" s="24"/>
      <c r="AK56" s="24"/>
      <c r="AL56" s="24"/>
      <c r="AM56" s="24"/>
      <c r="AN56" s="24"/>
      <c r="AO56" s="24"/>
      <c r="AR56" s="11"/>
      <c r="AS56" s="11"/>
    </row>
    <row r="57" spans="1:47">
      <c r="H57" s="50"/>
      <c r="I57" s="50"/>
      <c r="J57" s="43">
        <v>8</v>
      </c>
      <c r="K57" s="50"/>
      <c r="L57" s="50"/>
      <c r="M57" s="50"/>
      <c r="N57" s="7"/>
      <c r="O57" s="7"/>
      <c r="P57" s="7"/>
      <c r="Q57" s="7"/>
      <c r="R57" s="7"/>
      <c r="S57" s="7"/>
      <c r="T57" s="7"/>
      <c r="X57" s="23"/>
      <c r="Y57" s="24"/>
      <c r="Z57" s="24"/>
      <c r="AA57" s="24"/>
      <c r="AB57" s="24"/>
      <c r="AC57" s="24"/>
      <c r="AD57" s="24"/>
      <c r="AE57" s="24"/>
      <c r="AF57" s="24"/>
      <c r="AG57" s="24"/>
      <c r="AH57" s="24"/>
      <c r="AI57" s="24"/>
      <c r="AJ57" s="24"/>
      <c r="AK57" s="24"/>
      <c r="AL57" s="24"/>
      <c r="AM57" s="24"/>
      <c r="AN57" s="24"/>
      <c r="AO57" s="24"/>
    </row>
    <row r="58" spans="1:47" hidden="1">
      <c r="H58" s="50"/>
      <c r="I58" s="50"/>
      <c r="J58" s="43">
        <v>9</v>
      </c>
      <c r="K58" s="50"/>
      <c r="L58" s="50"/>
      <c r="M58" s="50"/>
      <c r="N58" s="7"/>
      <c r="O58" s="7"/>
      <c r="P58" s="7"/>
      <c r="Q58" s="7"/>
      <c r="R58" s="7"/>
      <c r="S58" s="7"/>
      <c r="T58" s="7"/>
      <c r="X58" s="23"/>
      <c r="Y58" s="24"/>
      <c r="Z58" s="24"/>
      <c r="AA58" s="24"/>
      <c r="AB58" s="24"/>
      <c r="AC58" s="24"/>
      <c r="AD58" s="24"/>
      <c r="AE58" s="24"/>
      <c r="AF58" s="24"/>
      <c r="AG58" s="24"/>
      <c r="AH58" s="24"/>
      <c r="AI58" s="24"/>
      <c r="AJ58" s="24"/>
      <c r="AK58" s="24"/>
      <c r="AL58" s="24"/>
      <c r="AM58" s="24"/>
      <c r="AN58" s="24"/>
      <c r="AO58" s="24"/>
    </row>
    <row r="59" spans="1:47" hidden="1">
      <c r="H59" s="50"/>
      <c r="I59" s="50"/>
      <c r="J59" s="43">
        <v>10</v>
      </c>
      <c r="K59" s="50"/>
      <c r="L59" s="50"/>
      <c r="M59" s="50"/>
      <c r="N59" s="7"/>
      <c r="O59" s="7"/>
      <c r="P59" s="7"/>
      <c r="Q59" s="7"/>
      <c r="R59" s="7"/>
      <c r="S59" s="7"/>
      <c r="T59" s="7"/>
      <c r="X59" s="23"/>
      <c r="Y59" s="24"/>
      <c r="Z59" s="24"/>
      <c r="AA59" s="24"/>
      <c r="AB59" s="24"/>
      <c r="AC59" s="24"/>
      <c r="AD59" s="24"/>
      <c r="AE59" s="24"/>
      <c r="AF59" s="24"/>
      <c r="AG59" s="24"/>
      <c r="AH59" s="24"/>
      <c r="AI59" s="24"/>
      <c r="AJ59" s="24"/>
      <c r="AK59" s="24"/>
      <c r="AL59" s="24"/>
      <c r="AM59" s="24"/>
      <c r="AN59" s="24"/>
      <c r="AO59" s="24"/>
    </row>
    <row r="60" spans="1:47" hidden="1">
      <c r="G60" s="200" t="s">
        <v>539</v>
      </c>
      <c r="H60" s="50"/>
      <c r="I60" s="50"/>
      <c r="K60" s="50"/>
      <c r="L60" s="50"/>
      <c r="M60" s="50"/>
      <c r="N60" s="7"/>
      <c r="O60" s="7"/>
      <c r="P60" s="7"/>
      <c r="Q60" s="7"/>
      <c r="R60" s="7"/>
      <c r="S60" s="7"/>
      <c r="T60" s="7"/>
      <c r="X60" s="23"/>
      <c r="Y60" s="24"/>
      <c r="Z60" s="24"/>
      <c r="AA60" s="24"/>
      <c r="AB60" s="24"/>
      <c r="AC60" s="24"/>
      <c r="AD60" s="24"/>
      <c r="AE60" s="24"/>
      <c r="AF60" s="24"/>
      <c r="AG60" s="24"/>
      <c r="AH60" s="24"/>
      <c r="AI60" s="24"/>
      <c r="AJ60" s="24"/>
      <c r="AK60" s="24"/>
      <c r="AL60" s="24"/>
      <c r="AM60" s="24"/>
      <c r="AN60" s="24"/>
      <c r="AO60" s="24"/>
    </row>
    <row r="61" spans="1:47" hidden="1">
      <c r="C61">
        <f>MATCH(D11,B65:B66,0)</f>
        <v>2</v>
      </c>
      <c r="D61">
        <f>MATCH(C64,B64:D64,0)</f>
        <v>2</v>
      </c>
      <c r="E61">
        <f>INDEX(B65:D66,C61,D61)</f>
        <v>0</v>
      </c>
      <c r="G61" s="200" t="s">
        <v>540</v>
      </c>
      <c r="H61" s="49"/>
      <c r="I61" s="49"/>
      <c r="J61" s="49"/>
      <c r="K61" s="49"/>
      <c r="L61" s="49"/>
      <c r="M61" s="49"/>
      <c r="N61" s="6"/>
      <c r="O61" s="6"/>
      <c r="P61" s="6"/>
      <c r="Q61" s="6"/>
      <c r="R61" s="6"/>
    </row>
    <row r="62" spans="1:47" hidden="1">
      <c r="D62">
        <f>MATCH(D64,B64:D64,0)</f>
        <v>3</v>
      </c>
      <c r="E62">
        <f>INDEX(B65:D66,C61,D62)</f>
        <v>0</v>
      </c>
      <c r="H62" s="51"/>
      <c r="I62" s="51"/>
      <c r="J62" s="51"/>
      <c r="K62" s="51"/>
      <c r="L62" s="51"/>
      <c r="M62" s="51"/>
      <c r="N62" s="7"/>
      <c r="O62" s="7"/>
      <c r="P62" s="7"/>
      <c r="Q62" s="7"/>
      <c r="R62" s="7"/>
    </row>
    <row r="63" spans="1:47" hidden="1">
      <c r="H63" s="51"/>
      <c r="I63" s="51"/>
      <c r="J63" s="51"/>
      <c r="K63" s="51"/>
      <c r="L63" s="51"/>
      <c r="M63" s="51"/>
      <c r="N63" s="7"/>
      <c r="O63" s="7"/>
      <c r="P63" s="7"/>
      <c r="Q63" s="7"/>
      <c r="R63" s="7"/>
    </row>
    <row r="64" spans="1:47" hidden="1">
      <c r="B64" t="s">
        <v>382</v>
      </c>
      <c r="C64" t="s">
        <v>383</v>
      </c>
      <c r="D64" t="s">
        <v>384</v>
      </c>
      <c r="H64" s="51"/>
      <c r="I64" s="51"/>
      <c r="J64" s="51"/>
      <c r="K64" s="51"/>
      <c r="L64" s="51"/>
      <c r="M64" s="51"/>
      <c r="N64" s="7"/>
      <c r="O64" s="7"/>
      <c r="P64" s="7"/>
      <c r="Q64" s="7"/>
      <c r="R64" s="7"/>
    </row>
    <row r="65" spans="2:22" hidden="1">
      <c r="B65" t="s">
        <v>379</v>
      </c>
      <c r="C65" s="200" t="s">
        <v>380</v>
      </c>
      <c r="D65" s="200" t="s">
        <v>381</v>
      </c>
      <c r="H65" s="51"/>
      <c r="I65" s="51"/>
      <c r="J65" s="51"/>
      <c r="K65" s="51"/>
      <c r="L65" s="51"/>
      <c r="M65" s="51"/>
      <c r="N65" s="7"/>
      <c r="O65" s="7"/>
      <c r="P65" s="7"/>
      <c r="Q65" s="7"/>
      <c r="R65" s="7"/>
    </row>
    <row r="66" spans="2:22" hidden="1">
      <c r="B66" t="s">
        <v>66</v>
      </c>
      <c r="C66">
        <v>0</v>
      </c>
      <c r="D66">
        <v>0</v>
      </c>
    </row>
    <row r="67" spans="2:22" hidden="1"/>
    <row r="68" spans="2:22" hidden="1"/>
    <row r="69" spans="2:22" hidden="1">
      <c r="E69" s="10"/>
    </row>
    <row r="70" spans="2:22" hidden="1"/>
    <row r="71" spans="2:22" hidden="1"/>
    <row r="72" spans="2:22" hidden="1"/>
    <row r="73" spans="2:22" hidden="1">
      <c r="C73">
        <f>MATCH(D26,B81:B84,0)</f>
        <v>1</v>
      </c>
      <c r="D73">
        <f>MATCH(C80,B80:F80,0)</f>
        <v>2</v>
      </c>
      <c r="E73" s="10" t="str">
        <f>INDEX(B81:F84,C73,D73)</f>
        <v>Por concepto de instalación y activación del servicio se le cobrará la “Tarifa de instalación “de S/ 120 soles incluido IGV. Para ello deberá realizar un pago adelantado de S/ 60.00 soles antes de la instalación y la diferencia le será facturada en 6 cuotas mensuales iguales de S/ 10.00 Incluido IGV durante 6 meses desde el primer mes.</v>
      </c>
      <c r="F73" t="s">
        <v>124</v>
      </c>
    </row>
    <row r="74" spans="2:22" hidden="1">
      <c r="D74">
        <f>MATCH(D80,B80:F80,0)</f>
        <v>3</v>
      </c>
      <c r="E74" s="122" t="str">
        <f>INDEX(B81:F84,C73,D74)</f>
        <v>Si Ud. cancelara el servicio antes del plazo de 6 meses mencionado, deberá pagar la diferencia de las cuotas restantes.</v>
      </c>
      <c r="F74" t="s">
        <v>124</v>
      </c>
    </row>
    <row r="75" spans="2:22" hidden="1">
      <c r="T75" s="10"/>
      <c r="U75" s="10"/>
    </row>
    <row r="76" spans="2:22" hidden="1">
      <c r="S76" s="4" t="s">
        <v>48</v>
      </c>
      <c r="T76" s="10">
        <f>MATCH(D41,T103:T240,0)</f>
        <v>57</v>
      </c>
      <c r="U76" s="10">
        <f>MATCH(R102:AN102,U102,0)</f>
        <v>1</v>
      </c>
      <c r="V76" s="10">
        <f>INDEX(U103:U240,T76,U76)</f>
        <v>30</v>
      </c>
    </row>
    <row r="77" spans="2:22" hidden="1">
      <c r="S77" s="4" t="s">
        <v>29</v>
      </c>
      <c r="T77" s="10"/>
      <c r="U77" s="10">
        <f>MATCH(R102:AD102,U102,0)</f>
        <v>1</v>
      </c>
      <c r="V77" s="10">
        <f>INDEX(AA103:AA240,T76,U77)</f>
        <v>70</v>
      </c>
    </row>
    <row r="78" spans="2:22" hidden="1">
      <c r="S78" s="4" t="s">
        <v>30</v>
      </c>
      <c r="T78" s="10"/>
      <c r="U78" s="10">
        <f>MATCH(R102:AN102,U102,0)</f>
        <v>1</v>
      </c>
      <c r="V78" s="10">
        <f>INDEX(AB103:AB240,T76,U78)</f>
        <v>59</v>
      </c>
    </row>
    <row r="79" spans="2:22" hidden="1">
      <c r="R79" s="4" t="s">
        <v>120</v>
      </c>
      <c r="S79" s="4" t="s">
        <v>1</v>
      </c>
      <c r="T79" s="10"/>
      <c r="U79" s="10">
        <f>MATCH(S102:AD102,U102,0)</f>
        <v>1</v>
      </c>
      <c r="V79" s="10">
        <f>INDEX(AC103:AC240,T76,U79)</f>
        <v>0.5</v>
      </c>
    </row>
    <row r="80" spans="2:22" hidden="1">
      <c r="B80" s="200" t="s">
        <v>354</v>
      </c>
      <c r="C80" s="200" t="s">
        <v>230</v>
      </c>
      <c r="D80" s="200" t="s">
        <v>231</v>
      </c>
      <c r="E80" s="200"/>
      <c r="F80" s="200"/>
      <c r="S80" s="4" t="s">
        <v>123</v>
      </c>
      <c r="V80" s="10" t="str">
        <f>INDEX(AE103:AE240,T76,U77)</f>
        <v>-</v>
      </c>
    </row>
    <row r="81" spans="2:22" hidden="1">
      <c r="B81" t="s">
        <v>377</v>
      </c>
      <c r="C81" t="s">
        <v>569</v>
      </c>
      <c r="D81" t="s">
        <v>542</v>
      </c>
      <c r="E81" s="1" t="s">
        <v>124</v>
      </c>
      <c r="F81" s="1"/>
      <c r="R81" s="4" t="s">
        <v>181</v>
      </c>
      <c r="S81" s="4" t="s">
        <v>183</v>
      </c>
      <c r="V81" s="10" t="str">
        <f>INDEX(V103:V240,T76,U76)</f>
        <v>30 Megabits</v>
      </c>
    </row>
    <row r="82" spans="2:22" hidden="1">
      <c r="B82" t="s">
        <v>378</v>
      </c>
      <c r="C82" s="202" t="s">
        <v>570</v>
      </c>
      <c r="D82" s="202" t="s">
        <v>542</v>
      </c>
      <c r="E82" s="126" t="s">
        <v>124</v>
      </c>
      <c r="F82" s="116"/>
      <c r="S82" s="4" t="s">
        <v>35</v>
      </c>
      <c r="V82" s="10" t="str">
        <f>INDEX(W103:W240,T76,U76)</f>
        <v>12 Megabits</v>
      </c>
    </row>
    <row r="83" spans="2:22" hidden="1">
      <c r="B83" t="s">
        <v>70</v>
      </c>
      <c r="C83" t="s">
        <v>543</v>
      </c>
      <c r="D83" t="s">
        <v>542</v>
      </c>
      <c r="E83" s="126" t="s">
        <v>124</v>
      </c>
      <c r="F83" s="248"/>
      <c r="R83" s="4" t="s">
        <v>182</v>
      </c>
      <c r="S83" s="4" t="s">
        <v>183</v>
      </c>
      <c r="V83" s="10" t="str">
        <f>INDEX(X103:X240,T76,U76)</f>
        <v>10 Megabits</v>
      </c>
    </row>
    <row r="84" spans="2:22" hidden="1">
      <c r="B84" s="202" t="s">
        <v>533</v>
      </c>
      <c r="C84" s="202" t="s">
        <v>570</v>
      </c>
      <c r="D84" s="202" t="s">
        <v>542</v>
      </c>
      <c r="E84" s="126" t="s">
        <v>124</v>
      </c>
      <c r="F84" s="116"/>
      <c r="S84" s="4" t="s">
        <v>35</v>
      </c>
      <c r="V84" s="10" t="str">
        <f>INDEX(Y103:Y240,T76,U76)</f>
        <v>4 Megabits</v>
      </c>
    </row>
    <row r="85" spans="2:22" hidden="1">
      <c r="S85" s="4" t="s">
        <v>184</v>
      </c>
      <c r="V85" s="10" t="str">
        <f>INDEX(AF103:AF240,T76,U76)</f>
        <v>Telefonía 100 minutos,</v>
      </c>
    </row>
    <row r="86" spans="2:22" hidden="1">
      <c r="S86" s="4" t="s">
        <v>143</v>
      </c>
      <c r="V86" s="10" t="str">
        <f>INDEX(AG103:AG240,T76,U76)</f>
        <v>-</v>
      </c>
    </row>
    <row r="87" spans="2:22" hidden="1">
      <c r="S87" s="4" t="s">
        <v>144</v>
      </c>
      <c r="V87" s="10" t="str">
        <f>INDEX(AH103:AH240,T76,U76)</f>
        <v xml:space="preserve">Asimismo por promoción el primer mes facturado tendrá un costo de   </v>
      </c>
    </row>
    <row r="88" spans="2:22" hidden="1">
      <c r="S88" s="4" t="s">
        <v>145</v>
      </c>
      <c r="V88" s="10" t="str">
        <f>INDEX(AI103:AI240,T76,U76)</f>
        <v xml:space="preserve">Soles en el paquete contratado. Los servicios adicionales no están incluidos en esta promoción.  </v>
      </c>
    </row>
    <row r="89" spans="2:22" hidden="1">
      <c r="S89" s="4" t="s">
        <v>150</v>
      </c>
      <c r="V89" s="10" t="str">
        <f>INDEX(AJ103:AJ240,T76,U76)</f>
        <v>un equipo telefónico con pantalla, un equipo Emta Wifi con 4 puertos Ethernet.</v>
      </c>
    </row>
    <row r="90" spans="2:22" hidden="1">
      <c r="S90" s="4" t="s">
        <v>151</v>
      </c>
      <c r="V90" s="10" t="str">
        <f>INDEX(AK103:AK240,T76,U76)</f>
        <v xml:space="preserve">3. Para hacer uso de los beneficios y tarifas de larga distancia en su servicio telefónico fijo deberá PRE seleccionar a Claro como su operador de larga distancia. </v>
      </c>
    </row>
    <row r="91" spans="2:22" hidden="1">
      <c r="S91" s="4" t="s">
        <v>155</v>
      </c>
      <c r="V91" s="10" t="str">
        <f>INDEX(AL103:AL240,T76,U76)</f>
        <v>4. Asimismo, le detallamos que el servicio de telefonía consta de 100 minutos a cualquier destino nacional fijo y móvil de otros operadores, llamadas  ilimitadas a destinos RPC y llamadas  ilimitadas ON fijo locales y nacionales.</v>
      </c>
    </row>
    <row r="92" spans="2:22" hidden="1">
      <c r="S92" s="4" t="s">
        <v>157</v>
      </c>
      <c r="V92" s="10" t="str">
        <f>INDEX(AM103:AM240,T76,U76)</f>
        <v>-</v>
      </c>
    </row>
    <row r="93" spans="2:22" hidden="1">
      <c r="B93" t="s">
        <v>229</v>
      </c>
      <c r="S93" s="4" t="s">
        <v>158</v>
      </c>
      <c r="V93" s="10" t="str">
        <f>INDEX(AN103:AN240,T76,U76)</f>
        <v>-</v>
      </c>
    </row>
    <row r="94" spans="2:22" hidden="1">
      <c r="B94" t="s">
        <v>216</v>
      </c>
      <c r="S94" s="4" t="s">
        <v>185</v>
      </c>
      <c r="V94" s="10" t="str">
        <f>INDEX(AO103:AO240,T76,U76)</f>
        <v>-</v>
      </c>
    </row>
    <row r="95" spans="2:22" hidden="1">
      <c r="B95" t="s">
        <v>224</v>
      </c>
      <c r="S95" s="4" t="s">
        <v>186</v>
      </c>
      <c r="V95" s="10" t="str">
        <f>INDEX(AP103:AP240,T76,U76)</f>
        <v>-</v>
      </c>
    </row>
    <row r="96" spans="2:22" hidden="1">
      <c r="B96" t="s">
        <v>232</v>
      </c>
      <c r="S96" s="4" t="s">
        <v>187</v>
      </c>
      <c r="V96" s="10" t="str">
        <f>INDEX(AQ103:AQ240,T76,U76)</f>
        <v>-</v>
      </c>
    </row>
    <row r="97" spans="1:46" hidden="1">
      <c r="S97" s="4" t="s">
        <v>188</v>
      </c>
      <c r="V97" s="10" t="str">
        <f>INDEX(AR103:AR240,T76,U76)</f>
        <v>-</v>
      </c>
      <c r="W97" s="7"/>
    </row>
    <row r="98" spans="1:46" hidden="1">
      <c r="B98" t="s">
        <v>236</v>
      </c>
      <c r="S98" s="4" t="s">
        <v>564</v>
      </c>
      <c r="V98" s="4" t="str">
        <f>INDEX(AS103:AS240,T76,U76)</f>
        <v>-</v>
      </c>
      <c r="W98" s="7"/>
    </row>
    <row r="99" spans="1:46" hidden="1">
      <c r="B99" t="s">
        <v>237</v>
      </c>
      <c r="S99" s="4" t="s">
        <v>189</v>
      </c>
      <c r="V99" s="10" t="str">
        <f>INDEX(AT103:AT240,T76,U76)</f>
        <v>2 PLAY</v>
      </c>
      <c r="W99" s="7"/>
    </row>
    <row r="100" spans="1:46" hidden="1">
      <c r="B100" s="4"/>
      <c r="C100" s="4"/>
      <c r="V100" s="10"/>
      <c r="W100" s="7"/>
    </row>
    <row r="101" spans="1:46" hidden="1">
      <c r="B101" s="4"/>
      <c r="C101" s="4"/>
      <c r="V101" s="6" t="s">
        <v>138</v>
      </c>
      <c r="W101" s="6"/>
      <c r="X101" s="23" t="s">
        <v>139</v>
      </c>
    </row>
    <row r="102" spans="1:46" hidden="1">
      <c r="A102" s="4" t="s">
        <v>162</v>
      </c>
      <c r="B102" s="202" t="s">
        <v>448</v>
      </c>
      <c r="C102" s="4" t="s">
        <v>238</v>
      </c>
      <c r="R102" s="24" t="s">
        <v>134</v>
      </c>
      <c r="S102" s="8" t="s">
        <v>0</v>
      </c>
      <c r="T102" s="8" t="s">
        <v>80</v>
      </c>
      <c r="U102" s="8" t="s">
        <v>48</v>
      </c>
      <c r="V102" s="36" t="s">
        <v>140</v>
      </c>
      <c r="W102" s="36" t="s">
        <v>141</v>
      </c>
      <c r="X102" s="36" t="s">
        <v>140</v>
      </c>
      <c r="Y102" s="36" t="s">
        <v>141</v>
      </c>
      <c r="Z102" s="39" t="s">
        <v>343</v>
      </c>
      <c r="AA102" s="8" t="s">
        <v>29</v>
      </c>
      <c r="AB102" s="8" t="s">
        <v>30</v>
      </c>
      <c r="AC102" s="8" t="s">
        <v>79</v>
      </c>
      <c r="AD102" s="25" t="s">
        <v>2</v>
      </c>
      <c r="AE102" s="8" t="s">
        <v>123</v>
      </c>
      <c r="AF102" s="16" t="s">
        <v>142</v>
      </c>
      <c r="AG102" s="16" t="s">
        <v>143</v>
      </c>
      <c r="AH102" s="16" t="s">
        <v>144</v>
      </c>
      <c r="AI102" s="16" t="s">
        <v>145</v>
      </c>
      <c r="AJ102" s="16" t="s">
        <v>150</v>
      </c>
      <c r="AK102" s="16" t="s">
        <v>151</v>
      </c>
      <c r="AL102" s="32" t="s">
        <v>155</v>
      </c>
      <c r="AM102" s="32" t="s">
        <v>157</v>
      </c>
      <c r="AN102" s="32" t="s">
        <v>158</v>
      </c>
      <c r="AO102" s="8" t="s">
        <v>125</v>
      </c>
      <c r="AP102" s="8" t="s">
        <v>122</v>
      </c>
      <c r="AQ102" s="8" t="s">
        <v>127</v>
      </c>
      <c r="AR102" s="8" t="s">
        <v>131</v>
      </c>
      <c r="AS102" s="39" t="s">
        <v>563</v>
      </c>
      <c r="AT102" s="39" t="s">
        <v>189</v>
      </c>
    </row>
    <row r="103" spans="1:46" hidden="1">
      <c r="A103" s="4" t="s">
        <v>163</v>
      </c>
      <c r="B103" s="4" t="s">
        <v>137</v>
      </c>
      <c r="C103" s="4" t="s">
        <v>239</v>
      </c>
      <c r="R103" s="202" t="s">
        <v>448</v>
      </c>
      <c r="S103" s="202" t="s">
        <v>81</v>
      </c>
      <c r="T103" s="204" t="s">
        <v>387</v>
      </c>
      <c r="U103" s="203">
        <v>30</v>
      </c>
      <c r="V103" s="22" t="s">
        <v>470</v>
      </c>
      <c r="W103" s="22" t="s">
        <v>471</v>
      </c>
      <c r="X103" s="9" t="s">
        <v>472</v>
      </c>
      <c r="Y103" s="9" t="s">
        <v>473</v>
      </c>
      <c r="Z103" s="9" t="s">
        <v>473</v>
      </c>
      <c r="AA103" s="206">
        <v>70</v>
      </c>
      <c r="AB103" s="206">
        <v>59</v>
      </c>
      <c r="AC103" s="26">
        <v>0.5</v>
      </c>
      <c r="AD103" s="27">
        <f t="shared" ref="AD103:AD134" si="0">U103+(U103*AC103)</f>
        <v>45</v>
      </c>
      <c r="AE103" s="4" t="s">
        <v>124</v>
      </c>
      <c r="AF103" s="4" t="s">
        <v>344</v>
      </c>
      <c r="AG103" s="4" t="s">
        <v>124</v>
      </c>
      <c r="AH103" s="4" t="s">
        <v>107</v>
      </c>
      <c r="AI103" s="12" t="s">
        <v>126</v>
      </c>
      <c r="AJ103" s="12" t="s">
        <v>154</v>
      </c>
      <c r="AK103" s="37" t="s">
        <v>129</v>
      </c>
      <c r="AL103" s="37" t="s">
        <v>156</v>
      </c>
      <c r="AM103" s="12" t="s">
        <v>124</v>
      </c>
      <c r="AN103" s="12" t="s">
        <v>124</v>
      </c>
      <c r="AO103" s="4" t="s">
        <v>124</v>
      </c>
      <c r="AP103" s="4" t="s">
        <v>124</v>
      </c>
      <c r="AQ103" s="4" t="s">
        <v>124</v>
      </c>
      <c r="AR103" s="4" t="s">
        <v>124</v>
      </c>
      <c r="AS103" s="4" t="s">
        <v>124</v>
      </c>
      <c r="AT103" s="285" t="s">
        <v>161</v>
      </c>
    </row>
    <row r="104" spans="1:46" hidden="1">
      <c r="A104" t="s">
        <v>164</v>
      </c>
      <c r="B104" s="4" t="s">
        <v>136</v>
      </c>
      <c r="C104" s="4"/>
      <c r="R104" s="202" t="s">
        <v>448</v>
      </c>
      <c r="S104" s="202" t="s">
        <v>81</v>
      </c>
      <c r="T104" s="204" t="s">
        <v>388</v>
      </c>
      <c r="U104" s="203">
        <v>50</v>
      </c>
      <c r="V104" s="22" t="s">
        <v>474</v>
      </c>
      <c r="W104" s="22" t="s">
        <v>475</v>
      </c>
      <c r="X104" s="9" t="s">
        <v>476</v>
      </c>
      <c r="Y104" s="9" t="s">
        <v>477</v>
      </c>
      <c r="Z104" s="9" t="s">
        <v>473</v>
      </c>
      <c r="AA104" s="206">
        <v>80</v>
      </c>
      <c r="AB104" s="206">
        <v>69</v>
      </c>
      <c r="AC104" s="26">
        <v>0.5</v>
      </c>
      <c r="AD104" s="27">
        <f t="shared" si="0"/>
        <v>75</v>
      </c>
      <c r="AE104" s="4" t="s">
        <v>124</v>
      </c>
      <c r="AF104" s="4" t="s">
        <v>344</v>
      </c>
      <c r="AG104" s="4" t="s">
        <v>124</v>
      </c>
      <c r="AH104" s="4" t="s">
        <v>107</v>
      </c>
      <c r="AI104" s="12" t="s">
        <v>126</v>
      </c>
      <c r="AJ104" s="12" t="s">
        <v>154</v>
      </c>
      <c r="AK104" s="37" t="s">
        <v>129</v>
      </c>
      <c r="AL104" s="37" t="s">
        <v>156</v>
      </c>
      <c r="AM104" s="12" t="s">
        <v>124</v>
      </c>
      <c r="AN104" s="12" t="s">
        <v>124</v>
      </c>
      <c r="AO104" s="4" t="s">
        <v>124</v>
      </c>
      <c r="AP104" s="4" t="s">
        <v>124</v>
      </c>
      <c r="AQ104" s="4" t="s">
        <v>124</v>
      </c>
      <c r="AR104" s="4" t="s">
        <v>124</v>
      </c>
      <c r="AS104" s="4" t="s">
        <v>124</v>
      </c>
      <c r="AT104" s="285" t="s">
        <v>161</v>
      </c>
    </row>
    <row r="105" spans="1:46" hidden="1">
      <c r="A105" t="s">
        <v>165</v>
      </c>
      <c r="B105" s="4"/>
      <c r="C105" s="4"/>
      <c r="R105" s="202" t="s">
        <v>448</v>
      </c>
      <c r="S105" s="202" t="s">
        <v>81</v>
      </c>
      <c r="T105" s="204" t="s">
        <v>389</v>
      </c>
      <c r="U105" s="203">
        <v>100</v>
      </c>
      <c r="V105" s="22" t="s">
        <v>478</v>
      </c>
      <c r="W105" s="22" t="s">
        <v>479</v>
      </c>
      <c r="X105" s="9" t="s">
        <v>470</v>
      </c>
      <c r="Y105" s="9" t="s">
        <v>471</v>
      </c>
      <c r="Z105" s="9" t="s">
        <v>473</v>
      </c>
      <c r="AA105" s="206">
        <v>100</v>
      </c>
      <c r="AB105" s="206">
        <v>89</v>
      </c>
      <c r="AC105" s="26">
        <v>0.5</v>
      </c>
      <c r="AD105" s="27">
        <f t="shared" si="0"/>
        <v>150</v>
      </c>
      <c r="AE105" s="4" t="s">
        <v>124</v>
      </c>
      <c r="AF105" s="4" t="s">
        <v>344</v>
      </c>
      <c r="AG105" s="4" t="s">
        <v>124</v>
      </c>
      <c r="AH105" s="4" t="s">
        <v>107</v>
      </c>
      <c r="AI105" s="12" t="s">
        <v>126</v>
      </c>
      <c r="AJ105" s="12" t="s">
        <v>154</v>
      </c>
      <c r="AK105" s="37" t="s">
        <v>129</v>
      </c>
      <c r="AL105" s="37" t="s">
        <v>156</v>
      </c>
      <c r="AM105" s="12" t="s">
        <v>124</v>
      </c>
      <c r="AN105" s="12" t="s">
        <v>124</v>
      </c>
      <c r="AO105" s="4" t="s">
        <v>124</v>
      </c>
      <c r="AP105" s="4" t="s">
        <v>124</v>
      </c>
      <c r="AQ105" s="4" t="s">
        <v>124</v>
      </c>
      <c r="AR105" s="4" t="s">
        <v>124</v>
      </c>
      <c r="AS105" s="4" t="s">
        <v>124</v>
      </c>
      <c r="AT105" s="285" t="s">
        <v>161</v>
      </c>
    </row>
    <row r="106" spans="1:46" hidden="1">
      <c r="A106" t="s">
        <v>166</v>
      </c>
      <c r="B106" s="4" t="s">
        <v>240</v>
      </c>
      <c r="C106" s="4" t="s">
        <v>243</v>
      </c>
      <c r="D106" s="4" t="s">
        <v>246</v>
      </c>
      <c r="E106" s="4" t="s">
        <v>249</v>
      </c>
      <c r="F106" s="4"/>
      <c r="G106" s="4"/>
      <c r="R106" s="202" t="s">
        <v>448</v>
      </c>
      <c r="S106" s="202" t="s">
        <v>81</v>
      </c>
      <c r="T106" s="204" t="s">
        <v>390</v>
      </c>
      <c r="U106" s="203">
        <v>200</v>
      </c>
      <c r="V106" s="22" t="s">
        <v>480</v>
      </c>
      <c r="W106" s="22" t="s">
        <v>481</v>
      </c>
      <c r="X106" s="9" t="s">
        <v>470</v>
      </c>
      <c r="Y106" s="9" t="s">
        <v>471</v>
      </c>
      <c r="Z106" s="9" t="s">
        <v>473</v>
      </c>
      <c r="AA106" s="206">
        <v>150</v>
      </c>
      <c r="AB106" s="206">
        <v>139</v>
      </c>
      <c r="AC106" s="26">
        <v>0.5</v>
      </c>
      <c r="AD106" s="27">
        <f t="shared" si="0"/>
        <v>300</v>
      </c>
      <c r="AE106" s="4" t="s">
        <v>124</v>
      </c>
      <c r="AF106" s="4" t="s">
        <v>344</v>
      </c>
      <c r="AG106" s="4" t="s">
        <v>124</v>
      </c>
      <c r="AH106" s="4" t="s">
        <v>107</v>
      </c>
      <c r="AI106" s="12" t="s">
        <v>126</v>
      </c>
      <c r="AJ106" s="12" t="s">
        <v>154</v>
      </c>
      <c r="AK106" s="37" t="s">
        <v>129</v>
      </c>
      <c r="AL106" s="37" t="s">
        <v>156</v>
      </c>
      <c r="AM106" s="12" t="s">
        <v>124</v>
      </c>
      <c r="AN106" s="12" t="s">
        <v>124</v>
      </c>
      <c r="AO106" s="4" t="s">
        <v>124</v>
      </c>
      <c r="AP106" s="4" t="s">
        <v>124</v>
      </c>
      <c r="AQ106" s="4" t="s">
        <v>124</v>
      </c>
      <c r="AR106" s="4" t="s">
        <v>124</v>
      </c>
      <c r="AS106" s="4" t="s">
        <v>124</v>
      </c>
      <c r="AT106" s="285" t="s">
        <v>161</v>
      </c>
    </row>
    <row r="107" spans="1:46" hidden="1">
      <c r="A107" t="s">
        <v>167</v>
      </c>
      <c r="B107" s="4" t="s">
        <v>241</v>
      </c>
      <c r="C107" s="4" t="s">
        <v>244</v>
      </c>
      <c r="D107" s="4" t="s">
        <v>247</v>
      </c>
      <c r="E107" s="4" t="s">
        <v>250</v>
      </c>
      <c r="F107" s="4" t="s">
        <v>253</v>
      </c>
      <c r="G107" s="4"/>
      <c r="R107" s="202" t="s">
        <v>448</v>
      </c>
      <c r="S107" s="202" t="s">
        <v>81</v>
      </c>
      <c r="T107" s="204" t="s">
        <v>391</v>
      </c>
      <c r="U107" s="203">
        <v>300</v>
      </c>
      <c r="V107" s="22" t="s">
        <v>482</v>
      </c>
      <c r="W107" s="22" t="s">
        <v>483</v>
      </c>
      <c r="X107" s="9" t="s">
        <v>474</v>
      </c>
      <c r="Y107" s="9" t="s">
        <v>475</v>
      </c>
      <c r="Z107" s="9" t="s">
        <v>473</v>
      </c>
      <c r="AA107" s="206">
        <v>210</v>
      </c>
      <c r="AB107" s="206">
        <v>189</v>
      </c>
      <c r="AC107" s="26">
        <v>0.33300000000000002</v>
      </c>
      <c r="AD107" s="27">
        <f t="shared" si="0"/>
        <v>399.9</v>
      </c>
      <c r="AE107" s="4" t="s">
        <v>124</v>
      </c>
      <c r="AF107" s="4" t="s">
        <v>344</v>
      </c>
      <c r="AG107" s="4" t="s">
        <v>124</v>
      </c>
      <c r="AH107" s="4" t="s">
        <v>107</v>
      </c>
      <c r="AI107" s="12" t="s">
        <v>126</v>
      </c>
      <c r="AJ107" s="12" t="s">
        <v>154</v>
      </c>
      <c r="AK107" s="37" t="s">
        <v>129</v>
      </c>
      <c r="AL107" s="37" t="s">
        <v>156</v>
      </c>
      <c r="AM107" s="12" t="s">
        <v>124</v>
      </c>
      <c r="AN107" s="12" t="s">
        <v>124</v>
      </c>
      <c r="AO107" s="4" t="s">
        <v>124</v>
      </c>
      <c r="AP107" s="4" t="s">
        <v>124</v>
      </c>
      <c r="AQ107" s="4" t="s">
        <v>124</v>
      </c>
      <c r="AR107" s="4" t="s">
        <v>124</v>
      </c>
      <c r="AS107" s="4" t="s">
        <v>124</v>
      </c>
      <c r="AT107" s="285" t="s">
        <v>161</v>
      </c>
    </row>
    <row r="108" spans="1:46" hidden="1">
      <c r="B108" s="4" t="s">
        <v>242</v>
      </c>
      <c r="C108" s="4" t="s">
        <v>245</v>
      </c>
      <c r="D108" s="4" t="s">
        <v>248</v>
      </c>
      <c r="E108" s="4" t="s">
        <v>251</v>
      </c>
      <c r="F108" s="4" t="s">
        <v>254</v>
      </c>
      <c r="G108" s="4"/>
      <c r="R108" s="202" t="s">
        <v>448</v>
      </c>
      <c r="S108" s="202" t="s">
        <v>81</v>
      </c>
      <c r="T108" s="204" t="s">
        <v>257</v>
      </c>
      <c r="U108" s="203">
        <v>600</v>
      </c>
      <c r="V108" s="22" t="s">
        <v>484</v>
      </c>
      <c r="W108" s="22" t="s">
        <v>485</v>
      </c>
      <c r="X108" s="9" t="s">
        <v>474</v>
      </c>
      <c r="Y108" s="9" t="s">
        <v>475</v>
      </c>
      <c r="Z108" s="9" t="s">
        <v>473</v>
      </c>
      <c r="AA108" s="206">
        <v>300</v>
      </c>
      <c r="AB108" s="206">
        <v>279</v>
      </c>
      <c r="AC108" s="26">
        <v>0.16600000000000001</v>
      </c>
      <c r="AD108" s="27">
        <f t="shared" si="0"/>
        <v>699.6</v>
      </c>
      <c r="AE108" s="4" t="s">
        <v>124</v>
      </c>
      <c r="AF108" s="4" t="s">
        <v>344</v>
      </c>
      <c r="AG108" s="4" t="s">
        <v>124</v>
      </c>
      <c r="AH108" s="4" t="s">
        <v>107</v>
      </c>
      <c r="AI108" s="12" t="s">
        <v>126</v>
      </c>
      <c r="AJ108" s="12" t="s">
        <v>154</v>
      </c>
      <c r="AK108" s="37" t="s">
        <v>129</v>
      </c>
      <c r="AL108" s="37" t="s">
        <v>156</v>
      </c>
      <c r="AM108" s="12" t="s">
        <v>124</v>
      </c>
      <c r="AN108" s="12" t="s">
        <v>124</v>
      </c>
      <c r="AO108" s="4" t="s">
        <v>124</v>
      </c>
      <c r="AP108" s="4" t="s">
        <v>124</v>
      </c>
      <c r="AQ108" s="4" t="s">
        <v>124</v>
      </c>
      <c r="AR108" s="4" t="s">
        <v>124</v>
      </c>
      <c r="AS108" s="4" t="s">
        <v>124</v>
      </c>
      <c r="AT108" s="285" t="s">
        <v>161</v>
      </c>
    </row>
    <row r="109" spans="1:46" hidden="1">
      <c r="D109" s="4"/>
      <c r="E109" s="4" t="s">
        <v>252</v>
      </c>
      <c r="R109" s="202" t="s">
        <v>448</v>
      </c>
      <c r="S109" s="202" t="s">
        <v>81</v>
      </c>
      <c r="T109" s="204" t="s">
        <v>258</v>
      </c>
      <c r="U109" s="203">
        <v>1000</v>
      </c>
      <c r="V109" s="22" t="s">
        <v>486</v>
      </c>
      <c r="W109" s="22" t="s">
        <v>487</v>
      </c>
      <c r="X109" s="9" t="s">
        <v>474</v>
      </c>
      <c r="Y109" s="9" t="s">
        <v>475</v>
      </c>
      <c r="Z109" s="9" t="s">
        <v>473</v>
      </c>
      <c r="AA109" s="206">
        <v>500</v>
      </c>
      <c r="AB109" s="206">
        <v>479</v>
      </c>
      <c r="AC109" s="26">
        <v>0.1</v>
      </c>
      <c r="AD109" s="27">
        <f t="shared" si="0"/>
        <v>1100</v>
      </c>
      <c r="AE109" s="4" t="s">
        <v>124</v>
      </c>
      <c r="AF109" s="4" t="s">
        <v>344</v>
      </c>
      <c r="AG109" s="4" t="s">
        <v>124</v>
      </c>
      <c r="AH109" s="4" t="s">
        <v>107</v>
      </c>
      <c r="AI109" s="12" t="s">
        <v>126</v>
      </c>
      <c r="AJ109" s="12" t="s">
        <v>154</v>
      </c>
      <c r="AK109" s="37" t="s">
        <v>129</v>
      </c>
      <c r="AL109" s="37" t="s">
        <v>156</v>
      </c>
      <c r="AM109" s="12" t="s">
        <v>124</v>
      </c>
      <c r="AN109" s="12" t="s">
        <v>124</v>
      </c>
      <c r="AO109" s="4" t="s">
        <v>124</v>
      </c>
      <c r="AP109" s="4" t="s">
        <v>124</v>
      </c>
      <c r="AQ109" s="4" t="s">
        <v>124</v>
      </c>
      <c r="AR109" s="4" t="s">
        <v>124</v>
      </c>
      <c r="AS109" s="4" t="s">
        <v>124</v>
      </c>
      <c r="AT109" s="285" t="s">
        <v>161</v>
      </c>
    </row>
    <row r="110" spans="1:46" hidden="1">
      <c r="R110" s="202" t="s">
        <v>448</v>
      </c>
      <c r="S110" s="202" t="s">
        <v>82</v>
      </c>
      <c r="T110" s="204" t="s">
        <v>392</v>
      </c>
      <c r="U110" s="203">
        <v>30</v>
      </c>
      <c r="V110" s="22" t="s">
        <v>470</v>
      </c>
      <c r="W110" s="22" t="s">
        <v>471</v>
      </c>
      <c r="X110" s="9" t="s">
        <v>472</v>
      </c>
      <c r="Y110" s="9" t="s">
        <v>473</v>
      </c>
      <c r="Z110" s="9" t="s">
        <v>473</v>
      </c>
      <c r="AA110" s="206">
        <v>125</v>
      </c>
      <c r="AB110" s="206">
        <v>125</v>
      </c>
      <c r="AC110" s="26">
        <v>0.5</v>
      </c>
      <c r="AD110" s="27">
        <f t="shared" si="0"/>
        <v>45</v>
      </c>
      <c r="AE110" s="4" t="s">
        <v>33</v>
      </c>
      <c r="AF110" s="4" t="s">
        <v>124</v>
      </c>
      <c r="AG110" s="4" t="s">
        <v>148</v>
      </c>
      <c r="AH110" s="4" t="s">
        <v>124</v>
      </c>
      <c r="AI110" s="12" t="s">
        <v>124</v>
      </c>
      <c r="AJ110" s="4" t="s">
        <v>153</v>
      </c>
      <c r="AK110" s="37" t="s">
        <v>124</v>
      </c>
      <c r="AL110" s="37" t="s">
        <v>124</v>
      </c>
      <c r="AM110" s="37" t="s">
        <v>132</v>
      </c>
      <c r="AN110" s="38" t="s">
        <v>558</v>
      </c>
      <c r="AO110" s="12" t="s">
        <v>44</v>
      </c>
      <c r="AP110" s="12" t="s">
        <v>347</v>
      </c>
      <c r="AQ110" s="4" t="s">
        <v>128</v>
      </c>
      <c r="AR110" s="4" t="s">
        <v>124</v>
      </c>
      <c r="AS110" t="s">
        <v>565</v>
      </c>
      <c r="AT110" s="285" t="s">
        <v>161</v>
      </c>
    </row>
    <row r="111" spans="1:46" hidden="1">
      <c r="B111" s="204" t="s">
        <v>387</v>
      </c>
      <c r="C111" s="204" t="s">
        <v>392</v>
      </c>
      <c r="D111" s="204" t="s">
        <v>407</v>
      </c>
      <c r="E111" s="204" t="s">
        <v>422</v>
      </c>
      <c r="F111" s="204" t="s">
        <v>427</v>
      </c>
      <c r="G111" s="204" t="s">
        <v>432</v>
      </c>
      <c r="H111" s="204" t="s">
        <v>440</v>
      </c>
      <c r="R111" s="202" t="s">
        <v>448</v>
      </c>
      <c r="S111" s="202" t="s">
        <v>82</v>
      </c>
      <c r="T111" s="204" t="s">
        <v>393</v>
      </c>
      <c r="U111" s="203">
        <v>50</v>
      </c>
      <c r="V111" s="22" t="s">
        <v>474</v>
      </c>
      <c r="W111" s="22" t="s">
        <v>475</v>
      </c>
      <c r="X111" s="9" t="s">
        <v>476</v>
      </c>
      <c r="Y111" s="9" t="s">
        <v>477</v>
      </c>
      <c r="Z111" s="9" t="s">
        <v>473</v>
      </c>
      <c r="AA111" s="206">
        <v>135</v>
      </c>
      <c r="AB111" s="206">
        <v>135</v>
      </c>
      <c r="AC111" s="26">
        <v>0.5</v>
      </c>
      <c r="AD111" s="27">
        <f t="shared" si="0"/>
        <v>75</v>
      </c>
      <c r="AE111" s="4" t="s">
        <v>33</v>
      </c>
      <c r="AF111" s="4" t="s">
        <v>124</v>
      </c>
      <c r="AG111" s="4" t="s">
        <v>148</v>
      </c>
      <c r="AH111" s="4" t="s">
        <v>124</v>
      </c>
      <c r="AI111" s="12" t="s">
        <v>124</v>
      </c>
      <c r="AJ111" s="4" t="s">
        <v>153</v>
      </c>
      <c r="AK111" s="37" t="s">
        <v>124</v>
      </c>
      <c r="AL111" s="37" t="s">
        <v>124</v>
      </c>
      <c r="AM111" s="37" t="s">
        <v>132</v>
      </c>
      <c r="AN111" s="38" t="s">
        <v>558</v>
      </c>
      <c r="AO111" s="12" t="s">
        <v>44</v>
      </c>
      <c r="AP111" s="12" t="s">
        <v>347</v>
      </c>
      <c r="AQ111" s="4" t="s">
        <v>128</v>
      </c>
      <c r="AR111" s="4" t="s">
        <v>124</v>
      </c>
      <c r="AS111" s="202" t="s">
        <v>565</v>
      </c>
      <c r="AT111" s="285" t="s">
        <v>161</v>
      </c>
    </row>
    <row r="112" spans="1:46" hidden="1">
      <c r="B112" s="204" t="s">
        <v>388</v>
      </c>
      <c r="C112" s="204" t="s">
        <v>393</v>
      </c>
      <c r="D112" s="204" t="s">
        <v>408</v>
      </c>
      <c r="E112" s="204" t="s">
        <v>423</v>
      </c>
      <c r="F112" s="204" t="s">
        <v>428</v>
      </c>
      <c r="G112" s="204" t="s">
        <v>451</v>
      </c>
      <c r="H112" s="204" t="s">
        <v>450</v>
      </c>
      <c r="R112" s="202" t="s">
        <v>448</v>
      </c>
      <c r="S112" s="202" t="s">
        <v>82</v>
      </c>
      <c r="T112" s="204" t="s">
        <v>394</v>
      </c>
      <c r="U112" s="203">
        <v>100</v>
      </c>
      <c r="V112" s="22" t="s">
        <v>478</v>
      </c>
      <c r="W112" s="22" t="s">
        <v>479</v>
      </c>
      <c r="X112" s="9" t="s">
        <v>470</v>
      </c>
      <c r="Y112" s="9" t="s">
        <v>471</v>
      </c>
      <c r="Z112" s="9" t="s">
        <v>473</v>
      </c>
      <c r="AA112" s="206">
        <v>155</v>
      </c>
      <c r="AB112" s="206">
        <v>155</v>
      </c>
      <c r="AC112" s="26">
        <v>0.5</v>
      </c>
      <c r="AD112" s="27">
        <f t="shared" si="0"/>
        <v>150</v>
      </c>
      <c r="AE112" s="4" t="s">
        <v>33</v>
      </c>
      <c r="AF112" s="4" t="s">
        <v>124</v>
      </c>
      <c r="AG112" s="4" t="s">
        <v>148</v>
      </c>
      <c r="AH112" s="4" t="s">
        <v>124</v>
      </c>
      <c r="AI112" s="12" t="s">
        <v>124</v>
      </c>
      <c r="AJ112" s="4" t="s">
        <v>153</v>
      </c>
      <c r="AK112" s="37" t="s">
        <v>124</v>
      </c>
      <c r="AL112" s="37" t="s">
        <v>124</v>
      </c>
      <c r="AM112" s="37" t="s">
        <v>132</v>
      </c>
      <c r="AN112" s="38" t="s">
        <v>558</v>
      </c>
      <c r="AO112" s="12" t="s">
        <v>44</v>
      </c>
      <c r="AP112" s="12" t="s">
        <v>347</v>
      </c>
      <c r="AQ112" s="4" t="s">
        <v>128</v>
      </c>
      <c r="AR112" s="4" t="s">
        <v>124</v>
      </c>
      <c r="AS112" s="202" t="s">
        <v>565</v>
      </c>
      <c r="AT112" s="285" t="s">
        <v>161</v>
      </c>
    </row>
    <row r="113" spans="1:46" hidden="1">
      <c r="A113" t="s">
        <v>169</v>
      </c>
      <c r="B113" s="204" t="s">
        <v>389</v>
      </c>
      <c r="C113" s="204" t="s">
        <v>394</v>
      </c>
      <c r="D113" s="204" t="s">
        <v>409</v>
      </c>
      <c r="E113" s="204" t="s">
        <v>424</v>
      </c>
      <c r="F113" s="204" t="s">
        <v>429</v>
      </c>
      <c r="G113" s="204" t="s">
        <v>433</v>
      </c>
      <c r="H113" s="204" t="s">
        <v>441</v>
      </c>
      <c r="K113" s="44"/>
      <c r="L113" s="44"/>
      <c r="M113" s="44"/>
      <c r="N113" s="10"/>
      <c r="R113" s="202" t="s">
        <v>448</v>
      </c>
      <c r="S113" s="202" t="s">
        <v>82</v>
      </c>
      <c r="T113" s="204" t="s">
        <v>395</v>
      </c>
      <c r="U113" s="203">
        <v>200</v>
      </c>
      <c r="V113" s="22" t="s">
        <v>480</v>
      </c>
      <c r="W113" s="22" t="s">
        <v>481</v>
      </c>
      <c r="X113" s="9" t="s">
        <v>470</v>
      </c>
      <c r="Y113" s="9" t="s">
        <v>471</v>
      </c>
      <c r="Z113" s="9" t="s">
        <v>473</v>
      </c>
      <c r="AA113" s="206">
        <v>205</v>
      </c>
      <c r="AB113" s="206">
        <v>205</v>
      </c>
      <c r="AC113" s="26">
        <v>0.5</v>
      </c>
      <c r="AD113" s="27">
        <f t="shared" si="0"/>
        <v>300</v>
      </c>
      <c r="AE113" s="4" t="s">
        <v>33</v>
      </c>
      <c r="AF113" s="4" t="s">
        <v>124</v>
      </c>
      <c r="AG113" s="4" t="s">
        <v>148</v>
      </c>
      <c r="AH113" s="4" t="s">
        <v>124</v>
      </c>
      <c r="AI113" s="12" t="s">
        <v>124</v>
      </c>
      <c r="AJ113" s="4" t="s">
        <v>153</v>
      </c>
      <c r="AK113" s="37" t="s">
        <v>124</v>
      </c>
      <c r="AL113" s="37" t="s">
        <v>124</v>
      </c>
      <c r="AM113" s="37" t="s">
        <v>132</v>
      </c>
      <c r="AN113" s="38" t="s">
        <v>558</v>
      </c>
      <c r="AO113" s="12" t="s">
        <v>44</v>
      </c>
      <c r="AP113" s="12" t="s">
        <v>347</v>
      </c>
      <c r="AQ113" s="4" t="s">
        <v>128</v>
      </c>
      <c r="AR113" s="4" t="s">
        <v>124</v>
      </c>
      <c r="AS113" s="202" t="s">
        <v>565</v>
      </c>
      <c r="AT113" s="285" t="s">
        <v>161</v>
      </c>
    </row>
    <row r="114" spans="1:46" hidden="1">
      <c r="A114" t="s">
        <v>170</v>
      </c>
      <c r="B114" s="204" t="s">
        <v>390</v>
      </c>
      <c r="C114" s="204" t="s">
        <v>395</v>
      </c>
      <c r="D114" s="204" t="s">
        <v>410</v>
      </c>
      <c r="E114" s="204" t="s">
        <v>425</v>
      </c>
      <c r="F114" s="204" t="s">
        <v>430</v>
      </c>
      <c r="G114" s="204" t="s">
        <v>434</v>
      </c>
      <c r="H114" s="204" t="s">
        <v>442</v>
      </c>
      <c r="K114" s="44"/>
      <c r="L114" s="44"/>
      <c r="M114" s="44"/>
      <c r="N114" s="10"/>
      <c r="R114" s="202" t="s">
        <v>448</v>
      </c>
      <c r="S114" s="202" t="s">
        <v>82</v>
      </c>
      <c r="T114" s="204" t="s">
        <v>396</v>
      </c>
      <c r="U114" s="203">
        <v>300</v>
      </c>
      <c r="V114" s="22" t="s">
        <v>482</v>
      </c>
      <c r="W114" s="22" t="s">
        <v>483</v>
      </c>
      <c r="X114" s="9" t="s">
        <v>474</v>
      </c>
      <c r="Y114" s="9" t="s">
        <v>475</v>
      </c>
      <c r="Z114" s="9" t="s">
        <v>473</v>
      </c>
      <c r="AA114" s="206">
        <v>265</v>
      </c>
      <c r="AB114" s="206">
        <v>265</v>
      </c>
      <c r="AC114" s="26">
        <v>0.33300000000000002</v>
      </c>
      <c r="AD114" s="27">
        <f t="shared" si="0"/>
        <v>399.9</v>
      </c>
      <c r="AE114" s="4" t="s">
        <v>33</v>
      </c>
      <c r="AF114" s="4" t="s">
        <v>124</v>
      </c>
      <c r="AG114" s="4" t="s">
        <v>148</v>
      </c>
      <c r="AH114" s="4" t="s">
        <v>124</v>
      </c>
      <c r="AI114" s="12" t="s">
        <v>124</v>
      </c>
      <c r="AJ114" s="4" t="s">
        <v>153</v>
      </c>
      <c r="AK114" s="37" t="s">
        <v>124</v>
      </c>
      <c r="AL114" s="37" t="s">
        <v>124</v>
      </c>
      <c r="AM114" s="37" t="s">
        <v>132</v>
      </c>
      <c r="AN114" s="38" t="s">
        <v>558</v>
      </c>
      <c r="AO114" s="12" t="s">
        <v>44</v>
      </c>
      <c r="AP114" s="12" t="s">
        <v>347</v>
      </c>
      <c r="AQ114" s="4" t="s">
        <v>128</v>
      </c>
      <c r="AR114" s="4" t="s">
        <v>124</v>
      </c>
      <c r="AS114" s="202" t="s">
        <v>565</v>
      </c>
      <c r="AT114" s="285" t="s">
        <v>161</v>
      </c>
    </row>
    <row r="115" spans="1:46" hidden="1">
      <c r="A115" t="s">
        <v>171</v>
      </c>
      <c r="B115" s="204" t="s">
        <v>391</v>
      </c>
      <c r="C115" s="204" t="s">
        <v>396</v>
      </c>
      <c r="D115" s="204" t="s">
        <v>411</v>
      </c>
      <c r="E115" s="204" t="s">
        <v>426</v>
      </c>
      <c r="F115" s="204" t="s">
        <v>431</v>
      </c>
      <c r="G115" s="204" t="s">
        <v>435</v>
      </c>
      <c r="H115" s="204" t="s">
        <v>443</v>
      </c>
      <c r="L115" s="44"/>
      <c r="M115" s="44"/>
      <c r="N115" s="40"/>
      <c r="R115" s="202" t="s">
        <v>448</v>
      </c>
      <c r="S115" s="202" t="s">
        <v>82</v>
      </c>
      <c r="T115" s="204" t="s">
        <v>259</v>
      </c>
      <c r="U115" s="203">
        <v>600</v>
      </c>
      <c r="V115" s="22" t="s">
        <v>484</v>
      </c>
      <c r="W115" s="22" t="s">
        <v>485</v>
      </c>
      <c r="X115" s="9" t="s">
        <v>474</v>
      </c>
      <c r="Y115" s="9" t="s">
        <v>475</v>
      </c>
      <c r="Z115" s="9" t="s">
        <v>473</v>
      </c>
      <c r="AA115" s="206">
        <v>355</v>
      </c>
      <c r="AB115" s="206">
        <v>355</v>
      </c>
      <c r="AC115" s="26">
        <v>0.16600000000000001</v>
      </c>
      <c r="AD115" s="27">
        <f t="shared" si="0"/>
        <v>699.6</v>
      </c>
      <c r="AE115" s="4" t="s">
        <v>33</v>
      </c>
      <c r="AF115" s="4" t="s">
        <v>124</v>
      </c>
      <c r="AG115" s="4" t="s">
        <v>148</v>
      </c>
      <c r="AH115" s="4" t="s">
        <v>124</v>
      </c>
      <c r="AI115" s="12" t="s">
        <v>124</v>
      </c>
      <c r="AJ115" s="4" t="s">
        <v>153</v>
      </c>
      <c r="AK115" s="37" t="s">
        <v>124</v>
      </c>
      <c r="AL115" s="37" t="s">
        <v>124</v>
      </c>
      <c r="AM115" s="37" t="s">
        <v>132</v>
      </c>
      <c r="AN115" s="38" t="s">
        <v>558</v>
      </c>
      <c r="AO115" s="12" t="s">
        <v>44</v>
      </c>
      <c r="AP115" s="12" t="s">
        <v>347</v>
      </c>
      <c r="AQ115" s="4" t="s">
        <v>128</v>
      </c>
      <c r="AR115" s="4" t="s">
        <v>124</v>
      </c>
      <c r="AS115" s="202" t="s">
        <v>565</v>
      </c>
      <c r="AT115" s="285" t="s">
        <v>161</v>
      </c>
    </row>
    <row r="116" spans="1:46" hidden="1">
      <c r="A116" t="s">
        <v>168</v>
      </c>
      <c r="B116" s="204" t="s">
        <v>257</v>
      </c>
      <c r="C116" s="204" t="s">
        <v>259</v>
      </c>
      <c r="D116" s="204" t="s">
        <v>265</v>
      </c>
      <c r="E116" s="204" t="s">
        <v>271</v>
      </c>
      <c r="F116" s="204" t="s">
        <v>273</v>
      </c>
      <c r="G116" s="204" t="s">
        <v>275</v>
      </c>
      <c r="H116" s="204" t="s">
        <v>279</v>
      </c>
      <c r="L116" s="44"/>
      <c r="M116" s="44"/>
      <c r="N116" s="10"/>
      <c r="R116" s="202" t="s">
        <v>448</v>
      </c>
      <c r="S116" s="202" t="s">
        <v>82</v>
      </c>
      <c r="T116" s="204" t="s">
        <v>260</v>
      </c>
      <c r="U116" s="203">
        <v>1000</v>
      </c>
      <c r="V116" s="22" t="s">
        <v>486</v>
      </c>
      <c r="W116" s="22" t="s">
        <v>487</v>
      </c>
      <c r="X116" s="9" t="s">
        <v>474</v>
      </c>
      <c r="Y116" s="9" t="s">
        <v>475</v>
      </c>
      <c r="Z116" s="9" t="s">
        <v>473</v>
      </c>
      <c r="AA116" s="206">
        <v>555</v>
      </c>
      <c r="AB116" s="206">
        <v>555</v>
      </c>
      <c r="AC116" s="26">
        <v>0.1</v>
      </c>
      <c r="AD116" s="27">
        <f t="shared" si="0"/>
        <v>1100</v>
      </c>
      <c r="AE116" s="4" t="s">
        <v>33</v>
      </c>
      <c r="AF116" s="4" t="s">
        <v>124</v>
      </c>
      <c r="AG116" s="4" t="s">
        <v>148</v>
      </c>
      <c r="AH116" s="4" t="s">
        <v>124</v>
      </c>
      <c r="AI116" s="12" t="s">
        <v>124</v>
      </c>
      <c r="AJ116" s="4" t="s">
        <v>153</v>
      </c>
      <c r="AK116" s="37" t="s">
        <v>124</v>
      </c>
      <c r="AL116" s="37" t="s">
        <v>124</v>
      </c>
      <c r="AM116" s="37" t="s">
        <v>132</v>
      </c>
      <c r="AN116" s="38" t="s">
        <v>558</v>
      </c>
      <c r="AO116" s="12" t="s">
        <v>44</v>
      </c>
      <c r="AP116" s="12" t="s">
        <v>347</v>
      </c>
      <c r="AQ116" s="4" t="s">
        <v>128</v>
      </c>
      <c r="AR116" s="4" t="s">
        <v>124</v>
      </c>
      <c r="AS116" s="202" t="s">
        <v>565</v>
      </c>
      <c r="AT116" s="285" t="s">
        <v>161</v>
      </c>
    </row>
    <row r="117" spans="1:46" hidden="1">
      <c r="A117" t="s">
        <v>172</v>
      </c>
      <c r="B117" s="204" t="s">
        <v>258</v>
      </c>
      <c r="C117" s="204" t="s">
        <v>260</v>
      </c>
      <c r="D117" s="204" t="s">
        <v>266</v>
      </c>
      <c r="E117" s="204" t="s">
        <v>272</v>
      </c>
      <c r="F117" s="204" t="s">
        <v>274</v>
      </c>
      <c r="G117" s="204" t="s">
        <v>276</v>
      </c>
      <c r="H117" s="204" t="s">
        <v>280</v>
      </c>
      <c r="L117" s="44"/>
      <c r="M117" s="44"/>
      <c r="N117" s="10"/>
      <c r="R117" s="202" t="s">
        <v>448</v>
      </c>
      <c r="S117" s="202" t="s">
        <v>82</v>
      </c>
      <c r="T117" s="204" t="s">
        <v>397</v>
      </c>
      <c r="U117" s="203">
        <v>30</v>
      </c>
      <c r="V117" s="22" t="s">
        <v>470</v>
      </c>
      <c r="W117" s="22" t="s">
        <v>471</v>
      </c>
      <c r="X117" s="9" t="s">
        <v>472</v>
      </c>
      <c r="Y117" s="9" t="s">
        <v>473</v>
      </c>
      <c r="Z117" s="9" t="s">
        <v>473</v>
      </c>
      <c r="AA117" s="206">
        <v>135</v>
      </c>
      <c r="AB117" s="206">
        <v>135</v>
      </c>
      <c r="AC117" s="26">
        <v>0.5</v>
      </c>
      <c r="AD117" s="27">
        <f t="shared" si="0"/>
        <v>45</v>
      </c>
      <c r="AE117" s="4" t="s">
        <v>26</v>
      </c>
      <c r="AF117" s="4" t="s">
        <v>124</v>
      </c>
      <c r="AG117" s="4" t="s">
        <v>148</v>
      </c>
      <c r="AH117" s="4" t="s">
        <v>124</v>
      </c>
      <c r="AI117" s="12" t="s">
        <v>124</v>
      </c>
      <c r="AJ117" s="4" t="s">
        <v>153</v>
      </c>
      <c r="AK117" s="37" t="s">
        <v>124</v>
      </c>
      <c r="AL117" s="37" t="s">
        <v>124</v>
      </c>
      <c r="AM117" s="37" t="s">
        <v>132</v>
      </c>
      <c r="AN117" s="38" t="s">
        <v>558</v>
      </c>
      <c r="AO117" s="12" t="s">
        <v>571</v>
      </c>
      <c r="AP117" s="12" t="s">
        <v>347</v>
      </c>
      <c r="AQ117" s="4" t="s">
        <v>128</v>
      </c>
      <c r="AR117" s="4" t="s">
        <v>124</v>
      </c>
      <c r="AS117" s="202" t="s">
        <v>565</v>
      </c>
      <c r="AT117" s="285" t="s">
        <v>161</v>
      </c>
    </row>
    <row r="118" spans="1:46" hidden="1">
      <c r="A118" t="s">
        <v>174</v>
      </c>
      <c r="C118" s="204" t="s">
        <v>397</v>
      </c>
      <c r="D118" s="204" t="s">
        <v>412</v>
      </c>
      <c r="G118" s="204" t="s">
        <v>449</v>
      </c>
      <c r="H118" s="204" t="s">
        <v>452</v>
      </c>
      <c r="L118" s="44"/>
      <c r="M118" s="44"/>
      <c r="N118" s="10"/>
      <c r="R118" s="202" t="s">
        <v>448</v>
      </c>
      <c r="S118" s="202" t="s">
        <v>82</v>
      </c>
      <c r="T118" s="204" t="s">
        <v>398</v>
      </c>
      <c r="U118" s="203">
        <v>50</v>
      </c>
      <c r="V118" s="22" t="s">
        <v>474</v>
      </c>
      <c r="W118" s="22" t="s">
        <v>475</v>
      </c>
      <c r="X118" s="9" t="s">
        <v>476</v>
      </c>
      <c r="Y118" s="9" t="s">
        <v>477</v>
      </c>
      <c r="Z118" s="9" t="s">
        <v>473</v>
      </c>
      <c r="AA118" s="206">
        <v>145</v>
      </c>
      <c r="AB118" s="206">
        <v>145</v>
      </c>
      <c r="AC118" s="26">
        <v>0.5</v>
      </c>
      <c r="AD118" s="27">
        <f t="shared" si="0"/>
        <v>75</v>
      </c>
      <c r="AE118" s="4" t="s">
        <v>26</v>
      </c>
      <c r="AF118" s="4" t="s">
        <v>124</v>
      </c>
      <c r="AG118" s="4" t="s">
        <v>148</v>
      </c>
      <c r="AH118" s="4" t="s">
        <v>124</v>
      </c>
      <c r="AI118" s="12" t="s">
        <v>124</v>
      </c>
      <c r="AJ118" s="4" t="s">
        <v>153</v>
      </c>
      <c r="AK118" s="37" t="s">
        <v>124</v>
      </c>
      <c r="AL118" s="37" t="s">
        <v>124</v>
      </c>
      <c r="AM118" s="37" t="s">
        <v>132</v>
      </c>
      <c r="AN118" s="38" t="s">
        <v>558</v>
      </c>
      <c r="AO118" s="12" t="s">
        <v>571</v>
      </c>
      <c r="AP118" s="12" t="s">
        <v>347</v>
      </c>
      <c r="AQ118" s="4" t="s">
        <v>128</v>
      </c>
      <c r="AR118" s="4" t="s">
        <v>124</v>
      </c>
      <c r="AS118" s="202" t="s">
        <v>565</v>
      </c>
      <c r="AT118" s="285" t="s">
        <v>161</v>
      </c>
    </row>
    <row r="119" spans="1:46" hidden="1">
      <c r="A119" t="s">
        <v>175</v>
      </c>
      <c r="C119" s="204" t="s">
        <v>398</v>
      </c>
      <c r="D119" s="204" t="s">
        <v>413</v>
      </c>
      <c r="G119" s="204" t="s">
        <v>436</v>
      </c>
      <c r="H119" s="204" t="s">
        <v>444</v>
      </c>
      <c r="R119" s="202" t="s">
        <v>448</v>
      </c>
      <c r="S119" s="202" t="s">
        <v>82</v>
      </c>
      <c r="T119" s="204" t="s">
        <v>399</v>
      </c>
      <c r="U119" s="203">
        <v>100</v>
      </c>
      <c r="V119" s="22" t="s">
        <v>478</v>
      </c>
      <c r="W119" s="22" t="s">
        <v>479</v>
      </c>
      <c r="X119" s="9" t="s">
        <v>470</v>
      </c>
      <c r="Y119" s="9" t="s">
        <v>471</v>
      </c>
      <c r="Z119" s="9" t="s">
        <v>473</v>
      </c>
      <c r="AA119" s="206">
        <v>165</v>
      </c>
      <c r="AB119" s="206">
        <v>165</v>
      </c>
      <c r="AC119" s="26">
        <v>0.5</v>
      </c>
      <c r="AD119" s="27">
        <f t="shared" si="0"/>
        <v>150</v>
      </c>
      <c r="AE119" s="4" t="s">
        <v>26</v>
      </c>
      <c r="AF119" s="4" t="s">
        <v>124</v>
      </c>
      <c r="AG119" s="4" t="s">
        <v>148</v>
      </c>
      <c r="AH119" s="4" t="s">
        <v>124</v>
      </c>
      <c r="AI119" s="12" t="s">
        <v>124</v>
      </c>
      <c r="AJ119" s="4" t="s">
        <v>153</v>
      </c>
      <c r="AK119" s="37" t="s">
        <v>124</v>
      </c>
      <c r="AL119" s="37" t="s">
        <v>124</v>
      </c>
      <c r="AM119" s="37" t="s">
        <v>132</v>
      </c>
      <c r="AN119" s="38" t="s">
        <v>558</v>
      </c>
      <c r="AO119" s="12" t="s">
        <v>571</v>
      </c>
      <c r="AP119" s="12" t="s">
        <v>347</v>
      </c>
      <c r="AQ119" s="4" t="s">
        <v>128</v>
      </c>
      <c r="AR119" s="4" t="s">
        <v>124</v>
      </c>
      <c r="AS119" s="202" t="s">
        <v>565</v>
      </c>
      <c r="AT119" s="285" t="s">
        <v>161</v>
      </c>
    </row>
    <row r="120" spans="1:46" hidden="1">
      <c r="A120" t="s">
        <v>176</v>
      </c>
      <c r="C120" s="204" t="s">
        <v>399</v>
      </c>
      <c r="D120" s="204" t="s">
        <v>414</v>
      </c>
      <c r="G120" s="204" t="s">
        <v>437</v>
      </c>
      <c r="H120" s="204" t="s">
        <v>453</v>
      </c>
      <c r="R120" s="202" t="s">
        <v>448</v>
      </c>
      <c r="S120" s="202" t="s">
        <v>82</v>
      </c>
      <c r="T120" s="204" t="s">
        <v>400</v>
      </c>
      <c r="U120" s="203">
        <v>200</v>
      </c>
      <c r="V120" s="22" t="s">
        <v>480</v>
      </c>
      <c r="W120" s="22" t="s">
        <v>481</v>
      </c>
      <c r="X120" s="9" t="s">
        <v>470</v>
      </c>
      <c r="Y120" s="9" t="s">
        <v>471</v>
      </c>
      <c r="Z120" s="9" t="s">
        <v>473</v>
      </c>
      <c r="AA120" s="206">
        <v>215</v>
      </c>
      <c r="AB120" s="206">
        <v>215</v>
      </c>
      <c r="AC120" s="26">
        <v>0.5</v>
      </c>
      <c r="AD120" s="27">
        <f t="shared" si="0"/>
        <v>300</v>
      </c>
      <c r="AE120" s="4" t="s">
        <v>26</v>
      </c>
      <c r="AF120" s="4" t="s">
        <v>124</v>
      </c>
      <c r="AG120" s="4" t="s">
        <v>148</v>
      </c>
      <c r="AH120" s="4" t="s">
        <v>124</v>
      </c>
      <c r="AI120" s="12" t="s">
        <v>124</v>
      </c>
      <c r="AJ120" s="4" t="s">
        <v>153</v>
      </c>
      <c r="AK120" s="37" t="s">
        <v>124</v>
      </c>
      <c r="AL120" s="37" t="s">
        <v>124</v>
      </c>
      <c r="AM120" s="37" t="s">
        <v>132</v>
      </c>
      <c r="AN120" s="38" t="s">
        <v>558</v>
      </c>
      <c r="AO120" s="12" t="s">
        <v>571</v>
      </c>
      <c r="AP120" s="12" t="s">
        <v>347</v>
      </c>
      <c r="AQ120" s="4" t="s">
        <v>128</v>
      </c>
      <c r="AR120" s="4" t="s">
        <v>124</v>
      </c>
      <c r="AS120" s="202" t="s">
        <v>565</v>
      </c>
      <c r="AT120" s="285" t="s">
        <v>161</v>
      </c>
    </row>
    <row r="121" spans="1:46" hidden="1">
      <c r="A121" t="s">
        <v>177</v>
      </c>
      <c r="C121" s="204" t="s">
        <v>400</v>
      </c>
      <c r="D121" s="204" t="s">
        <v>415</v>
      </c>
      <c r="G121" s="204" t="s">
        <v>438</v>
      </c>
      <c r="H121" s="204" t="s">
        <v>454</v>
      </c>
      <c r="R121" s="202" t="s">
        <v>448</v>
      </c>
      <c r="S121" s="202" t="s">
        <v>82</v>
      </c>
      <c r="T121" s="204" t="s">
        <v>401</v>
      </c>
      <c r="U121" s="203">
        <v>300</v>
      </c>
      <c r="V121" s="22" t="s">
        <v>482</v>
      </c>
      <c r="W121" s="22" t="s">
        <v>483</v>
      </c>
      <c r="X121" s="9" t="s">
        <v>474</v>
      </c>
      <c r="Y121" s="9" t="s">
        <v>475</v>
      </c>
      <c r="Z121" s="9" t="s">
        <v>473</v>
      </c>
      <c r="AA121" s="206">
        <v>275</v>
      </c>
      <c r="AB121" s="206">
        <v>275</v>
      </c>
      <c r="AC121" s="26">
        <v>0.33300000000000002</v>
      </c>
      <c r="AD121" s="27">
        <f t="shared" si="0"/>
        <v>399.9</v>
      </c>
      <c r="AE121" s="4" t="s">
        <v>26</v>
      </c>
      <c r="AF121" s="4" t="s">
        <v>124</v>
      </c>
      <c r="AG121" s="4" t="s">
        <v>148</v>
      </c>
      <c r="AH121" s="4" t="s">
        <v>124</v>
      </c>
      <c r="AI121" s="12" t="s">
        <v>124</v>
      </c>
      <c r="AJ121" s="4" t="s">
        <v>153</v>
      </c>
      <c r="AK121" s="37" t="s">
        <v>124</v>
      </c>
      <c r="AL121" s="37" t="s">
        <v>124</v>
      </c>
      <c r="AM121" s="37" t="s">
        <v>132</v>
      </c>
      <c r="AN121" s="38" t="s">
        <v>558</v>
      </c>
      <c r="AO121" s="12" t="s">
        <v>571</v>
      </c>
      <c r="AP121" s="12" t="s">
        <v>347</v>
      </c>
      <c r="AQ121" s="4" t="s">
        <v>128</v>
      </c>
      <c r="AR121" s="4" t="s">
        <v>124</v>
      </c>
      <c r="AS121" s="202" t="s">
        <v>565</v>
      </c>
      <c r="AT121" s="285" t="s">
        <v>161</v>
      </c>
    </row>
    <row r="122" spans="1:46" hidden="1">
      <c r="A122" t="s">
        <v>173</v>
      </c>
      <c r="C122" s="204" t="s">
        <v>401</v>
      </c>
      <c r="D122" s="204" t="s">
        <v>416</v>
      </c>
      <c r="G122" s="204" t="s">
        <v>439</v>
      </c>
      <c r="H122" s="204" t="s">
        <v>455</v>
      </c>
      <c r="R122" s="202" t="s">
        <v>448</v>
      </c>
      <c r="S122" s="202" t="s">
        <v>82</v>
      </c>
      <c r="T122" s="204" t="s">
        <v>261</v>
      </c>
      <c r="U122" s="203">
        <v>600</v>
      </c>
      <c r="V122" s="22" t="s">
        <v>484</v>
      </c>
      <c r="W122" s="22" t="s">
        <v>485</v>
      </c>
      <c r="X122" s="9" t="s">
        <v>474</v>
      </c>
      <c r="Y122" s="9" t="s">
        <v>475</v>
      </c>
      <c r="Z122" s="9" t="s">
        <v>473</v>
      </c>
      <c r="AA122" s="206">
        <v>365</v>
      </c>
      <c r="AB122" s="206">
        <v>365</v>
      </c>
      <c r="AC122" s="26">
        <v>0.16600000000000001</v>
      </c>
      <c r="AD122" s="27">
        <f t="shared" si="0"/>
        <v>699.6</v>
      </c>
      <c r="AE122" s="4" t="s">
        <v>26</v>
      </c>
      <c r="AF122" s="4" t="s">
        <v>124</v>
      </c>
      <c r="AG122" s="4" t="s">
        <v>148</v>
      </c>
      <c r="AH122" s="4" t="s">
        <v>124</v>
      </c>
      <c r="AI122" s="12" t="s">
        <v>124</v>
      </c>
      <c r="AJ122" s="4" t="s">
        <v>153</v>
      </c>
      <c r="AK122" s="37" t="s">
        <v>124</v>
      </c>
      <c r="AL122" s="37" t="s">
        <v>124</v>
      </c>
      <c r="AM122" s="37" t="s">
        <v>132</v>
      </c>
      <c r="AN122" s="38" t="s">
        <v>558</v>
      </c>
      <c r="AO122" s="12" t="s">
        <v>571</v>
      </c>
      <c r="AP122" s="12" t="s">
        <v>347</v>
      </c>
      <c r="AQ122" s="4" t="s">
        <v>128</v>
      </c>
      <c r="AR122" s="4" t="s">
        <v>124</v>
      </c>
      <c r="AS122" s="202" t="s">
        <v>565</v>
      </c>
      <c r="AT122" s="285" t="s">
        <v>161</v>
      </c>
    </row>
    <row r="123" spans="1:46" hidden="1">
      <c r="A123" t="s">
        <v>178</v>
      </c>
      <c r="C123" s="204" t="s">
        <v>261</v>
      </c>
      <c r="D123" s="204" t="s">
        <v>267</v>
      </c>
      <c r="G123" s="204" t="s">
        <v>277</v>
      </c>
      <c r="H123" s="204" t="s">
        <v>456</v>
      </c>
      <c r="R123" s="202" t="s">
        <v>448</v>
      </c>
      <c r="S123" s="202" t="s">
        <v>82</v>
      </c>
      <c r="T123" s="204" t="s">
        <v>262</v>
      </c>
      <c r="U123" s="203">
        <v>1000</v>
      </c>
      <c r="V123" s="22" t="s">
        <v>486</v>
      </c>
      <c r="W123" s="22" t="s">
        <v>487</v>
      </c>
      <c r="X123" s="9" t="s">
        <v>474</v>
      </c>
      <c r="Y123" s="9" t="s">
        <v>475</v>
      </c>
      <c r="Z123" s="9" t="s">
        <v>473</v>
      </c>
      <c r="AA123" s="206">
        <v>565</v>
      </c>
      <c r="AB123" s="206">
        <v>565</v>
      </c>
      <c r="AC123" s="26">
        <v>0.1</v>
      </c>
      <c r="AD123" s="27">
        <f t="shared" si="0"/>
        <v>1100</v>
      </c>
      <c r="AE123" s="4" t="s">
        <v>26</v>
      </c>
      <c r="AF123" s="4" t="s">
        <v>124</v>
      </c>
      <c r="AG123" s="4" t="s">
        <v>148</v>
      </c>
      <c r="AH123" s="4" t="s">
        <v>124</v>
      </c>
      <c r="AI123" s="12" t="s">
        <v>124</v>
      </c>
      <c r="AJ123" s="4" t="s">
        <v>153</v>
      </c>
      <c r="AK123" s="37" t="s">
        <v>124</v>
      </c>
      <c r="AL123" s="37" t="s">
        <v>124</v>
      </c>
      <c r="AM123" s="37" t="s">
        <v>132</v>
      </c>
      <c r="AN123" s="38" t="s">
        <v>558</v>
      </c>
      <c r="AO123" s="12" t="s">
        <v>571</v>
      </c>
      <c r="AP123" s="12" t="s">
        <v>347</v>
      </c>
      <c r="AQ123" s="4" t="s">
        <v>128</v>
      </c>
      <c r="AR123" s="4" t="s">
        <v>124</v>
      </c>
      <c r="AS123" s="202" t="s">
        <v>565</v>
      </c>
      <c r="AT123" s="285" t="s">
        <v>161</v>
      </c>
    </row>
    <row r="124" spans="1:46" hidden="1">
      <c r="A124" t="s">
        <v>179</v>
      </c>
      <c r="C124" s="204" t="s">
        <v>262</v>
      </c>
      <c r="D124" s="204" t="s">
        <v>268</v>
      </c>
      <c r="G124" s="204" t="s">
        <v>278</v>
      </c>
      <c r="H124" s="204" t="s">
        <v>457</v>
      </c>
      <c r="R124" s="202" t="s">
        <v>448</v>
      </c>
      <c r="S124" s="202" t="s">
        <v>82</v>
      </c>
      <c r="T124" s="204" t="s">
        <v>402</v>
      </c>
      <c r="U124" s="203">
        <v>30</v>
      </c>
      <c r="V124" s="22" t="s">
        <v>470</v>
      </c>
      <c r="W124" s="22" t="s">
        <v>471</v>
      </c>
      <c r="X124" s="9" t="s">
        <v>472</v>
      </c>
      <c r="Y124" s="9" t="s">
        <v>473</v>
      </c>
      <c r="Z124" s="9" t="s">
        <v>473</v>
      </c>
      <c r="AA124" s="206">
        <v>185</v>
      </c>
      <c r="AB124" s="206">
        <v>185</v>
      </c>
      <c r="AC124" s="26">
        <v>0.5</v>
      </c>
      <c r="AD124" s="27">
        <f t="shared" si="0"/>
        <v>45</v>
      </c>
      <c r="AE124" s="4" t="s">
        <v>45</v>
      </c>
      <c r="AF124" s="4" t="s">
        <v>124</v>
      </c>
      <c r="AG124" s="4" t="s">
        <v>148</v>
      </c>
      <c r="AH124" s="4" t="s">
        <v>124</v>
      </c>
      <c r="AI124" s="12" t="s">
        <v>124</v>
      </c>
      <c r="AJ124" s="4" t="s">
        <v>153</v>
      </c>
      <c r="AK124" s="37" t="s">
        <v>124</v>
      </c>
      <c r="AL124" s="37" t="s">
        <v>124</v>
      </c>
      <c r="AM124" s="37" t="s">
        <v>132</v>
      </c>
      <c r="AN124" s="38" t="s">
        <v>558</v>
      </c>
      <c r="AO124" s="12" t="s">
        <v>572</v>
      </c>
      <c r="AP124" s="12" t="s">
        <v>347</v>
      </c>
      <c r="AQ124" s="4" t="s">
        <v>128</v>
      </c>
      <c r="AR124" s="4" t="s">
        <v>124</v>
      </c>
      <c r="AS124" s="202" t="s">
        <v>565</v>
      </c>
      <c r="AT124" s="285" t="s">
        <v>161</v>
      </c>
    </row>
    <row r="125" spans="1:46" hidden="1">
      <c r="C125" s="204" t="s">
        <v>402</v>
      </c>
      <c r="D125" s="204" t="s">
        <v>417</v>
      </c>
      <c r="R125" s="202" t="s">
        <v>448</v>
      </c>
      <c r="S125" s="202" t="s">
        <v>82</v>
      </c>
      <c r="T125" s="204" t="s">
        <v>403</v>
      </c>
      <c r="U125" s="203">
        <v>50</v>
      </c>
      <c r="V125" s="22" t="s">
        <v>474</v>
      </c>
      <c r="W125" s="22" t="s">
        <v>475</v>
      </c>
      <c r="X125" s="9" t="s">
        <v>476</v>
      </c>
      <c r="Y125" s="9" t="s">
        <v>477</v>
      </c>
      <c r="Z125" s="9" t="s">
        <v>473</v>
      </c>
      <c r="AA125" s="206">
        <v>195</v>
      </c>
      <c r="AB125" s="206">
        <v>195</v>
      </c>
      <c r="AC125" s="26">
        <v>0.5</v>
      </c>
      <c r="AD125" s="27">
        <f t="shared" si="0"/>
        <v>75</v>
      </c>
      <c r="AE125" s="4" t="s">
        <v>45</v>
      </c>
      <c r="AF125" s="4" t="s">
        <v>124</v>
      </c>
      <c r="AG125" s="4" t="s">
        <v>148</v>
      </c>
      <c r="AH125" s="4" t="s">
        <v>124</v>
      </c>
      <c r="AI125" s="12" t="s">
        <v>124</v>
      </c>
      <c r="AJ125" s="4" t="s">
        <v>153</v>
      </c>
      <c r="AK125" s="37" t="s">
        <v>124</v>
      </c>
      <c r="AL125" s="37" t="s">
        <v>124</v>
      </c>
      <c r="AM125" s="37" t="s">
        <v>132</v>
      </c>
      <c r="AN125" s="38" t="s">
        <v>558</v>
      </c>
      <c r="AO125" s="12" t="s">
        <v>572</v>
      </c>
      <c r="AP125" s="12" t="s">
        <v>347</v>
      </c>
      <c r="AQ125" s="4" t="s">
        <v>128</v>
      </c>
      <c r="AR125" s="4" t="s">
        <v>124</v>
      </c>
      <c r="AS125" s="202" t="s">
        <v>565</v>
      </c>
      <c r="AT125" s="285" t="s">
        <v>161</v>
      </c>
    </row>
    <row r="126" spans="1:46" hidden="1">
      <c r="C126" s="204" t="s">
        <v>403</v>
      </c>
      <c r="D126" s="204" t="s">
        <v>418</v>
      </c>
      <c r="R126" s="202" t="s">
        <v>448</v>
      </c>
      <c r="S126" s="202" t="s">
        <v>82</v>
      </c>
      <c r="T126" s="204" t="s">
        <v>404</v>
      </c>
      <c r="U126" s="203">
        <v>100</v>
      </c>
      <c r="V126" s="22" t="s">
        <v>478</v>
      </c>
      <c r="W126" s="22" t="s">
        <v>479</v>
      </c>
      <c r="X126" s="9" t="s">
        <v>470</v>
      </c>
      <c r="Y126" s="9" t="s">
        <v>471</v>
      </c>
      <c r="Z126" s="9" t="s">
        <v>473</v>
      </c>
      <c r="AA126" s="206">
        <v>215</v>
      </c>
      <c r="AB126" s="206">
        <v>215</v>
      </c>
      <c r="AC126" s="26">
        <v>0.5</v>
      </c>
      <c r="AD126" s="27">
        <f t="shared" si="0"/>
        <v>150</v>
      </c>
      <c r="AE126" s="4" t="s">
        <v>45</v>
      </c>
      <c r="AF126" s="4" t="s">
        <v>124</v>
      </c>
      <c r="AG126" s="4" t="s">
        <v>148</v>
      </c>
      <c r="AH126" s="4" t="s">
        <v>124</v>
      </c>
      <c r="AI126" s="12" t="s">
        <v>124</v>
      </c>
      <c r="AJ126" s="4" t="s">
        <v>153</v>
      </c>
      <c r="AK126" s="37" t="s">
        <v>124</v>
      </c>
      <c r="AL126" s="37" t="s">
        <v>124</v>
      </c>
      <c r="AM126" s="37" t="s">
        <v>132</v>
      </c>
      <c r="AN126" s="38" t="s">
        <v>558</v>
      </c>
      <c r="AO126" s="12" t="s">
        <v>572</v>
      </c>
      <c r="AP126" s="12" t="s">
        <v>347</v>
      </c>
      <c r="AQ126" s="4" t="s">
        <v>128</v>
      </c>
      <c r="AR126" s="4" t="s">
        <v>124</v>
      </c>
      <c r="AS126" s="202" t="s">
        <v>565</v>
      </c>
      <c r="AT126" s="285" t="s">
        <v>161</v>
      </c>
    </row>
    <row r="127" spans="1:46" hidden="1">
      <c r="C127" s="204" t="s">
        <v>404</v>
      </c>
      <c r="D127" s="204" t="s">
        <v>419</v>
      </c>
      <c r="R127" s="202" t="s">
        <v>448</v>
      </c>
      <c r="S127" s="202" t="s">
        <v>82</v>
      </c>
      <c r="T127" s="204" t="s">
        <v>405</v>
      </c>
      <c r="U127" s="203">
        <v>200</v>
      </c>
      <c r="V127" s="22" t="s">
        <v>480</v>
      </c>
      <c r="W127" s="22" t="s">
        <v>481</v>
      </c>
      <c r="X127" s="9" t="s">
        <v>470</v>
      </c>
      <c r="Y127" s="9" t="s">
        <v>471</v>
      </c>
      <c r="Z127" s="9" t="s">
        <v>473</v>
      </c>
      <c r="AA127" s="206">
        <v>265</v>
      </c>
      <c r="AB127" s="206">
        <v>265</v>
      </c>
      <c r="AC127" s="26">
        <v>0.5</v>
      </c>
      <c r="AD127" s="27">
        <f t="shared" si="0"/>
        <v>300</v>
      </c>
      <c r="AE127" s="4" t="s">
        <v>45</v>
      </c>
      <c r="AF127" s="4" t="s">
        <v>124</v>
      </c>
      <c r="AG127" s="4" t="s">
        <v>148</v>
      </c>
      <c r="AH127" s="4" t="s">
        <v>124</v>
      </c>
      <c r="AI127" s="12" t="s">
        <v>124</v>
      </c>
      <c r="AJ127" s="4" t="s">
        <v>153</v>
      </c>
      <c r="AK127" s="37" t="s">
        <v>124</v>
      </c>
      <c r="AL127" s="37" t="s">
        <v>124</v>
      </c>
      <c r="AM127" s="37" t="s">
        <v>132</v>
      </c>
      <c r="AN127" s="38" t="s">
        <v>558</v>
      </c>
      <c r="AO127" s="12" t="s">
        <v>572</v>
      </c>
      <c r="AP127" s="12" t="s">
        <v>347</v>
      </c>
      <c r="AQ127" s="4" t="s">
        <v>128</v>
      </c>
      <c r="AR127" s="4" t="s">
        <v>124</v>
      </c>
      <c r="AS127" s="202" t="s">
        <v>565</v>
      </c>
      <c r="AT127" s="285" t="s">
        <v>161</v>
      </c>
    </row>
    <row r="128" spans="1:46" hidden="1">
      <c r="C128" s="204" t="s">
        <v>405</v>
      </c>
      <c r="D128" s="204" t="s">
        <v>420</v>
      </c>
      <c r="R128" s="202" t="s">
        <v>448</v>
      </c>
      <c r="S128" s="202" t="s">
        <v>82</v>
      </c>
      <c r="T128" s="204" t="s">
        <v>406</v>
      </c>
      <c r="U128" s="203">
        <v>300</v>
      </c>
      <c r="V128" s="22" t="s">
        <v>482</v>
      </c>
      <c r="W128" s="22" t="s">
        <v>483</v>
      </c>
      <c r="X128" s="9" t="s">
        <v>474</v>
      </c>
      <c r="Y128" s="9" t="s">
        <v>475</v>
      </c>
      <c r="Z128" s="9" t="s">
        <v>473</v>
      </c>
      <c r="AA128" s="206">
        <v>325</v>
      </c>
      <c r="AB128" s="206">
        <v>325</v>
      </c>
      <c r="AC128" s="26">
        <v>0.33300000000000002</v>
      </c>
      <c r="AD128" s="27">
        <f t="shared" si="0"/>
        <v>399.9</v>
      </c>
      <c r="AE128" s="4" t="s">
        <v>45</v>
      </c>
      <c r="AF128" s="4" t="s">
        <v>124</v>
      </c>
      <c r="AG128" s="4" t="s">
        <v>148</v>
      </c>
      <c r="AH128" s="4" t="s">
        <v>124</v>
      </c>
      <c r="AI128" s="12" t="s">
        <v>124</v>
      </c>
      <c r="AJ128" s="4" t="s">
        <v>153</v>
      </c>
      <c r="AK128" s="37" t="s">
        <v>124</v>
      </c>
      <c r="AL128" s="37" t="s">
        <v>124</v>
      </c>
      <c r="AM128" s="37" t="s">
        <v>132</v>
      </c>
      <c r="AN128" s="38" t="s">
        <v>558</v>
      </c>
      <c r="AO128" s="12" t="s">
        <v>572</v>
      </c>
      <c r="AP128" s="12" t="s">
        <v>347</v>
      </c>
      <c r="AQ128" s="4" t="s">
        <v>128</v>
      </c>
      <c r="AR128" s="4" t="s">
        <v>124</v>
      </c>
      <c r="AS128" s="202" t="s">
        <v>565</v>
      </c>
      <c r="AT128" s="285" t="s">
        <v>161</v>
      </c>
    </row>
    <row r="129" spans="1:46" hidden="1">
      <c r="C129" s="204" t="s">
        <v>406</v>
      </c>
      <c r="D129" s="204" t="s">
        <v>421</v>
      </c>
      <c r="R129" s="202" t="s">
        <v>448</v>
      </c>
      <c r="S129" s="202" t="s">
        <v>82</v>
      </c>
      <c r="T129" s="204" t="s">
        <v>263</v>
      </c>
      <c r="U129" s="203">
        <v>600</v>
      </c>
      <c r="V129" s="22" t="s">
        <v>484</v>
      </c>
      <c r="W129" s="22" t="s">
        <v>485</v>
      </c>
      <c r="X129" s="9" t="s">
        <v>474</v>
      </c>
      <c r="Y129" s="9" t="s">
        <v>475</v>
      </c>
      <c r="Z129" s="9" t="s">
        <v>473</v>
      </c>
      <c r="AA129" s="206">
        <v>415</v>
      </c>
      <c r="AB129" s="206">
        <v>415</v>
      </c>
      <c r="AC129" s="26">
        <v>0.16600000000000001</v>
      </c>
      <c r="AD129" s="27">
        <f t="shared" si="0"/>
        <v>699.6</v>
      </c>
      <c r="AE129" s="4" t="s">
        <v>45</v>
      </c>
      <c r="AF129" s="4" t="s">
        <v>124</v>
      </c>
      <c r="AG129" s="4" t="s">
        <v>148</v>
      </c>
      <c r="AH129" s="4" t="s">
        <v>124</v>
      </c>
      <c r="AI129" s="12" t="s">
        <v>124</v>
      </c>
      <c r="AJ129" s="4" t="s">
        <v>153</v>
      </c>
      <c r="AK129" s="37" t="s">
        <v>124</v>
      </c>
      <c r="AL129" s="37" t="s">
        <v>124</v>
      </c>
      <c r="AM129" s="37" t="s">
        <v>132</v>
      </c>
      <c r="AN129" s="38" t="s">
        <v>558</v>
      </c>
      <c r="AO129" s="12" t="s">
        <v>572</v>
      </c>
      <c r="AP129" s="12" t="s">
        <v>347</v>
      </c>
      <c r="AQ129" s="4" t="s">
        <v>128</v>
      </c>
      <c r="AR129" s="4" t="s">
        <v>124</v>
      </c>
      <c r="AS129" s="202" t="s">
        <v>565</v>
      </c>
      <c r="AT129" s="285" t="s">
        <v>161</v>
      </c>
    </row>
    <row r="130" spans="1:46" hidden="1">
      <c r="C130" s="204" t="s">
        <v>263</v>
      </c>
      <c r="D130" s="204" t="s">
        <v>269</v>
      </c>
      <c r="R130" s="202" t="s">
        <v>448</v>
      </c>
      <c r="S130" s="202" t="s">
        <v>82</v>
      </c>
      <c r="T130" s="204" t="s">
        <v>264</v>
      </c>
      <c r="U130" s="203">
        <v>1000</v>
      </c>
      <c r="V130" s="22" t="s">
        <v>486</v>
      </c>
      <c r="W130" s="22" t="s">
        <v>487</v>
      </c>
      <c r="X130" s="9" t="s">
        <v>474</v>
      </c>
      <c r="Y130" s="9" t="s">
        <v>475</v>
      </c>
      <c r="Z130" s="9" t="s">
        <v>473</v>
      </c>
      <c r="AA130" s="206">
        <v>615</v>
      </c>
      <c r="AB130" s="206">
        <v>615</v>
      </c>
      <c r="AC130" s="26">
        <v>0.1</v>
      </c>
      <c r="AD130" s="27">
        <f t="shared" si="0"/>
        <v>1100</v>
      </c>
      <c r="AE130" s="4" t="s">
        <v>45</v>
      </c>
      <c r="AF130" s="4" t="s">
        <v>124</v>
      </c>
      <c r="AG130" s="4" t="s">
        <v>148</v>
      </c>
      <c r="AH130" s="4" t="s">
        <v>124</v>
      </c>
      <c r="AI130" s="12" t="s">
        <v>124</v>
      </c>
      <c r="AJ130" s="4" t="s">
        <v>153</v>
      </c>
      <c r="AK130" s="37" t="s">
        <v>124</v>
      </c>
      <c r="AL130" s="37" t="s">
        <v>124</v>
      </c>
      <c r="AM130" s="37" t="s">
        <v>132</v>
      </c>
      <c r="AN130" s="38" t="s">
        <v>558</v>
      </c>
      <c r="AO130" s="12" t="s">
        <v>572</v>
      </c>
      <c r="AP130" s="12" t="s">
        <v>347</v>
      </c>
      <c r="AQ130" s="4" t="s">
        <v>128</v>
      </c>
      <c r="AR130" s="4" t="s">
        <v>124</v>
      </c>
      <c r="AS130" s="202" t="s">
        <v>565</v>
      </c>
      <c r="AT130" s="285" t="s">
        <v>161</v>
      </c>
    </row>
    <row r="131" spans="1:46" hidden="1">
      <c r="C131" s="204" t="s">
        <v>264</v>
      </c>
      <c r="D131" s="204" t="s">
        <v>270</v>
      </c>
      <c r="R131" s="202" t="s">
        <v>448</v>
      </c>
      <c r="S131" s="202" t="s">
        <v>83</v>
      </c>
      <c r="T131" s="204" t="s">
        <v>407</v>
      </c>
      <c r="U131" s="203">
        <v>30</v>
      </c>
      <c r="V131" s="22" t="s">
        <v>470</v>
      </c>
      <c r="W131" s="22" t="s">
        <v>471</v>
      </c>
      <c r="X131" s="9" t="s">
        <v>472</v>
      </c>
      <c r="Y131" s="9" t="s">
        <v>473</v>
      </c>
      <c r="Z131" s="9" t="s">
        <v>473</v>
      </c>
      <c r="AA131" s="206">
        <v>135</v>
      </c>
      <c r="AB131" s="206">
        <v>109</v>
      </c>
      <c r="AC131" s="26">
        <v>0.5</v>
      </c>
      <c r="AD131" s="27">
        <f t="shared" si="0"/>
        <v>45</v>
      </c>
      <c r="AE131" s="4" t="s">
        <v>33</v>
      </c>
      <c r="AF131" s="4" t="s">
        <v>344</v>
      </c>
      <c r="AG131" s="4" t="s">
        <v>148</v>
      </c>
      <c r="AH131" s="4" t="s">
        <v>107</v>
      </c>
      <c r="AI131" s="12" t="s">
        <v>126</v>
      </c>
      <c r="AJ131" s="12" t="s">
        <v>152</v>
      </c>
      <c r="AK131" s="37" t="s">
        <v>129</v>
      </c>
      <c r="AL131" s="37" t="s">
        <v>156</v>
      </c>
      <c r="AM131" s="37" t="s">
        <v>132</v>
      </c>
      <c r="AN131" s="38" t="s">
        <v>558</v>
      </c>
      <c r="AO131" s="12" t="s">
        <v>44</v>
      </c>
      <c r="AP131" s="12" t="s">
        <v>347</v>
      </c>
      <c r="AQ131" s="4" t="s">
        <v>128</v>
      </c>
      <c r="AR131" s="4" t="s">
        <v>124</v>
      </c>
      <c r="AS131" s="202" t="s">
        <v>565</v>
      </c>
      <c r="AT131" s="285" t="s">
        <v>83</v>
      </c>
    </row>
    <row r="132" spans="1:46" hidden="1">
      <c r="R132" s="202" t="s">
        <v>448</v>
      </c>
      <c r="S132" s="202" t="s">
        <v>83</v>
      </c>
      <c r="T132" s="204" t="s">
        <v>408</v>
      </c>
      <c r="U132" s="203">
        <v>50</v>
      </c>
      <c r="V132" s="22" t="s">
        <v>474</v>
      </c>
      <c r="W132" s="22" t="s">
        <v>475</v>
      </c>
      <c r="X132" s="9" t="s">
        <v>476</v>
      </c>
      <c r="Y132" s="9" t="s">
        <v>477</v>
      </c>
      <c r="Z132" s="9" t="s">
        <v>473</v>
      </c>
      <c r="AA132" s="206">
        <v>145</v>
      </c>
      <c r="AB132" s="206">
        <v>119</v>
      </c>
      <c r="AC132" s="26">
        <v>0.5</v>
      </c>
      <c r="AD132" s="27">
        <f t="shared" si="0"/>
        <v>75</v>
      </c>
      <c r="AE132" s="4" t="s">
        <v>33</v>
      </c>
      <c r="AF132" s="4" t="s">
        <v>344</v>
      </c>
      <c r="AG132" s="4" t="s">
        <v>148</v>
      </c>
      <c r="AH132" s="4" t="s">
        <v>107</v>
      </c>
      <c r="AI132" s="12" t="s">
        <v>126</v>
      </c>
      <c r="AJ132" s="12" t="s">
        <v>152</v>
      </c>
      <c r="AK132" s="37" t="s">
        <v>129</v>
      </c>
      <c r="AL132" s="37" t="s">
        <v>156</v>
      </c>
      <c r="AM132" s="37" t="s">
        <v>132</v>
      </c>
      <c r="AN132" s="38" t="s">
        <v>558</v>
      </c>
      <c r="AO132" s="12" t="s">
        <v>44</v>
      </c>
      <c r="AP132" s="12" t="s">
        <v>347</v>
      </c>
      <c r="AQ132" s="4" t="s">
        <v>128</v>
      </c>
      <c r="AR132" s="4" t="s">
        <v>124</v>
      </c>
      <c r="AS132" s="202" t="s">
        <v>565</v>
      </c>
      <c r="AT132" s="285" t="s">
        <v>83</v>
      </c>
    </row>
    <row r="133" spans="1:46" hidden="1">
      <c r="B133" s="205" t="s">
        <v>283</v>
      </c>
      <c r="C133" s="205" t="s">
        <v>501</v>
      </c>
      <c r="D133" s="205" t="s">
        <v>504</v>
      </c>
      <c r="F133" s="44"/>
      <c r="G133" s="44" t="s">
        <v>312</v>
      </c>
      <c r="H133" s="44" t="s">
        <v>318</v>
      </c>
      <c r="R133" s="202" t="s">
        <v>448</v>
      </c>
      <c r="S133" s="202" t="s">
        <v>83</v>
      </c>
      <c r="T133" s="204" t="s">
        <v>409</v>
      </c>
      <c r="U133" s="203">
        <v>100</v>
      </c>
      <c r="V133" s="22" t="s">
        <v>478</v>
      </c>
      <c r="W133" s="22" t="s">
        <v>479</v>
      </c>
      <c r="X133" s="9" t="s">
        <v>470</v>
      </c>
      <c r="Y133" s="9" t="s">
        <v>471</v>
      </c>
      <c r="Z133" s="9" t="s">
        <v>473</v>
      </c>
      <c r="AA133" s="206">
        <v>165</v>
      </c>
      <c r="AB133" s="206">
        <v>139</v>
      </c>
      <c r="AC133" s="26">
        <v>0.5</v>
      </c>
      <c r="AD133" s="27">
        <f t="shared" si="0"/>
        <v>150</v>
      </c>
      <c r="AE133" s="4" t="s">
        <v>33</v>
      </c>
      <c r="AF133" s="4" t="s">
        <v>344</v>
      </c>
      <c r="AG133" s="4" t="s">
        <v>148</v>
      </c>
      <c r="AH133" s="4" t="s">
        <v>107</v>
      </c>
      <c r="AI133" s="12" t="s">
        <v>126</v>
      </c>
      <c r="AJ133" s="12" t="s">
        <v>152</v>
      </c>
      <c r="AK133" s="37" t="s">
        <v>129</v>
      </c>
      <c r="AL133" s="37" t="s">
        <v>156</v>
      </c>
      <c r="AM133" s="37" t="s">
        <v>132</v>
      </c>
      <c r="AN133" s="38" t="s">
        <v>558</v>
      </c>
      <c r="AO133" s="12" t="s">
        <v>44</v>
      </c>
      <c r="AP133" s="12" t="s">
        <v>347</v>
      </c>
      <c r="AQ133" s="4" t="s">
        <v>128</v>
      </c>
      <c r="AR133" s="4" t="s">
        <v>124</v>
      </c>
      <c r="AS133" s="202" t="s">
        <v>565</v>
      </c>
      <c r="AT133" s="285" t="s">
        <v>83</v>
      </c>
    </row>
    <row r="134" spans="1:46" hidden="1">
      <c r="B134" s="205" t="s">
        <v>284</v>
      </c>
      <c r="C134" s="205" t="s">
        <v>502</v>
      </c>
      <c r="D134" s="205" t="s">
        <v>505</v>
      </c>
      <c r="F134" s="44"/>
      <c r="G134" s="44" t="s">
        <v>313</v>
      </c>
      <c r="H134" s="44" t="s">
        <v>319</v>
      </c>
      <c r="R134" s="202" t="s">
        <v>448</v>
      </c>
      <c r="S134" s="202" t="s">
        <v>83</v>
      </c>
      <c r="T134" s="204" t="s">
        <v>410</v>
      </c>
      <c r="U134" s="203">
        <v>200</v>
      </c>
      <c r="V134" s="22" t="s">
        <v>480</v>
      </c>
      <c r="W134" s="22" t="s">
        <v>481</v>
      </c>
      <c r="X134" s="9" t="s">
        <v>470</v>
      </c>
      <c r="Y134" s="9" t="s">
        <v>471</v>
      </c>
      <c r="Z134" s="9" t="s">
        <v>473</v>
      </c>
      <c r="AA134" s="206">
        <v>210</v>
      </c>
      <c r="AB134" s="206">
        <v>179</v>
      </c>
      <c r="AC134" s="26">
        <v>0.5</v>
      </c>
      <c r="AD134" s="27">
        <f t="shared" si="0"/>
        <v>300</v>
      </c>
      <c r="AE134" s="4" t="s">
        <v>33</v>
      </c>
      <c r="AF134" s="4" t="s">
        <v>344</v>
      </c>
      <c r="AG134" s="4" t="s">
        <v>148</v>
      </c>
      <c r="AH134" s="4" t="s">
        <v>107</v>
      </c>
      <c r="AI134" s="12" t="s">
        <v>126</v>
      </c>
      <c r="AJ134" s="12" t="s">
        <v>152</v>
      </c>
      <c r="AK134" s="37" t="s">
        <v>129</v>
      </c>
      <c r="AL134" s="37" t="s">
        <v>156</v>
      </c>
      <c r="AM134" s="37" t="s">
        <v>132</v>
      </c>
      <c r="AN134" s="38" t="s">
        <v>558</v>
      </c>
      <c r="AO134" s="12" t="s">
        <v>44</v>
      </c>
      <c r="AP134" s="12" t="s">
        <v>347</v>
      </c>
      <c r="AQ134" s="4" t="s">
        <v>128</v>
      </c>
      <c r="AR134" s="4" t="s">
        <v>124</v>
      </c>
      <c r="AS134" s="202" t="s">
        <v>565</v>
      </c>
      <c r="AT134" s="285" t="s">
        <v>83</v>
      </c>
    </row>
    <row r="135" spans="1:46" hidden="1">
      <c r="B135" s="205" t="s">
        <v>285</v>
      </c>
      <c r="C135" s="205" t="s">
        <v>503</v>
      </c>
      <c r="D135" s="205" t="s">
        <v>506</v>
      </c>
      <c r="F135" s="44"/>
      <c r="G135" s="44" t="s">
        <v>314</v>
      </c>
      <c r="H135" s="44" t="s">
        <v>320</v>
      </c>
      <c r="R135" s="202" t="s">
        <v>448</v>
      </c>
      <c r="S135" s="202" t="s">
        <v>83</v>
      </c>
      <c r="T135" s="204" t="s">
        <v>411</v>
      </c>
      <c r="U135" s="203">
        <v>300</v>
      </c>
      <c r="V135" s="22" t="s">
        <v>482</v>
      </c>
      <c r="W135" s="22" t="s">
        <v>483</v>
      </c>
      <c r="X135" s="9" t="s">
        <v>474</v>
      </c>
      <c r="Y135" s="9" t="s">
        <v>475</v>
      </c>
      <c r="Z135" s="9" t="s">
        <v>473</v>
      </c>
      <c r="AA135" s="206">
        <v>270</v>
      </c>
      <c r="AB135" s="206">
        <v>229</v>
      </c>
      <c r="AC135" s="26">
        <v>0.33300000000000002</v>
      </c>
      <c r="AD135" s="27">
        <f t="shared" ref="AD135:AD166" si="1">U135+(U135*AC135)</f>
        <v>399.9</v>
      </c>
      <c r="AE135" s="4" t="s">
        <v>33</v>
      </c>
      <c r="AF135" s="4" t="s">
        <v>344</v>
      </c>
      <c r="AG135" s="4" t="s">
        <v>148</v>
      </c>
      <c r="AH135" s="4" t="s">
        <v>107</v>
      </c>
      <c r="AI135" s="12" t="s">
        <v>126</v>
      </c>
      <c r="AJ135" s="12" t="s">
        <v>152</v>
      </c>
      <c r="AK135" s="37" t="s">
        <v>129</v>
      </c>
      <c r="AL135" s="37" t="s">
        <v>156</v>
      </c>
      <c r="AM135" s="37" t="s">
        <v>132</v>
      </c>
      <c r="AN135" s="38" t="s">
        <v>558</v>
      </c>
      <c r="AO135" s="12" t="s">
        <v>44</v>
      </c>
      <c r="AP135" s="12" t="s">
        <v>347</v>
      </c>
      <c r="AQ135" s="4" t="s">
        <v>128</v>
      </c>
      <c r="AR135" s="4" t="s">
        <v>124</v>
      </c>
      <c r="AS135" s="202" t="s">
        <v>565</v>
      </c>
      <c r="AT135" s="285" t="s">
        <v>83</v>
      </c>
    </row>
    <row r="136" spans="1:46" hidden="1">
      <c r="B136" s="43"/>
      <c r="C136" s="44" t="s">
        <v>288</v>
      </c>
      <c r="D136" s="44" t="s">
        <v>300</v>
      </c>
      <c r="F136" s="43"/>
      <c r="G136" s="44" t="s">
        <v>315</v>
      </c>
      <c r="H136" s="44" t="s">
        <v>321</v>
      </c>
      <c r="R136" s="202" t="s">
        <v>448</v>
      </c>
      <c r="S136" s="202" t="s">
        <v>83</v>
      </c>
      <c r="T136" s="204" t="s">
        <v>265</v>
      </c>
      <c r="U136" s="203">
        <v>600</v>
      </c>
      <c r="V136" s="22" t="s">
        <v>484</v>
      </c>
      <c r="W136" s="22" t="s">
        <v>485</v>
      </c>
      <c r="X136" s="9" t="s">
        <v>474</v>
      </c>
      <c r="Y136" s="9" t="s">
        <v>475</v>
      </c>
      <c r="Z136" s="9" t="s">
        <v>473</v>
      </c>
      <c r="AA136" s="206">
        <v>360</v>
      </c>
      <c r="AB136" s="206">
        <v>300</v>
      </c>
      <c r="AC136" s="26">
        <v>0.16600000000000001</v>
      </c>
      <c r="AD136" s="27">
        <f t="shared" si="1"/>
        <v>699.6</v>
      </c>
      <c r="AE136" s="4" t="s">
        <v>33</v>
      </c>
      <c r="AF136" s="4" t="s">
        <v>344</v>
      </c>
      <c r="AG136" s="4" t="s">
        <v>148</v>
      </c>
      <c r="AH136" s="4" t="s">
        <v>107</v>
      </c>
      <c r="AI136" s="12" t="s">
        <v>126</v>
      </c>
      <c r="AJ136" s="12" t="s">
        <v>152</v>
      </c>
      <c r="AK136" s="37" t="s">
        <v>129</v>
      </c>
      <c r="AL136" s="37" t="s">
        <v>156</v>
      </c>
      <c r="AM136" s="37" t="s">
        <v>132</v>
      </c>
      <c r="AN136" s="38" t="s">
        <v>558</v>
      </c>
      <c r="AO136" s="12" t="s">
        <v>44</v>
      </c>
      <c r="AP136" s="12" t="s">
        <v>347</v>
      </c>
      <c r="AQ136" s="4" t="s">
        <v>128</v>
      </c>
      <c r="AR136" s="4" t="s">
        <v>124</v>
      </c>
      <c r="AS136" s="202" t="s">
        <v>565</v>
      </c>
      <c r="AT136" s="285" t="s">
        <v>83</v>
      </c>
    </row>
    <row r="137" spans="1:46" hidden="1">
      <c r="B137" s="43"/>
      <c r="C137" s="44" t="s">
        <v>289</v>
      </c>
      <c r="D137" s="44" t="s">
        <v>301</v>
      </c>
      <c r="F137" s="43"/>
      <c r="G137" s="44" t="s">
        <v>316</v>
      </c>
      <c r="H137" s="44" t="s">
        <v>322</v>
      </c>
      <c r="R137" s="202" t="s">
        <v>448</v>
      </c>
      <c r="S137" s="202" t="s">
        <v>83</v>
      </c>
      <c r="T137" s="204" t="s">
        <v>266</v>
      </c>
      <c r="U137" s="203">
        <v>1000</v>
      </c>
      <c r="V137" s="22" t="s">
        <v>486</v>
      </c>
      <c r="W137" s="22" t="s">
        <v>487</v>
      </c>
      <c r="X137" s="9" t="s">
        <v>474</v>
      </c>
      <c r="Y137" s="9" t="s">
        <v>475</v>
      </c>
      <c r="Z137" s="9" t="s">
        <v>473</v>
      </c>
      <c r="AA137" s="206">
        <v>560</v>
      </c>
      <c r="AB137" s="206">
        <v>500</v>
      </c>
      <c r="AC137" s="26">
        <v>0.1</v>
      </c>
      <c r="AD137" s="27">
        <f t="shared" si="1"/>
        <v>1100</v>
      </c>
      <c r="AE137" s="4" t="s">
        <v>33</v>
      </c>
      <c r="AF137" s="4" t="s">
        <v>344</v>
      </c>
      <c r="AG137" s="4" t="s">
        <v>148</v>
      </c>
      <c r="AH137" s="4" t="s">
        <v>107</v>
      </c>
      <c r="AI137" s="12" t="s">
        <v>126</v>
      </c>
      <c r="AJ137" s="12" t="s">
        <v>152</v>
      </c>
      <c r="AK137" s="37" t="s">
        <v>129</v>
      </c>
      <c r="AL137" s="37" t="s">
        <v>156</v>
      </c>
      <c r="AM137" s="37" t="s">
        <v>132</v>
      </c>
      <c r="AN137" s="38" t="s">
        <v>558</v>
      </c>
      <c r="AO137" s="12" t="s">
        <v>44</v>
      </c>
      <c r="AP137" s="12" t="s">
        <v>347</v>
      </c>
      <c r="AQ137" s="4" t="s">
        <v>128</v>
      </c>
      <c r="AR137" s="4" t="s">
        <v>124</v>
      </c>
      <c r="AS137" s="202" t="s">
        <v>565</v>
      </c>
      <c r="AT137" s="285" t="s">
        <v>83</v>
      </c>
    </row>
    <row r="138" spans="1:46" hidden="1">
      <c r="B138" s="43"/>
      <c r="C138" s="44" t="s">
        <v>290</v>
      </c>
      <c r="D138" s="44" t="s">
        <v>305</v>
      </c>
      <c r="F138" s="43"/>
      <c r="G138" s="44" t="s">
        <v>317</v>
      </c>
      <c r="H138" s="44" t="s">
        <v>323</v>
      </c>
      <c r="R138" s="202" t="s">
        <v>448</v>
      </c>
      <c r="S138" s="202" t="s">
        <v>83</v>
      </c>
      <c r="T138" s="204" t="s">
        <v>412</v>
      </c>
      <c r="U138" s="203">
        <v>30</v>
      </c>
      <c r="V138" s="22" t="s">
        <v>470</v>
      </c>
      <c r="W138" s="22" t="s">
        <v>471</v>
      </c>
      <c r="X138" s="9" t="s">
        <v>472</v>
      </c>
      <c r="Y138" s="9" t="s">
        <v>473</v>
      </c>
      <c r="Z138" s="9" t="s">
        <v>473</v>
      </c>
      <c r="AA138" s="206">
        <v>145</v>
      </c>
      <c r="AB138" s="206">
        <v>119</v>
      </c>
      <c r="AC138" s="26">
        <v>0.5</v>
      </c>
      <c r="AD138" s="27">
        <f t="shared" si="1"/>
        <v>45</v>
      </c>
      <c r="AE138" s="4" t="s">
        <v>26</v>
      </c>
      <c r="AF138" s="4" t="s">
        <v>344</v>
      </c>
      <c r="AG138" s="4" t="s">
        <v>148</v>
      </c>
      <c r="AH138" s="4" t="s">
        <v>107</v>
      </c>
      <c r="AI138" s="12" t="s">
        <v>126</v>
      </c>
      <c r="AJ138" s="12" t="s">
        <v>152</v>
      </c>
      <c r="AK138" s="37" t="s">
        <v>129</v>
      </c>
      <c r="AL138" s="37" t="s">
        <v>156</v>
      </c>
      <c r="AM138" s="37" t="s">
        <v>132</v>
      </c>
      <c r="AN138" s="38" t="s">
        <v>558</v>
      </c>
      <c r="AO138" s="12" t="s">
        <v>571</v>
      </c>
      <c r="AP138" s="12" t="s">
        <v>347</v>
      </c>
      <c r="AQ138" s="4" t="s">
        <v>128</v>
      </c>
      <c r="AR138" s="4" t="s">
        <v>124</v>
      </c>
      <c r="AS138" s="202" t="s">
        <v>565</v>
      </c>
      <c r="AT138" s="285" t="s">
        <v>83</v>
      </c>
    </row>
    <row r="139" spans="1:46" hidden="1">
      <c r="C139" s="44" t="s">
        <v>291</v>
      </c>
      <c r="D139" s="44" t="s">
        <v>302</v>
      </c>
      <c r="R139" s="202" t="s">
        <v>448</v>
      </c>
      <c r="S139" s="202" t="s">
        <v>83</v>
      </c>
      <c r="T139" s="204" t="s">
        <v>413</v>
      </c>
      <c r="U139" s="203">
        <v>50</v>
      </c>
      <c r="V139" s="22" t="s">
        <v>474</v>
      </c>
      <c r="W139" s="22" t="s">
        <v>475</v>
      </c>
      <c r="X139" s="9" t="s">
        <v>476</v>
      </c>
      <c r="Y139" s="9" t="s">
        <v>477</v>
      </c>
      <c r="Z139" s="9" t="s">
        <v>473</v>
      </c>
      <c r="AA139" s="206">
        <v>155</v>
      </c>
      <c r="AB139" s="206">
        <v>129</v>
      </c>
      <c r="AC139" s="26">
        <v>0.5</v>
      </c>
      <c r="AD139" s="27">
        <f t="shared" si="1"/>
        <v>75</v>
      </c>
      <c r="AE139" s="4" t="s">
        <v>26</v>
      </c>
      <c r="AF139" s="4" t="s">
        <v>344</v>
      </c>
      <c r="AG139" s="4" t="s">
        <v>148</v>
      </c>
      <c r="AH139" s="4" t="s">
        <v>107</v>
      </c>
      <c r="AI139" s="12" t="s">
        <v>126</v>
      </c>
      <c r="AJ139" s="12" t="s">
        <v>152</v>
      </c>
      <c r="AK139" s="37" t="s">
        <v>129</v>
      </c>
      <c r="AL139" s="37" t="s">
        <v>156</v>
      </c>
      <c r="AM139" s="37" t="s">
        <v>132</v>
      </c>
      <c r="AN139" s="38" t="s">
        <v>558</v>
      </c>
      <c r="AO139" s="12" t="s">
        <v>571</v>
      </c>
      <c r="AP139" s="12" t="s">
        <v>347</v>
      </c>
      <c r="AQ139" s="4" t="s">
        <v>128</v>
      </c>
      <c r="AR139" s="4" t="s">
        <v>124</v>
      </c>
      <c r="AS139" s="202" t="s">
        <v>565</v>
      </c>
      <c r="AT139" s="285" t="s">
        <v>83</v>
      </c>
    </row>
    <row r="140" spans="1:46" hidden="1">
      <c r="C140" s="44" t="s">
        <v>292</v>
      </c>
      <c r="D140" s="44" t="s">
        <v>303</v>
      </c>
      <c r="R140" s="202" t="s">
        <v>448</v>
      </c>
      <c r="S140" s="202" t="s">
        <v>83</v>
      </c>
      <c r="T140" s="204" t="s">
        <v>414</v>
      </c>
      <c r="U140" s="203">
        <v>100</v>
      </c>
      <c r="V140" s="22" t="s">
        <v>478</v>
      </c>
      <c r="W140" s="22" t="s">
        <v>479</v>
      </c>
      <c r="X140" s="9" t="s">
        <v>470</v>
      </c>
      <c r="Y140" s="9" t="s">
        <v>471</v>
      </c>
      <c r="Z140" s="9" t="s">
        <v>473</v>
      </c>
      <c r="AA140" s="206">
        <v>175</v>
      </c>
      <c r="AB140" s="206">
        <v>149</v>
      </c>
      <c r="AC140" s="26">
        <v>0.5</v>
      </c>
      <c r="AD140" s="27">
        <f t="shared" si="1"/>
        <v>150</v>
      </c>
      <c r="AE140" s="4" t="s">
        <v>26</v>
      </c>
      <c r="AF140" s="4" t="s">
        <v>344</v>
      </c>
      <c r="AG140" s="4" t="s">
        <v>148</v>
      </c>
      <c r="AH140" s="4" t="s">
        <v>107</v>
      </c>
      <c r="AI140" s="12" t="s">
        <v>126</v>
      </c>
      <c r="AJ140" s="12" t="s">
        <v>152</v>
      </c>
      <c r="AK140" s="37" t="s">
        <v>129</v>
      </c>
      <c r="AL140" s="37" t="s">
        <v>156</v>
      </c>
      <c r="AM140" s="37" t="s">
        <v>132</v>
      </c>
      <c r="AN140" s="38" t="s">
        <v>558</v>
      </c>
      <c r="AO140" s="12" t="s">
        <v>571</v>
      </c>
      <c r="AP140" s="12" t="s">
        <v>347</v>
      </c>
      <c r="AQ140" s="4" t="s">
        <v>128</v>
      </c>
      <c r="AR140" s="4" t="s">
        <v>124</v>
      </c>
      <c r="AS140" s="202" t="s">
        <v>565</v>
      </c>
      <c r="AT140" s="285" t="s">
        <v>83</v>
      </c>
    </row>
    <row r="141" spans="1:46" hidden="1">
      <c r="C141" s="44" t="s">
        <v>293</v>
      </c>
      <c r="D141" s="44" t="s">
        <v>304</v>
      </c>
      <c r="R141" s="202" t="s">
        <v>448</v>
      </c>
      <c r="S141" s="202" t="s">
        <v>83</v>
      </c>
      <c r="T141" s="204" t="s">
        <v>415</v>
      </c>
      <c r="U141" s="203">
        <v>200</v>
      </c>
      <c r="V141" s="22" t="s">
        <v>480</v>
      </c>
      <c r="W141" s="22" t="s">
        <v>481</v>
      </c>
      <c r="X141" s="9" t="s">
        <v>470</v>
      </c>
      <c r="Y141" s="9" t="s">
        <v>471</v>
      </c>
      <c r="Z141" s="9" t="s">
        <v>473</v>
      </c>
      <c r="AA141" s="206">
        <v>220</v>
      </c>
      <c r="AB141" s="206">
        <v>189</v>
      </c>
      <c r="AC141" s="26">
        <v>0.5</v>
      </c>
      <c r="AD141" s="27">
        <f t="shared" si="1"/>
        <v>300</v>
      </c>
      <c r="AE141" s="4" t="s">
        <v>26</v>
      </c>
      <c r="AF141" s="4" t="s">
        <v>344</v>
      </c>
      <c r="AG141" s="4" t="s">
        <v>148</v>
      </c>
      <c r="AH141" s="4" t="s">
        <v>107</v>
      </c>
      <c r="AI141" s="12" t="s">
        <v>126</v>
      </c>
      <c r="AJ141" s="12" t="s">
        <v>152</v>
      </c>
      <c r="AK141" s="37" t="s">
        <v>129</v>
      </c>
      <c r="AL141" s="37" t="s">
        <v>156</v>
      </c>
      <c r="AM141" s="37" t="s">
        <v>132</v>
      </c>
      <c r="AN141" s="38" t="s">
        <v>558</v>
      </c>
      <c r="AO141" s="12" t="s">
        <v>571</v>
      </c>
      <c r="AP141" s="12" t="s">
        <v>347</v>
      </c>
      <c r="AQ141" s="4" t="s">
        <v>128</v>
      </c>
      <c r="AR141" s="4" t="s">
        <v>124</v>
      </c>
      <c r="AS141" s="202" t="s">
        <v>565</v>
      </c>
      <c r="AT141" s="285" t="s">
        <v>83</v>
      </c>
    </row>
    <row r="142" spans="1:46" hidden="1">
      <c r="R142" s="202" t="s">
        <v>448</v>
      </c>
      <c r="S142" s="202" t="s">
        <v>83</v>
      </c>
      <c r="T142" s="204" t="s">
        <v>416</v>
      </c>
      <c r="U142" s="203">
        <v>300</v>
      </c>
      <c r="V142" s="22" t="s">
        <v>482</v>
      </c>
      <c r="W142" s="22" t="s">
        <v>483</v>
      </c>
      <c r="X142" s="9" t="s">
        <v>474</v>
      </c>
      <c r="Y142" s="9" t="s">
        <v>475</v>
      </c>
      <c r="Z142" s="9" t="s">
        <v>473</v>
      </c>
      <c r="AA142" s="206">
        <v>280</v>
      </c>
      <c r="AB142" s="206">
        <v>239</v>
      </c>
      <c r="AC142" s="26">
        <v>0.33300000000000002</v>
      </c>
      <c r="AD142" s="27">
        <f t="shared" si="1"/>
        <v>399.9</v>
      </c>
      <c r="AE142" s="4" t="s">
        <v>26</v>
      </c>
      <c r="AF142" s="4" t="s">
        <v>344</v>
      </c>
      <c r="AG142" s="4" t="s">
        <v>148</v>
      </c>
      <c r="AH142" s="4" t="s">
        <v>107</v>
      </c>
      <c r="AI142" s="12" t="s">
        <v>126</v>
      </c>
      <c r="AJ142" s="12" t="s">
        <v>152</v>
      </c>
      <c r="AK142" s="37" t="s">
        <v>129</v>
      </c>
      <c r="AL142" s="37" t="s">
        <v>156</v>
      </c>
      <c r="AM142" s="37" t="s">
        <v>132</v>
      </c>
      <c r="AN142" s="38" t="s">
        <v>558</v>
      </c>
      <c r="AO142" s="12" t="s">
        <v>571</v>
      </c>
      <c r="AP142" s="12" t="s">
        <v>347</v>
      </c>
      <c r="AQ142" s="4" t="s">
        <v>128</v>
      </c>
      <c r="AR142" s="4" t="s">
        <v>124</v>
      </c>
      <c r="AS142" s="202" t="s">
        <v>565</v>
      </c>
      <c r="AT142" s="285" t="s">
        <v>83</v>
      </c>
    </row>
    <row r="143" spans="1:46" hidden="1">
      <c r="R143" s="202" t="s">
        <v>448</v>
      </c>
      <c r="S143" s="202" t="s">
        <v>83</v>
      </c>
      <c r="T143" s="204" t="s">
        <v>267</v>
      </c>
      <c r="U143" s="203">
        <v>600</v>
      </c>
      <c r="V143" s="22" t="s">
        <v>484</v>
      </c>
      <c r="W143" s="22" t="s">
        <v>485</v>
      </c>
      <c r="X143" s="9" t="s">
        <v>474</v>
      </c>
      <c r="Y143" s="9" t="s">
        <v>475</v>
      </c>
      <c r="Z143" s="9" t="s">
        <v>473</v>
      </c>
      <c r="AA143" s="206">
        <v>370</v>
      </c>
      <c r="AB143" s="206">
        <v>310</v>
      </c>
      <c r="AC143" s="26">
        <v>0.16600000000000001</v>
      </c>
      <c r="AD143" s="27">
        <f t="shared" si="1"/>
        <v>699.6</v>
      </c>
      <c r="AE143" s="4" t="s">
        <v>26</v>
      </c>
      <c r="AF143" s="4" t="s">
        <v>344</v>
      </c>
      <c r="AG143" s="4" t="s">
        <v>148</v>
      </c>
      <c r="AH143" s="4" t="s">
        <v>107</v>
      </c>
      <c r="AI143" s="12" t="s">
        <v>126</v>
      </c>
      <c r="AJ143" s="12" t="s">
        <v>152</v>
      </c>
      <c r="AK143" s="37" t="s">
        <v>129</v>
      </c>
      <c r="AL143" s="37" t="s">
        <v>156</v>
      </c>
      <c r="AM143" s="37" t="s">
        <v>132</v>
      </c>
      <c r="AN143" s="38" t="s">
        <v>558</v>
      </c>
      <c r="AO143" s="12" t="s">
        <v>571</v>
      </c>
      <c r="AP143" s="12" t="s">
        <v>347</v>
      </c>
      <c r="AQ143" s="4" t="s">
        <v>128</v>
      </c>
      <c r="AR143" s="4" t="s">
        <v>124</v>
      </c>
      <c r="AS143" s="202" t="s">
        <v>565</v>
      </c>
      <c r="AT143" s="285" t="s">
        <v>83</v>
      </c>
    </row>
    <row r="144" spans="1:46" hidden="1">
      <c r="A144" s="4"/>
      <c r="R144" s="202" t="s">
        <v>448</v>
      </c>
      <c r="S144" s="202" t="s">
        <v>83</v>
      </c>
      <c r="T144" s="204" t="s">
        <v>268</v>
      </c>
      <c r="U144" s="203">
        <v>1000</v>
      </c>
      <c r="V144" s="22" t="s">
        <v>486</v>
      </c>
      <c r="W144" s="22" t="s">
        <v>487</v>
      </c>
      <c r="X144" s="9" t="s">
        <v>474</v>
      </c>
      <c r="Y144" s="9" t="s">
        <v>475</v>
      </c>
      <c r="Z144" s="9" t="s">
        <v>473</v>
      </c>
      <c r="AA144" s="206">
        <v>570</v>
      </c>
      <c r="AB144" s="206">
        <v>570</v>
      </c>
      <c r="AC144" s="26">
        <v>0.1</v>
      </c>
      <c r="AD144" s="27">
        <f t="shared" si="1"/>
        <v>1100</v>
      </c>
      <c r="AE144" s="4" t="s">
        <v>26</v>
      </c>
      <c r="AF144" s="4" t="s">
        <v>344</v>
      </c>
      <c r="AG144" s="4" t="s">
        <v>148</v>
      </c>
      <c r="AH144" s="4" t="s">
        <v>107</v>
      </c>
      <c r="AI144" s="12" t="s">
        <v>126</v>
      </c>
      <c r="AJ144" s="12" t="s">
        <v>152</v>
      </c>
      <c r="AK144" s="37" t="s">
        <v>129</v>
      </c>
      <c r="AL144" s="37" t="s">
        <v>156</v>
      </c>
      <c r="AM144" s="37" t="s">
        <v>132</v>
      </c>
      <c r="AN144" s="38" t="s">
        <v>558</v>
      </c>
      <c r="AO144" s="12" t="s">
        <v>571</v>
      </c>
      <c r="AP144" s="12" t="s">
        <v>347</v>
      </c>
      <c r="AQ144" s="4" t="s">
        <v>128</v>
      </c>
      <c r="AR144" s="4" t="s">
        <v>124</v>
      </c>
      <c r="AS144" s="202" t="s">
        <v>565</v>
      </c>
      <c r="AT144" s="285" t="s">
        <v>83</v>
      </c>
    </row>
    <row r="145" spans="2:46" hidden="1">
      <c r="R145" s="202" t="s">
        <v>448</v>
      </c>
      <c r="S145" s="202" t="s">
        <v>83</v>
      </c>
      <c r="T145" s="204" t="s">
        <v>417</v>
      </c>
      <c r="U145" s="203">
        <v>30</v>
      </c>
      <c r="V145" s="22" t="s">
        <v>470</v>
      </c>
      <c r="W145" s="22" t="s">
        <v>471</v>
      </c>
      <c r="X145" s="9" t="s">
        <v>472</v>
      </c>
      <c r="Y145" s="9" t="s">
        <v>473</v>
      </c>
      <c r="Z145" s="9" t="s">
        <v>473</v>
      </c>
      <c r="AA145" s="206">
        <v>195</v>
      </c>
      <c r="AB145" s="206">
        <v>169</v>
      </c>
      <c r="AC145" s="26">
        <v>0.5</v>
      </c>
      <c r="AD145" s="27">
        <f t="shared" si="1"/>
        <v>45</v>
      </c>
      <c r="AE145" s="4" t="s">
        <v>45</v>
      </c>
      <c r="AF145" s="4" t="s">
        <v>344</v>
      </c>
      <c r="AG145" s="4" t="s">
        <v>148</v>
      </c>
      <c r="AH145" s="4" t="s">
        <v>107</v>
      </c>
      <c r="AI145" s="12" t="s">
        <v>126</v>
      </c>
      <c r="AJ145" s="12" t="s">
        <v>152</v>
      </c>
      <c r="AK145" s="37" t="s">
        <v>129</v>
      </c>
      <c r="AL145" s="37" t="s">
        <v>156</v>
      </c>
      <c r="AM145" s="37" t="s">
        <v>132</v>
      </c>
      <c r="AN145" s="38" t="s">
        <v>558</v>
      </c>
      <c r="AO145" s="12" t="s">
        <v>572</v>
      </c>
      <c r="AP145" s="12" t="s">
        <v>347</v>
      </c>
      <c r="AQ145" s="4" t="s">
        <v>128</v>
      </c>
      <c r="AR145" s="4" t="s">
        <v>124</v>
      </c>
      <c r="AS145" s="202" t="s">
        <v>565</v>
      </c>
      <c r="AT145" s="285" t="s">
        <v>83</v>
      </c>
    </row>
    <row r="146" spans="2:46" hidden="1">
      <c r="R146" s="202" t="s">
        <v>448</v>
      </c>
      <c r="S146" s="202" t="s">
        <v>83</v>
      </c>
      <c r="T146" s="204" t="s">
        <v>418</v>
      </c>
      <c r="U146" s="203">
        <v>50</v>
      </c>
      <c r="V146" s="22" t="s">
        <v>474</v>
      </c>
      <c r="W146" s="22" t="s">
        <v>475</v>
      </c>
      <c r="X146" s="9" t="s">
        <v>476</v>
      </c>
      <c r="Y146" s="9" t="s">
        <v>477</v>
      </c>
      <c r="Z146" s="9" t="s">
        <v>473</v>
      </c>
      <c r="AA146" s="206">
        <v>205</v>
      </c>
      <c r="AB146" s="206">
        <v>179</v>
      </c>
      <c r="AC146" s="26">
        <v>0.5</v>
      </c>
      <c r="AD146" s="27">
        <f t="shared" si="1"/>
        <v>75</v>
      </c>
      <c r="AE146" s="4" t="s">
        <v>45</v>
      </c>
      <c r="AF146" s="4" t="s">
        <v>344</v>
      </c>
      <c r="AG146" s="4" t="s">
        <v>148</v>
      </c>
      <c r="AH146" s="4" t="s">
        <v>107</v>
      </c>
      <c r="AI146" s="12" t="s">
        <v>126</v>
      </c>
      <c r="AJ146" s="12" t="s">
        <v>152</v>
      </c>
      <c r="AK146" s="37" t="s">
        <v>129</v>
      </c>
      <c r="AL146" s="37" t="s">
        <v>156</v>
      </c>
      <c r="AM146" s="37" t="s">
        <v>132</v>
      </c>
      <c r="AN146" s="38" t="s">
        <v>558</v>
      </c>
      <c r="AO146" s="12" t="s">
        <v>572</v>
      </c>
      <c r="AP146" s="12" t="s">
        <v>347</v>
      </c>
      <c r="AQ146" s="4" t="s">
        <v>128</v>
      </c>
      <c r="AR146" s="4" t="s">
        <v>124</v>
      </c>
      <c r="AS146" s="202" t="s">
        <v>565</v>
      </c>
      <c r="AT146" s="285" t="s">
        <v>83</v>
      </c>
    </row>
    <row r="147" spans="2:46" hidden="1">
      <c r="B147" s="10"/>
      <c r="C147" s="10"/>
      <c r="D147" s="10"/>
      <c r="R147" s="202" t="s">
        <v>448</v>
      </c>
      <c r="S147" s="202" t="s">
        <v>83</v>
      </c>
      <c r="T147" s="204" t="s">
        <v>419</v>
      </c>
      <c r="U147" s="203">
        <v>100</v>
      </c>
      <c r="V147" s="22" t="s">
        <v>478</v>
      </c>
      <c r="W147" s="22" t="s">
        <v>479</v>
      </c>
      <c r="X147" s="9" t="s">
        <v>470</v>
      </c>
      <c r="Y147" s="9" t="s">
        <v>471</v>
      </c>
      <c r="Z147" s="9" t="s">
        <v>473</v>
      </c>
      <c r="AA147" s="206">
        <v>225</v>
      </c>
      <c r="AB147" s="206">
        <v>199</v>
      </c>
      <c r="AC147" s="26">
        <v>0.5</v>
      </c>
      <c r="AD147" s="27">
        <f t="shared" si="1"/>
        <v>150</v>
      </c>
      <c r="AE147" s="4" t="s">
        <v>45</v>
      </c>
      <c r="AF147" s="4" t="s">
        <v>344</v>
      </c>
      <c r="AG147" s="4" t="s">
        <v>148</v>
      </c>
      <c r="AH147" s="4" t="s">
        <v>107</v>
      </c>
      <c r="AI147" s="12" t="s">
        <v>126</v>
      </c>
      <c r="AJ147" s="12" t="s">
        <v>152</v>
      </c>
      <c r="AK147" s="37" t="s">
        <v>129</v>
      </c>
      <c r="AL147" s="37" t="s">
        <v>156</v>
      </c>
      <c r="AM147" s="37" t="s">
        <v>132</v>
      </c>
      <c r="AN147" s="38" t="s">
        <v>558</v>
      </c>
      <c r="AO147" s="12" t="s">
        <v>572</v>
      </c>
      <c r="AP147" s="12" t="s">
        <v>347</v>
      </c>
      <c r="AQ147" s="4" t="s">
        <v>128</v>
      </c>
      <c r="AR147" s="4" t="s">
        <v>124</v>
      </c>
      <c r="AS147" s="202" t="s">
        <v>565</v>
      </c>
      <c r="AT147" s="285" t="s">
        <v>83</v>
      </c>
    </row>
    <row r="148" spans="2:46" hidden="1">
      <c r="B148" s="4"/>
      <c r="C148" s="4"/>
      <c r="R148" s="202" t="s">
        <v>448</v>
      </c>
      <c r="S148" s="202" t="s">
        <v>83</v>
      </c>
      <c r="T148" s="204" t="s">
        <v>420</v>
      </c>
      <c r="U148" s="203">
        <v>200</v>
      </c>
      <c r="V148" s="22" t="s">
        <v>480</v>
      </c>
      <c r="W148" s="22" t="s">
        <v>481</v>
      </c>
      <c r="X148" s="9" t="s">
        <v>470</v>
      </c>
      <c r="Y148" s="9" t="s">
        <v>471</v>
      </c>
      <c r="Z148" s="9" t="s">
        <v>473</v>
      </c>
      <c r="AA148" s="206">
        <v>270</v>
      </c>
      <c r="AB148" s="206">
        <v>239</v>
      </c>
      <c r="AC148" s="26">
        <v>0.5</v>
      </c>
      <c r="AD148" s="27">
        <f t="shared" si="1"/>
        <v>300</v>
      </c>
      <c r="AE148" s="4" t="s">
        <v>45</v>
      </c>
      <c r="AF148" s="4" t="s">
        <v>344</v>
      </c>
      <c r="AG148" s="4" t="s">
        <v>148</v>
      </c>
      <c r="AH148" s="4" t="s">
        <v>107</v>
      </c>
      <c r="AI148" s="12" t="s">
        <v>126</v>
      </c>
      <c r="AJ148" s="12" t="s">
        <v>152</v>
      </c>
      <c r="AK148" s="37" t="s">
        <v>129</v>
      </c>
      <c r="AL148" s="37" t="s">
        <v>156</v>
      </c>
      <c r="AM148" s="37" t="s">
        <v>132</v>
      </c>
      <c r="AN148" s="38" t="s">
        <v>558</v>
      </c>
      <c r="AO148" s="12" t="s">
        <v>572</v>
      </c>
      <c r="AP148" s="12" t="s">
        <v>347</v>
      </c>
      <c r="AQ148" s="4" t="s">
        <v>128</v>
      </c>
      <c r="AR148" s="4" t="s">
        <v>124</v>
      </c>
      <c r="AS148" s="202" t="s">
        <v>565</v>
      </c>
      <c r="AT148" s="285" t="s">
        <v>83</v>
      </c>
    </row>
    <row r="149" spans="2:46" hidden="1">
      <c r="R149" s="202" t="s">
        <v>448</v>
      </c>
      <c r="S149" s="202" t="s">
        <v>83</v>
      </c>
      <c r="T149" s="204" t="s">
        <v>421</v>
      </c>
      <c r="U149" s="203">
        <v>300</v>
      </c>
      <c r="V149" s="22" t="s">
        <v>482</v>
      </c>
      <c r="W149" s="22" t="s">
        <v>483</v>
      </c>
      <c r="X149" s="9" t="s">
        <v>474</v>
      </c>
      <c r="Y149" s="9" t="s">
        <v>475</v>
      </c>
      <c r="Z149" s="9" t="s">
        <v>473</v>
      </c>
      <c r="AA149" s="206">
        <v>330</v>
      </c>
      <c r="AB149" s="206">
        <v>289</v>
      </c>
      <c r="AC149" s="26">
        <v>0.33300000000000002</v>
      </c>
      <c r="AD149" s="27">
        <f t="shared" si="1"/>
        <v>399.9</v>
      </c>
      <c r="AE149" s="4" t="s">
        <v>45</v>
      </c>
      <c r="AF149" s="4" t="s">
        <v>344</v>
      </c>
      <c r="AG149" s="4" t="s">
        <v>148</v>
      </c>
      <c r="AH149" s="4" t="s">
        <v>107</v>
      </c>
      <c r="AI149" s="12" t="s">
        <v>126</v>
      </c>
      <c r="AJ149" s="12" t="s">
        <v>152</v>
      </c>
      <c r="AK149" s="37" t="s">
        <v>129</v>
      </c>
      <c r="AL149" s="37" t="s">
        <v>156</v>
      </c>
      <c r="AM149" s="37" t="s">
        <v>132</v>
      </c>
      <c r="AN149" s="38" t="s">
        <v>558</v>
      </c>
      <c r="AO149" s="12" t="s">
        <v>572</v>
      </c>
      <c r="AP149" s="12" t="s">
        <v>347</v>
      </c>
      <c r="AQ149" s="4" t="s">
        <v>128</v>
      </c>
      <c r="AR149" s="4" t="s">
        <v>124</v>
      </c>
      <c r="AS149" s="202" t="s">
        <v>565</v>
      </c>
      <c r="AT149" s="285" t="s">
        <v>83</v>
      </c>
    </row>
    <row r="150" spans="2:46" hidden="1">
      <c r="R150" s="202" t="s">
        <v>448</v>
      </c>
      <c r="S150" s="202" t="s">
        <v>83</v>
      </c>
      <c r="T150" s="204" t="s">
        <v>269</v>
      </c>
      <c r="U150" s="203">
        <v>600</v>
      </c>
      <c r="V150" s="22" t="s">
        <v>484</v>
      </c>
      <c r="W150" s="22" t="s">
        <v>485</v>
      </c>
      <c r="X150" s="9" t="s">
        <v>474</v>
      </c>
      <c r="Y150" s="9" t="s">
        <v>475</v>
      </c>
      <c r="Z150" s="9" t="s">
        <v>473</v>
      </c>
      <c r="AA150" s="206">
        <v>420</v>
      </c>
      <c r="AB150" s="206">
        <v>360</v>
      </c>
      <c r="AC150" s="26">
        <v>0.16600000000000001</v>
      </c>
      <c r="AD150" s="27">
        <f t="shared" si="1"/>
        <v>699.6</v>
      </c>
      <c r="AE150" s="4" t="s">
        <v>45</v>
      </c>
      <c r="AF150" s="4" t="s">
        <v>344</v>
      </c>
      <c r="AG150" s="4" t="s">
        <v>148</v>
      </c>
      <c r="AH150" s="4" t="s">
        <v>107</v>
      </c>
      <c r="AI150" s="12" t="s">
        <v>126</v>
      </c>
      <c r="AJ150" s="12" t="s">
        <v>152</v>
      </c>
      <c r="AK150" s="37" t="s">
        <v>129</v>
      </c>
      <c r="AL150" s="37" t="s">
        <v>156</v>
      </c>
      <c r="AM150" s="37" t="s">
        <v>132</v>
      </c>
      <c r="AN150" s="38" t="s">
        <v>558</v>
      </c>
      <c r="AO150" s="12" t="s">
        <v>572</v>
      </c>
      <c r="AP150" s="12" t="s">
        <v>347</v>
      </c>
      <c r="AQ150" s="4" t="s">
        <v>128</v>
      </c>
      <c r="AR150" s="4" t="s">
        <v>124</v>
      </c>
      <c r="AS150" s="202" t="s">
        <v>565</v>
      </c>
      <c r="AT150" s="285" t="s">
        <v>83</v>
      </c>
    </row>
    <row r="151" spans="2:46" hidden="1">
      <c r="B151" s="44" t="s">
        <v>286</v>
      </c>
      <c r="C151" s="44" t="s">
        <v>294</v>
      </c>
      <c r="D151" s="44" t="s">
        <v>306</v>
      </c>
      <c r="F151" s="44"/>
      <c r="G151" s="44"/>
      <c r="H151" s="44"/>
      <c r="R151" s="202" t="s">
        <v>448</v>
      </c>
      <c r="S151" s="202" t="s">
        <v>83</v>
      </c>
      <c r="T151" s="204" t="s">
        <v>270</v>
      </c>
      <c r="U151" s="203">
        <v>1000</v>
      </c>
      <c r="V151" s="22" t="s">
        <v>486</v>
      </c>
      <c r="W151" s="22" t="s">
        <v>487</v>
      </c>
      <c r="X151" s="9" t="s">
        <v>474</v>
      </c>
      <c r="Y151" s="9" t="s">
        <v>475</v>
      </c>
      <c r="Z151" s="9" t="s">
        <v>473</v>
      </c>
      <c r="AA151" s="206">
        <v>620</v>
      </c>
      <c r="AB151" s="206">
        <v>620</v>
      </c>
      <c r="AC151" s="26">
        <v>0.1</v>
      </c>
      <c r="AD151" s="27">
        <f t="shared" si="1"/>
        <v>1100</v>
      </c>
      <c r="AE151" s="4" t="s">
        <v>45</v>
      </c>
      <c r="AF151" s="4" t="s">
        <v>344</v>
      </c>
      <c r="AG151" s="4" t="s">
        <v>148</v>
      </c>
      <c r="AH151" s="4" t="s">
        <v>107</v>
      </c>
      <c r="AI151" s="12" t="s">
        <v>126</v>
      </c>
      <c r="AJ151" s="12" t="s">
        <v>152</v>
      </c>
      <c r="AK151" s="37" t="s">
        <v>129</v>
      </c>
      <c r="AL151" s="37" t="s">
        <v>156</v>
      </c>
      <c r="AM151" s="37" t="s">
        <v>132</v>
      </c>
      <c r="AN151" s="38" t="s">
        <v>558</v>
      </c>
      <c r="AO151" s="12" t="s">
        <v>572</v>
      </c>
      <c r="AP151" s="12" t="s">
        <v>347</v>
      </c>
      <c r="AQ151" s="4" t="s">
        <v>128</v>
      </c>
      <c r="AR151" s="4" t="s">
        <v>124</v>
      </c>
      <c r="AS151" s="202" t="s">
        <v>565</v>
      </c>
      <c r="AT151" s="285" t="s">
        <v>83</v>
      </c>
    </row>
    <row r="152" spans="2:46" s="265" customFormat="1" hidden="1">
      <c r="B152" s="44" t="s">
        <v>287</v>
      </c>
      <c r="C152" s="44" t="s">
        <v>295</v>
      </c>
      <c r="D152" s="44" t="s">
        <v>307</v>
      </c>
      <c r="E152" s="4"/>
      <c r="F152" s="44"/>
      <c r="G152" s="44"/>
      <c r="H152" s="44"/>
      <c r="I152" s="43"/>
      <c r="J152" s="43"/>
      <c r="K152" s="43"/>
      <c r="L152" s="43"/>
      <c r="M152" s="43"/>
      <c r="N152" s="4"/>
      <c r="O152" s="4"/>
      <c r="P152" s="4"/>
      <c r="Q152" s="4"/>
      <c r="R152" s="265" t="s">
        <v>238</v>
      </c>
      <c r="S152" s="265" t="s">
        <v>233</v>
      </c>
      <c r="T152" s="266" t="s">
        <v>422</v>
      </c>
      <c r="U152" s="267">
        <v>30</v>
      </c>
      <c r="V152" s="268" t="s">
        <v>470</v>
      </c>
      <c r="W152" s="268" t="s">
        <v>471</v>
      </c>
      <c r="X152" s="269" t="s">
        <v>472</v>
      </c>
      <c r="Y152" s="269" t="s">
        <v>473</v>
      </c>
      <c r="Z152" s="269" t="s">
        <v>473</v>
      </c>
      <c r="AA152" s="270">
        <v>60</v>
      </c>
      <c r="AB152" s="270">
        <v>60</v>
      </c>
      <c r="AC152" s="271">
        <v>0.5</v>
      </c>
      <c r="AD152" s="272">
        <f t="shared" si="1"/>
        <v>45</v>
      </c>
      <c r="AE152" s="265" t="s">
        <v>124</v>
      </c>
      <c r="AF152" s="265" t="s">
        <v>124</v>
      </c>
      <c r="AG152" s="265" t="s">
        <v>124</v>
      </c>
      <c r="AH152" s="265" t="s">
        <v>124</v>
      </c>
      <c r="AI152" s="265" t="s">
        <v>124</v>
      </c>
      <c r="AJ152" s="265" t="s">
        <v>234</v>
      </c>
      <c r="AK152" s="273"/>
      <c r="AL152" s="273"/>
      <c r="AM152" s="273" t="s">
        <v>124</v>
      </c>
      <c r="AN152" s="273" t="s">
        <v>124</v>
      </c>
      <c r="AO152" s="265" t="s">
        <v>124</v>
      </c>
      <c r="AP152" s="265" t="s">
        <v>124</v>
      </c>
      <c r="AQ152" s="265" t="s">
        <v>124</v>
      </c>
      <c r="AR152" s="265" t="s">
        <v>124</v>
      </c>
      <c r="AS152" s="265" t="s">
        <v>124</v>
      </c>
      <c r="AT152" s="267" t="s">
        <v>235</v>
      </c>
    </row>
    <row r="153" spans="2:46" s="265" customFormat="1" hidden="1">
      <c r="B153" s="43"/>
      <c r="C153" s="44" t="s">
        <v>296</v>
      </c>
      <c r="D153" s="44" t="s">
        <v>308</v>
      </c>
      <c r="E153" s="4"/>
      <c r="F153" s="43"/>
      <c r="G153" s="44"/>
      <c r="H153" s="44"/>
      <c r="I153" s="43"/>
      <c r="J153" s="43"/>
      <c r="K153" s="43"/>
      <c r="L153" s="43"/>
      <c r="M153" s="43"/>
      <c r="N153" s="4"/>
      <c r="O153" s="4"/>
      <c r="P153" s="4"/>
      <c r="Q153" s="4"/>
      <c r="R153" s="265" t="s">
        <v>238</v>
      </c>
      <c r="S153" s="265" t="s">
        <v>233</v>
      </c>
      <c r="T153" s="266" t="s">
        <v>423</v>
      </c>
      <c r="U153" s="267">
        <v>50</v>
      </c>
      <c r="V153" s="268" t="s">
        <v>474</v>
      </c>
      <c r="W153" s="268" t="s">
        <v>475</v>
      </c>
      <c r="X153" s="269" t="s">
        <v>476</v>
      </c>
      <c r="Y153" s="269" t="s">
        <v>477</v>
      </c>
      <c r="Z153" s="269" t="s">
        <v>473</v>
      </c>
      <c r="AA153" s="270">
        <v>70</v>
      </c>
      <c r="AB153" s="270">
        <v>70</v>
      </c>
      <c r="AC153" s="271">
        <v>0.5</v>
      </c>
      <c r="AD153" s="272">
        <f t="shared" si="1"/>
        <v>75</v>
      </c>
      <c r="AE153" s="265" t="s">
        <v>124</v>
      </c>
      <c r="AF153" s="265" t="s">
        <v>124</v>
      </c>
      <c r="AG153" s="265" t="s">
        <v>124</v>
      </c>
      <c r="AH153" s="265" t="s">
        <v>124</v>
      </c>
      <c r="AI153" s="265" t="s">
        <v>124</v>
      </c>
      <c r="AJ153" s="265" t="s">
        <v>234</v>
      </c>
      <c r="AK153" s="273"/>
      <c r="AL153" s="273"/>
      <c r="AM153" s="273" t="s">
        <v>124</v>
      </c>
      <c r="AN153" s="273" t="s">
        <v>124</v>
      </c>
      <c r="AO153" s="265" t="s">
        <v>124</v>
      </c>
      <c r="AP153" s="265" t="s">
        <v>124</v>
      </c>
      <c r="AQ153" s="265" t="s">
        <v>124</v>
      </c>
      <c r="AR153" s="265" t="s">
        <v>124</v>
      </c>
      <c r="AS153" s="265" t="s">
        <v>124</v>
      </c>
      <c r="AT153" s="267" t="s">
        <v>235</v>
      </c>
    </row>
    <row r="154" spans="2:46" s="265" customFormat="1" ht="13.9" hidden="1" customHeight="1">
      <c r="B154" s="43"/>
      <c r="C154" s="44" t="s">
        <v>297</v>
      </c>
      <c r="D154" s="44" t="s">
        <v>309</v>
      </c>
      <c r="E154" s="4"/>
      <c r="F154" s="43"/>
      <c r="G154" s="44"/>
      <c r="H154" s="44"/>
      <c r="I154" s="43"/>
      <c r="J154" s="43"/>
      <c r="K154" s="43"/>
      <c r="L154" s="43"/>
      <c r="M154" s="43"/>
      <c r="N154" s="4"/>
      <c r="O154" s="4"/>
      <c r="P154" s="4"/>
      <c r="Q154" s="4"/>
      <c r="R154" s="265" t="s">
        <v>238</v>
      </c>
      <c r="S154" s="265" t="s">
        <v>233</v>
      </c>
      <c r="T154" s="266" t="s">
        <v>424</v>
      </c>
      <c r="U154" s="267">
        <v>100</v>
      </c>
      <c r="V154" s="268" t="s">
        <v>478</v>
      </c>
      <c r="W154" s="268" t="s">
        <v>479</v>
      </c>
      <c r="X154" s="269" t="s">
        <v>470</v>
      </c>
      <c r="Y154" s="269" t="s">
        <v>471</v>
      </c>
      <c r="Z154" s="269" t="s">
        <v>473</v>
      </c>
      <c r="AA154" s="270">
        <v>90</v>
      </c>
      <c r="AB154" s="270">
        <v>90</v>
      </c>
      <c r="AC154" s="271">
        <v>0.5</v>
      </c>
      <c r="AD154" s="272">
        <f t="shared" si="1"/>
        <v>150</v>
      </c>
      <c r="AE154" s="265" t="s">
        <v>124</v>
      </c>
      <c r="AF154" s="265" t="s">
        <v>124</v>
      </c>
      <c r="AG154" s="265" t="s">
        <v>124</v>
      </c>
      <c r="AH154" s="265" t="s">
        <v>124</v>
      </c>
      <c r="AI154" s="265" t="s">
        <v>124</v>
      </c>
      <c r="AJ154" s="265" t="s">
        <v>234</v>
      </c>
      <c r="AK154" s="273"/>
      <c r="AL154" s="273"/>
      <c r="AM154" s="273" t="s">
        <v>124</v>
      </c>
      <c r="AN154" s="273" t="s">
        <v>124</v>
      </c>
      <c r="AO154" s="265" t="s">
        <v>124</v>
      </c>
      <c r="AP154" s="265" t="s">
        <v>124</v>
      </c>
      <c r="AQ154" s="265" t="s">
        <v>124</v>
      </c>
      <c r="AR154" s="265" t="s">
        <v>124</v>
      </c>
      <c r="AS154" s="265" t="s">
        <v>124</v>
      </c>
      <c r="AT154" s="267" t="s">
        <v>235</v>
      </c>
    </row>
    <row r="155" spans="2:46" s="265" customFormat="1" hidden="1">
      <c r="B155" s="43"/>
      <c r="C155" s="44" t="s">
        <v>298</v>
      </c>
      <c r="D155" s="44" t="s">
        <v>310</v>
      </c>
      <c r="E155" s="4"/>
      <c r="F155" s="43"/>
      <c r="G155" s="4"/>
      <c r="H155" s="43"/>
      <c r="I155" s="43"/>
      <c r="J155" s="43"/>
      <c r="K155" s="43"/>
      <c r="L155" s="43"/>
      <c r="M155" s="43"/>
      <c r="N155" s="4"/>
      <c r="O155" s="4"/>
      <c r="P155" s="4"/>
      <c r="Q155" s="4"/>
      <c r="R155" s="265" t="s">
        <v>238</v>
      </c>
      <c r="S155" s="265" t="s">
        <v>233</v>
      </c>
      <c r="T155" s="266" t="s">
        <v>425</v>
      </c>
      <c r="U155" s="267">
        <v>200</v>
      </c>
      <c r="V155" s="268" t="s">
        <v>480</v>
      </c>
      <c r="W155" s="268" t="s">
        <v>481</v>
      </c>
      <c r="X155" s="269" t="s">
        <v>470</v>
      </c>
      <c r="Y155" s="269" t="s">
        <v>471</v>
      </c>
      <c r="Z155" s="269" t="s">
        <v>473</v>
      </c>
      <c r="AA155" s="270">
        <v>140</v>
      </c>
      <c r="AB155" s="270">
        <v>140</v>
      </c>
      <c r="AC155" s="271">
        <v>0.5</v>
      </c>
      <c r="AD155" s="272">
        <f t="shared" si="1"/>
        <v>300</v>
      </c>
      <c r="AE155" s="265" t="s">
        <v>124</v>
      </c>
      <c r="AF155" s="265" t="s">
        <v>124</v>
      </c>
      <c r="AG155" s="265" t="s">
        <v>124</v>
      </c>
      <c r="AH155" s="265" t="s">
        <v>124</v>
      </c>
      <c r="AI155" s="265" t="s">
        <v>124</v>
      </c>
      <c r="AJ155" s="265" t="s">
        <v>234</v>
      </c>
      <c r="AK155" s="273"/>
      <c r="AL155" s="273"/>
      <c r="AM155" s="273" t="s">
        <v>124</v>
      </c>
      <c r="AN155" s="273" t="s">
        <v>124</v>
      </c>
      <c r="AO155" s="265" t="s">
        <v>124</v>
      </c>
      <c r="AP155" s="265" t="s">
        <v>124</v>
      </c>
      <c r="AQ155" s="265" t="s">
        <v>124</v>
      </c>
      <c r="AR155" s="265" t="s">
        <v>124</v>
      </c>
      <c r="AS155" s="265" t="s">
        <v>124</v>
      </c>
      <c r="AT155" s="267" t="s">
        <v>235</v>
      </c>
    </row>
    <row r="156" spans="2:46" s="265" customFormat="1" hidden="1">
      <c r="B156" s="43"/>
      <c r="C156" s="44" t="s">
        <v>299</v>
      </c>
      <c r="D156" s="44" t="s">
        <v>311</v>
      </c>
      <c r="E156" s="4"/>
      <c r="F156" s="43"/>
      <c r="G156" s="4"/>
      <c r="H156" s="43"/>
      <c r="I156" s="43"/>
      <c r="J156" s="43"/>
      <c r="K156" s="43"/>
      <c r="L156" s="43"/>
      <c r="M156" s="43"/>
      <c r="N156" s="4"/>
      <c r="O156" s="4"/>
      <c r="P156" s="4"/>
      <c r="Q156" s="4"/>
      <c r="R156" s="265" t="s">
        <v>238</v>
      </c>
      <c r="S156" s="265" t="s">
        <v>233</v>
      </c>
      <c r="T156" s="266" t="s">
        <v>426</v>
      </c>
      <c r="U156" s="267">
        <v>300</v>
      </c>
      <c r="V156" s="268" t="s">
        <v>482</v>
      </c>
      <c r="W156" s="268" t="s">
        <v>483</v>
      </c>
      <c r="X156" s="269" t="s">
        <v>474</v>
      </c>
      <c r="Y156" s="269" t="s">
        <v>475</v>
      </c>
      <c r="Z156" s="269" t="s">
        <v>473</v>
      </c>
      <c r="AA156" s="270">
        <v>200</v>
      </c>
      <c r="AB156" s="270">
        <v>200</v>
      </c>
      <c r="AC156" s="271">
        <v>0.33300000000000002</v>
      </c>
      <c r="AD156" s="272">
        <f t="shared" si="1"/>
        <v>399.9</v>
      </c>
      <c r="AE156" s="265" t="s">
        <v>124</v>
      </c>
      <c r="AF156" s="265" t="s">
        <v>124</v>
      </c>
      <c r="AG156" s="265" t="s">
        <v>124</v>
      </c>
      <c r="AH156" s="265" t="s">
        <v>124</v>
      </c>
      <c r="AI156" s="265" t="s">
        <v>124</v>
      </c>
      <c r="AJ156" s="265" t="s">
        <v>234</v>
      </c>
      <c r="AK156" s="273"/>
      <c r="AL156" s="273"/>
      <c r="AM156" s="273" t="s">
        <v>124</v>
      </c>
      <c r="AN156" s="273" t="s">
        <v>124</v>
      </c>
      <c r="AO156" s="265" t="s">
        <v>124</v>
      </c>
      <c r="AP156" s="265" t="s">
        <v>124</v>
      </c>
      <c r="AQ156" s="265" t="s">
        <v>124</v>
      </c>
      <c r="AR156" s="265" t="s">
        <v>124</v>
      </c>
      <c r="AS156" s="265" t="s">
        <v>124</v>
      </c>
      <c r="AT156" s="267" t="s">
        <v>235</v>
      </c>
    </row>
    <row r="157" spans="2:46" s="265" customFormat="1" hidden="1">
      <c r="B157" s="4"/>
      <c r="C157" s="4"/>
      <c r="D157" s="4"/>
      <c r="E157" s="4"/>
      <c r="F157" s="4"/>
      <c r="G157" s="4"/>
      <c r="H157" s="43"/>
      <c r="I157" s="43"/>
      <c r="J157" s="43"/>
      <c r="K157" s="43"/>
      <c r="L157" s="43"/>
      <c r="M157" s="43"/>
      <c r="N157" s="4"/>
      <c r="O157" s="4"/>
      <c r="P157" s="4"/>
      <c r="Q157" s="4"/>
      <c r="R157" s="265" t="s">
        <v>238</v>
      </c>
      <c r="S157" s="265" t="s">
        <v>233</v>
      </c>
      <c r="T157" s="266" t="s">
        <v>271</v>
      </c>
      <c r="U157" s="267">
        <v>600</v>
      </c>
      <c r="V157" s="268" t="s">
        <v>484</v>
      </c>
      <c r="W157" s="268" t="s">
        <v>485</v>
      </c>
      <c r="X157" s="269" t="s">
        <v>474</v>
      </c>
      <c r="Y157" s="269" t="s">
        <v>475</v>
      </c>
      <c r="Z157" s="269" t="s">
        <v>473</v>
      </c>
      <c r="AA157" s="270">
        <v>290</v>
      </c>
      <c r="AB157" s="270">
        <v>290</v>
      </c>
      <c r="AC157" s="271">
        <v>0.16600000000000001</v>
      </c>
      <c r="AD157" s="272">
        <f t="shared" si="1"/>
        <v>699.6</v>
      </c>
      <c r="AE157" s="265" t="s">
        <v>124</v>
      </c>
      <c r="AF157" s="265" t="s">
        <v>124</v>
      </c>
      <c r="AG157" s="265" t="s">
        <v>124</v>
      </c>
      <c r="AH157" s="265" t="s">
        <v>124</v>
      </c>
      <c r="AI157" s="265" t="s">
        <v>124</v>
      </c>
      <c r="AJ157" s="265" t="s">
        <v>234</v>
      </c>
      <c r="AK157" s="273"/>
      <c r="AL157" s="273"/>
      <c r="AM157" s="273" t="s">
        <v>124</v>
      </c>
      <c r="AN157" s="273" t="s">
        <v>124</v>
      </c>
      <c r="AO157" s="265" t="s">
        <v>124</v>
      </c>
      <c r="AP157" s="265" t="s">
        <v>124</v>
      </c>
      <c r="AQ157" s="265" t="s">
        <v>124</v>
      </c>
      <c r="AR157" s="265" t="s">
        <v>124</v>
      </c>
      <c r="AS157" s="265" t="s">
        <v>124</v>
      </c>
      <c r="AT157" s="267" t="s">
        <v>235</v>
      </c>
    </row>
    <row r="158" spans="2:46" s="265" customFormat="1" hidden="1">
      <c r="B158" s="4"/>
      <c r="C158" s="4"/>
      <c r="D158" s="4"/>
      <c r="E158" s="4"/>
      <c r="F158" s="4"/>
      <c r="G158" s="4"/>
      <c r="H158" s="43"/>
      <c r="I158" s="43"/>
      <c r="J158" s="43"/>
      <c r="K158" s="43"/>
      <c r="L158" s="43"/>
      <c r="M158" s="43"/>
      <c r="N158" s="4"/>
      <c r="O158" s="4"/>
      <c r="P158" s="4"/>
      <c r="Q158" s="4"/>
      <c r="R158" s="265" t="s">
        <v>238</v>
      </c>
      <c r="S158" s="265" t="s">
        <v>233</v>
      </c>
      <c r="T158" s="266" t="s">
        <v>272</v>
      </c>
      <c r="U158" s="267">
        <v>1000</v>
      </c>
      <c r="V158" s="268" t="s">
        <v>486</v>
      </c>
      <c r="W158" s="268" t="s">
        <v>487</v>
      </c>
      <c r="X158" s="269" t="s">
        <v>474</v>
      </c>
      <c r="Y158" s="269" t="s">
        <v>475</v>
      </c>
      <c r="Z158" s="269" t="s">
        <v>473</v>
      </c>
      <c r="AA158" s="270">
        <v>490</v>
      </c>
      <c r="AB158" s="270">
        <v>490</v>
      </c>
      <c r="AC158" s="271">
        <v>0.1</v>
      </c>
      <c r="AD158" s="272">
        <f t="shared" si="1"/>
        <v>1100</v>
      </c>
      <c r="AE158" s="265" t="s">
        <v>124</v>
      </c>
      <c r="AF158" s="265" t="s">
        <v>124</v>
      </c>
      <c r="AG158" s="265" t="s">
        <v>124</v>
      </c>
      <c r="AH158" s="265" t="s">
        <v>124</v>
      </c>
      <c r="AI158" s="265" t="s">
        <v>124</v>
      </c>
      <c r="AJ158" s="265" t="s">
        <v>234</v>
      </c>
      <c r="AK158" s="273"/>
      <c r="AL158" s="273"/>
      <c r="AM158" s="273" t="s">
        <v>124</v>
      </c>
      <c r="AN158" s="273" t="s">
        <v>124</v>
      </c>
      <c r="AO158" s="265" t="s">
        <v>124</v>
      </c>
      <c r="AP158" s="265" t="s">
        <v>124</v>
      </c>
      <c r="AQ158" s="265" t="s">
        <v>124</v>
      </c>
      <c r="AR158" s="265" t="s">
        <v>124</v>
      </c>
      <c r="AS158" s="265" t="s">
        <v>124</v>
      </c>
      <c r="AT158" s="267" t="s">
        <v>235</v>
      </c>
    </row>
    <row r="159" spans="2:46" s="265" customFormat="1" hidden="1">
      <c r="B159" s="4"/>
      <c r="C159" s="4"/>
      <c r="D159" s="4"/>
      <c r="E159" s="4"/>
      <c r="F159" s="4"/>
      <c r="G159" s="4"/>
      <c r="H159" s="43"/>
      <c r="I159" s="43"/>
      <c r="J159" s="43"/>
      <c r="K159" s="43"/>
      <c r="L159" s="43"/>
      <c r="M159" s="43"/>
      <c r="N159" s="4"/>
      <c r="O159" s="4"/>
      <c r="P159" s="4"/>
      <c r="Q159" s="4"/>
      <c r="R159" s="265" t="s">
        <v>238</v>
      </c>
      <c r="S159" s="265" t="s">
        <v>81</v>
      </c>
      <c r="T159" s="266" t="s">
        <v>427</v>
      </c>
      <c r="U159" s="267">
        <v>30</v>
      </c>
      <c r="V159" s="268" t="s">
        <v>470</v>
      </c>
      <c r="W159" s="268" t="s">
        <v>471</v>
      </c>
      <c r="X159" s="269" t="s">
        <v>472</v>
      </c>
      <c r="Y159" s="269" t="s">
        <v>473</v>
      </c>
      <c r="Z159" s="269" t="s">
        <v>473</v>
      </c>
      <c r="AA159" s="270">
        <v>70</v>
      </c>
      <c r="AB159" s="270">
        <v>59</v>
      </c>
      <c r="AC159" s="271">
        <v>0.5</v>
      </c>
      <c r="AD159" s="272">
        <f t="shared" si="1"/>
        <v>45</v>
      </c>
      <c r="AE159" s="265" t="s">
        <v>124</v>
      </c>
      <c r="AF159" s="265" t="s">
        <v>344</v>
      </c>
      <c r="AG159" s="265" t="s">
        <v>124</v>
      </c>
      <c r="AH159" s="265" t="s">
        <v>107</v>
      </c>
      <c r="AI159" s="274" t="s">
        <v>126</v>
      </c>
      <c r="AJ159" s="274" t="s">
        <v>154</v>
      </c>
      <c r="AK159" s="273" t="s">
        <v>129</v>
      </c>
      <c r="AL159" s="273" t="s">
        <v>156</v>
      </c>
      <c r="AM159" s="273" t="s">
        <v>124</v>
      </c>
      <c r="AN159" s="273" t="s">
        <v>124</v>
      </c>
      <c r="AO159" s="265" t="s">
        <v>124</v>
      </c>
      <c r="AP159" s="265" t="s">
        <v>124</v>
      </c>
      <c r="AQ159" s="265" t="s">
        <v>124</v>
      </c>
      <c r="AR159" s="265" t="s">
        <v>124</v>
      </c>
      <c r="AS159" s="265" t="s">
        <v>124</v>
      </c>
      <c r="AT159" s="267" t="s">
        <v>161</v>
      </c>
    </row>
    <row r="160" spans="2:46" s="265" customFormat="1" hidden="1">
      <c r="B160" s="4"/>
      <c r="C160" s="4"/>
      <c r="D160" s="4"/>
      <c r="E160" s="4"/>
      <c r="F160" s="4"/>
      <c r="G160" s="4"/>
      <c r="H160" s="43"/>
      <c r="I160" s="43"/>
      <c r="J160" s="43"/>
      <c r="K160" s="43"/>
      <c r="L160" s="43"/>
      <c r="M160" s="43"/>
      <c r="N160" s="4"/>
      <c r="O160" s="4"/>
      <c r="P160" s="4"/>
      <c r="Q160" s="4"/>
      <c r="R160" s="265" t="s">
        <v>238</v>
      </c>
      <c r="S160" s="265" t="s">
        <v>81</v>
      </c>
      <c r="T160" s="266" t="s">
        <v>428</v>
      </c>
      <c r="U160" s="267">
        <v>50</v>
      </c>
      <c r="V160" s="268" t="s">
        <v>474</v>
      </c>
      <c r="W160" s="268" t="s">
        <v>475</v>
      </c>
      <c r="X160" s="269" t="s">
        <v>476</v>
      </c>
      <c r="Y160" s="269" t="s">
        <v>477</v>
      </c>
      <c r="Z160" s="269" t="s">
        <v>473</v>
      </c>
      <c r="AA160" s="270">
        <v>80</v>
      </c>
      <c r="AB160" s="270">
        <v>69</v>
      </c>
      <c r="AC160" s="271">
        <v>0.5</v>
      </c>
      <c r="AD160" s="272">
        <f t="shared" si="1"/>
        <v>75</v>
      </c>
      <c r="AE160" s="265" t="s">
        <v>124</v>
      </c>
      <c r="AF160" s="265" t="s">
        <v>344</v>
      </c>
      <c r="AG160" s="265" t="s">
        <v>124</v>
      </c>
      <c r="AH160" s="265" t="s">
        <v>107</v>
      </c>
      <c r="AI160" s="274" t="s">
        <v>126</v>
      </c>
      <c r="AJ160" s="274" t="s">
        <v>154</v>
      </c>
      <c r="AK160" s="273" t="s">
        <v>129</v>
      </c>
      <c r="AL160" s="273" t="s">
        <v>156</v>
      </c>
      <c r="AM160" s="273" t="s">
        <v>124</v>
      </c>
      <c r="AN160" s="273" t="s">
        <v>124</v>
      </c>
      <c r="AO160" s="265" t="s">
        <v>124</v>
      </c>
      <c r="AP160" s="265" t="s">
        <v>124</v>
      </c>
      <c r="AQ160" s="265" t="s">
        <v>124</v>
      </c>
      <c r="AR160" s="265" t="s">
        <v>124</v>
      </c>
      <c r="AS160" s="265" t="s">
        <v>124</v>
      </c>
      <c r="AT160" s="267" t="s">
        <v>161</v>
      </c>
    </row>
    <row r="161" spans="2:46" s="265" customFormat="1" hidden="1">
      <c r="B161" s="4"/>
      <c r="C161" s="4"/>
      <c r="D161" s="4"/>
      <c r="E161" s="4"/>
      <c r="F161" s="4"/>
      <c r="G161" s="4"/>
      <c r="H161" s="43"/>
      <c r="I161" s="43"/>
      <c r="J161" s="43"/>
      <c r="K161" s="43"/>
      <c r="L161" s="43"/>
      <c r="M161" s="43"/>
      <c r="N161" s="4"/>
      <c r="O161" s="4"/>
      <c r="P161" s="4"/>
      <c r="Q161" s="4"/>
      <c r="R161" s="265" t="s">
        <v>238</v>
      </c>
      <c r="S161" s="265" t="s">
        <v>81</v>
      </c>
      <c r="T161" s="266" t="s">
        <v>429</v>
      </c>
      <c r="U161" s="267">
        <v>100</v>
      </c>
      <c r="V161" s="268" t="s">
        <v>478</v>
      </c>
      <c r="W161" s="268" t="s">
        <v>479</v>
      </c>
      <c r="X161" s="269" t="s">
        <v>470</v>
      </c>
      <c r="Y161" s="269" t="s">
        <v>471</v>
      </c>
      <c r="Z161" s="269" t="s">
        <v>473</v>
      </c>
      <c r="AA161" s="270">
        <v>100</v>
      </c>
      <c r="AB161" s="270">
        <v>89</v>
      </c>
      <c r="AC161" s="271">
        <v>0.5</v>
      </c>
      <c r="AD161" s="272">
        <f t="shared" si="1"/>
        <v>150</v>
      </c>
      <c r="AE161" s="265" t="s">
        <v>124</v>
      </c>
      <c r="AF161" s="265" t="s">
        <v>344</v>
      </c>
      <c r="AG161" s="275" t="s">
        <v>124</v>
      </c>
      <c r="AH161" s="265" t="s">
        <v>107</v>
      </c>
      <c r="AI161" s="274" t="s">
        <v>126</v>
      </c>
      <c r="AJ161" s="274" t="s">
        <v>154</v>
      </c>
      <c r="AK161" s="273" t="s">
        <v>129</v>
      </c>
      <c r="AL161" s="273" t="s">
        <v>156</v>
      </c>
      <c r="AM161" s="273" t="s">
        <v>124</v>
      </c>
      <c r="AN161" s="273" t="s">
        <v>124</v>
      </c>
      <c r="AO161" s="265" t="s">
        <v>124</v>
      </c>
      <c r="AP161" s="265" t="s">
        <v>124</v>
      </c>
      <c r="AQ161" s="265" t="s">
        <v>124</v>
      </c>
      <c r="AR161" s="265" t="s">
        <v>124</v>
      </c>
      <c r="AS161" s="265" t="s">
        <v>124</v>
      </c>
      <c r="AT161" s="267" t="s">
        <v>161</v>
      </c>
    </row>
    <row r="162" spans="2:46" s="265" customFormat="1" hidden="1">
      <c r="B162" s="4"/>
      <c r="C162" s="4"/>
      <c r="D162" s="4"/>
      <c r="E162" s="4"/>
      <c r="F162" s="4"/>
      <c r="G162" s="4"/>
      <c r="H162" s="43"/>
      <c r="I162" s="43"/>
      <c r="J162" s="43"/>
      <c r="K162" s="43"/>
      <c r="L162" s="43"/>
      <c r="M162" s="43"/>
      <c r="N162" s="4"/>
      <c r="O162" s="4"/>
      <c r="P162" s="4"/>
      <c r="Q162" s="4"/>
      <c r="R162" s="265" t="s">
        <v>238</v>
      </c>
      <c r="S162" s="265" t="s">
        <v>81</v>
      </c>
      <c r="T162" s="266" t="s">
        <v>430</v>
      </c>
      <c r="U162" s="267">
        <v>200</v>
      </c>
      <c r="V162" s="268" t="s">
        <v>480</v>
      </c>
      <c r="W162" s="268" t="s">
        <v>481</v>
      </c>
      <c r="X162" s="269" t="s">
        <v>470</v>
      </c>
      <c r="Y162" s="269" t="s">
        <v>471</v>
      </c>
      <c r="Z162" s="269" t="s">
        <v>473</v>
      </c>
      <c r="AA162" s="270">
        <v>150</v>
      </c>
      <c r="AB162" s="270">
        <v>139</v>
      </c>
      <c r="AC162" s="271">
        <v>0.5</v>
      </c>
      <c r="AD162" s="272">
        <f t="shared" si="1"/>
        <v>300</v>
      </c>
      <c r="AE162" s="265" t="s">
        <v>124</v>
      </c>
      <c r="AF162" s="265" t="s">
        <v>344</v>
      </c>
      <c r="AG162" s="265" t="s">
        <v>124</v>
      </c>
      <c r="AH162" s="265" t="s">
        <v>107</v>
      </c>
      <c r="AI162" s="274" t="s">
        <v>126</v>
      </c>
      <c r="AJ162" s="274" t="s">
        <v>154</v>
      </c>
      <c r="AK162" s="273" t="s">
        <v>129</v>
      </c>
      <c r="AL162" s="273" t="s">
        <v>156</v>
      </c>
      <c r="AM162" s="273" t="s">
        <v>124</v>
      </c>
      <c r="AN162" s="273" t="s">
        <v>124</v>
      </c>
      <c r="AO162" s="265" t="s">
        <v>124</v>
      </c>
      <c r="AP162" s="265" t="s">
        <v>124</v>
      </c>
      <c r="AQ162" s="265" t="s">
        <v>124</v>
      </c>
      <c r="AR162" s="265" t="s">
        <v>124</v>
      </c>
      <c r="AS162" s="265" t="s">
        <v>124</v>
      </c>
      <c r="AT162" s="267" t="s">
        <v>161</v>
      </c>
    </row>
    <row r="163" spans="2:46" s="265" customFormat="1" hidden="1">
      <c r="B163" s="4"/>
      <c r="C163" s="4"/>
      <c r="D163" s="4"/>
      <c r="E163" s="4"/>
      <c r="F163" s="4"/>
      <c r="G163" s="4"/>
      <c r="H163" s="43"/>
      <c r="I163" s="43"/>
      <c r="J163" s="43"/>
      <c r="K163" s="43"/>
      <c r="L163" s="43"/>
      <c r="M163" s="43"/>
      <c r="N163" s="4"/>
      <c r="O163" s="4"/>
      <c r="P163" s="4"/>
      <c r="Q163" s="4"/>
      <c r="R163" s="265" t="s">
        <v>238</v>
      </c>
      <c r="S163" s="265" t="s">
        <v>81</v>
      </c>
      <c r="T163" s="266" t="s">
        <v>431</v>
      </c>
      <c r="U163" s="267">
        <v>300</v>
      </c>
      <c r="V163" s="268" t="s">
        <v>482</v>
      </c>
      <c r="W163" s="268" t="s">
        <v>483</v>
      </c>
      <c r="X163" s="269" t="s">
        <v>474</v>
      </c>
      <c r="Y163" s="269" t="s">
        <v>475</v>
      </c>
      <c r="Z163" s="269" t="s">
        <v>473</v>
      </c>
      <c r="AA163" s="270">
        <v>210</v>
      </c>
      <c r="AB163" s="270">
        <v>189</v>
      </c>
      <c r="AC163" s="271">
        <v>0.33300000000000002</v>
      </c>
      <c r="AD163" s="272">
        <f t="shared" si="1"/>
        <v>399.9</v>
      </c>
      <c r="AE163" s="265" t="s">
        <v>124</v>
      </c>
      <c r="AF163" s="265" t="s">
        <v>344</v>
      </c>
      <c r="AG163" s="265" t="s">
        <v>124</v>
      </c>
      <c r="AH163" s="265" t="s">
        <v>107</v>
      </c>
      <c r="AI163" s="274" t="s">
        <v>126</v>
      </c>
      <c r="AJ163" s="274" t="s">
        <v>154</v>
      </c>
      <c r="AK163" s="273" t="s">
        <v>129</v>
      </c>
      <c r="AL163" s="273" t="s">
        <v>156</v>
      </c>
      <c r="AM163" s="273" t="s">
        <v>124</v>
      </c>
      <c r="AN163" s="273" t="s">
        <v>124</v>
      </c>
      <c r="AO163" s="265" t="s">
        <v>124</v>
      </c>
      <c r="AP163" s="265" t="s">
        <v>124</v>
      </c>
      <c r="AQ163" s="265" t="s">
        <v>124</v>
      </c>
      <c r="AR163" s="265" t="s">
        <v>124</v>
      </c>
      <c r="AS163" s="265" t="s">
        <v>124</v>
      </c>
      <c r="AT163" s="267" t="s">
        <v>161</v>
      </c>
    </row>
    <row r="164" spans="2:46" s="265" customFormat="1" hidden="1">
      <c r="B164" s="4"/>
      <c r="C164" s="4"/>
      <c r="D164" s="4"/>
      <c r="E164" s="4"/>
      <c r="F164" s="4"/>
      <c r="G164" s="4"/>
      <c r="H164" s="43"/>
      <c r="I164" s="43"/>
      <c r="J164" s="43"/>
      <c r="K164" s="43"/>
      <c r="L164" s="43"/>
      <c r="M164" s="43"/>
      <c r="N164" s="4"/>
      <c r="O164" s="4"/>
      <c r="P164" s="4"/>
      <c r="Q164" s="4"/>
      <c r="R164" s="265" t="s">
        <v>238</v>
      </c>
      <c r="S164" s="265" t="s">
        <v>81</v>
      </c>
      <c r="T164" s="266" t="s">
        <v>273</v>
      </c>
      <c r="U164" s="267">
        <v>600</v>
      </c>
      <c r="V164" s="268" t="s">
        <v>484</v>
      </c>
      <c r="W164" s="268" t="s">
        <v>485</v>
      </c>
      <c r="X164" s="269" t="s">
        <v>474</v>
      </c>
      <c r="Y164" s="269" t="s">
        <v>475</v>
      </c>
      <c r="Z164" s="269" t="s">
        <v>473</v>
      </c>
      <c r="AA164" s="270">
        <v>300</v>
      </c>
      <c r="AB164" s="270">
        <v>279</v>
      </c>
      <c r="AC164" s="271">
        <v>0.16600000000000001</v>
      </c>
      <c r="AD164" s="272">
        <f t="shared" si="1"/>
        <v>699.6</v>
      </c>
      <c r="AE164" s="265" t="s">
        <v>124</v>
      </c>
      <c r="AF164" s="265" t="s">
        <v>344</v>
      </c>
      <c r="AG164" s="265" t="s">
        <v>124</v>
      </c>
      <c r="AH164" s="265" t="s">
        <v>107</v>
      </c>
      <c r="AI164" s="274" t="s">
        <v>126</v>
      </c>
      <c r="AJ164" s="274" t="s">
        <v>154</v>
      </c>
      <c r="AK164" s="273" t="s">
        <v>129</v>
      </c>
      <c r="AL164" s="273" t="s">
        <v>156</v>
      </c>
      <c r="AM164" s="273" t="s">
        <v>124</v>
      </c>
      <c r="AN164" s="273" t="s">
        <v>124</v>
      </c>
      <c r="AO164" s="265" t="s">
        <v>124</v>
      </c>
      <c r="AP164" s="265" t="s">
        <v>124</v>
      </c>
      <c r="AQ164" s="265" t="s">
        <v>124</v>
      </c>
      <c r="AR164" s="265" t="s">
        <v>124</v>
      </c>
      <c r="AS164" s="265" t="s">
        <v>124</v>
      </c>
      <c r="AT164" s="267" t="s">
        <v>161</v>
      </c>
    </row>
    <row r="165" spans="2:46" s="265" customFormat="1" hidden="1">
      <c r="B165" s="4"/>
      <c r="C165" s="4"/>
      <c r="D165" s="4"/>
      <c r="E165" s="4"/>
      <c r="F165" s="4"/>
      <c r="G165" s="4"/>
      <c r="H165" s="43"/>
      <c r="I165" s="43"/>
      <c r="J165" s="43"/>
      <c r="K165" s="43"/>
      <c r="L165" s="43"/>
      <c r="M165" s="43"/>
      <c r="N165" s="4"/>
      <c r="O165" s="4"/>
      <c r="P165" s="4"/>
      <c r="Q165" s="4"/>
      <c r="R165" s="265" t="s">
        <v>238</v>
      </c>
      <c r="S165" s="265" t="s">
        <v>81</v>
      </c>
      <c r="T165" s="266" t="s">
        <v>274</v>
      </c>
      <c r="U165" s="267">
        <v>1000</v>
      </c>
      <c r="V165" s="268" t="s">
        <v>486</v>
      </c>
      <c r="W165" s="268" t="s">
        <v>487</v>
      </c>
      <c r="X165" s="269" t="s">
        <v>474</v>
      </c>
      <c r="Y165" s="269" t="s">
        <v>475</v>
      </c>
      <c r="Z165" s="269" t="s">
        <v>473</v>
      </c>
      <c r="AA165" s="270">
        <v>500</v>
      </c>
      <c r="AB165" s="270">
        <v>479</v>
      </c>
      <c r="AC165" s="271">
        <v>0.1</v>
      </c>
      <c r="AD165" s="272">
        <f t="shared" si="1"/>
        <v>1100</v>
      </c>
      <c r="AE165" s="265" t="s">
        <v>124</v>
      </c>
      <c r="AF165" s="265" t="s">
        <v>344</v>
      </c>
      <c r="AG165" s="265" t="s">
        <v>124</v>
      </c>
      <c r="AH165" s="265" t="s">
        <v>107</v>
      </c>
      <c r="AI165" s="274" t="s">
        <v>126</v>
      </c>
      <c r="AJ165" s="274" t="s">
        <v>154</v>
      </c>
      <c r="AK165" s="273" t="s">
        <v>129</v>
      </c>
      <c r="AL165" s="273" t="s">
        <v>156</v>
      </c>
      <c r="AM165" s="273" t="s">
        <v>124</v>
      </c>
      <c r="AN165" s="273" t="s">
        <v>124</v>
      </c>
      <c r="AO165" s="265" t="s">
        <v>124</v>
      </c>
      <c r="AP165" s="265" t="s">
        <v>124</v>
      </c>
      <c r="AQ165" s="265" t="s">
        <v>124</v>
      </c>
      <c r="AR165" s="265" t="s">
        <v>124</v>
      </c>
      <c r="AS165" s="265" t="s">
        <v>124</v>
      </c>
      <c r="AT165" s="267" t="s">
        <v>161</v>
      </c>
    </row>
    <row r="166" spans="2:46" s="265" customFormat="1" hidden="1">
      <c r="B166" s="4"/>
      <c r="C166" s="4"/>
      <c r="D166" s="4"/>
      <c r="E166" s="4"/>
      <c r="F166" s="4"/>
      <c r="G166" s="4"/>
      <c r="H166" s="43"/>
      <c r="I166" s="43"/>
      <c r="J166" s="43"/>
      <c r="K166" s="43"/>
      <c r="L166" s="43"/>
      <c r="M166" s="43"/>
      <c r="N166" s="4"/>
      <c r="O166" s="4"/>
      <c r="P166" s="4"/>
      <c r="Q166" s="4"/>
      <c r="R166" s="265" t="s">
        <v>238</v>
      </c>
      <c r="S166" s="265" t="s">
        <v>82</v>
      </c>
      <c r="T166" s="266" t="s">
        <v>451</v>
      </c>
      <c r="U166" s="267">
        <v>30</v>
      </c>
      <c r="V166" s="268" t="s">
        <v>470</v>
      </c>
      <c r="W166" s="268" t="s">
        <v>471</v>
      </c>
      <c r="X166" s="269" t="s">
        <v>472</v>
      </c>
      <c r="Y166" s="269" t="s">
        <v>473</v>
      </c>
      <c r="Z166" s="269" t="s">
        <v>473</v>
      </c>
      <c r="AA166" s="270">
        <v>135</v>
      </c>
      <c r="AB166" s="270">
        <v>135</v>
      </c>
      <c r="AC166" s="271">
        <v>0.5</v>
      </c>
      <c r="AD166" s="272">
        <f t="shared" si="1"/>
        <v>45</v>
      </c>
      <c r="AE166" s="265" t="s">
        <v>26</v>
      </c>
      <c r="AF166" s="265" t="s">
        <v>124</v>
      </c>
      <c r="AG166" s="265" t="s">
        <v>567</v>
      </c>
      <c r="AH166" s="265" t="s">
        <v>124</v>
      </c>
      <c r="AI166" s="265" t="s">
        <v>124</v>
      </c>
      <c r="AJ166" s="265" t="s">
        <v>153</v>
      </c>
      <c r="AK166" s="273"/>
      <c r="AL166" s="273"/>
      <c r="AM166" s="273" t="s">
        <v>559</v>
      </c>
      <c r="AN166" s="276" t="s">
        <v>558</v>
      </c>
      <c r="AO166" s="274" t="s">
        <v>328</v>
      </c>
      <c r="AP166" s="274" t="s">
        <v>347</v>
      </c>
      <c r="AQ166" s="265" t="s">
        <v>128</v>
      </c>
      <c r="AR166" s="265" t="s">
        <v>561</v>
      </c>
      <c r="AS166" s="265" t="s">
        <v>566</v>
      </c>
      <c r="AT166" s="267" t="s">
        <v>161</v>
      </c>
    </row>
    <row r="167" spans="2:46" s="265" customFormat="1" hidden="1">
      <c r="B167" s="10"/>
      <c r="C167" s="10"/>
      <c r="D167" s="10"/>
      <c r="E167" s="10"/>
      <c r="F167" s="10"/>
      <c r="G167" s="10"/>
      <c r="H167" s="44"/>
      <c r="I167" s="44"/>
      <c r="J167" s="44"/>
      <c r="K167" s="43"/>
      <c r="L167" s="43"/>
      <c r="M167" s="43"/>
      <c r="N167" s="4"/>
      <c r="O167" s="4"/>
      <c r="P167" s="4"/>
      <c r="Q167" s="4"/>
      <c r="R167" s="265" t="s">
        <v>238</v>
      </c>
      <c r="S167" s="265" t="s">
        <v>82</v>
      </c>
      <c r="T167" s="266" t="s">
        <v>432</v>
      </c>
      <c r="U167" s="267">
        <v>50</v>
      </c>
      <c r="V167" s="268" t="s">
        <v>474</v>
      </c>
      <c r="W167" s="268" t="s">
        <v>475</v>
      </c>
      <c r="X167" s="269" t="s">
        <v>476</v>
      </c>
      <c r="Y167" s="269" t="s">
        <v>477</v>
      </c>
      <c r="Z167" s="269" t="s">
        <v>473</v>
      </c>
      <c r="AA167" s="270">
        <v>145</v>
      </c>
      <c r="AB167" s="270">
        <v>145</v>
      </c>
      <c r="AC167" s="271">
        <v>0.5</v>
      </c>
      <c r="AD167" s="272">
        <f t="shared" ref="AD167:AD213" si="2">U167+(U167*AC167)</f>
        <v>75</v>
      </c>
      <c r="AE167" s="265" t="s">
        <v>26</v>
      </c>
      <c r="AF167" s="265" t="s">
        <v>124</v>
      </c>
      <c r="AG167" s="265" t="s">
        <v>567</v>
      </c>
      <c r="AH167" s="265" t="s">
        <v>124</v>
      </c>
      <c r="AI167" s="265" t="s">
        <v>124</v>
      </c>
      <c r="AJ167" s="265" t="s">
        <v>153</v>
      </c>
      <c r="AK167" s="273"/>
      <c r="AL167" s="273"/>
      <c r="AM167" s="273" t="s">
        <v>559</v>
      </c>
      <c r="AN167" s="276" t="s">
        <v>558</v>
      </c>
      <c r="AO167" s="274" t="s">
        <v>328</v>
      </c>
      <c r="AP167" s="274" t="s">
        <v>347</v>
      </c>
      <c r="AQ167" s="265" t="s">
        <v>128</v>
      </c>
      <c r="AR167" s="265" t="s">
        <v>561</v>
      </c>
      <c r="AS167" s="265" t="s">
        <v>566</v>
      </c>
      <c r="AT167" s="267" t="s">
        <v>161</v>
      </c>
    </row>
    <row r="168" spans="2:46" s="265" customFormat="1" hidden="1">
      <c r="B168" s="10"/>
      <c r="C168" s="10"/>
      <c r="D168" s="10"/>
      <c r="E168" s="10"/>
      <c r="F168" s="10"/>
      <c r="G168" s="10"/>
      <c r="H168" s="44"/>
      <c r="I168" s="44"/>
      <c r="J168" s="44"/>
      <c r="K168" s="43"/>
      <c r="L168" s="43"/>
      <c r="M168" s="43"/>
      <c r="N168" s="4"/>
      <c r="O168" s="4"/>
      <c r="P168" s="4"/>
      <c r="Q168" s="4"/>
      <c r="R168" s="265" t="s">
        <v>238</v>
      </c>
      <c r="S168" s="265" t="s">
        <v>82</v>
      </c>
      <c r="T168" s="266" t="s">
        <v>433</v>
      </c>
      <c r="U168" s="267">
        <v>100</v>
      </c>
      <c r="V168" s="268" t="s">
        <v>478</v>
      </c>
      <c r="W168" s="268" t="s">
        <v>479</v>
      </c>
      <c r="X168" s="269" t="s">
        <v>470</v>
      </c>
      <c r="Y168" s="269" t="s">
        <v>471</v>
      </c>
      <c r="Z168" s="269" t="s">
        <v>473</v>
      </c>
      <c r="AA168" s="270">
        <v>165</v>
      </c>
      <c r="AB168" s="270">
        <v>165</v>
      </c>
      <c r="AC168" s="271">
        <v>0.5</v>
      </c>
      <c r="AD168" s="272">
        <f t="shared" si="2"/>
        <v>150</v>
      </c>
      <c r="AE168" s="265" t="s">
        <v>26</v>
      </c>
      <c r="AF168" s="265" t="s">
        <v>124</v>
      </c>
      <c r="AG168" s="265" t="s">
        <v>567</v>
      </c>
      <c r="AH168" s="265" t="s">
        <v>124</v>
      </c>
      <c r="AI168" s="265" t="s">
        <v>124</v>
      </c>
      <c r="AJ168" s="265" t="s">
        <v>153</v>
      </c>
      <c r="AK168" s="273"/>
      <c r="AL168" s="273"/>
      <c r="AM168" s="273" t="s">
        <v>559</v>
      </c>
      <c r="AN168" s="276" t="s">
        <v>558</v>
      </c>
      <c r="AO168" s="274" t="s">
        <v>328</v>
      </c>
      <c r="AP168" s="274" t="s">
        <v>347</v>
      </c>
      <c r="AQ168" s="265" t="s">
        <v>128</v>
      </c>
      <c r="AR168" s="265" t="s">
        <v>561</v>
      </c>
      <c r="AS168" s="265" t="s">
        <v>566</v>
      </c>
      <c r="AT168" s="267" t="s">
        <v>161</v>
      </c>
    </row>
    <row r="169" spans="2:46" s="265" customFormat="1" hidden="1">
      <c r="B169" s="10"/>
      <c r="C169" s="10"/>
      <c r="D169" s="10"/>
      <c r="E169" s="10"/>
      <c r="F169" s="10"/>
      <c r="G169" s="4"/>
      <c r="H169" s="44"/>
      <c r="I169" s="44"/>
      <c r="J169" s="44"/>
      <c r="K169" s="43"/>
      <c r="L169" s="43"/>
      <c r="M169" s="43"/>
      <c r="N169" s="4"/>
      <c r="O169" s="4"/>
      <c r="P169" s="4"/>
      <c r="Q169" s="4"/>
      <c r="R169" s="265" t="s">
        <v>238</v>
      </c>
      <c r="S169" s="265" t="s">
        <v>82</v>
      </c>
      <c r="T169" s="266" t="s">
        <v>434</v>
      </c>
      <c r="U169" s="267">
        <v>200</v>
      </c>
      <c r="V169" s="268" t="s">
        <v>480</v>
      </c>
      <c r="W169" s="268" t="s">
        <v>481</v>
      </c>
      <c r="X169" s="269" t="s">
        <v>470</v>
      </c>
      <c r="Y169" s="269" t="s">
        <v>471</v>
      </c>
      <c r="Z169" s="269" t="s">
        <v>473</v>
      </c>
      <c r="AA169" s="270">
        <v>215</v>
      </c>
      <c r="AB169" s="270">
        <v>215</v>
      </c>
      <c r="AC169" s="271">
        <v>0.5</v>
      </c>
      <c r="AD169" s="272">
        <f t="shared" si="2"/>
        <v>300</v>
      </c>
      <c r="AE169" s="265" t="s">
        <v>26</v>
      </c>
      <c r="AF169" s="265" t="s">
        <v>124</v>
      </c>
      <c r="AG169" s="265" t="s">
        <v>567</v>
      </c>
      <c r="AH169" s="265" t="s">
        <v>124</v>
      </c>
      <c r="AI169" s="265" t="s">
        <v>124</v>
      </c>
      <c r="AJ169" s="265" t="s">
        <v>153</v>
      </c>
      <c r="AK169" s="273"/>
      <c r="AL169" s="273"/>
      <c r="AM169" s="273" t="s">
        <v>559</v>
      </c>
      <c r="AN169" s="276" t="s">
        <v>558</v>
      </c>
      <c r="AO169" s="274" t="s">
        <v>328</v>
      </c>
      <c r="AP169" s="274" t="s">
        <v>347</v>
      </c>
      <c r="AQ169" s="265" t="s">
        <v>128</v>
      </c>
      <c r="AR169" s="265" t="s">
        <v>561</v>
      </c>
      <c r="AS169" s="265" t="s">
        <v>566</v>
      </c>
      <c r="AT169" s="267" t="s">
        <v>161</v>
      </c>
    </row>
    <row r="170" spans="2:46" s="265" customFormat="1" hidden="1">
      <c r="B170" s="10"/>
      <c r="C170" s="10"/>
      <c r="D170" s="10"/>
      <c r="E170" s="10"/>
      <c r="F170" s="4"/>
      <c r="G170" s="4"/>
      <c r="H170" s="43"/>
      <c r="I170" s="44"/>
      <c r="J170" s="44"/>
      <c r="K170" s="43"/>
      <c r="L170" s="43"/>
      <c r="M170" s="43"/>
      <c r="N170" s="4"/>
      <c r="O170" s="4"/>
      <c r="P170" s="4"/>
      <c r="Q170" s="4"/>
      <c r="R170" s="265" t="s">
        <v>238</v>
      </c>
      <c r="S170" s="265" t="s">
        <v>82</v>
      </c>
      <c r="T170" s="266" t="s">
        <v>435</v>
      </c>
      <c r="U170" s="267">
        <v>300</v>
      </c>
      <c r="V170" s="268" t="s">
        <v>482</v>
      </c>
      <c r="W170" s="268" t="s">
        <v>483</v>
      </c>
      <c r="X170" s="269" t="s">
        <v>474</v>
      </c>
      <c r="Y170" s="269" t="s">
        <v>475</v>
      </c>
      <c r="Z170" s="269" t="s">
        <v>473</v>
      </c>
      <c r="AA170" s="270">
        <v>275</v>
      </c>
      <c r="AB170" s="270">
        <v>275</v>
      </c>
      <c r="AC170" s="271">
        <v>0.33300000000000002</v>
      </c>
      <c r="AD170" s="272">
        <f t="shared" si="2"/>
        <v>399.9</v>
      </c>
      <c r="AE170" s="265" t="s">
        <v>26</v>
      </c>
      <c r="AF170" s="265" t="s">
        <v>124</v>
      </c>
      <c r="AG170" s="265" t="s">
        <v>567</v>
      </c>
      <c r="AH170" s="265" t="s">
        <v>124</v>
      </c>
      <c r="AI170" s="265" t="s">
        <v>124</v>
      </c>
      <c r="AJ170" s="265" t="s">
        <v>153</v>
      </c>
      <c r="AK170" s="273"/>
      <c r="AL170" s="273"/>
      <c r="AM170" s="273" t="s">
        <v>559</v>
      </c>
      <c r="AN170" s="276" t="s">
        <v>558</v>
      </c>
      <c r="AO170" s="274" t="s">
        <v>328</v>
      </c>
      <c r="AP170" s="274" t="s">
        <v>347</v>
      </c>
      <c r="AQ170" s="265" t="s">
        <v>128</v>
      </c>
      <c r="AR170" s="265" t="s">
        <v>561</v>
      </c>
      <c r="AS170" s="265" t="s">
        <v>566</v>
      </c>
      <c r="AT170" s="267" t="s">
        <v>161</v>
      </c>
    </row>
    <row r="171" spans="2:46" s="265" customFormat="1" hidden="1">
      <c r="B171" s="10"/>
      <c r="C171" s="10"/>
      <c r="D171" s="10"/>
      <c r="E171" s="10"/>
      <c r="F171" s="4"/>
      <c r="G171" s="4"/>
      <c r="H171" s="43"/>
      <c r="I171" s="44"/>
      <c r="J171" s="44"/>
      <c r="K171" s="43"/>
      <c r="L171" s="43"/>
      <c r="M171" s="43"/>
      <c r="N171" s="4"/>
      <c r="O171" s="4"/>
      <c r="P171" s="4"/>
      <c r="Q171" s="4"/>
      <c r="R171" s="265" t="s">
        <v>238</v>
      </c>
      <c r="S171" s="265" t="s">
        <v>82</v>
      </c>
      <c r="T171" s="266" t="s">
        <v>275</v>
      </c>
      <c r="U171" s="267">
        <v>600</v>
      </c>
      <c r="V171" s="268" t="s">
        <v>484</v>
      </c>
      <c r="W171" s="268" t="s">
        <v>485</v>
      </c>
      <c r="X171" s="269" t="s">
        <v>474</v>
      </c>
      <c r="Y171" s="269" t="s">
        <v>475</v>
      </c>
      <c r="Z171" s="269" t="s">
        <v>473</v>
      </c>
      <c r="AA171" s="270">
        <v>365</v>
      </c>
      <c r="AB171" s="270">
        <v>365</v>
      </c>
      <c r="AC171" s="271">
        <v>0.16600000000000001</v>
      </c>
      <c r="AD171" s="272">
        <f t="shared" si="2"/>
        <v>699.6</v>
      </c>
      <c r="AE171" s="265" t="s">
        <v>26</v>
      </c>
      <c r="AF171" s="265" t="s">
        <v>124</v>
      </c>
      <c r="AG171" s="265" t="s">
        <v>567</v>
      </c>
      <c r="AH171" s="265" t="s">
        <v>124</v>
      </c>
      <c r="AI171" s="265" t="s">
        <v>124</v>
      </c>
      <c r="AJ171" s="265" t="s">
        <v>153</v>
      </c>
      <c r="AK171" s="273"/>
      <c r="AL171" s="273"/>
      <c r="AM171" s="273" t="s">
        <v>559</v>
      </c>
      <c r="AN171" s="276" t="s">
        <v>558</v>
      </c>
      <c r="AO171" s="274" t="s">
        <v>328</v>
      </c>
      <c r="AP171" s="274" t="s">
        <v>347</v>
      </c>
      <c r="AQ171" s="265" t="s">
        <v>128</v>
      </c>
      <c r="AR171" s="265" t="s">
        <v>561</v>
      </c>
      <c r="AS171" s="265" t="s">
        <v>566</v>
      </c>
      <c r="AT171" s="267" t="s">
        <v>161</v>
      </c>
    </row>
    <row r="172" spans="2:46" s="265" customFormat="1" hidden="1">
      <c r="B172" s="10"/>
      <c r="C172" s="10"/>
      <c r="D172" s="10"/>
      <c r="E172" s="10"/>
      <c r="F172" s="4"/>
      <c r="G172" s="4"/>
      <c r="H172" s="43"/>
      <c r="I172" s="44"/>
      <c r="J172" s="44"/>
      <c r="K172" s="43"/>
      <c r="L172" s="43"/>
      <c r="M172" s="43"/>
      <c r="N172" s="4"/>
      <c r="O172" s="4"/>
      <c r="P172" s="4"/>
      <c r="Q172" s="4"/>
      <c r="R172" s="265" t="s">
        <v>238</v>
      </c>
      <c r="S172" s="265" t="s">
        <v>82</v>
      </c>
      <c r="T172" s="266" t="s">
        <v>276</v>
      </c>
      <c r="U172" s="267">
        <v>1000</v>
      </c>
      <c r="V172" s="268" t="s">
        <v>486</v>
      </c>
      <c r="W172" s="268" t="s">
        <v>487</v>
      </c>
      <c r="X172" s="269" t="s">
        <v>474</v>
      </c>
      <c r="Y172" s="269" t="s">
        <v>475</v>
      </c>
      <c r="Z172" s="269" t="s">
        <v>473</v>
      </c>
      <c r="AA172" s="270">
        <v>565</v>
      </c>
      <c r="AB172" s="270">
        <v>565</v>
      </c>
      <c r="AC172" s="271">
        <v>0.1</v>
      </c>
      <c r="AD172" s="272">
        <f t="shared" si="2"/>
        <v>1100</v>
      </c>
      <c r="AE172" s="265" t="s">
        <v>26</v>
      </c>
      <c r="AF172" s="265" t="s">
        <v>124</v>
      </c>
      <c r="AG172" s="265" t="s">
        <v>567</v>
      </c>
      <c r="AH172" s="265" t="s">
        <v>124</v>
      </c>
      <c r="AI172" s="265" t="s">
        <v>124</v>
      </c>
      <c r="AJ172" s="265" t="s">
        <v>153</v>
      </c>
      <c r="AK172" s="273"/>
      <c r="AL172" s="273"/>
      <c r="AM172" s="273" t="s">
        <v>559</v>
      </c>
      <c r="AN172" s="276" t="s">
        <v>558</v>
      </c>
      <c r="AO172" s="274" t="s">
        <v>328</v>
      </c>
      <c r="AP172" s="274" t="s">
        <v>347</v>
      </c>
      <c r="AQ172" s="265" t="s">
        <v>128</v>
      </c>
      <c r="AR172" s="265" t="s">
        <v>561</v>
      </c>
      <c r="AS172" s="265" t="s">
        <v>566</v>
      </c>
      <c r="AT172" s="267" t="s">
        <v>161</v>
      </c>
    </row>
    <row r="173" spans="2:46" s="265" customFormat="1" hidden="1">
      <c r="B173" s="10"/>
      <c r="C173" s="10"/>
      <c r="D173" s="10"/>
      <c r="E173" s="10"/>
      <c r="F173" s="4"/>
      <c r="G173" s="4"/>
      <c r="H173" s="43"/>
      <c r="I173" s="44"/>
      <c r="J173" s="44"/>
      <c r="K173" s="43"/>
      <c r="L173" s="43"/>
      <c r="M173" s="43"/>
      <c r="N173" s="4"/>
      <c r="O173" s="4"/>
      <c r="P173" s="4"/>
      <c r="Q173" s="4"/>
      <c r="R173" s="265" t="s">
        <v>238</v>
      </c>
      <c r="S173" s="265" t="s">
        <v>82</v>
      </c>
      <c r="T173" s="266" t="s">
        <v>449</v>
      </c>
      <c r="U173" s="267">
        <v>30</v>
      </c>
      <c r="V173" s="268" t="s">
        <v>470</v>
      </c>
      <c r="W173" s="268" t="s">
        <v>471</v>
      </c>
      <c r="X173" s="269" t="s">
        <v>472</v>
      </c>
      <c r="Y173" s="269" t="s">
        <v>473</v>
      </c>
      <c r="Z173" s="269" t="s">
        <v>473</v>
      </c>
      <c r="AA173" s="270">
        <v>185</v>
      </c>
      <c r="AB173" s="270">
        <v>185</v>
      </c>
      <c r="AC173" s="271">
        <v>0.5</v>
      </c>
      <c r="AD173" s="272">
        <f t="shared" si="2"/>
        <v>45</v>
      </c>
      <c r="AE173" s="265" t="s">
        <v>45</v>
      </c>
      <c r="AF173" s="265" t="s">
        <v>124</v>
      </c>
      <c r="AG173" s="265" t="s">
        <v>567</v>
      </c>
      <c r="AH173" s="265" t="s">
        <v>124</v>
      </c>
      <c r="AI173" s="265" t="s">
        <v>124</v>
      </c>
      <c r="AJ173" s="265" t="s">
        <v>153</v>
      </c>
      <c r="AK173" s="273"/>
      <c r="AL173" s="273"/>
      <c r="AM173" s="273" t="s">
        <v>559</v>
      </c>
      <c r="AN173" s="276" t="s">
        <v>558</v>
      </c>
      <c r="AO173" s="274" t="s">
        <v>329</v>
      </c>
      <c r="AP173" s="274" t="s">
        <v>347</v>
      </c>
      <c r="AQ173" s="265" t="s">
        <v>128</v>
      </c>
      <c r="AR173" s="265" t="s">
        <v>561</v>
      </c>
      <c r="AS173" s="265" t="s">
        <v>566</v>
      </c>
      <c r="AT173" s="267" t="s">
        <v>161</v>
      </c>
    </row>
    <row r="174" spans="2:46" s="265" customFormat="1" hidden="1">
      <c r="B174" s="10"/>
      <c r="C174" s="10"/>
      <c r="D174" s="10"/>
      <c r="E174" s="10"/>
      <c r="F174" s="4"/>
      <c r="G174" s="4"/>
      <c r="H174" s="43"/>
      <c r="I174" s="43"/>
      <c r="J174" s="43"/>
      <c r="K174" s="43"/>
      <c r="L174" s="43"/>
      <c r="M174" s="43"/>
      <c r="N174" s="4"/>
      <c r="O174" s="4"/>
      <c r="P174" s="4"/>
      <c r="Q174" s="4"/>
      <c r="R174" s="265" t="s">
        <v>238</v>
      </c>
      <c r="S174" s="265" t="s">
        <v>82</v>
      </c>
      <c r="T174" s="266" t="s">
        <v>436</v>
      </c>
      <c r="U174" s="267">
        <v>50</v>
      </c>
      <c r="V174" s="268" t="s">
        <v>474</v>
      </c>
      <c r="W174" s="268" t="s">
        <v>475</v>
      </c>
      <c r="X174" s="269" t="s">
        <v>476</v>
      </c>
      <c r="Y174" s="269" t="s">
        <v>477</v>
      </c>
      <c r="Z174" s="269" t="s">
        <v>473</v>
      </c>
      <c r="AA174" s="270">
        <v>195</v>
      </c>
      <c r="AB174" s="270">
        <v>195</v>
      </c>
      <c r="AC174" s="271">
        <v>0.5</v>
      </c>
      <c r="AD174" s="272">
        <f t="shared" si="2"/>
        <v>75</v>
      </c>
      <c r="AE174" s="265" t="s">
        <v>45</v>
      </c>
      <c r="AF174" s="265" t="s">
        <v>124</v>
      </c>
      <c r="AG174" s="265" t="s">
        <v>567</v>
      </c>
      <c r="AH174" s="265" t="s">
        <v>124</v>
      </c>
      <c r="AI174" s="265" t="s">
        <v>124</v>
      </c>
      <c r="AJ174" s="265" t="s">
        <v>153</v>
      </c>
      <c r="AK174" s="273"/>
      <c r="AL174" s="273"/>
      <c r="AM174" s="273" t="s">
        <v>559</v>
      </c>
      <c r="AN174" s="276" t="s">
        <v>558</v>
      </c>
      <c r="AO174" s="274" t="s">
        <v>329</v>
      </c>
      <c r="AP174" s="274" t="s">
        <v>347</v>
      </c>
      <c r="AQ174" s="265" t="s">
        <v>128</v>
      </c>
      <c r="AR174" s="265" t="s">
        <v>561</v>
      </c>
      <c r="AS174" s="265" t="s">
        <v>566</v>
      </c>
      <c r="AT174" s="267" t="s">
        <v>161</v>
      </c>
    </row>
    <row r="175" spans="2:46" s="265" customFormat="1" hidden="1">
      <c r="B175" s="4"/>
      <c r="C175" s="10"/>
      <c r="D175" s="10"/>
      <c r="E175" s="4"/>
      <c r="F175" s="4"/>
      <c r="G175" s="4"/>
      <c r="H175" s="43"/>
      <c r="I175" s="43"/>
      <c r="J175" s="43"/>
      <c r="K175" s="43"/>
      <c r="L175" s="43"/>
      <c r="M175" s="43"/>
      <c r="N175" s="4"/>
      <c r="O175" s="4"/>
      <c r="P175" s="4"/>
      <c r="Q175" s="4"/>
      <c r="R175" s="265" t="s">
        <v>238</v>
      </c>
      <c r="S175" s="265" t="s">
        <v>82</v>
      </c>
      <c r="T175" s="266" t="s">
        <v>437</v>
      </c>
      <c r="U175" s="267">
        <v>100</v>
      </c>
      <c r="V175" s="268" t="s">
        <v>478</v>
      </c>
      <c r="W175" s="268" t="s">
        <v>479</v>
      </c>
      <c r="X175" s="269" t="s">
        <v>470</v>
      </c>
      <c r="Y175" s="269" t="s">
        <v>471</v>
      </c>
      <c r="Z175" s="269" t="s">
        <v>473</v>
      </c>
      <c r="AA175" s="270">
        <v>215</v>
      </c>
      <c r="AB175" s="270">
        <v>215</v>
      </c>
      <c r="AC175" s="271">
        <v>0.5</v>
      </c>
      <c r="AD175" s="272">
        <f t="shared" si="2"/>
        <v>150</v>
      </c>
      <c r="AE175" s="265" t="s">
        <v>45</v>
      </c>
      <c r="AF175" s="265" t="s">
        <v>124</v>
      </c>
      <c r="AG175" s="265" t="s">
        <v>567</v>
      </c>
      <c r="AH175" s="265" t="s">
        <v>124</v>
      </c>
      <c r="AI175" s="265" t="s">
        <v>124</v>
      </c>
      <c r="AJ175" s="265" t="s">
        <v>153</v>
      </c>
      <c r="AK175" s="273"/>
      <c r="AL175" s="273"/>
      <c r="AM175" s="273" t="s">
        <v>559</v>
      </c>
      <c r="AN175" s="276" t="s">
        <v>558</v>
      </c>
      <c r="AO175" s="274" t="s">
        <v>329</v>
      </c>
      <c r="AP175" s="274" t="s">
        <v>347</v>
      </c>
      <c r="AQ175" s="265" t="s">
        <v>128</v>
      </c>
      <c r="AR175" s="265" t="s">
        <v>561</v>
      </c>
      <c r="AS175" s="265" t="s">
        <v>566</v>
      </c>
      <c r="AT175" s="267" t="s">
        <v>161</v>
      </c>
    </row>
    <row r="176" spans="2:46" s="265" customFormat="1" hidden="1">
      <c r="B176" s="4"/>
      <c r="C176" s="10"/>
      <c r="D176" s="10"/>
      <c r="E176" s="4"/>
      <c r="F176" s="4"/>
      <c r="G176" s="4"/>
      <c r="H176" s="43"/>
      <c r="I176" s="43"/>
      <c r="J176" s="43"/>
      <c r="K176" s="43"/>
      <c r="L176" s="43"/>
      <c r="M176" s="43"/>
      <c r="N176" s="4"/>
      <c r="O176" s="4"/>
      <c r="P176" s="4"/>
      <c r="Q176" s="4"/>
      <c r="R176" s="265" t="s">
        <v>238</v>
      </c>
      <c r="S176" s="265" t="s">
        <v>82</v>
      </c>
      <c r="T176" s="266" t="s">
        <v>438</v>
      </c>
      <c r="U176" s="267">
        <v>200</v>
      </c>
      <c r="V176" s="268" t="s">
        <v>480</v>
      </c>
      <c r="W176" s="268" t="s">
        <v>481</v>
      </c>
      <c r="X176" s="269" t="s">
        <v>470</v>
      </c>
      <c r="Y176" s="269" t="s">
        <v>471</v>
      </c>
      <c r="Z176" s="269" t="s">
        <v>473</v>
      </c>
      <c r="AA176" s="270">
        <v>265</v>
      </c>
      <c r="AB176" s="270">
        <v>265</v>
      </c>
      <c r="AC176" s="271">
        <v>0.5</v>
      </c>
      <c r="AD176" s="272">
        <f t="shared" si="2"/>
        <v>300</v>
      </c>
      <c r="AE176" s="265" t="s">
        <v>45</v>
      </c>
      <c r="AF176" s="265" t="s">
        <v>124</v>
      </c>
      <c r="AG176" s="265" t="s">
        <v>567</v>
      </c>
      <c r="AH176" s="265" t="s">
        <v>124</v>
      </c>
      <c r="AI176" s="265" t="s">
        <v>124</v>
      </c>
      <c r="AJ176" s="265" t="s">
        <v>153</v>
      </c>
      <c r="AK176" s="273"/>
      <c r="AL176" s="273"/>
      <c r="AM176" s="273" t="s">
        <v>559</v>
      </c>
      <c r="AN176" s="276" t="s">
        <v>558</v>
      </c>
      <c r="AO176" s="274" t="s">
        <v>329</v>
      </c>
      <c r="AP176" s="274" t="s">
        <v>347</v>
      </c>
      <c r="AQ176" s="265" t="s">
        <v>128</v>
      </c>
      <c r="AR176" s="265" t="s">
        <v>561</v>
      </c>
      <c r="AS176" s="265" t="s">
        <v>566</v>
      </c>
      <c r="AT176" s="267" t="s">
        <v>161</v>
      </c>
    </row>
    <row r="177" spans="2:46" s="265" customFormat="1" hidden="1">
      <c r="B177" s="4"/>
      <c r="C177" s="4">
        <f>MATCH(D42,B182:B187,0)</f>
        <v>1</v>
      </c>
      <c r="D177" s="4">
        <f>MATCH(D31,B181:D181,0)</f>
        <v>3</v>
      </c>
      <c r="E177" s="4">
        <f>INDEX(B182:D187,C177,D177)</f>
        <v>0</v>
      </c>
      <c r="F177" s="4"/>
      <c r="G177" s="4"/>
      <c r="H177" s="43"/>
      <c r="I177" s="43"/>
      <c r="J177" s="43"/>
      <c r="K177" s="43"/>
      <c r="L177" s="43"/>
      <c r="M177" s="43"/>
      <c r="N177" s="4"/>
      <c r="O177" s="4"/>
      <c r="P177" s="4"/>
      <c r="Q177" s="4"/>
      <c r="R177" s="265" t="s">
        <v>238</v>
      </c>
      <c r="S177" s="265" t="s">
        <v>82</v>
      </c>
      <c r="T177" s="266" t="s">
        <v>439</v>
      </c>
      <c r="U177" s="267">
        <v>300</v>
      </c>
      <c r="V177" s="268" t="s">
        <v>482</v>
      </c>
      <c r="W177" s="268" t="s">
        <v>483</v>
      </c>
      <c r="X177" s="269" t="s">
        <v>474</v>
      </c>
      <c r="Y177" s="269" t="s">
        <v>475</v>
      </c>
      <c r="Z177" s="269" t="s">
        <v>473</v>
      </c>
      <c r="AA177" s="270">
        <v>325</v>
      </c>
      <c r="AB177" s="270">
        <v>325</v>
      </c>
      <c r="AC177" s="271">
        <v>0.33300000000000002</v>
      </c>
      <c r="AD177" s="272">
        <f t="shared" si="2"/>
        <v>399.9</v>
      </c>
      <c r="AE177" s="265" t="s">
        <v>45</v>
      </c>
      <c r="AF177" s="265" t="s">
        <v>124</v>
      </c>
      <c r="AG177" s="265" t="s">
        <v>567</v>
      </c>
      <c r="AH177" s="265" t="s">
        <v>124</v>
      </c>
      <c r="AI177" s="265" t="s">
        <v>124</v>
      </c>
      <c r="AJ177" s="265" t="s">
        <v>153</v>
      </c>
      <c r="AK177" s="273"/>
      <c r="AL177" s="273"/>
      <c r="AM177" s="273" t="s">
        <v>559</v>
      </c>
      <c r="AN177" s="276" t="s">
        <v>558</v>
      </c>
      <c r="AO177" s="274" t="s">
        <v>329</v>
      </c>
      <c r="AP177" s="274" t="s">
        <v>347</v>
      </c>
      <c r="AQ177" s="265" t="s">
        <v>128</v>
      </c>
      <c r="AR177" s="265" t="s">
        <v>561</v>
      </c>
      <c r="AS177" s="265" t="s">
        <v>566</v>
      </c>
      <c r="AT177" s="267" t="s">
        <v>161</v>
      </c>
    </row>
    <row r="178" spans="2:46" s="265" customFormat="1" hidden="1">
      <c r="B178" s="4"/>
      <c r="C178" s="4"/>
      <c r="D178" s="4"/>
      <c r="E178" s="4"/>
      <c r="F178" s="4"/>
      <c r="G178" s="4"/>
      <c r="H178" s="43"/>
      <c r="I178" s="43"/>
      <c r="J178" s="43"/>
      <c r="K178" s="43"/>
      <c r="L178" s="43"/>
      <c r="M178" s="43"/>
      <c r="N178" s="4"/>
      <c r="O178" s="4"/>
      <c r="P178" s="4"/>
      <c r="Q178" s="4"/>
      <c r="R178" s="265" t="s">
        <v>238</v>
      </c>
      <c r="S178" s="265" t="s">
        <v>82</v>
      </c>
      <c r="T178" s="266" t="s">
        <v>277</v>
      </c>
      <c r="U178" s="267">
        <v>600</v>
      </c>
      <c r="V178" s="268" t="s">
        <v>484</v>
      </c>
      <c r="W178" s="268" t="s">
        <v>485</v>
      </c>
      <c r="X178" s="269" t="s">
        <v>474</v>
      </c>
      <c r="Y178" s="269" t="s">
        <v>475</v>
      </c>
      <c r="Z178" s="269" t="s">
        <v>473</v>
      </c>
      <c r="AA178" s="270">
        <v>415</v>
      </c>
      <c r="AB178" s="270">
        <v>415</v>
      </c>
      <c r="AC178" s="271">
        <v>0.16600000000000001</v>
      </c>
      <c r="AD178" s="272">
        <f t="shared" si="2"/>
        <v>699.6</v>
      </c>
      <c r="AE178" s="265" t="s">
        <v>45</v>
      </c>
      <c r="AF178" s="265" t="s">
        <v>124</v>
      </c>
      <c r="AG178" s="265" t="s">
        <v>567</v>
      </c>
      <c r="AH178" s="265" t="s">
        <v>124</v>
      </c>
      <c r="AI178" s="265" t="s">
        <v>124</v>
      </c>
      <c r="AJ178" s="265" t="s">
        <v>153</v>
      </c>
      <c r="AK178" s="273"/>
      <c r="AL178" s="273"/>
      <c r="AM178" s="273" t="s">
        <v>559</v>
      </c>
      <c r="AN178" s="276" t="s">
        <v>558</v>
      </c>
      <c r="AO178" s="274" t="s">
        <v>329</v>
      </c>
      <c r="AP178" s="274" t="s">
        <v>347</v>
      </c>
      <c r="AQ178" s="265" t="s">
        <v>128</v>
      </c>
      <c r="AR178" s="265" t="s">
        <v>561</v>
      </c>
      <c r="AS178" s="265" t="s">
        <v>566</v>
      </c>
      <c r="AT178" s="267" t="s">
        <v>161</v>
      </c>
    </row>
    <row r="179" spans="2:46" s="265" customFormat="1" hidden="1">
      <c r="B179" s="4"/>
      <c r="C179" s="4"/>
      <c r="D179" s="4"/>
      <c r="E179" s="4"/>
      <c r="F179" s="4"/>
      <c r="G179" s="4"/>
      <c r="H179" s="43"/>
      <c r="I179" s="43"/>
      <c r="J179" s="43"/>
      <c r="K179" s="43"/>
      <c r="L179" s="43"/>
      <c r="M179" s="43"/>
      <c r="N179" s="4"/>
      <c r="O179" s="4"/>
      <c r="P179" s="4"/>
      <c r="Q179" s="4"/>
      <c r="R179" s="265" t="s">
        <v>238</v>
      </c>
      <c r="S179" s="265" t="s">
        <v>82</v>
      </c>
      <c r="T179" s="266" t="s">
        <v>278</v>
      </c>
      <c r="U179" s="267">
        <v>1000</v>
      </c>
      <c r="V179" s="268" t="s">
        <v>486</v>
      </c>
      <c r="W179" s="268" t="s">
        <v>487</v>
      </c>
      <c r="X179" s="269" t="s">
        <v>474</v>
      </c>
      <c r="Y179" s="269" t="s">
        <v>475</v>
      </c>
      <c r="Z179" s="269" t="s">
        <v>473</v>
      </c>
      <c r="AA179" s="270">
        <v>615</v>
      </c>
      <c r="AB179" s="270">
        <v>615</v>
      </c>
      <c r="AC179" s="271">
        <v>0.1</v>
      </c>
      <c r="AD179" s="272">
        <f t="shared" si="2"/>
        <v>1100</v>
      </c>
      <c r="AE179" s="265" t="s">
        <v>45</v>
      </c>
      <c r="AF179" s="265" t="s">
        <v>124</v>
      </c>
      <c r="AG179" s="265" t="s">
        <v>567</v>
      </c>
      <c r="AH179" s="265" t="s">
        <v>124</v>
      </c>
      <c r="AI179" s="265" t="s">
        <v>124</v>
      </c>
      <c r="AJ179" s="265" t="s">
        <v>153</v>
      </c>
      <c r="AK179" s="273"/>
      <c r="AL179" s="273"/>
      <c r="AM179" s="273" t="s">
        <v>559</v>
      </c>
      <c r="AN179" s="276" t="s">
        <v>558</v>
      </c>
      <c r="AO179" s="274" t="s">
        <v>329</v>
      </c>
      <c r="AP179" s="274" t="s">
        <v>347</v>
      </c>
      <c r="AQ179" s="265" t="s">
        <v>128</v>
      </c>
      <c r="AR179" s="265" t="s">
        <v>561</v>
      </c>
      <c r="AS179" s="265" t="s">
        <v>566</v>
      </c>
      <c r="AT179" s="267" t="s">
        <v>161</v>
      </c>
    </row>
    <row r="180" spans="2:46" s="265" customFormat="1" hidden="1">
      <c r="B180" s="4"/>
      <c r="C180" s="4"/>
      <c r="D180" s="4"/>
      <c r="E180" s="4"/>
      <c r="F180" s="4"/>
      <c r="G180" s="4"/>
      <c r="H180" s="43"/>
      <c r="I180" s="43"/>
      <c r="J180" s="43"/>
      <c r="K180" s="43"/>
      <c r="L180" s="43"/>
      <c r="M180" s="43"/>
      <c r="N180" s="4"/>
      <c r="O180" s="4"/>
      <c r="P180" s="4"/>
      <c r="Q180" s="4"/>
      <c r="R180" s="265" t="s">
        <v>238</v>
      </c>
      <c r="S180" s="265" t="s">
        <v>83</v>
      </c>
      <c r="T180" s="266" t="s">
        <v>450</v>
      </c>
      <c r="U180" s="267">
        <v>30</v>
      </c>
      <c r="V180" s="268" t="s">
        <v>470</v>
      </c>
      <c r="W180" s="268" t="s">
        <v>471</v>
      </c>
      <c r="X180" s="269" t="s">
        <v>472</v>
      </c>
      <c r="Y180" s="269" t="s">
        <v>473</v>
      </c>
      <c r="Z180" s="269" t="s">
        <v>473</v>
      </c>
      <c r="AA180" s="270">
        <v>145</v>
      </c>
      <c r="AB180" s="270">
        <v>119</v>
      </c>
      <c r="AC180" s="271">
        <v>0.5</v>
      </c>
      <c r="AD180" s="272">
        <f t="shared" si="2"/>
        <v>45</v>
      </c>
      <c r="AE180" s="265" t="s">
        <v>26</v>
      </c>
      <c r="AF180" s="265" t="s">
        <v>344</v>
      </c>
      <c r="AG180" s="265" t="s">
        <v>567</v>
      </c>
      <c r="AH180" s="265" t="s">
        <v>107</v>
      </c>
      <c r="AI180" s="274" t="s">
        <v>126</v>
      </c>
      <c r="AJ180" s="274" t="s">
        <v>152</v>
      </c>
      <c r="AK180" s="273" t="s">
        <v>129</v>
      </c>
      <c r="AL180" s="273" t="s">
        <v>156</v>
      </c>
      <c r="AM180" s="273" t="s">
        <v>559</v>
      </c>
      <c r="AN180" s="276" t="s">
        <v>558</v>
      </c>
      <c r="AO180" s="274" t="s">
        <v>328</v>
      </c>
      <c r="AP180" s="274" t="s">
        <v>347</v>
      </c>
      <c r="AQ180" s="265" t="s">
        <v>128</v>
      </c>
      <c r="AR180" s="265" t="s">
        <v>561</v>
      </c>
      <c r="AS180" s="265" t="s">
        <v>566</v>
      </c>
      <c r="AT180" s="267" t="s">
        <v>83</v>
      </c>
    </row>
    <row r="181" spans="2:46" s="265" customFormat="1" hidden="1">
      <c r="B181" s="285" t="s">
        <v>255</v>
      </c>
      <c r="C181" s="285" t="s">
        <v>236</v>
      </c>
      <c r="D181" s="285" t="s">
        <v>237</v>
      </c>
      <c r="E181" s="285"/>
      <c r="F181" s="4"/>
      <c r="G181" s="4"/>
      <c r="H181" s="43"/>
      <c r="I181" s="43"/>
      <c r="J181" s="43"/>
      <c r="K181" s="43"/>
      <c r="L181" s="43"/>
      <c r="M181" s="43"/>
      <c r="N181" s="4"/>
      <c r="O181" s="4"/>
      <c r="P181" s="4"/>
      <c r="Q181" s="4"/>
      <c r="R181" s="265" t="s">
        <v>238</v>
      </c>
      <c r="S181" s="265" t="s">
        <v>83</v>
      </c>
      <c r="T181" s="266" t="s">
        <v>440</v>
      </c>
      <c r="U181" s="267">
        <v>50</v>
      </c>
      <c r="V181" s="268" t="s">
        <v>474</v>
      </c>
      <c r="W181" s="268" t="s">
        <v>475</v>
      </c>
      <c r="X181" s="269" t="s">
        <v>476</v>
      </c>
      <c r="Y181" s="269" t="s">
        <v>477</v>
      </c>
      <c r="Z181" s="269" t="s">
        <v>473</v>
      </c>
      <c r="AA181" s="270">
        <v>155</v>
      </c>
      <c r="AB181" s="270">
        <v>129</v>
      </c>
      <c r="AC181" s="271">
        <v>0.5</v>
      </c>
      <c r="AD181" s="272">
        <f t="shared" si="2"/>
        <v>75</v>
      </c>
      <c r="AE181" s="265" t="s">
        <v>26</v>
      </c>
      <c r="AF181" s="265" t="s">
        <v>344</v>
      </c>
      <c r="AG181" s="265" t="s">
        <v>567</v>
      </c>
      <c r="AH181" s="265" t="s">
        <v>107</v>
      </c>
      <c r="AI181" s="274" t="s">
        <v>126</v>
      </c>
      <c r="AJ181" s="274" t="s">
        <v>152</v>
      </c>
      <c r="AK181" s="273" t="s">
        <v>129</v>
      </c>
      <c r="AL181" s="273" t="s">
        <v>156</v>
      </c>
      <c r="AM181" s="273" t="s">
        <v>559</v>
      </c>
      <c r="AN181" s="276" t="s">
        <v>558</v>
      </c>
      <c r="AO181" s="274" t="s">
        <v>328</v>
      </c>
      <c r="AP181" s="274" t="s">
        <v>347</v>
      </c>
      <c r="AQ181" s="265" t="s">
        <v>128</v>
      </c>
      <c r="AR181" s="265" t="s">
        <v>561</v>
      </c>
      <c r="AS181" s="265" t="s">
        <v>566</v>
      </c>
      <c r="AT181" s="267" t="s">
        <v>83</v>
      </c>
    </row>
    <row r="182" spans="2:46" s="265" customFormat="1" hidden="1">
      <c r="B182" s="285" t="s">
        <v>324</v>
      </c>
      <c r="C182" s="285">
        <v>0</v>
      </c>
      <c r="D182" s="285">
        <v>0</v>
      </c>
      <c r="E182" s="4"/>
      <c r="F182" s="4"/>
      <c r="G182" s="4"/>
      <c r="H182" s="43"/>
      <c r="I182" s="43"/>
      <c r="J182" s="43"/>
      <c r="K182" s="43"/>
      <c r="L182" s="43"/>
      <c r="M182" s="43"/>
      <c r="N182" s="4"/>
      <c r="O182" s="4"/>
      <c r="P182" s="4"/>
      <c r="Q182" s="4"/>
      <c r="R182" s="265" t="s">
        <v>238</v>
      </c>
      <c r="S182" s="265" t="s">
        <v>83</v>
      </c>
      <c r="T182" s="266" t="s">
        <v>441</v>
      </c>
      <c r="U182" s="267">
        <v>100</v>
      </c>
      <c r="V182" s="268" t="s">
        <v>478</v>
      </c>
      <c r="W182" s="268" t="s">
        <v>479</v>
      </c>
      <c r="X182" s="269" t="s">
        <v>470</v>
      </c>
      <c r="Y182" s="269" t="s">
        <v>471</v>
      </c>
      <c r="Z182" s="269" t="s">
        <v>473</v>
      </c>
      <c r="AA182" s="270">
        <v>175</v>
      </c>
      <c r="AB182" s="270">
        <v>149</v>
      </c>
      <c r="AC182" s="271">
        <v>0.5</v>
      </c>
      <c r="AD182" s="272">
        <f t="shared" si="2"/>
        <v>150</v>
      </c>
      <c r="AE182" s="265" t="s">
        <v>26</v>
      </c>
      <c r="AF182" s="265" t="s">
        <v>344</v>
      </c>
      <c r="AG182" s="265" t="s">
        <v>567</v>
      </c>
      <c r="AH182" s="265" t="s">
        <v>107</v>
      </c>
      <c r="AI182" s="274" t="s">
        <v>126</v>
      </c>
      <c r="AJ182" s="274" t="s">
        <v>152</v>
      </c>
      <c r="AK182" s="273" t="s">
        <v>129</v>
      </c>
      <c r="AL182" s="273" t="s">
        <v>156</v>
      </c>
      <c r="AM182" s="273" t="s">
        <v>559</v>
      </c>
      <c r="AN182" s="276" t="s">
        <v>558</v>
      </c>
      <c r="AO182" s="274" t="s">
        <v>328</v>
      </c>
      <c r="AP182" s="274" t="s">
        <v>347</v>
      </c>
      <c r="AQ182" s="265" t="s">
        <v>128</v>
      </c>
      <c r="AR182" s="265" t="s">
        <v>561</v>
      </c>
      <c r="AS182" s="265" t="s">
        <v>566</v>
      </c>
      <c r="AT182" s="267" t="s">
        <v>83</v>
      </c>
    </row>
    <row r="183" spans="2:46" s="265" customFormat="1" hidden="1">
      <c r="B183" s="285">
        <v>1</v>
      </c>
      <c r="C183" s="285">
        <v>0</v>
      </c>
      <c r="D183" s="285">
        <v>0</v>
      </c>
      <c r="E183" s="4"/>
      <c r="F183" s="4"/>
      <c r="G183" s="4"/>
      <c r="H183" s="43"/>
      <c r="I183" s="43"/>
      <c r="J183" s="43"/>
      <c r="K183" s="43"/>
      <c r="L183" s="43"/>
      <c r="M183" s="43"/>
      <c r="N183" s="4"/>
      <c r="O183" s="4"/>
      <c r="P183" s="4"/>
      <c r="Q183" s="4"/>
      <c r="R183" s="265" t="s">
        <v>238</v>
      </c>
      <c r="S183" s="265" t="s">
        <v>83</v>
      </c>
      <c r="T183" s="266" t="s">
        <v>442</v>
      </c>
      <c r="U183" s="267">
        <v>200</v>
      </c>
      <c r="V183" s="268" t="s">
        <v>480</v>
      </c>
      <c r="W183" s="268" t="s">
        <v>481</v>
      </c>
      <c r="X183" s="269" t="s">
        <v>470</v>
      </c>
      <c r="Y183" s="269" t="s">
        <v>471</v>
      </c>
      <c r="Z183" s="269" t="s">
        <v>473</v>
      </c>
      <c r="AA183" s="270">
        <v>220</v>
      </c>
      <c r="AB183" s="270">
        <v>189</v>
      </c>
      <c r="AC183" s="271">
        <v>0.5</v>
      </c>
      <c r="AD183" s="272">
        <f t="shared" si="2"/>
        <v>300</v>
      </c>
      <c r="AE183" s="265" t="s">
        <v>26</v>
      </c>
      <c r="AF183" s="265" t="s">
        <v>344</v>
      </c>
      <c r="AG183" s="265" t="s">
        <v>567</v>
      </c>
      <c r="AH183" s="265" t="s">
        <v>107</v>
      </c>
      <c r="AI183" s="274" t="s">
        <v>126</v>
      </c>
      <c r="AJ183" s="274" t="s">
        <v>152</v>
      </c>
      <c r="AK183" s="273" t="s">
        <v>129</v>
      </c>
      <c r="AL183" s="273" t="s">
        <v>156</v>
      </c>
      <c r="AM183" s="273" t="s">
        <v>559</v>
      </c>
      <c r="AN183" s="276" t="s">
        <v>558</v>
      </c>
      <c r="AO183" s="274" t="s">
        <v>328</v>
      </c>
      <c r="AP183" s="274" t="s">
        <v>347</v>
      </c>
      <c r="AQ183" s="265" t="s">
        <v>128</v>
      </c>
      <c r="AR183" s="265" t="s">
        <v>561</v>
      </c>
      <c r="AS183" s="265" t="s">
        <v>566</v>
      </c>
      <c r="AT183" s="267" t="s">
        <v>83</v>
      </c>
    </row>
    <row r="184" spans="2:46" s="265" customFormat="1" hidden="1">
      <c r="B184" s="285">
        <v>2</v>
      </c>
      <c r="C184" s="285">
        <v>0</v>
      </c>
      <c r="D184" s="285">
        <v>0</v>
      </c>
      <c r="E184" s="4"/>
      <c r="F184" s="4"/>
      <c r="G184" s="4"/>
      <c r="H184" s="43"/>
      <c r="I184" s="43"/>
      <c r="J184" s="43"/>
      <c r="K184" s="43"/>
      <c r="L184" s="43"/>
      <c r="M184" s="43"/>
      <c r="N184" s="4"/>
      <c r="O184" s="4"/>
      <c r="P184" s="4"/>
      <c r="Q184" s="4"/>
      <c r="R184" s="265" t="s">
        <v>238</v>
      </c>
      <c r="S184" s="265" t="s">
        <v>83</v>
      </c>
      <c r="T184" s="266" t="s">
        <v>443</v>
      </c>
      <c r="U184" s="267">
        <v>300</v>
      </c>
      <c r="V184" s="268" t="s">
        <v>482</v>
      </c>
      <c r="W184" s="268" t="s">
        <v>483</v>
      </c>
      <c r="X184" s="269" t="s">
        <v>474</v>
      </c>
      <c r="Y184" s="269" t="s">
        <v>475</v>
      </c>
      <c r="Z184" s="269" t="s">
        <v>473</v>
      </c>
      <c r="AA184" s="270">
        <v>280</v>
      </c>
      <c r="AB184" s="270">
        <v>239</v>
      </c>
      <c r="AC184" s="271">
        <v>0.33300000000000002</v>
      </c>
      <c r="AD184" s="272">
        <f t="shared" si="2"/>
        <v>399.9</v>
      </c>
      <c r="AE184" s="265" t="s">
        <v>26</v>
      </c>
      <c r="AF184" s="265" t="s">
        <v>344</v>
      </c>
      <c r="AG184" s="265" t="s">
        <v>567</v>
      </c>
      <c r="AH184" s="265" t="s">
        <v>107</v>
      </c>
      <c r="AI184" s="274" t="s">
        <v>126</v>
      </c>
      <c r="AJ184" s="274" t="s">
        <v>152</v>
      </c>
      <c r="AK184" s="273" t="s">
        <v>129</v>
      </c>
      <c r="AL184" s="273" t="s">
        <v>156</v>
      </c>
      <c r="AM184" s="273" t="s">
        <v>559</v>
      </c>
      <c r="AN184" s="276" t="s">
        <v>558</v>
      </c>
      <c r="AO184" s="274" t="s">
        <v>328</v>
      </c>
      <c r="AP184" s="274" t="s">
        <v>347</v>
      </c>
      <c r="AQ184" s="265" t="s">
        <v>128</v>
      </c>
      <c r="AR184" s="265" t="s">
        <v>561</v>
      </c>
      <c r="AS184" s="265" t="s">
        <v>566</v>
      </c>
      <c r="AT184" s="267" t="s">
        <v>83</v>
      </c>
    </row>
    <row r="185" spans="2:46" s="265" customFormat="1" hidden="1">
      <c r="B185" s="285">
        <v>3</v>
      </c>
      <c r="C185" s="285">
        <v>15</v>
      </c>
      <c r="D185" s="285">
        <v>10</v>
      </c>
      <c r="E185" s="285"/>
      <c r="F185" s="4"/>
      <c r="G185" s="4"/>
      <c r="H185" s="43"/>
      <c r="I185" s="43"/>
      <c r="J185" s="43"/>
      <c r="K185" s="43"/>
      <c r="L185" s="43"/>
      <c r="M185" s="43"/>
      <c r="N185" s="4"/>
      <c r="O185" s="4"/>
      <c r="P185" s="4"/>
      <c r="Q185" s="4"/>
      <c r="R185" s="265" t="s">
        <v>238</v>
      </c>
      <c r="S185" s="265" t="s">
        <v>83</v>
      </c>
      <c r="T185" s="266" t="s">
        <v>279</v>
      </c>
      <c r="U185" s="267">
        <v>600</v>
      </c>
      <c r="V185" s="268" t="s">
        <v>484</v>
      </c>
      <c r="W185" s="268" t="s">
        <v>485</v>
      </c>
      <c r="X185" s="269" t="s">
        <v>474</v>
      </c>
      <c r="Y185" s="269" t="s">
        <v>475</v>
      </c>
      <c r="Z185" s="269" t="s">
        <v>473</v>
      </c>
      <c r="AA185" s="270">
        <v>370</v>
      </c>
      <c r="AB185" s="270">
        <v>310</v>
      </c>
      <c r="AC185" s="271">
        <v>0.16600000000000001</v>
      </c>
      <c r="AD185" s="272">
        <f t="shared" si="2"/>
        <v>699.6</v>
      </c>
      <c r="AE185" s="265" t="s">
        <v>26</v>
      </c>
      <c r="AF185" s="265" t="s">
        <v>344</v>
      </c>
      <c r="AG185" s="265" t="s">
        <v>567</v>
      </c>
      <c r="AH185" s="265" t="s">
        <v>107</v>
      </c>
      <c r="AI185" s="274" t="s">
        <v>126</v>
      </c>
      <c r="AJ185" s="274" t="s">
        <v>152</v>
      </c>
      <c r="AK185" s="273" t="s">
        <v>129</v>
      </c>
      <c r="AL185" s="273" t="s">
        <v>156</v>
      </c>
      <c r="AM185" s="273" t="s">
        <v>559</v>
      </c>
      <c r="AN185" s="276" t="s">
        <v>558</v>
      </c>
      <c r="AO185" s="274" t="s">
        <v>328</v>
      </c>
      <c r="AP185" s="274" t="s">
        <v>347</v>
      </c>
      <c r="AQ185" s="265" t="s">
        <v>128</v>
      </c>
      <c r="AR185" s="265" t="s">
        <v>561</v>
      </c>
      <c r="AS185" s="265" t="s">
        <v>566</v>
      </c>
      <c r="AT185" s="267" t="s">
        <v>83</v>
      </c>
    </row>
    <row r="186" spans="2:46" s="265" customFormat="1" hidden="1">
      <c r="B186" s="285">
        <v>4</v>
      </c>
      <c r="C186" s="285">
        <v>30</v>
      </c>
      <c r="D186" s="285" t="s">
        <v>256</v>
      </c>
      <c r="E186" s="285"/>
      <c r="F186" s="4"/>
      <c r="G186" s="4"/>
      <c r="H186" s="43"/>
      <c r="I186" s="43"/>
      <c r="J186" s="43"/>
      <c r="K186" s="43"/>
      <c r="L186" s="43"/>
      <c r="M186" s="43"/>
      <c r="N186" s="4"/>
      <c r="O186" s="4"/>
      <c r="P186" s="4"/>
      <c r="Q186" s="4"/>
      <c r="R186" s="265" t="s">
        <v>238</v>
      </c>
      <c r="S186" s="265" t="s">
        <v>83</v>
      </c>
      <c r="T186" s="266" t="s">
        <v>280</v>
      </c>
      <c r="U186" s="267">
        <v>1000</v>
      </c>
      <c r="V186" s="268" t="s">
        <v>486</v>
      </c>
      <c r="W186" s="268" t="s">
        <v>487</v>
      </c>
      <c r="X186" s="269" t="s">
        <v>474</v>
      </c>
      <c r="Y186" s="269" t="s">
        <v>475</v>
      </c>
      <c r="Z186" s="269" t="s">
        <v>473</v>
      </c>
      <c r="AA186" s="270">
        <v>570</v>
      </c>
      <c r="AB186" s="270">
        <v>570</v>
      </c>
      <c r="AC186" s="271">
        <v>0.1</v>
      </c>
      <c r="AD186" s="272">
        <f t="shared" si="2"/>
        <v>1100</v>
      </c>
      <c r="AE186" s="265" t="s">
        <v>26</v>
      </c>
      <c r="AF186" s="265" t="s">
        <v>344</v>
      </c>
      <c r="AG186" s="265" t="s">
        <v>567</v>
      </c>
      <c r="AH186" s="265" t="s">
        <v>107</v>
      </c>
      <c r="AI186" s="274" t="s">
        <v>126</v>
      </c>
      <c r="AJ186" s="274" t="s">
        <v>152</v>
      </c>
      <c r="AK186" s="273" t="s">
        <v>129</v>
      </c>
      <c r="AL186" s="273" t="s">
        <v>156</v>
      </c>
      <c r="AM186" s="273" t="s">
        <v>559</v>
      </c>
      <c r="AN186" s="276" t="s">
        <v>558</v>
      </c>
      <c r="AO186" s="274" t="s">
        <v>328</v>
      </c>
      <c r="AP186" s="274" t="s">
        <v>347</v>
      </c>
      <c r="AQ186" s="265" t="s">
        <v>128</v>
      </c>
      <c r="AR186" s="265" t="s">
        <v>561</v>
      </c>
      <c r="AS186" s="265" t="s">
        <v>566</v>
      </c>
      <c r="AT186" s="267" t="s">
        <v>83</v>
      </c>
    </row>
    <row r="187" spans="2:46" s="265" customFormat="1" hidden="1">
      <c r="B187" s="285">
        <v>5</v>
      </c>
      <c r="C187" s="285">
        <v>45</v>
      </c>
      <c r="D187" s="285" t="s">
        <v>256</v>
      </c>
      <c r="E187" s="4"/>
      <c r="F187" s="4"/>
      <c r="G187" s="4"/>
      <c r="H187" s="43"/>
      <c r="I187" s="43"/>
      <c r="J187" s="43"/>
      <c r="K187" s="43"/>
      <c r="L187" s="43"/>
      <c r="M187" s="43"/>
      <c r="N187" s="4"/>
      <c r="O187" s="4"/>
      <c r="P187" s="4"/>
      <c r="Q187" s="4"/>
      <c r="R187" s="265" t="s">
        <v>238</v>
      </c>
      <c r="S187" s="265" t="s">
        <v>83</v>
      </c>
      <c r="T187" s="266" t="s">
        <v>452</v>
      </c>
      <c r="U187" s="267">
        <v>30</v>
      </c>
      <c r="V187" s="268" t="s">
        <v>470</v>
      </c>
      <c r="W187" s="268" t="s">
        <v>471</v>
      </c>
      <c r="X187" s="269" t="s">
        <v>472</v>
      </c>
      <c r="Y187" s="269" t="s">
        <v>473</v>
      </c>
      <c r="Z187" s="269" t="s">
        <v>473</v>
      </c>
      <c r="AA187" s="270">
        <v>195</v>
      </c>
      <c r="AB187" s="270">
        <v>169</v>
      </c>
      <c r="AC187" s="271">
        <v>0.5</v>
      </c>
      <c r="AD187" s="272">
        <f t="shared" si="2"/>
        <v>45</v>
      </c>
      <c r="AE187" s="265" t="s">
        <v>45</v>
      </c>
      <c r="AF187" s="265" t="s">
        <v>344</v>
      </c>
      <c r="AG187" s="265" t="s">
        <v>567</v>
      </c>
      <c r="AH187" s="265" t="s">
        <v>107</v>
      </c>
      <c r="AI187" s="274" t="s">
        <v>126</v>
      </c>
      <c r="AJ187" s="274" t="s">
        <v>152</v>
      </c>
      <c r="AK187" s="273" t="s">
        <v>129</v>
      </c>
      <c r="AL187" s="273" t="s">
        <v>156</v>
      </c>
      <c r="AM187" s="273" t="s">
        <v>559</v>
      </c>
      <c r="AN187" s="276" t="s">
        <v>558</v>
      </c>
      <c r="AO187" s="274" t="s">
        <v>329</v>
      </c>
      <c r="AP187" s="274" t="s">
        <v>347</v>
      </c>
      <c r="AQ187" s="265" t="s">
        <v>128</v>
      </c>
      <c r="AR187" s="265" t="s">
        <v>561</v>
      </c>
      <c r="AS187" s="265" t="s">
        <v>566</v>
      </c>
      <c r="AT187" s="267" t="s">
        <v>83</v>
      </c>
    </row>
    <row r="188" spans="2:46" s="265" customFormat="1" hidden="1">
      <c r="B188" s="10"/>
      <c r="C188" s="10"/>
      <c r="D188" s="10"/>
      <c r="E188" s="4"/>
      <c r="F188" s="4"/>
      <c r="G188" s="4"/>
      <c r="H188" s="43"/>
      <c r="I188" s="43"/>
      <c r="J188" s="43"/>
      <c r="K188" s="43"/>
      <c r="L188" s="43"/>
      <c r="M188" s="43"/>
      <c r="N188" s="4"/>
      <c r="O188" s="4"/>
      <c r="P188" s="4"/>
      <c r="Q188" s="4"/>
      <c r="R188" s="265" t="s">
        <v>238</v>
      </c>
      <c r="S188" s="265" t="s">
        <v>83</v>
      </c>
      <c r="T188" s="266" t="s">
        <v>444</v>
      </c>
      <c r="U188" s="267">
        <v>50</v>
      </c>
      <c r="V188" s="268" t="s">
        <v>474</v>
      </c>
      <c r="W188" s="268" t="s">
        <v>475</v>
      </c>
      <c r="X188" s="269" t="s">
        <v>476</v>
      </c>
      <c r="Y188" s="269" t="s">
        <v>477</v>
      </c>
      <c r="Z188" s="269" t="s">
        <v>473</v>
      </c>
      <c r="AA188" s="270">
        <v>205</v>
      </c>
      <c r="AB188" s="270">
        <v>179</v>
      </c>
      <c r="AC188" s="271">
        <v>0.5</v>
      </c>
      <c r="AD188" s="272">
        <f t="shared" si="2"/>
        <v>75</v>
      </c>
      <c r="AE188" s="265" t="s">
        <v>45</v>
      </c>
      <c r="AF188" s="265" t="s">
        <v>344</v>
      </c>
      <c r="AG188" s="265" t="s">
        <v>567</v>
      </c>
      <c r="AH188" s="265" t="s">
        <v>107</v>
      </c>
      <c r="AI188" s="274" t="s">
        <v>126</v>
      </c>
      <c r="AJ188" s="274" t="s">
        <v>152</v>
      </c>
      <c r="AK188" s="273" t="s">
        <v>129</v>
      </c>
      <c r="AL188" s="273" t="s">
        <v>156</v>
      </c>
      <c r="AM188" s="273" t="s">
        <v>559</v>
      </c>
      <c r="AN188" s="276" t="s">
        <v>558</v>
      </c>
      <c r="AO188" s="274" t="s">
        <v>329</v>
      </c>
      <c r="AP188" s="274" t="s">
        <v>347</v>
      </c>
      <c r="AQ188" s="265" t="s">
        <v>128</v>
      </c>
      <c r="AR188" s="265" t="s">
        <v>561</v>
      </c>
      <c r="AS188" s="265" t="s">
        <v>566</v>
      </c>
      <c r="AT188" s="267" t="s">
        <v>83</v>
      </c>
    </row>
    <row r="189" spans="2:46" s="265" customFormat="1" hidden="1">
      <c r="B189" s="10"/>
      <c r="C189" s="10"/>
      <c r="D189" s="10"/>
      <c r="E189" s="4"/>
      <c r="F189" s="4"/>
      <c r="G189" s="4"/>
      <c r="H189" s="43"/>
      <c r="I189" s="43"/>
      <c r="J189" s="43"/>
      <c r="K189" s="43"/>
      <c r="L189" s="43"/>
      <c r="M189" s="43"/>
      <c r="N189" s="4"/>
      <c r="O189" s="4"/>
      <c r="P189" s="4"/>
      <c r="Q189" s="4"/>
      <c r="R189" s="265" t="s">
        <v>238</v>
      </c>
      <c r="S189" s="265" t="s">
        <v>83</v>
      </c>
      <c r="T189" s="266" t="s">
        <v>445</v>
      </c>
      <c r="U189" s="267">
        <v>100</v>
      </c>
      <c r="V189" s="268" t="s">
        <v>478</v>
      </c>
      <c r="W189" s="268" t="s">
        <v>479</v>
      </c>
      <c r="X189" s="269" t="s">
        <v>470</v>
      </c>
      <c r="Y189" s="269" t="s">
        <v>471</v>
      </c>
      <c r="Z189" s="269" t="s">
        <v>473</v>
      </c>
      <c r="AA189" s="270">
        <v>225</v>
      </c>
      <c r="AB189" s="270">
        <v>199</v>
      </c>
      <c r="AC189" s="271">
        <v>0.5</v>
      </c>
      <c r="AD189" s="272">
        <f t="shared" si="2"/>
        <v>150</v>
      </c>
      <c r="AE189" s="265" t="s">
        <v>45</v>
      </c>
      <c r="AF189" s="265" t="s">
        <v>344</v>
      </c>
      <c r="AG189" s="265" t="s">
        <v>567</v>
      </c>
      <c r="AH189" s="265" t="s">
        <v>107</v>
      </c>
      <c r="AI189" s="274" t="s">
        <v>126</v>
      </c>
      <c r="AJ189" s="274" t="s">
        <v>152</v>
      </c>
      <c r="AK189" s="273" t="s">
        <v>129</v>
      </c>
      <c r="AL189" s="273" t="s">
        <v>156</v>
      </c>
      <c r="AM189" s="273" t="s">
        <v>559</v>
      </c>
      <c r="AN189" s="276" t="s">
        <v>558</v>
      </c>
      <c r="AO189" s="274" t="s">
        <v>329</v>
      </c>
      <c r="AP189" s="274" t="s">
        <v>347</v>
      </c>
      <c r="AQ189" s="265" t="s">
        <v>128</v>
      </c>
      <c r="AR189" s="265" t="s">
        <v>561</v>
      </c>
      <c r="AS189" s="265" t="s">
        <v>566</v>
      </c>
      <c r="AT189" s="267" t="s">
        <v>83</v>
      </c>
    </row>
    <row r="190" spans="2:46" s="265" customFormat="1" hidden="1">
      <c r="B190" s="10"/>
      <c r="C190" s="10"/>
      <c r="D190" s="10"/>
      <c r="E190" s="4"/>
      <c r="F190" s="4"/>
      <c r="G190" s="4"/>
      <c r="H190" s="43"/>
      <c r="I190" s="43"/>
      <c r="J190" s="43"/>
      <c r="K190" s="43"/>
      <c r="L190" s="43"/>
      <c r="M190" s="43"/>
      <c r="N190" s="4"/>
      <c r="O190" s="4"/>
      <c r="P190" s="4"/>
      <c r="Q190" s="4"/>
      <c r="R190" s="265" t="s">
        <v>238</v>
      </c>
      <c r="S190" s="265" t="s">
        <v>83</v>
      </c>
      <c r="T190" s="266" t="s">
        <v>446</v>
      </c>
      <c r="U190" s="267">
        <v>200</v>
      </c>
      <c r="V190" s="268" t="s">
        <v>480</v>
      </c>
      <c r="W190" s="268" t="s">
        <v>481</v>
      </c>
      <c r="X190" s="269" t="s">
        <v>470</v>
      </c>
      <c r="Y190" s="269" t="s">
        <v>471</v>
      </c>
      <c r="Z190" s="269" t="s">
        <v>473</v>
      </c>
      <c r="AA190" s="270">
        <v>270</v>
      </c>
      <c r="AB190" s="270">
        <v>239</v>
      </c>
      <c r="AC190" s="271">
        <v>0.5</v>
      </c>
      <c r="AD190" s="272">
        <f t="shared" si="2"/>
        <v>300</v>
      </c>
      <c r="AE190" s="265" t="s">
        <v>45</v>
      </c>
      <c r="AF190" s="265" t="s">
        <v>344</v>
      </c>
      <c r="AG190" s="265" t="s">
        <v>567</v>
      </c>
      <c r="AH190" s="265" t="s">
        <v>107</v>
      </c>
      <c r="AI190" s="274" t="s">
        <v>126</v>
      </c>
      <c r="AJ190" s="274" t="s">
        <v>152</v>
      </c>
      <c r="AK190" s="273" t="s">
        <v>129</v>
      </c>
      <c r="AL190" s="273" t="s">
        <v>156</v>
      </c>
      <c r="AM190" s="273" t="s">
        <v>559</v>
      </c>
      <c r="AN190" s="276" t="s">
        <v>558</v>
      </c>
      <c r="AO190" s="274" t="s">
        <v>329</v>
      </c>
      <c r="AP190" s="274" t="s">
        <v>347</v>
      </c>
      <c r="AQ190" s="265" t="s">
        <v>128</v>
      </c>
      <c r="AR190" s="265" t="s">
        <v>561</v>
      </c>
      <c r="AS190" s="265" t="s">
        <v>566</v>
      </c>
      <c r="AT190" s="267" t="s">
        <v>83</v>
      </c>
    </row>
    <row r="191" spans="2:46" s="265" customFormat="1" hidden="1">
      <c r="B191" s="4"/>
      <c r="C191" s="4"/>
      <c r="D191" s="4"/>
      <c r="E191" s="4"/>
      <c r="F191" s="4"/>
      <c r="G191" s="4"/>
      <c r="H191" s="43"/>
      <c r="I191" s="43"/>
      <c r="J191" s="43"/>
      <c r="K191" s="43"/>
      <c r="L191" s="43"/>
      <c r="M191" s="43"/>
      <c r="N191" s="4"/>
      <c r="O191" s="4"/>
      <c r="P191" s="4"/>
      <c r="Q191" s="4"/>
      <c r="R191" s="265" t="s">
        <v>238</v>
      </c>
      <c r="S191" s="265" t="s">
        <v>83</v>
      </c>
      <c r="T191" s="266" t="s">
        <v>447</v>
      </c>
      <c r="U191" s="267">
        <v>300</v>
      </c>
      <c r="V191" s="268" t="s">
        <v>482</v>
      </c>
      <c r="W191" s="268" t="s">
        <v>483</v>
      </c>
      <c r="X191" s="269" t="s">
        <v>474</v>
      </c>
      <c r="Y191" s="269" t="s">
        <v>475</v>
      </c>
      <c r="Z191" s="269" t="s">
        <v>473</v>
      </c>
      <c r="AA191" s="270">
        <v>330</v>
      </c>
      <c r="AB191" s="270">
        <v>289</v>
      </c>
      <c r="AC191" s="271">
        <v>0.33300000000000002</v>
      </c>
      <c r="AD191" s="272">
        <f t="shared" si="2"/>
        <v>399.9</v>
      </c>
      <c r="AE191" s="265" t="s">
        <v>45</v>
      </c>
      <c r="AF191" s="265" t="s">
        <v>344</v>
      </c>
      <c r="AG191" s="265" t="s">
        <v>567</v>
      </c>
      <c r="AH191" s="265" t="s">
        <v>107</v>
      </c>
      <c r="AI191" s="274" t="s">
        <v>126</v>
      </c>
      <c r="AJ191" s="274" t="s">
        <v>152</v>
      </c>
      <c r="AK191" s="273" t="s">
        <v>129</v>
      </c>
      <c r="AL191" s="273" t="s">
        <v>156</v>
      </c>
      <c r="AM191" s="273" t="s">
        <v>559</v>
      </c>
      <c r="AN191" s="276" t="s">
        <v>558</v>
      </c>
      <c r="AO191" s="274" t="s">
        <v>329</v>
      </c>
      <c r="AP191" s="274" t="s">
        <v>347</v>
      </c>
      <c r="AQ191" s="265" t="s">
        <v>128</v>
      </c>
      <c r="AR191" s="265" t="s">
        <v>561</v>
      </c>
      <c r="AS191" s="265" t="s">
        <v>566</v>
      </c>
      <c r="AT191" s="267" t="s">
        <v>83</v>
      </c>
    </row>
    <row r="192" spans="2:46" s="265" customFormat="1" hidden="1">
      <c r="B192" s="4"/>
      <c r="C192" s="4"/>
      <c r="D192" s="4"/>
      <c r="E192" s="4"/>
      <c r="F192" s="4"/>
      <c r="G192" s="4"/>
      <c r="H192" s="43"/>
      <c r="I192" s="43"/>
      <c r="J192" s="43"/>
      <c r="K192" s="43"/>
      <c r="L192" s="43"/>
      <c r="M192" s="43"/>
      <c r="N192" s="4"/>
      <c r="O192" s="4"/>
      <c r="P192" s="4"/>
      <c r="Q192" s="4"/>
      <c r="R192" s="265" t="s">
        <v>238</v>
      </c>
      <c r="S192" s="265" t="s">
        <v>83</v>
      </c>
      <c r="T192" s="266" t="s">
        <v>281</v>
      </c>
      <c r="U192" s="267">
        <v>600</v>
      </c>
      <c r="V192" s="268" t="s">
        <v>484</v>
      </c>
      <c r="W192" s="268" t="s">
        <v>485</v>
      </c>
      <c r="X192" s="269" t="s">
        <v>474</v>
      </c>
      <c r="Y192" s="269" t="s">
        <v>475</v>
      </c>
      <c r="Z192" s="269" t="s">
        <v>473</v>
      </c>
      <c r="AA192" s="270">
        <v>420</v>
      </c>
      <c r="AB192" s="270">
        <v>360</v>
      </c>
      <c r="AC192" s="271">
        <v>0.16600000000000001</v>
      </c>
      <c r="AD192" s="272">
        <f t="shared" si="2"/>
        <v>699.6</v>
      </c>
      <c r="AE192" s="265" t="s">
        <v>45</v>
      </c>
      <c r="AF192" s="265" t="s">
        <v>344</v>
      </c>
      <c r="AG192" s="265" t="s">
        <v>567</v>
      </c>
      <c r="AH192" s="265" t="s">
        <v>107</v>
      </c>
      <c r="AI192" s="274" t="s">
        <v>126</v>
      </c>
      <c r="AJ192" s="274" t="s">
        <v>152</v>
      </c>
      <c r="AK192" s="273" t="s">
        <v>129</v>
      </c>
      <c r="AL192" s="273" t="s">
        <v>156</v>
      </c>
      <c r="AM192" s="273" t="s">
        <v>559</v>
      </c>
      <c r="AN192" s="276" t="s">
        <v>558</v>
      </c>
      <c r="AO192" s="274" t="s">
        <v>329</v>
      </c>
      <c r="AP192" s="274" t="s">
        <v>347</v>
      </c>
      <c r="AQ192" s="265" t="s">
        <v>128</v>
      </c>
      <c r="AR192" s="265" t="s">
        <v>561</v>
      </c>
      <c r="AS192" s="265" t="s">
        <v>566</v>
      </c>
      <c r="AT192" s="267" t="s">
        <v>83</v>
      </c>
    </row>
    <row r="193" spans="2:46" s="265" customFormat="1" hidden="1">
      <c r="B193" s="4"/>
      <c r="C193" s="4"/>
      <c r="D193" s="4"/>
      <c r="E193" s="4"/>
      <c r="F193" s="4"/>
      <c r="G193" s="4"/>
      <c r="H193" s="43"/>
      <c r="I193" s="43"/>
      <c r="J193" s="43"/>
      <c r="K193" s="43"/>
      <c r="L193" s="43"/>
      <c r="M193" s="43"/>
      <c r="N193" s="4"/>
      <c r="O193" s="4"/>
      <c r="P193" s="4"/>
      <c r="Q193" s="4"/>
      <c r="R193" s="265" t="s">
        <v>238</v>
      </c>
      <c r="S193" s="265" t="s">
        <v>83</v>
      </c>
      <c r="T193" s="266" t="s">
        <v>282</v>
      </c>
      <c r="U193" s="267">
        <v>1000</v>
      </c>
      <c r="V193" s="268" t="s">
        <v>486</v>
      </c>
      <c r="W193" s="268" t="s">
        <v>487</v>
      </c>
      <c r="X193" s="269" t="s">
        <v>474</v>
      </c>
      <c r="Y193" s="269" t="s">
        <v>475</v>
      </c>
      <c r="Z193" s="269" t="s">
        <v>473</v>
      </c>
      <c r="AA193" s="270">
        <v>620</v>
      </c>
      <c r="AB193" s="270">
        <v>620</v>
      </c>
      <c r="AC193" s="271">
        <v>0.1</v>
      </c>
      <c r="AD193" s="272">
        <f t="shared" si="2"/>
        <v>1100</v>
      </c>
      <c r="AE193" s="265" t="s">
        <v>45</v>
      </c>
      <c r="AF193" s="265" t="s">
        <v>344</v>
      </c>
      <c r="AG193" s="265" t="s">
        <v>567</v>
      </c>
      <c r="AH193" s="265" t="s">
        <v>107</v>
      </c>
      <c r="AI193" s="274" t="s">
        <v>126</v>
      </c>
      <c r="AJ193" s="274" t="s">
        <v>152</v>
      </c>
      <c r="AK193" s="273" t="s">
        <v>129</v>
      </c>
      <c r="AL193" s="273" t="s">
        <v>156</v>
      </c>
      <c r="AM193" s="273" t="s">
        <v>559</v>
      </c>
      <c r="AN193" s="276" t="s">
        <v>558</v>
      </c>
      <c r="AO193" s="274" t="s">
        <v>329</v>
      </c>
      <c r="AP193" s="274" t="s">
        <v>347</v>
      </c>
      <c r="AQ193" s="265" t="s">
        <v>128</v>
      </c>
      <c r="AR193" s="265" t="s">
        <v>561</v>
      </c>
      <c r="AS193" s="265" t="s">
        <v>566</v>
      </c>
      <c r="AT193" s="267" t="s">
        <v>83</v>
      </c>
    </row>
    <row r="194" spans="2:46" s="265" customFormat="1" hidden="1">
      <c r="B194" s="4"/>
      <c r="C194" s="4"/>
      <c r="D194" s="4"/>
      <c r="E194" s="4"/>
      <c r="F194" s="4"/>
      <c r="G194" s="4"/>
      <c r="H194" s="43"/>
      <c r="I194" s="43"/>
      <c r="J194" s="43"/>
      <c r="K194" s="43"/>
      <c r="L194" s="43"/>
      <c r="M194" s="43"/>
      <c r="N194" s="4"/>
      <c r="O194" s="4"/>
      <c r="P194" s="4"/>
      <c r="Q194" s="4"/>
      <c r="R194" s="265" t="s">
        <v>239</v>
      </c>
      <c r="S194" s="265" t="s">
        <v>82</v>
      </c>
      <c r="T194" s="264" t="s">
        <v>312</v>
      </c>
      <c r="U194" s="267">
        <v>100</v>
      </c>
      <c r="V194" s="268" t="s">
        <v>461</v>
      </c>
      <c r="W194" s="268" t="s">
        <v>479</v>
      </c>
      <c r="X194" s="268" t="s">
        <v>470</v>
      </c>
      <c r="Y194" s="268" t="s">
        <v>471</v>
      </c>
      <c r="Z194" s="269" t="s">
        <v>473</v>
      </c>
      <c r="AA194" s="270">
        <v>175</v>
      </c>
      <c r="AB194" s="270">
        <v>175</v>
      </c>
      <c r="AC194" s="271">
        <v>0.5</v>
      </c>
      <c r="AD194" s="272">
        <f t="shared" si="2"/>
        <v>150</v>
      </c>
      <c r="AE194" s="265" t="s">
        <v>26</v>
      </c>
      <c r="AF194" s="265" t="s">
        <v>124</v>
      </c>
      <c r="AG194" s="265" t="s">
        <v>567</v>
      </c>
      <c r="AH194" s="265" t="s">
        <v>124</v>
      </c>
      <c r="AI194" s="265" t="s">
        <v>124</v>
      </c>
      <c r="AJ194" s="265" t="s">
        <v>124</v>
      </c>
      <c r="AK194" s="265" t="s">
        <v>124</v>
      </c>
      <c r="AL194" s="265" t="s">
        <v>124</v>
      </c>
      <c r="AM194" s="273" t="s">
        <v>559</v>
      </c>
      <c r="AN194" s="276" t="s">
        <v>558</v>
      </c>
      <c r="AO194" s="274" t="s">
        <v>328</v>
      </c>
      <c r="AP194" s="274" t="s">
        <v>347</v>
      </c>
      <c r="AQ194" s="265" t="s">
        <v>128</v>
      </c>
      <c r="AR194" s="265" t="s">
        <v>561</v>
      </c>
      <c r="AS194" s="265" t="s">
        <v>566</v>
      </c>
      <c r="AT194" s="267" t="s">
        <v>161</v>
      </c>
    </row>
    <row r="195" spans="2:46" s="265" customFormat="1" hidden="1">
      <c r="B195" s="4"/>
      <c r="C195" s="4"/>
      <c r="D195" s="4"/>
      <c r="E195" s="4"/>
      <c r="F195" s="4"/>
      <c r="G195" s="4"/>
      <c r="H195" s="43"/>
      <c r="I195" s="43"/>
      <c r="J195" s="43"/>
      <c r="K195" s="43"/>
      <c r="L195" s="43"/>
      <c r="M195" s="43"/>
      <c r="N195" s="4"/>
      <c r="O195" s="4"/>
      <c r="P195" s="4"/>
      <c r="Q195" s="4"/>
      <c r="R195" s="265" t="s">
        <v>239</v>
      </c>
      <c r="S195" s="265" t="s">
        <v>82</v>
      </c>
      <c r="T195" s="264" t="s">
        <v>313</v>
      </c>
      <c r="U195" s="267">
        <v>120</v>
      </c>
      <c r="V195" s="268" t="s">
        <v>462</v>
      </c>
      <c r="W195" s="268" t="s">
        <v>488</v>
      </c>
      <c r="X195" s="268" t="s">
        <v>470</v>
      </c>
      <c r="Y195" s="268" t="s">
        <v>471</v>
      </c>
      <c r="Z195" s="269" t="s">
        <v>473</v>
      </c>
      <c r="AA195" s="270">
        <v>190</v>
      </c>
      <c r="AB195" s="270">
        <v>190</v>
      </c>
      <c r="AC195" s="271">
        <v>0.5</v>
      </c>
      <c r="AD195" s="272">
        <f t="shared" si="2"/>
        <v>180</v>
      </c>
      <c r="AE195" s="265" t="s">
        <v>26</v>
      </c>
      <c r="AF195" s="265" t="s">
        <v>124</v>
      </c>
      <c r="AG195" s="265" t="s">
        <v>567</v>
      </c>
      <c r="AH195" s="265" t="s">
        <v>124</v>
      </c>
      <c r="AI195" s="265" t="s">
        <v>124</v>
      </c>
      <c r="AJ195" s="265" t="s">
        <v>124</v>
      </c>
      <c r="AK195" s="265" t="s">
        <v>124</v>
      </c>
      <c r="AL195" s="265" t="s">
        <v>124</v>
      </c>
      <c r="AM195" s="273" t="s">
        <v>559</v>
      </c>
      <c r="AN195" s="276" t="s">
        <v>558</v>
      </c>
      <c r="AO195" s="274" t="s">
        <v>328</v>
      </c>
      <c r="AP195" s="274" t="s">
        <v>347</v>
      </c>
      <c r="AQ195" s="265" t="s">
        <v>128</v>
      </c>
      <c r="AR195" s="265" t="s">
        <v>561</v>
      </c>
      <c r="AS195" s="265" t="s">
        <v>566</v>
      </c>
      <c r="AT195" s="267" t="s">
        <v>161</v>
      </c>
    </row>
    <row r="196" spans="2:46" s="265" customFormat="1" hidden="1">
      <c r="B196" s="4"/>
      <c r="C196" s="4"/>
      <c r="D196" s="4"/>
      <c r="E196" s="4"/>
      <c r="F196" s="4"/>
      <c r="G196" s="4"/>
      <c r="H196" s="43"/>
      <c r="I196" s="43"/>
      <c r="J196" s="43"/>
      <c r="K196" s="43"/>
      <c r="L196" s="43"/>
      <c r="M196" s="43"/>
      <c r="N196" s="4"/>
      <c r="O196" s="4"/>
      <c r="P196" s="4"/>
      <c r="Q196" s="4"/>
      <c r="R196" s="265" t="s">
        <v>239</v>
      </c>
      <c r="S196" s="265" t="s">
        <v>82</v>
      </c>
      <c r="T196" s="264" t="s">
        <v>314</v>
      </c>
      <c r="U196" s="267">
        <v>240</v>
      </c>
      <c r="V196" s="268" t="s">
        <v>463</v>
      </c>
      <c r="W196" s="268" t="s">
        <v>489</v>
      </c>
      <c r="X196" s="268" t="s">
        <v>470</v>
      </c>
      <c r="Y196" s="268" t="s">
        <v>471</v>
      </c>
      <c r="Z196" s="269" t="s">
        <v>473</v>
      </c>
      <c r="AA196" s="270">
        <v>225</v>
      </c>
      <c r="AB196" s="270">
        <v>225</v>
      </c>
      <c r="AC196" s="277">
        <v>0.25</v>
      </c>
      <c r="AD196" s="272">
        <f t="shared" si="2"/>
        <v>300</v>
      </c>
      <c r="AE196" s="265" t="s">
        <v>26</v>
      </c>
      <c r="AF196" s="265" t="s">
        <v>124</v>
      </c>
      <c r="AG196" s="265" t="s">
        <v>567</v>
      </c>
      <c r="AH196" s="265" t="s">
        <v>124</v>
      </c>
      <c r="AI196" s="265" t="s">
        <v>124</v>
      </c>
      <c r="AJ196" s="265" t="s">
        <v>124</v>
      </c>
      <c r="AK196" s="265" t="s">
        <v>124</v>
      </c>
      <c r="AL196" s="265" t="s">
        <v>124</v>
      </c>
      <c r="AM196" s="273" t="s">
        <v>559</v>
      </c>
      <c r="AN196" s="276" t="s">
        <v>558</v>
      </c>
      <c r="AO196" s="274" t="s">
        <v>328</v>
      </c>
      <c r="AP196" s="274" t="s">
        <v>347</v>
      </c>
      <c r="AQ196" s="265" t="s">
        <v>128</v>
      </c>
      <c r="AR196" s="265" t="s">
        <v>561</v>
      </c>
      <c r="AS196" s="265" t="s">
        <v>566</v>
      </c>
      <c r="AT196" s="267" t="s">
        <v>161</v>
      </c>
    </row>
    <row r="197" spans="2:46" s="265" customFormat="1" hidden="1">
      <c r="B197" s="4"/>
      <c r="C197" s="4"/>
      <c r="D197" s="4"/>
      <c r="E197" s="4"/>
      <c r="F197" s="4"/>
      <c r="G197" s="4"/>
      <c r="H197" s="43"/>
      <c r="I197" s="43"/>
      <c r="J197" s="43"/>
      <c r="K197" s="43"/>
      <c r="L197" s="43"/>
      <c r="M197" s="43"/>
      <c r="N197" s="4"/>
      <c r="O197" s="4"/>
      <c r="P197" s="4"/>
      <c r="Q197" s="4"/>
      <c r="R197" s="265" t="s">
        <v>239</v>
      </c>
      <c r="S197" s="265" t="s">
        <v>82</v>
      </c>
      <c r="T197" s="264" t="s">
        <v>315</v>
      </c>
      <c r="U197" s="267">
        <v>100</v>
      </c>
      <c r="V197" s="268" t="s">
        <v>461</v>
      </c>
      <c r="W197" s="268" t="s">
        <v>479</v>
      </c>
      <c r="X197" s="268" t="s">
        <v>470</v>
      </c>
      <c r="Y197" s="268" t="s">
        <v>471</v>
      </c>
      <c r="Z197" s="269" t="s">
        <v>473</v>
      </c>
      <c r="AA197" s="270">
        <v>225</v>
      </c>
      <c r="AB197" s="270">
        <v>225</v>
      </c>
      <c r="AC197" s="271">
        <v>0.5</v>
      </c>
      <c r="AD197" s="272">
        <f t="shared" si="2"/>
        <v>150</v>
      </c>
      <c r="AE197" s="265" t="s">
        <v>45</v>
      </c>
      <c r="AF197" s="265" t="s">
        <v>124</v>
      </c>
      <c r="AG197" s="265" t="s">
        <v>567</v>
      </c>
      <c r="AH197" s="265" t="s">
        <v>124</v>
      </c>
      <c r="AI197" s="265" t="s">
        <v>124</v>
      </c>
      <c r="AJ197" s="265" t="s">
        <v>124</v>
      </c>
      <c r="AK197" s="265" t="s">
        <v>124</v>
      </c>
      <c r="AL197" s="265" t="s">
        <v>124</v>
      </c>
      <c r="AM197" s="273" t="s">
        <v>559</v>
      </c>
      <c r="AN197" s="276" t="s">
        <v>558</v>
      </c>
      <c r="AO197" s="274" t="s">
        <v>329</v>
      </c>
      <c r="AP197" s="274" t="s">
        <v>347</v>
      </c>
      <c r="AQ197" s="265" t="s">
        <v>128</v>
      </c>
      <c r="AR197" s="265" t="s">
        <v>561</v>
      </c>
      <c r="AS197" s="265" t="s">
        <v>566</v>
      </c>
      <c r="AT197" s="267" t="s">
        <v>161</v>
      </c>
    </row>
    <row r="198" spans="2:46" s="265" customFormat="1" hidden="1">
      <c r="B198" s="4"/>
      <c r="C198" s="4"/>
      <c r="D198" s="4"/>
      <c r="E198" s="4"/>
      <c r="F198" s="4"/>
      <c r="G198" s="4"/>
      <c r="H198" s="43"/>
      <c r="I198" s="43"/>
      <c r="J198" s="43"/>
      <c r="K198" s="43"/>
      <c r="L198" s="43"/>
      <c r="M198" s="43"/>
      <c r="N198" s="4"/>
      <c r="O198" s="4"/>
      <c r="P198" s="4"/>
      <c r="Q198" s="4"/>
      <c r="R198" s="265" t="s">
        <v>239</v>
      </c>
      <c r="S198" s="265" t="s">
        <v>82</v>
      </c>
      <c r="T198" s="264" t="s">
        <v>316</v>
      </c>
      <c r="U198" s="267">
        <v>120</v>
      </c>
      <c r="V198" s="268" t="s">
        <v>462</v>
      </c>
      <c r="W198" s="268" t="s">
        <v>488</v>
      </c>
      <c r="X198" s="268" t="s">
        <v>470</v>
      </c>
      <c r="Y198" s="268" t="s">
        <v>471</v>
      </c>
      <c r="Z198" s="269" t="s">
        <v>473</v>
      </c>
      <c r="AA198" s="270">
        <v>240</v>
      </c>
      <c r="AB198" s="270">
        <v>240</v>
      </c>
      <c r="AC198" s="271">
        <v>0.5</v>
      </c>
      <c r="AD198" s="272">
        <f t="shared" si="2"/>
        <v>180</v>
      </c>
      <c r="AE198" s="265" t="s">
        <v>45</v>
      </c>
      <c r="AF198" s="265" t="s">
        <v>124</v>
      </c>
      <c r="AG198" s="265" t="s">
        <v>567</v>
      </c>
      <c r="AH198" s="265" t="s">
        <v>124</v>
      </c>
      <c r="AI198" s="265" t="s">
        <v>124</v>
      </c>
      <c r="AJ198" s="265" t="s">
        <v>124</v>
      </c>
      <c r="AK198" s="265" t="s">
        <v>124</v>
      </c>
      <c r="AL198" s="265" t="s">
        <v>124</v>
      </c>
      <c r="AM198" s="273" t="s">
        <v>559</v>
      </c>
      <c r="AN198" s="276" t="s">
        <v>558</v>
      </c>
      <c r="AO198" s="274" t="s">
        <v>329</v>
      </c>
      <c r="AP198" s="274" t="s">
        <v>347</v>
      </c>
      <c r="AQ198" s="265" t="s">
        <v>128</v>
      </c>
      <c r="AR198" s="265" t="s">
        <v>561</v>
      </c>
      <c r="AS198" s="265" t="s">
        <v>566</v>
      </c>
      <c r="AT198" s="267" t="s">
        <v>161</v>
      </c>
    </row>
    <row r="199" spans="2:46" s="265" customFormat="1" hidden="1">
      <c r="B199" s="4"/>
      <c r="C199" s="4"/>
      <c r="D199" s="4"/>
      <c r="E199" s="4"/>
      <c r="F199" s="4"/>
      <c r="G199" s="4"/>
      <c r="H199" s="43"/>
      <c r="I199" s="43"/>
      <c r="J199" s="43"/>
      <c r="K199" s="43"/>
      <c r="L199" s="43"/>
      <c r="M199" s="43"/>
      <c r="N199" s="4"/>
      <c r="O199" s="4"/>
      <c r="P199" s="4"/>
      <c r="Q199" s="4"/>
      <c r="R199" s="265" t="s">
        <v>239</v>
      </c>
      <c r="S199" s="265" t="s">
        <v>82</v>
      </c>
      <c r="T199" s="264" t="s">
        <v>317</v>
      </c>
      <c r="U199" s="267">
        <v>240</v>
      </c>
      <c r="V199" s="268" t="s">
        <v>463</v>
      </c>
      <c r="W199" s="268" t="s">
        <v>489</v>
      </c>
      <c r="X199" s="268" t="s">
        <v>470</v>
      </c>
      <c r="Y199" s="268" t="s">
        <v>471</v>
      </c>
      <c r="Z199" s="269" t="s">
        <v>473</v>
      </c>
      <c r="AA199" s="270">
        <v>275</v>
      </c>
      <c r="AB199" s="270">
        <v>275</v>
      </c>
      <c r="AC199" s="277">
        <v>0.25</v>
      </c>
      <c r="AD199" s="272">
        <f t="shared" si="2"/>
        <v>300</v>
      </c>
      <c r="AE199" s="265" t="s">
        <v>45</v>
      </c>
      <c r="AF199" s="265" t="s">
        <v>124</v>
      </c>
      <c r="AG199" s="265" t="s">
        <v>567</v>
      </c>
      <c r="AH199" s="265" t="s">
        <v>124</v>
      </c>
      <c r="AI199" s="265" t="s">
        <v>124</v>
      </c>
      <c r="AJ199" s="265" t="s">
        <v>124</v>
      </c>
      <c r="AK199" s="265" t="s">
        <v>124</v>
      </c>
      <c r="AL199" s="265" t="s">
        <v>124</v>
      </c>
      <c r="AM199" s="273" t="s">
        <v>559</v>
      </c>
      <c r="AN199" s="276" t="s">
        <v>558</v>
      </c>
      <c r="AO199" s="274" t="s">
        <v>329</v>
      </c>
      <c r="AP199" s="274" t="s">
        <v>347</v>
      </c>
      <c r="AQ199" s="265" t="s">
        <v>128</v>
      </c>
      <c r="AR199" s="265" t="s">
        <v>561</v>
      </c>
      <c r="AS199" s="265" t="s">
        <v>566</v>
      </c>
      <c r="AT199" s="267" t="s">
        <v>161</v>
      </c>
    </row>
    <row r="200" spans="2:46" s="265" customFormat="1" hidden="1">
      <c r="B200" s="4"/>
      <c r="C200" s="4"/>
      <c r="D200" s="4"/>
      <c r="E200" s="4"/>
      <c r="F200" s="4"/>
      <c r="G200" s="4"/>
      <c r="H200" s="43"/>
      <c r="I200" s="43"/>
      <c r="J200" s="43"/>
      <c r="K200" s="43"/>
      <c r="L200" s="43"/>
      <c r="M200" s="43"/>
      <c r="N200" s="4"/>
      <c r="O200" s="4"/>
      <c r="P200" s="4"/>
      <c r="Q200" s="4"/>
      <c r="R200" s="265" t="s">
        <v>239</v>
      </c>
      <c r="S200" s="265" t="s">
        <v>83</v>
      </c>
      <c r="T200" s="264" t="s">
        <v>318</v>
      </c>
      <c r="U200" s="267">
        <v>100</v>
      </c>
      <c r="V200" s="268" t="s">
        <v>461</v>
      </c>
      <c r="W200" s="268" t="s">
        <v>479</v>
      </c>
      <c r="X200" s="268" t="s">
        <v>470</v>
      </c>
      <c r="Y200" s="268" t="s">
        <v>471</v>
      </c>
      <c r="Z200" s="269" t="s">
        <v>473</v>
      </c>
      <c r="AA200" s="270">
        <v>185</v>
      </c>
      <c r="AB200" s="270">
        <v>185</v>
      </c>
      <c r="AC200" s="271">
        <v>0.5</v>
      </c>
      <c r="AD200" s="272">
        <f t="shared" si="2"/>
        <v>150</v>
      </c>
      <c r="AE200" s="265" t="s">
        <v>26</v>
      </c>
      <c r="AF200" s="265" t="s">
        <v>344</v>
      </c>
      <c r="AG200" s="265" t="s">
        <v>567</v>
      </c>
      <c r="AH200" s="265" t="s">
        <v>124</v>
      </c>
      <c r="AI200" s="265" t="s">
        <v>124</v>
      </c>
      <c r="AJ200" s="274" t="s">
        <v>152</v>
      </c>
      <c r="AK200" s="273" t="s">
        <v>129</v>
      </c>
      <c r="AL200" s="273" t="s">
        <v>156</v>
      </c>
      <c r="AM200" s="273" t="s">
        <v>559</v>
      </c>
      <c r="AN200" s="276" t="s">
        <v>558</v>
      </c>
      <c r="AO200" s="274" t="s">
        <v>328</v>
      </c>
      <c r="AP200" s="274" t="s">
        <v>347</v>
      </c>
      <c r="AQ200" s="265" t="s">
        <v>128</v>
      </c>
      <c r="AR200" s="265" t="s">
        <v>561</v>
      </c>
      <c r="AS200" s="265" t="s">
        <v>566</v>
      </c>
      <c r="AT200" s="267" t="s">
        <v>83</v>
      </c>
    </row>
    <row r="201" spans="2:46" s="265" customFormat="1" hidden="1">
      <c r="B201" s="4"/>
      <c r="C201" s="4"/>
      <c r="D201" s="4"/>
      <c r="E201" s="4"/>
      <c r="F201" s="4"/>
      <c r="G201" s="4"/>
      <c r="H201" s="43"/>
      <c r="I201" s="43"/>
      <c r="J201" s="43"/>
      <c r="K201" s="43"/>
      <c r="L201" s="43"/>
      <c r="M201" s="43"/>
      <c r="N201" s="4"/>
      <c r="O201" s="4"/>
      <c r="P201" s="4"/>
      <c r="Q201" s="4"/>
      <c r="R201" s="265" t="s">
        <v>239</v>
      </c>
      <c r="S201" s="265" t="s">
        <v>83</v>
      </c>
      <c r="T201" s="264" t="s">
        <v>319</v>
      </c>
      <c r="U201" s="267">
        <v>120</v>
      </c>
      <c r="V201" s="268" t="s">
        <v>462</v>
      </c>
      <c r="W201" s="268" t="s">
        <v>488</v>
      </c>
      <c r="X201" s="268" t="s">
        <v>470</v>
      </c>
      <c r="Y201" s="268" t="s">
        <v>471</v>
      </c>
      <c r="Z201" s="269" t="s">
        <v>473</v>
      </c>
      <c r="AA201" s="270">
        <v>200</v>
      </c>
      <c r="AB201" s="270">
        <v>200</v>
      </c>
      <c r="AC201" s="271">
        <v>0.5</v>
      </c>
      <c r="AD201" s="272">
        <f t="shared" si="2"/>
        <v>180</v>
      </c>
      <c r="AE201" s="265" t="s">
        <v>26</v>
      </c>
      <c r="AF201" s="265" t="s">
        <v>344</v>
      </c>
      <c r="AG201" s="265" t="s">
        <v>567</v>
      </c>
      <c r="AH201" s="265" t="s">
        <v>124</v>
      </c>
      <c r="AI201" s="265" t="s">
        <v>124</v>
      </c>
      <c r="AJ201" s="274" t="s">
        <v>152</v>
      </c>
      <c r="AK201" s="273" t="s">
        <v>129</v>
      </c>
      <c r="AL201" s="273" t="s">
        <v>156</v>
      </c>
      <c r="AM201" s="273" t="s">
        <v>559</v>
      </c>
      <c r="AN201" s="276" t="s">
        <v>558</v>
      </c>
      <c r="AO201" s="274" t="s">
        <v>328</v>
      </c>
      <c r="AP201" s="274" t="s">
        <v>347</v>
      </c>
      <c r="AQ201" s="265" t="s">
        <v>128</v>
      </c>
      <c r="AR201" s="265" t="s">
        <v>561</v>
      </c>
      <c r="AS201" s="265" t="s">
        <v>566</v>
      </c>
      <c r="AT201" s="267" t="s">
        <v>83</v>
      </c>
    </row>
    <row r="202" spans="2:46" s="265" customFormat="1" hidden="1">
      <c r="B202" s="4"/>
      <c r="C202" s="4"/>
      <c r="D202" s="4"/>
      <c r="E202" s="4"/>
      <c r="F202" s="4"/>
      <c r="G202" s="4"/>
      <c r="H202" s="43"/>
      <c r="I202" s="43"/>
      <c r="J202" s="43"/>
      <c r="K202" s="43"/>
      <c r="L202" s="43"/>
      <c r="M202" s="43"/>
      <c r="N202" s="4"/>
      <c r="O202" s="4"/>
      <c r="P202" s="4"/>
      <c r="Q202" s="4"/>
      <c r="R202" s="265" t="s">
        <v>239</v>
      </c>
      <c r="S202" s="265" t="s">
        <v>83</v>
      </c>
      <c r="T202" s="264" t="s">
        <v>320</v>
      </c>
      <c r="U202" s="267">
        <v>240</v>
      </c>
      <c r="V202" s="268" t="s">
        <v>463</v>
      </c>
      <c r="W202" s="268" t="s">
        <v>489</v>
      </c>
      <c r="X202" s="268" t="s">
        <v>470</v>
      </c>
      <c r="Y202" s="268" t="s">
        <v>471</v>
      </c>
      <c r="Z202" s="269" t="s">
        <v>473</v>
      </c>
      <c r="AA202" s="270">
        <v>230</v>
      </c>
      <c r="AB202" s="270">
        <v>230</v>
      </c>
      <c r="AC202" s="277">
        <v>0.25</v>
      </c>
      <c r="AD202" s="272">
        <f t="shared" si="2"/>
        <v>300</v>
      </c>
      <c r="AE202" s="265" t="s">
        <v>26</v>
      </c>
      <c r="AF202" s="265" t="s">
        <v>344</v>
      </c>
      <c r="AG202" s="265" t="s">
        <v>567</v>
      </c>
      <c r="AH202" s="265" t="s">
        <v>124</v>
      </c>
      <c r="AI202" s="265" t="s">
        <v>124</v>
      </c>
      <c r="AJ202" s="274" t="s">
        <v>152</v>
      </c>
      <c r="AK202" s="273" t="s">
        <v>129</v>
      </c>
      <c r="AL202" s="273" t="s">
        <v>156</v>
      </c>
      <c r="AM202" s="273" t="s">
        <v>559</v>
      </c>
      <c r="AN202" s="276" t="s">
        <v>558</v>
      </c>
      <c r="AO202" s="274" t="s">
        <v>328</v>
      </c>
      <c r="AP202" s="274" t="s">
        <v>347</v>
      </c>
      <c r="AQ202" s="265" t="s">
        <v>128</v>
      </c>
      <c r="AR202" s="265" t="s">
        <v>561</v>
      </c>
      <c r="AS202" s="265" t="s">
        <v>566</v>
      </c>
      <c r="AT202" s="267" t="s">
        <v>83</v>
      </c>
    </row>
    <row r="203" spans="2:46" s="265" customFormat="1" hidden="1">
      <c r="B203" s="4"/>
      <c r="C203" s="4"/>
      <c r="D203" s="4"/>
      <c r="E203" s="4"/>
      <c r="F203" s="4"/>
      <c r="G203" s="4"/>
      <c r="H203" s="43"/>
      <c r="I203" s="43"/>
      <c r="J203" s="43"/>
      <c r="K203" s="43"/>
      <c r="L203" s="43"/>
      <c r="M203" s="43"/>
      <c r="N203" s="4"/>
      <c r="O203" s="4"/>
      <c r="P203" s="4"/>
      <c r="Q203" s="4"/>
      <c r="R203" s="265" t="s">
        <v>239</v>
      </c>
      <c r="S203" s="265" t="s">
        <v>83</v>
      </c>
      <c r="T203" s="264" t="s">
        <v>321</v>
      </c>
      <c r="U203" s="267">
        <v>100</v>
      </c>
      <c r="V203" s="268" t="s">
        <v>461</v>
      </c>
      <c r="W203" s="268" t="s">
        <v>479</v>
      </c>
      <c r="X203" s="268" t="s">
        <v>470</v>
      </c>
      <c r="Y203" s="268" t="s">
        <v>471</v>
      </c>
      <c r="Z203" s="269" t="s">
        <v>473</v>
      </c>
      <c r="AA203" s="270">
        <v>235</v>
      </c>
      <c r="AB203" s="270">
        <v>235</v>
      </c>
      <c r="AC203" s="271">
        <v>0.5</v>
      </c>
      <c r="AD203" s="272">
        <f t="shared" si="2"/>
        <v>150</v>
      </c>
      <c r="AE203" s="265" t="s">
        <v>45</v>
      </c>
      <c r="AF203" s="265" t="s">
        <v>344</v>
      </c>
      <c r="AG203" s="265" t="s">
        <v>567</v>
      </c>
      <c r="AH203" s="265" t="s">
        <v>124</v>
      </c>
      <c r="AI203" s="265" t="s">
        <v>124</v>
      </c>
      <c r="AJ203" s="274" t="s">
        <v>152</v>
      </c>
      <c r="AK203" s="273" t="s">
        <v>129</v>
      </c>
      <c r="AL203" s="273" t="s">
        <v>156</v>
      </c>
      <c r="AM203" s="273" t="s">
        <v>559</v>
      </c>
      <c r="AN203" s="276" t="s">
        <v>558</v>
      </c>
      <c r="AO203" s="274" t="s">
        <v>329</v>
      </c>
      <c r="AP203" s="274" t="s">
        <v>347</v>
      </c>
      <c r="AQ203" s="265" t="s">
        <v>128</v>
      </c>
      <c r="AR203" s="265" t="s">
        <v>561</v>
      </c>
      <c r="AS203" s="265" t="s">
        <v>566</v>
      </c>
      <c r="AT203" s="267" t="s">
        <v>83</v>
      </c>
    </row>
    <row r="204" spans="2:46" s="265" customFormat="1" hidden="1">
      <c r="B204" s="4"/>
      <c r="C204" s="4"/>
      <c r="D204" s="4"/>
      <c r="E204" s="4"/>
      <c r="F204" s="4"/>
      <c r="G204" s="4"/>
      <c r="H204" s="43"/>
      <c r="I204" s="43"/>
      <c r="J204" s="43"/>
      <c r="K204" s="43"/>
      <c r="L204" s="43"/>
      <c r="M204" s="43"/>
      <c r="N204" s="4"/>
      <c r="O204" s="4"/>
      <c r="P204" s="4"/>
      <c r="Q204" s="4"/>
      <c r="R204" s="265" t="s">
        <v>239</v>
      </c>
      <c r="S204" s="265" t="s">
        <v>83</v>
      </c>
      <c r="T204" s="264" t="s">
        <v>507</v>
      </c>
      <c r="U204" s="267">
        <v>120</v>
      </c>
      <c r="V204" s="268" t="s">
        <v>462</v>
      </c>
      <c r="W204" s="268" t="s">
        <v>488</v>
      </c>
      <c r="X204" s="268" t="s">
        <v>470</v>
      </c>
      <c r="Y204" s="268" t="s">
        <v>471</v>
      </c>
      <c r="Z204" s="269" t="s">
        <v>473</v>
      </c>
      <c r="AA204" s="270">
        <v>250</v>
      </c>
      <c r="AB204" s="270">
        <v>250</v>
      </c>
      <c r="AC204" s="271">
        <v>0.5</v>
      </c>
      <c r="AD204" s="272">
        <f t="shared" si="2"/>
        <v>180</v>
      </c>
      <c r="AE204" s="265" t="s">
        <v>45</v>
      </c>
      <c r="AF204" s="265" t="s">
        <v>344</v>
      </c>
      <c r="AG204" s="265" t="s">
        <v>567</v>
      </c>
      <c r="AH204" s="265" t="s">
        <v>124</v>
      </c>
      <c r="AI204" s="265" t="s">
        <v>124</v>
      </c>
      <c r="AJ204" s="274" t="s">
        <v>152</v>
      </c>
      <c r="AK204" s="273" t="s">
        <v>129</v>
      </c>
      <c r="AL204" s="273" t="s">
        <v>156</v>
      </c>
      <c r="AM204" s="273" t="s">
        <v>559</v>
      </c>
      <c r="AN204" s="276" t="s">
        <v>558</v>
      </c>
      <c r="AO204" s="274" t="s">
        <v>329</v>
      </c>
      <c r="AP204" s="274" t="s">
        <v>347</v>
      </c>
      <c r="AQ204" s="265" t="s">
        <v>128</v>
      </c>
      <c r="AR204" s="265" t="s">
        <v>561</v>
      </c>
      <c r="AS204" s="265" t="s">
        <v>566</v>
      </c>
      <c r="AT204" s="267" t="s">
        <v>83</v>
      </c>
    </row>
    <row r="205" spans="2:46" s="265" customFormat="1" hidden="1">
      <c r="B205" s="4"/>
      <c r="C205" s="4"/>
      <c r="D205" s="4"/>
      <c r="E205" s="4"/>
      <c r="F205" s="4"/>
      <c r="G205" s="4"/>
      <c r="H205" s="43"/>
      <c r="I205" s="43"/>
      <c r="J205" s="43"/>
      <c r="K205" s="43"/>
      <c r="L205" s="43"/>
      <c r="M205" s="43"/>
      <c r="N205" s="4"/>
      <c r="O205" s="4"/>
      <c r="P205" s="4"/>
      <c r="Q205" s="4"/>
      <c r="R205" s="265" t="s">
        <v>239</v>
      </c>
      <c r="S205" s="265" t="s">
        <v>83</v>
      </c>
      <c r="T205" s="264" t="s">
        <v>323</v>
      </c>
      <c r="U205" s="267">
        <v>240</v>
      </c>
      <c r="V205" s="268" t="s">
        <v>463</v>
      </c>
      <c r="W205" s="268" t="s">
        <v>489</v>
      </c>
      <c r="X205" s="268" t="s">
        <v>470</v>
      </c>
      <c r="Y205" s="268" t="s">
        <v>471</v>
      </c>
      <c r="Z205" s="269" t="s">
        <v>473</v>
      </c>
      <c r="AA205" s="270">
        <v>280</v>
      </c>
      <c r="AB205" s="270">
        <v>280</v>
      </c>
      <c r="AC205" s="277">
        <v>0.25</v>
      </c>
      <c r="AD205" s="272">
        <f t="shared" si="2"/>
        <v>300</v>
      </c>
      <c r="AE205" s="265" t="s">
        <v>45</v>
      </c>
      <c r="AF205" s="265" t="s">
        <v>344</v>
      </c>
      <c r="AG205" s="265" t="s">
        <v>567</v>
      </c>
      <c r="AH205" s="265" t="s">
        <v>124</v>
      </c>
      <c r="AI205" s="265" t="s">
        <v>124</v>
      </c>
      <c r="AJ205" s="274" t="s">
        <v>152</v>
      </c>
      <c r="AK205" s="273" t="s">
        <v>129</v>
      </c>
      <c r="AL205" s="273" t="s">
        <v>156</v>
      </c>
      <c r="AM205" s="273" t="s">
        <v>559</v>
      </c>
      <c r="AN205" s="276" t="s">
        <v>558</v>
      </c>
      <c r="AO205" s="274" t="s">
        <v>329</v>
      </c>
      <c r="AP205" s="274" t="s">
        <v>347</v>
      </c>
      <c r="AQ205" s="265" t="s">
        <v>128</v>
      </c>
      <c r="AR205" s="265" t="s">
        <v>561</v>
      </c>
      <c r="AS205" s="265" t="s">
        <v>566</v>
      </c>
      <c r="AT205" s="267" t="s">
        <v>83</v>
      </c>
    </row>
    <row r="206" spans="2:46" s="4" customFormat="1" hidden="1">
      <c r="H206" s="43"/>
      <c r="I206" s="43"/>
      <c r="J206" s="43"/>
      <c r="K206" s="43"/>
      <c r="L206" s="43"/>
      <c r="M206" s="43"/>
      <c r="R206" s="202" t="s">
        <v>137</v>
      </c>
      <c r="S206" s="202" t="s">
        <v>81</v>
      </c>
      <c r="T206" s="205" t="s">
        <v>283</v>
      </c>
      <c r="U206" s="203">
        <v>100</v>
      </c>
      <c r="V206" s="22" t="s">
        <v>461</v>
      </c>
      <c r="W206" s="22" t="s">
        <v>479</v>
      </c>
      <c r="X206" s="22" t="s">
        <v>470</v>
      </c>
      <c r="Y206" s="22" t="s">
        <v>471</v>
      </c>
      <c r="Z206" s="9" t="s">
        <v>473</v>
      </c>
      <c r="AA206" s="206">
        <v>110</v>
      </c>
      <c r="AB206" s="206">
        <v>110</v>
      </c>
      <c r="AC206" s="26">
        <v>0.5</v>
      </c>
      <c r="AD206" s="27">
        <f t="shared" si="2"/>
        <v>150</v>
      </c>
      <c r="AE206" s="4" t="s">
        <v>124</v>
      </c>
      <c r="AF206" s="4" t="s">
        <v>344</v>
      </c>
      <c r="AG206" s="4" t="s">
        <v>124</v>
      </c>
      <c r="AH206" s="4" t="s">
        <v>124</v>
      </c>
      <c r="AI206" s="4" t="s">
        <v>124</v>
      </c>
      <c r="AJ206" s="12" t="s">
        <v>154</v>
      </c>
      <c r="AK206" s="37" t="s">
        <v>129</v>
      </c>
      <c r="AL206" s="37" t="s">
        <v>156</v>
      </c>
      <c r="AM206" s="37" t="s">
        <v>132</v>
      </c>
      <c r="AN206" s="38" t="s">
        <v>560</v>
      </c>
      <c r="AO206" s="4" t="s">
        <v>124</v>
      </c>
      <c r="AP206" s="37" t="s">
        <v>124</v>
      </c>
      <c r="AQ206" s="4" t="s">
        <v>124</v>
      </c>
      <c r="AR206" s="4" t="s">
        <v>124</v>
      </c>
      <c r="AS206" s="4" t="s">
        <v>124</v>
      </c>
      <c r="AT206" s="285" t="s">
        <v>161</v>
      </c>
    </row>
    <row r="207" spans="2:46" hidden="1">
      <c r="B207" s="4"/>
      <c r="C207" s="4"/>
      <c r="D207" s="4"/>
      <c r="E207" s="4"/>
      <c r="F207" s="4"/>
      <c r="G207" s="4"/>
      <c r="R207" s="202" t="s">
        <v>137</v>
      </c>
      <c r="S207" s="202" t="s">
        <v>81</v>
      </c>
      <c r="T207" s="205" t="s">
        <v>284</v>
      </c>
      <c r="U207" s="203">
        <v>120</v>
      </c>
      <c r="V207" s="22" t="s">
        <v>462</v>
      </c>
      <c r="W207" s="22" t="s">
        <v>488</v>
      </c>
      <c r="X207" s="22" t="s">
        <v>470</v>
      </c>
      <c r="Y207" s="22" t="s">
        <v>471</v>
      </c>
      <c r="Z207" s="9" t="s">
        <v>473</v>
      </c>
      <c r="AA207" s="206">
        <v>125</v>
      </c>
      <c r="AB207" s="206">
        <v>125</v>
      </c>
      <c r="AC207" s="26">
        <v>0.5</v>
      </c>
      <c r="AD207" s="27">
        <f t="shared" si="2"/>
        <v>180</v>
      </c>
      <c r="AE207" s="4" t="s">
        <v>124</v>
      </c>
      <c r="AF207" s="4" t="s">
        <v>344</v>
      </c>
      <c r="AG207" s="4" t="s">
        <v>124</v>
      </c>
      <c r="AH207" s="4" t="s">
        <v>124</v>
      </c>
      <c r="AI207" s="4" t="s">
        <v>124</v>
      </c>
      <c r="AJ207" s="12" t="s">
        <v>154</v>
      </c>
      <c r="AK207" s="37" t="s">
        <v>129</v>
      </c>
      <c r="AL207" s="37" t="s">
        <v>156</v>
      </c>
      <c r="AM207" s="37" t="s">
        <v>132</v>
      </c>
      <c r="AN207" s="38" t="s">
        <v>560</v>
      </c>
      <c r="AO207" s="4" t="s">
        <v>124</v>
      </c>
      <c r="AP207" s="37" t="s">
        <v>124</v>
      </c>
      <c r="AQ207" s="4" t="s">
        <v>124</v>
      </c>
      <c r="AR207" s="4" t="s">
        <v>124</v>
      </c>
      <c r="AS207" s="4" t="s">
        <v>124</v>
      </c>
      <c r="AT207" s="285" t="s">
        <v>161</v>
      </c>
    </row>
    <row r="208" spans="2:46" hidden="1">
      <c r="B208" s="4"/>
      <c r="C208" s="4"/>
      <c r="D208" s="4"/>
      <c r="E208" s="4"/>
      <c r="F208" s="4"/>
      <c r="G208" s="4"/>
      <c r="R208" s="202" t="s">
        <v>137</v>
      </c>
      <c r="S208" s="202" t="s">
        <v>81</v>
      </c>
      <c r="T208" s="205" t="s">
        <v>285</v>
      </c>
      <c r="U208" s="203">
        <v>240</v>
      </c>
      <c r="V208" s="22" t="s">
        <v>463</v>
      </c>
      <c r="W208" s="22" t="s">
        <v>489</v>
      </c>
      <c r="X208" s="22" t="s">
        <v>470</v>
      </c>
      <c r="Y208" s="22" t="s">
        <v>471</v>
      </c>
      <c r="Z208" s="9" t="s">
        <v>473</v>
      </c>
      <c r="AA208" s="206">
        <v>160</v>
      </c>
      <c r="AB208" s="206">
        <v>160</v>
      </c>
      <c r="AC208" s="35">
        <v>0.25</v>
      </c>
      <c r="AD208" s="27">
        <f t="shared" si="2"/>
        <v>300</v>
      </c>
      <c r="AE208" s="4" t="s">
        <v>124</v>
      </c>
      <c r="AF208" s="4" t="s">
        <v>344</v>
      </c>
      <c r="AG208" s="4" t="s">
        <v>124</v>
      </c>
      <c r="AH208" s="4" t="s">
        <v>124</v>
      </c>
      <c r="AI208" s="4" t="s">
        <v>124</v>
      </c>
      <c r="AJ208" s="12" t="s">
        <v>154</v>
      </c>
      <c r="AK208" s="37" t="s">
        <v>129</v>
      </c>
      <c r="AL208" s="37" t="s">
        <v>156</v>
      </c>
      <c r="AM208" s="37" t="s">
        <v>132</v>
      </c>
      <c r="AN208" s="38" t="s">
        <v>560</v>
      </c>
      <c r="AO208" s="4" t="s">
        <v>124</v>
      </c>
      <c r="AP208" s="37" t="s">
        <v>124</v>
      </c>
      <c r="AQ208" s="4" t="s">
        <v>124</v>
      </c>
      <c r="AR208" s="4" t="s">
        <v>124</v>
      </c>
      <c r="AS208" s="4" t="s">
        <v>124</v>
      </c>
      <c r="AT208" s="285" t="s">
        <v>161</v>
      </c>
    </row>
    <row r="209" spans="2:51" s="202" customFormat="1" hidden="1">
      <c r="B209" s="4"/>
      <c r="C209" s="4"/>
      <c r="D209" s="4"/>
      <c r="E209" s="4"/>
      <c r="F209" s="4"/>
      <c r="G209" s="4"/>
      <c r="H209" s="43"/>
      <c r="I209" s="43"/>
      <c r="J209" s="43"/>
      <c r="K209" s="43"/>
      <c r="L209" s="43"/>
      <c r="M209" s="43"/>
      <c r="N209" s="4"/>
      <c r="O209" s="4"/>
      <c r="P209" s="4"/>
      <c r="Q209" s="4"/>
      <c r="R209" s="202" t="s">
        <v>137</v>
      </c>
      <c r="S209" s="202" t="s">
        <v>82</v>
      </c>
      <c r="T209" s="205" t="s">
        <v>501</v>
      </c>
      <c r="U209" s="203">
        <v>100</v>
      </c>
      <c r="V209" s="22" t="s">
        <v>461</v>
      </c>
      <c r="W209" s="22" t="s">
        <v>479</v>
      </c>
      <c r="X209" s="22" t="s">
        <v>470</v>
      </c>
      <c r="Y209" s="22" t="s">
        <v>471</v>
      </c>
      <c r="Z209" s="9" t="s">
        <v>473</v>
      </c>
      <c r="AA209" s="206">
        <v>165</v>
      </c>
      <c r="AB209" s="206">
        <v>165</v>
      </c>
      <c r="AC209" s="26">
        <v>0.5</v>
      </c>
      <c r="AD209" s="27">
        <f t="shared" si="2"/>
        <v>150</v>
      </c>
      <c r="AE209" s="4" t="s">
        <v>33</v>
      </c>
      <c r="AF209" s="4" t="s">
        <v>124</v>
      </c>
      <c r="AG209" s="4" t="s">
        <v>148</v>
      </c>
      <c r="AH209" s="4" t="s">
        <v>124</v>
      </c>
      <c r="AI209" s="4" t="s">
        <v>124</v>
      </c>
      <c r="AJ209" s="12" t="s">
        <v>152</v>
      </c>
      <c r="AK209" s="37" t="s">
        <v>124</v>
      </c>
      <c r="AL209" s="37" t="s">
        <v>124</v>
      </c>
      <c r="AM209" s="37" t="s">
        <v>132</v>
      </c>
      <c r="AN209" s="38" t="s">
        <v>560</v>
      </c>
      <c r="AO209" s="12" t="s">
        <v>44</v>
      </c>
      <c r="AP209" s="12" t="s">
        <v>347</v>
      </c>
      <c r="AQ209" s="4" t="s">
        <v>128</v>
      </c>
      <c r="AR209" s="4" t="s">
        <v>124</v>
      </c>
      <c r="AS209" s="202" t="s">
        <v>565</v>
      </c>
      <c r="AT209" s="285" t="s">
        <v>161</v>
      </c>
      <c r="AU209" s="4"/>
      <c r="AV209" s="4"/>
      <c r="AW209" s="4"/>
      <c r="AX209" s="4"/>
      <c r="AY209" s="4"/>
    </row>
    <row r="210" spans="2:51" s="202" customFormat="1" hidden="1">
      <c r="B210" s="4"/>
      <c r="C210" s="4"/>
      <c r="D210" s="4"/>
      <c r="E210" s="4"/>
      <c r="F210" s="4"/>
      <c r="G210" s="4"/>
      <c r="H210" s="43"/>
      <c r="I210" s="43"/>
      <c r="J210" s="43"/>
      <c r="K210" s="43"/>
      <c r="L210" s="43"/>
      <c r="M210" s="43"/>
      <c r="N210" s="4"/>
      <c r="O210" s="4"/>
      <c r="P210" s="4"/>
      <c r="Q210" s="4"/>
      <c r="R210" s="202" t="s">
        <v>137</v>
      </c>
      <c r="S210" s="202" t="s">
        <v>82</v>
      </c>
      <c r="T210" s="205" t="s">
        <v>502</v>
      </c>
      <c r="U210" s="203">
        <v>120</v>
      </c>
      <c r="V210" s="22" t="s">
        <v>462</v>
      </c>
      <c r="W210" s="22" t="s">
        <v>488</v>
      </c>
      <c r="X210" s="22" t="s">
        <v>470</v>
      </c>
      <c r="Y210" s="22" t="s">
        <v>471</v>
      </c>
      <c r="Z210" s="9" t="s">
        <v>473</v>
      </c>
      <c r="AA210" s="206">
        <v>180</v>
      </c>
      <c r="AB210" s="206">
        <v>180</v>
      </c>
      <c r="AC210" s="26">
        <v>0.5</v>
      </c>
      <c r="AD210" s="27">
        <f t="shared" si="2"/>
        <v>180</v>
      </c>
      <c r="AE210" s="4" t="s">
        <v>33</v>
      </c>
      <c r="AF210" s="4" t="s">
        <v>124</v>
      </c>
      <c r="AG210" s="4" t="s">
        <v>148</v>
      </c>
      <c r="AH210" s="4" t="s">
        <v>124</v>
      </c>
      <c r="AI210" s="4" t="s">
        <v>124</v>
      </c>
      <c r="AJ210" s="12" t="s">
        <v>152</v>
      </c>
      <c r="AK210" s="37" t="s">
        <v>124</v>
      </c>
      <c r="AL210" s="37" t="s">
        <v>124</v>
      </c>
      <c r="AM210" s="37" t="s">
        <v>132</v>
      </c>
      <c r="AN210" s="38" t="s">
        <v>560</v>
      </c>
      <c r="AO210" s="12" t="s">
        <v>44</v>
      </c>
      <c r="AP210" s="12" t="s">
        <v>347</v>
      </c>
      <c r="AQ210" s="4" t="s">
        <v>128</v>
      </c>
      <c r="AR210" s="4" t="s">
        <v>124</v>
      </c>
      <c r="AS210" s="202" t="s">
        <v>565</v>
      </c>
      <c r="AT210" s="285" t="s">
        <v>161</v>
      </c>
      <c r="AU210" s="4"/>
      <c r="AV210" s="4"/>
      <c r="AW210" s="4"/>
      <c r="AX210" s="4"/>
      <c r="AY210" s="4"/>
    </row>
    <row r="211" spans="2:51" s="202" customFormat="1" hidden="1">
      <c r="B211" s="4"/>
      <c r="C211" s="4"/>
      <c r="D211" s="4"/>
      <c r="E211" s="4"/>
      <c r="F211" s="4"/>
      <c r="G211" s="4"/>
      <c r="H211" s="43"/>
      <c r="I211" s="43"/>
      <c r="J211" s="43"/>
      <c r="K211" s="43"/>
      <c r="L211" s="43"/>
      <c r="M211" s="43"/>
      <c r="N211" s="4"/>
      <c r="O211" s="4"/>
      <c r="P211" s="4"/>
      <c r="Q211" s="4"/>
      <c r="R211" s="202" t="s">
        <v>137</v>
      </c>
      <c r="S211" s="202" t="s">
        <v>82</v>
      </c>
      <c r="T211" s="205" t="s">
        <v>503</v>
      </c>
      <c r="U211" s="203">
        <v>240</v>
      </c>
      <c r="V211" s="22" t="s">
        <v>463</v>
      </c>
      <c r="W211" s="22" t="s">
        <v>489</v>
      </c>
      <c r="X211" s="22" t="s">
        <v>470</v>
      </c>
      <c r="Y211" s="22" t="s">
        <v>471</v>
      </c>
      <c r="Z211" s="9" t="s">
        <v>473</v>
      </c>
      <c r="AA211" s="206">
        <v>215</v>
      </c>
      <c r="AB211" s="206">
        <v>215</v>
      </c>
      <c r="AC211" s="35">
        <v>0.25</v>
      </c>
      <c r="AD211" s="27">
        <f t="shared" si="2"/>
        <v>300</v>
      </c>
      <c r="AE211" s="4" t="s">
        <v>33</v>
      </c>
      <c r="AF211" s="4" t="s">
        <v>124</v>
      </c>
      <c r="AG211" s="4" t="s">
        <v>148</v>
      </c>
      <c r="AH211" s="4" t="s">
        <v>124</v>
      </c>
      <c r="AI211" s="4" t="s">
        <v>124</v>
      </c>
      <c r="AJ211" s="12" t="s">
        <v>152</v>
      </c>
      <c r="AK211" s="37" t="s">
        <v>124</v>
      </c>
      <c r="AL211" s="37" t="s">
        <v>124</v>
      </c>
      <c r="AM211" s="37" t="s">
        <v>132</v>
      </c>
      <c r="AN211" s="38" t="s">
        <v>560</v>
      </c>
      <c r="AO211" s="12" t="s">
        <v>44</v>
      </c>
      <c r="AP211" s="12" t="s">
        <v>347</v>
      </c>
      <c r="AQ211" s="4" t="s">
        <v>128</v>
      </c>
      <c r="AR211" s="4" t="s">
        <v>124</v>
      </c>
      <c r="AS211" s="202" t="s">
        <v>565</v>
      </c>
      <c r="AT211" s="285" t="s">
        <v>161</v>
      </c>
      <c r="AU211" s="4"/>
      <c r="AV211" s="4"/>
      <c r="AW211" s="4"/>
      <c r="AX211" s="4"/>
      <c r="AY211" s="4"/>
    </row>
    <row r="212" spans="2:51" hidden="1">
      <c r="B212" s="4"/>
      <c r="C212" s="4"/>
      <c r="D212" s="4"/>
      <c r="E212" s="4"/>
      <c r="F212" s="4"/>
      <c r="G212" s="4"/>
      <c r="R212" s="202" t="s">
        <v>137</v>
      </c>
      <c r="S212" s="202" t="s">
        <v>82</v>
      </c>
      <c r="T212" s="205" t="s">
        <v>288</v>
      </c>
      <c r="U212" s="203">
        <v>100</v>
      </c>
      <c r="V212" s="22" t="s">
        <v>461</v>
      </c>
      <c r="W212" s="22" t="s">
        <v>479</v>
      </c>
      <c r="X212" s="22" t="s">
        <v>470</v>
      </c>
      <c r="Y212" s="22" t="s">
        <v>471</v>
      </c>
      <c r="Z212" s="9" t="s">
        <v>473</v>
      </c>
      <c r="AA212" s="206">
        <v>175</v>
      </c>
      <c r="AB212" s="206">
        <v>175</v>
      </c>
      <c r="AC212" s="26">
        <v>0.5</v>
      </c>
      <c r="AD212" s="27">
        <f t="shared" si="2"/>
        <v>150</v>
      </c>
      <c r="AE212" s="4" t="s">
        <v>26</v>
      </c>
      <c r="AF212" s="4" t="s">
        <v>124</v>
      </c>
      <c r="AG212" s="4" t="s">
        <v>148</v>
      </c>
      <c r="AH212" s="4" t="s">
        <v>124</v>
      </c>
      <c r="AI212" s="4" t="s">
        <v>124</v>
      </c>
      <c r="AJ212" s="4" t="s">
        <v>153</v>
      </c>
      <c r="AK212" s="37" t="s">
        <v>124</v>
      </c>
      <c r="AL212" s="37" t="s">
        <v>124</v>
      </c>
      <c r="AM212" s="37" t="s">
        <v>132</v>
      </c>
      <c r="AN212" s="38" t="s">
        <v>560</v>
      </c>
      <c r="AO212" s="12" t="s">
        <v>571</v>
      </c>
      <c r="AP212" s="12" t="s">
        <v>347</v>
      </c>
      <c r="AQ212" s="4" t="s">
        <v>128</v>
      </c>
      <c r="AR212" s="4" t="s">
        <v>124</v>
      </c>
      <c r="AS212" s="202" t="s">
        <v>565</v>
      </c>
      <c r="AT212" s="285" t="s">
        <v>161</v>
      </c>
    </row>
    <row r="213" spans="2:51" hidden="1">
      <c r="B213" s="4"/>
      <c r="C213" s="4"/>
      <c r="D213" s="4"/>
      <c r="E213" s="4"/>
      <c r="F213" s="4"/>
      <c r="G213" s="4"/>
      <c r="R213" s="202" t="s">
        <v>137</v>
      </c>
      <c r="S213" s="202" t="s">
        <v>82</v>
      </c>
      <c r="T213" s="205" t="s">
        <v>289</v>
      </c>
      <c r="U213" s="203">
        <v>120</v>
      </c>
      <c r="V213" s="22" t="s">
        <v>462</v>
      </c>
      <c r="W213" s="22" t="s">
        <v>488</v>
      </c>
      <c r="X213" s="22" t="s">
        <v>470</v>
      </c>
      <c r="Y213" s="22" t="s">
        <v>471</v>
      </c>
      <c r="Z213" s="9" t="s">
        <v>473</v>
      </c>
      <c r="AA213" s="206">
        <v>190</v>
      </c>
      <c r="AB213" s="206">
        <v>190</v>
      </c>
      <c r="AC213" s="26">
        <v>0.5</v>
      </c>
      <c r="AD213" s="27">
        <f t="shared" si="2"/>
        <v>180</v>
      </c>
      <c r="AE213" s="4" t="s">
        <v>26</v>
      </c>
      <c r="AF213" s="4" t="s">
        <v>124</v>
      </c>
      <c r="AG213" s="4" t="s">
        <v>148</v>
      </c>
      <c r="AH213" s="4" t="s">
        <v>124</v>
      </c>
      <c r="AI213" s="4" t="s">
        <v>124</v>
      </c>
      <c r="AJ213" s="4" t="s">
        <v>153</v>
      </c>
      <c r="AK213" s="37" t="s">
        <v>124</v>
      </c>
      <c r="AL213" s="37" t="s">
        <v>124</v>
      </c>
      <c r="AM213" s="37" t="s">
        <v>132</v>
      </c>
      <c r="AN213" s="38" t="s">
        <v>560</v>
      </c>
      <c r="AO213" s="12" t="s">
        <v>571</v>
      </c>
      <c r="AP213" s="12" t="s">
        <v>347</v>
      </c>
      <c r="AQ213" s="4" t="s">
        <v>128</v>
      </c>
      <c r="AR213" s="4" t="s">
        <v>124</v>
      </c>
      <c r="AS213" s="202" t="s">
        <v>565</v>
      </c>
      <c r="AT213" s="285" t="s">
        <v>161</v>
      </c>
    </row>
    <row r="214" spans="2:51" hidden="1">
      <c r="B214" s="4"/>
      <c r="C214" s="4"/>
      <c r="D214" s="4"/>
      <c r="E214" s="4"/>
      <c r="F214" s="4"/>
      <c r="G214" s="4"/>
      <c r="R214" s="202" t="s">
        <v>137</v>
      </c>
      <c r="S214" s="202" t="s">
        <v>82</v>
      </c>
      <c r="T214" s="205" t="s">
        <v>290</v>
      </c>
      <c r="U214" s="203">
        <v>240</v>
      </c>
      <c r="V214" s="22" t="s">
        <v>463</v>
      </c>
      <c r="W214" s="22" t="s">
        <v>489</v>
      </c>
      <c r="X214" s="22" t="s">
        <v>470</v>
      </c>
      <c r="Y214" s="22" t="s">
        <v>471</v>
      </c>
      <c r="Z214" s="9" t="s">
        <v>473</v>
      </c>
      <c r="AA214" s="206">
        <v>225</v>
      </c>
      <c r="AB214" s="206">
        <v>225</v>
      </c>
      <c r="AC214" s="35">
        <v>0.25</v>
      </c>
      <c r="AD214" s="27">
        <f t="shared" ref="AD214:AD226" si="3">U214+(U214*AC214)</f>
        <v>300</v>
      </c>
      <c r="AE214" s="4" t="s">
        <v>26</v>
      </c>
      <c r="AF214" s="4" t="s">
        <v>124</v>
      </c>
      <c r="AG214" s="4" t="s">
        <v>148</v>
      </c>
      <c r="AH214" s="4" t="s">
        <v>124</v>
      </c>
      <c r="AI214" s="4" t="s">
        <v>124</v>
      </c>
      <c r="AJ214" s="4" t="s">
        <v>153</v>
      </c>
      <c r="AK214" s="37" t="s">
        <v>124</v>
      </c>
      <c r="AL214" s="37" t="s">
        <v>124</v>
      </c>
      <c r="AM214" s="37" t="s">
        <v>132</v>
      </c>
      <c r="AN214" s="38" t="s">
        <v>560</v>
      </c>
      <c r="AO214" s="12" t="s">
        <v>571</v>
      </c>
      <c r="AP214" s="12" t="s">
        <v>347</v>
      </c>
      <c r="AQ214" s="4" t="s">
        <v>128</v>
      </c>
      <c r="AR214" s="4" t="s">
        <v>124</v>
      </c>
      <c r="AS214" s="202" t="s">
        <v>565</v>
      </c>
      <c r="AT214" s="285" t="s">
        <v>161</v>
      </c>
    </row>
    <row r="215" spans="2:51" hidden="1">
      <c r="B215" s="4"/>
      <c r="C215" s="4"/>
      <c r="D215" s="4"/>
      <c r="E215" s="4"/>
      <c r="F215" s="4"/>
      <c r="G215" s="4"/>
      <c r="R215" s="202" t="s">
        <v>137</v>
      </c>
      <c r="S215" s="202" t="s">
        <v>82</v>
      </c>
      <c r="T215" s="205" t="s">
        <v>291</v>
      </c>
      <c r="U215" s="203">
        <v>100</v>
      </c>
      <c r="V215" s="22" t="s">
        <v>461</v>
      </c>
      <c r="W215" s="22" t="s">
        <v>479</v>
      </c>
      <c r="X215" s="22" t="s">
        <v>470</v>
      </c>
      <c r="Y215" s="22" t="s">
        <v>471</v>
      </c>
      <c r="Z215" s="9" t="s">
        <v>473</v>
      </c>
      <c r="AA215" s="206">
        <v>225</v>
      </c>
      <c r="AB215" s="206">
        <v>245</v>
      </c>
      <c r="AC215" s="26">
        <v>0.5</v>
      </c>
      <c r="AD215" s="27">
        <f t="shared" si="3"/>
        <v>150</v>
      </c>
      <c r="AE215" s="4" t="s">
        <v>45</v>
      </c>
      <c r="AF215" s="4" t="s">
        <v>124</v>
      </c>
      <c r="AG215" s="4" t="s">
        <v>148</v>
      </c>
      <c r="AH215" s="4" t="s">
        <v>124</v>
      </c>
      <c r="AI215" s="4" t="s">
        <v>124</v>
      </c>
      <c r="AJ215" s="4" t="s">
        <v>153</v>
      </c>
      <c r="AK215" s="37" t="s">
        <v>124</v>
      </c>
      <c r="AL215" s="37" t="s">
        <v>124</v>
      </c>
      <c r="AM215" s="37" t="s">
        <v>132</v>
      </c>
      <c r="AN215" s="38" t="s">
        <v>560</v>
      </c>
      <c r="AO215" s="12" t="s">
        <v>572</v>
      </c>
      <c r="AP215" s="12" t="s">
        <v>347</v>
      </c>
      <c r="AQ215" s="4" t="s">
        <v>128</v>
      </c>
      <c r="AR215" s="4" t="s">
        <v>124</v>
      </c>
      <c r="AS215" s="202" t="s">
        <v>565</v>
      </c>
      <c r="AT215" s="285" t="s">
        <v>161</v>
      </c>
    </row>
    <row r="216" spans="2:51" hidden="1">
      <c r="B216" s="4"/>
      <c r="C216" s="4"/>
      <c r="D216" s="4"/>
      <c r="E216" s="4"/>
      <c r="F216" s="4"/>
      <c r="G216" s="4"/>
      <c r="R216" s="202" t="s">
        <v>137</v>
      </c>
      <c r="S216" s="202" t="s">
        <v>82</v>
      </c>
      <c r="T216" s="205" t="s">
        <v>292</v>
      </c>
      <c r="U216" s="203">
        <v>120</v>
      </c>
      <c r="V216" s="22" t="s">
        <v>462</v>
      </c>
      <c r="W216" s="22" t="s">
        <v>488</v>
      </c>
      <c r="X216" s="22" t="s">
        <v>470</v>
      </c>
      <c r="Y216" s="22" t="s">
        <v>471</v>
      </c>
      <c r="Z216" s="9" t="s">
        <v>473</v>
      </c>
      <c r="AA216" s="206">
        <v>240</v>
      </c>
      <c r="AB216" s="206">
        <v>265</v>
      </c>
      <c r="AC216" s="26">
        <v>0.5</v>
      </c>
      <c r="AD216" s="27">
        <f t="shared" si="3"/>
        <v>180</v>
      </c>
      <c r="AE216" s="4" t="s">
        <v>45</v>
      </c>
      <c r="AF216" s="4" t="s">
        <v>124</v>
      </c>
      <c r="AG216" s="4" t="s">
        <v>148</v>
      </c>
      <c r="AH216" s="4" t="s">
        <v>124</v>
      </c>
      <c r="AI216" s="4" t="s">
        <v>124</v>
      </c>
      <c r="AJ216" s="4" t="s">
        <v>153</v>
      </c>
      <c r="AK216" s="37" t="s">
        <v>124</v>
      </c>
      <c r="AL216" s="37" t="s">
        <v>124</v>
      </c>
      <c r="AM216" s="37" t="s">
        <v>132</v>
      </c>
      <c r="AN216" s="38" t="s">
        <v>560</v>
      </c>
      <c r="AO216" s="12" t="s">
        <v>572</v>
      </c>
      <c r="AP216" s="12" t="s">
        <v>347</v>
      </c>
      <c r="AQ216" s="4" t="s">
        <v>128</v>
      </c>
      <c r="AR216" s="4" t="s">
        <v>124</v>
      </c>
      <c r="AS216" s="202" t="s">
        <v>565</v>
      </c>
      <c r="AT216" s="285" t="s">
        <v>161</v>
      </c>
    </row>
    <row r="217" spans="2:51" hidden="1">
      <c r="B217" s="4"/>
      <c r="C217" s="4"/>
      <c r="D217" s="4"/>
      <c r="E217" s="4"/>
      <c r="F217" s="4"/>
      <c r="G217" s="4"/>
      <c r="R217" s="202" t="s">
        <v>137</v>
      </c>
      <c r="S217" s="202" t="s">
        <v>82</v>
      </c>
      <c r="T217" s="205" t="s">
        <v>293</v>
      </c>
      <c r="U217" s="203">
        <v>240</v>
      </c>
      <c r="V217" s="22" t="s">
        <v>463</v>
      </c>
      <c r="W217" s="22" t="s">
        <v>489</v>
      </c>
      <c r="X217" s="22" t="s">
        <v>470</v>
      </c>
      <c r="Y217" s="22" t="s">
        <v>471</v>
      </c>
      <c r="Z217" s="9" t="s">
        <v>473</v>
      </c>
      <c r="AA217" s="206">
        <v>275</v>
      </c>
      <c r="AB217" s="206">
        <v>345</v>
      </c>
      <c r="AC217" s="35">
        <v>0.25</v>
      </c>
      <c r="AD217" s="27">
        <f t="shared" si="3"/>
        <v>300</v>
      </c>
      <c r="AE217" s="4" t="s">
        <v>45</v>
      </c>
      <c r="AF217" s="4" t="s">
        <v>124</v>
      </c>
      <c r="AG217" s="4" t="s">
        <v>148</v>
      </c>
      <c r="AH217" s="4" t="s">
        <v>124</v>
      </c>
      <c r="AI217" s="4" t="s">
        <v>124</v>
      </c>
      <c r="AJ217" s="4" t="s">
        <v>153</v>
      </c>
      <c r="AK217" s="37" t="s">
        <v>124</v>
      </c>
      <c r="AL217" s="37" t="s">
        <v>124</v>
      </c>
      <c r="AM217" s="37" t="s">
        <v>132</v>
      </c>
      <c r="AN217" s="38" t="s">
        <v>560</v>
      </c>
      <c r="AO217" s="12" t="s">
        <v>572</v>
      </c>
      <c r="AP217" s="12" t="s">
        <v>347</v>
      </c>
      <c r="AQ217" s="4" t="s">
        <v>128</v>
      </c>
      <c r="AR217" s="4" t="s">
        <v>124</v>
      </c>
      <c r="AS217" s="202" t="s">
        <v>565</v>
      </c>
      <c r="AT217" s="285" t="s">
        <v>161</v>
      </c>
    </row>
    <row r="218" spans="2:51" s="202" customFormat="1" hidden="1">
      <c r="B218" s="4"/>
      <c r="C218" s="4"/>
      <c r="D218" s="4"/>
      <c r="E218" s="4"/>
      <c r="F218" s="4"/>
      <c r="G218" s="4"/>
      <c r="H218" s="43"/>
      <c r="I218" s="43"/>
      <c r="J218" s="43"/>
      <c r="K218" s="43"/>
      <c r="L218" s="43"/>
      <c r="M218" s="43"/>
      <c r="N218" s="4"/>
      <c r="O218" s="4"/>
      <c r="P218" s="4"/>
      <c r="Q218" s="4"/>
      <c r="R218" s="202" t="s">
        <v>137</v>
      </c>
      <c r="S218" s="202" t="s">
        <v>83</v>
      </c>
      <c r="T218" s="205" t="s">
        <v>504</v>
      </c>
      <c r="U218" s="203">
        <v>100</v>
      </c>
      <c r="V218" s="22" t="s">
        <v>461</v>
      </c>
      <c r="W218" s="22" t="s">
        <v>479</v>
      </c>
      <c r="X218" s="22" t="s">
        <v>470</v>
      </c>
      <c r="Y218" s="22" t="s">
        <v>471</v>
      </c>
      <c r="Z218" s="9" t="s">
        <v>473</v>
      </c>
      <c r="AA218" s="206">
        <v>175</v>
      </c>
      <c r="AB218" s="206">
        <v>175</v>
      </c>
      <c r="AC218" s="26">
        <v>0.5</v>
      </c>
      <c r="AD218" s="27">
        <f t="shared" si="3"/>
        <v>150</v>
      </c>
      <c r="AE218" s="4" t="s">
        <v>33</v>
      </c>
      <c r="AF218" s="4" t="s">
        <v>344</v>
      </c>
      <c r="AG218" s="4" t="s">
        <v>148</v>
      </c>
      <c r="AH218" s="4" t="s">
        <v>124</v>
      </c>
      <c r="AI218" s="4" t="s">
        <v>124</v>
      </c>
      <c r="AJ218" s="4" t="s">
        <v>153</v>
      </c>
      <c r="AK218" s="37" t="s">
        <v>129</v>
      </c>
      <c r="AL218" s="37" t="s">
        <v>156</v>
      </c>
      <c r="AM218" s="37" t="s">
        <v>132</v>
      </c>
      <c r="AN218" s="38" t="s">
        <v>560</v>
      </c>
      <c r="AO218" s="12" t="s">
        <v>44</v>
      </c>
      <c r="AP218" s="12" t="s">
        <v>347</v>
      </c>
      <c r="AQ218" s="4" t="s">
        <v>128</v>
      </c>
      <c r="AR218" s="4" t="s">
        <v>124</v>
      </c>
      <c r="AS218" s="202" t="s">
        <v>565</v>
      </c>
      <c r="AT218" s="285" t="s">
        <v>83</v>
      </c>
      <c r="AU218" s="4"/>
      <c r="AV218" s="4"/>
      <c r="AW218" s="4"/>
      <c r="AX218" s="4"/>
      <c r="AY218" s="4"/>
    </row>
    <row r="219" spans="2:51" s="202" customFormat="1" hidden="1">
      <c r="B219" s="4"/>
      <c r="C219" s="4"/>
      <c r="D219" s="4"/>
      <c r="E219" s="4"/>
      <c r="F219" s="4"/>
      <c r="G219" s="4"/>
      <c r="H219" s="43"/>
      <c r="I219" s="43"/>
      <c r="J219" s="43"/>
      <c r="K219" s="43"/>
      <c r="L219" s="43"/>
      <c r="M219" s="43"/>
      <c r="N219" s="4"/>
      <c r="O219" s="4"/>
      <c r="P219" s="4"/>
      <c r="Q219" s="4"/>
      <c r="R219" s="202" t="s">
        <v>137</v>
      </c>
      <c r="S219" s="202" t="s">
        <v>83</v>
      </c>
      <c r="T219" s="205" t="s">
        <v>505</v>
      </c>
      <c r="U219" s="203">
        <v>120</v>
      </c>
      <c r="V219" s="22" t="s">
        <v>462</v>
      </c>
      <c r="W219" s="22" t="s">
        <v>488</v>
      </c>
      <c r="X219" s="22" t="s">
        <v>470</v>
      </c>
      <c r="Y219" s="22" t="s">
        <v>471</v>
      </c>
      <c r="Z219" s="9" t="s">
        <v>473</v>
      </c>
      <c r="AA219" s="206">
        <v>190</v>
      </c>
      <c r="AB219" s="206">
        <v>190</v>
      </c>
      <c r="AC219" s="26">
        <v>0.5</v>
      </c>
      <c r="AD219" s="27">
        <f t="shared" si="3"/>
        <v>180</v>
      </c>
      <c r="AE219" s="4" t="s">
        <v>33</v>
      </c>
      <c r="AF219" s="4" t="s">
        <v>344</v>
      </c>
      <c r="AG219" s="4" t="s">
        <v>148</v>
      </c>
      <c r="AH219" s="4" t="s">
        <v>124</v>
      </c>
      <c r="AI219" s="4" t="s">
        <v>124</v>
      </c>
      <c r="AJ219" s="4" t="s">
        <v>153</v>
      </c>
      <c r="AK219" s="37" t="s">
        <v>129</v>
      </c>
      <c r="AL219" s="37" t="s">
        <v>156</v>
      </c>
      <c r="AM219" s="37" t="s">
        <v>132</v>
      </c>
      <c r="AN219" s="38" t="s">
        <v>560</v>
      </c>
      <c r="AO219" s="12" t="s">
        <v>44</v>
      </c>
      <c r="AP219" s="12" t="s">
        <v>347</v>
      </c>
      <c r="AQ219" s="4" t="s">
        <v>128</v>
      </c>
      <c r="AR219" s="4" t="s">
        <v>124</v>
      </c>
      <c r="AS219" s="202" t="s">
        <v>565</v>
      </c>
      <c r="AT219" s="285" t="s">
        <v>83</v>
      </c>
      <c r="AU219" s="4"/>
      <c r="AV219" s="4"/>
      <c r="AW219" s="4"/>
      <c r="AX219" s="4"/>
      <c r="AY219" s="4"/>
    </row>
    <row r="220" spans="2:51" s="202" customFormat="1" hidden="1">
      <c r="B220" s="4"/>
      <c r="C220" s="4"/>
      <c r="D220" s="4"/>
      <c r="E220" s="4"/>
      <c r="F220" s="4"/>
      <c r="G220" s="4"/>
      <c r="H220" s="43"/>
      <c r="I220" s="43"/>
      <c r="J220" s="43"/>
      <c r="K220" s="43"/>
      <c r="L220" s="43"/>
      <c r="M220" s="43"/>
      <c r="N220" s="4"/>
      <c r="O220" s="4"/>
      <c r="P220" s="4"/>
      <c r="Q220" s="4"/>
      <c r="R220" s="202" t="s">
        <v>137</v>
      </c>
      <c r="S220" s="202" t="s">
        <v>83</v>
      </c>
      <c r="T220" s="205" t="s">
        <v>506</v>
      </c>
      <c r="U220" s="203">
        <v>240</v>
      </c>
      <c r="V220" s="22" t="s">
        <v>463</v>
      </c>
      <c r="W220" s="22" t="s">
        <v>489</v>
      </c>
      <c r="X220" s="22" t="s">
        <v>470</v>
      </c>
      <c r="Y220" s="22" t="s">
        <v>471</v>
      </c>
      <c r="Z220" s="9" t="s">
        <v>473</v>
      </c>
      <c r="AA220" s="206">
        <v>220</v>
      </c>
      <c r="AB220" s="206">
        <v>220</v>
      </c>
      <c r="AC220" s="35">
        <v>0.25</v>
      </c>
      <c r="AD220" s="27">
        <f t="shared" si="3"/>
        <v>300</v>
      </c>
      <c r="AE220" s="4" t="s">
        <v>33</v>
      </c>
      <c r="AF220" s="4" t="s">
        <v>344</v>
      </c>
      <c r="AG220" s="4" t="s">
        <v>148</v>
      </c>
      <c r="AH220" s="4" t="s">
        <v>124</v>
      </c>
      <c r="AI220" s="4" t="s">
        <v>124</v>
      </c>
      <c r="AJ220" s="4" t="s">
        <v>153</v>
      </c>
      <c r="AK220" s="37" t="s">
        <v>129</v>
      </c>
      <c r="AL220" s="37" t="s">
        <v>156</v>
      </c>
      <c r="AM220" s="37" t="s">
        <v>132</v>
      </c>
      <c r="AN220" s="38" t="s">
        <v>560</v>
      </c>
      <c r="AO220" s="12" t="s">
        <v>44</v>
      </c>
      <c r="AP220" s="12" t="s">
        <v>347</v>
      </c>
      <c r="AQ220" s="4" t="s">
        <v>128</v>
      </c>
      <c r="AR220" s="4" t="s">
        <v>124</v>
      </c>
      <c r="AS220" s="202" t="s">
        <v>565</v>
      </c>
      <c r="AT220" s="285" t="s">
        <v>83</v>
      </c>
      <c r="AU220" s="4"/>
      <c r="AV220" s="4"/>
      <c r="AW220" s="4"/>
      <c r="AX220" s="4"/>
      <c r="AY220" s="4"/>
    </row>
    <row r="221" spans="2:51" hidden="1">
      <c r="B221" s="4"/>
      <c r="C221" s="4"/>
      <c r="D221" s="4"/>
      <c r="E221" s="4"/>
      <c r="F221" s="4"/>
      <c r="G221" s="4"/>
      <c r="R221" s="202" t="s">
        <v>137</v>
      </c>
      <c r="S221" s="202" t="s">
        <v>83</v>
      </c>
      <c r="T221" s="205" t="s">
        <v>300</v>
      </c>
      <c r="U221" s="203">
        <v>100</v>
      </c>
      <c r="V221" s="22" t="s">
        <v>461</v>
      </c>
      <c r="W221" s="22" t="s">
        <v>479</v>
      </c>
      <c r="X221" s="22" t="s">
        <v>470</v>
      </c>
      <c r="Y221" s="22" t="s">
        <v>471</v>
      </c>
      <c r="Z221" s="9" t="s">
        <v>473</v>
      </c>
      <c r="AA221" s="206">
        <v>185</v>
      </c>
      <c r="AB221" s="206">
        <v>185</v>
      </c>
      <c r="AC221" s="26">
        <v>0.5</v>
      </c>
      <c r="AD221" s="27">
        <f t="shared" si="3"/>
        <v>150</v>
      </c>
      <c r="AE221" s="4" t="s">
        <v>26</v>
      </c>
      <c r="AF221" s="4" t="s">
        <v>344</v>
      </c>
      <c r="AG221" s="4" t="s">
        <v>148</v>
      </c>
      <c r="AH221" s="4" t="s">
        <v>124</v>
      </c>
      <c r="AI221" s="4" t="s">
        <v>124</v>
      </c>
      <c r="AJ221" s="12" t="s">
        <v>152</v>
      </c>
      <c r="AK221" s="37" t="s">
        <v>129</v>
      </c>
      <c r="AL221" s="37" t="s">
        <v>156</v>
      </c>
      <c r="AM221" s="37" t="s">
        <v>132</v>
      </c>
      <c r="AN221" s="38" t="s">
        <v>560</v>
      </c>
      <c r="AO221" s="12" t="s">
        <v>571</v>
      </c>
      <c r="AP221" s="12" t="s">
        <v>347</v>
      </c>
      <c r="AQ221" s="4" t="s">
        <v>128</v>
      </c>
      <c r="AR221" s="4" t="s">
        <v>124</v>
      </c>
      <c r="AS221" s="202" t="s">
        <v>565</v>
      </c>
      <c r="AT221" s="285" t="s">
        <v>83</v>
      </c>
    </row>
    <row r="222" spans="2:51" hidden="1">
      <c r="B222" s="4"/>
      <c r="C222" s="4"/>
      <c r="D222" s="4"/>
      <c r="E222" s="4"/>
      <c r="F222" s="4"/>
      <c r="G222" s="4"/>
      <c r="R222" s="202" t="s">
        <v>137</v>
      </c>
      <c r="S222" s="202" t="s">
        <v>83</v>
      </c>
      <c r="T222" s="205" t="s">
        <v>301</v>
      </c>
      <c r="U222" s="203">
        <v>120</v>
      </c>
      <c r="V222" s="22" t="s">
        <v>462</v>
      </c>
      <c r="W222" s="22" t="s">
        <v>488</v>
      </c>
      <c r="X222" s="22" t="s">
        <v>470</v>
      </c>
      <c r="Y222" s="22" t="s">
        <v>471</v>
      </c>
      <c r="Z222" s="9" t="s">
        <v>473</v>
      </c>
      <c r="AA222" s="206">
        <v>200</v>
      </c>
      <c r="AB222" s="206">
        <v>200</v>
      </c>
      <c r="AC222" s="26">
        <v>0.5</v>
      </c>
      <c r="AD222" s="27">
        <f t="shared" si="3"/>
        <v>180</v>
      </c>
      <c r="AE222" s="4" t="s">
        <v>26</v>
      </c>
      <c r="AF222" s="4" t="s">
        <v>344</v>
      </c>
      <c r="AG222" s="4" t="s">
        <v>148</v>
      </c>
      <c r="AH222" s="4" t="s">
        <v>124</v>
      </c>
      <c r="AI222" s="4" t="s">
        <v>124</v>
      </c>
      <c r="AJ222" s="12" t="s">
        <v>152</v>
      </c>
      <c r="AK222" s="37" t="s">
        <v>129</v>
      </c>
      <c r="AL222" s="37" t="s">
        <v>156</v>
      </c>
      <c r="AM222" s="37" t="s">
        <v>132</v>
      </c>
      <c r="AN222" s="38" t="s">
        <v>560</v>
      </c>
      <c r="AO222" s="12" t="s">
        <v>571</v>
      </c>
      <c r="AP222" s="12" t="s">
        <v>347</v>
      </c>
      <c r="AQ222" s="4" t="s">
        <v>128</v>
      </c>
      <c r="AR222" s="4" t="s">
        <v>124</v>
      </c>
      <c r="AS222" s="202" t="s">
        <v>565</v>
      </c>
      <c r="AT222" s="285" t="s">
        <v>83</v>
      </c>
    </row>
    <row r="223" spans="2:51" hidden="1">
      <c r="B223" s="4"/>
      <c r="C223" s="4"/>
      <c r="D223" s="4"/>
      <c r="E223" s="4"/>
      <c r="F223" s="4"/>
      <c r="G223" s="4"/>
      <c r="R223" s="202" t="s">
        <v>137</v>
      </c>
      <c r="S223" s="202" t="s">
        <v>83</v>
      </c>
      <c r="T223" s="205" t="s">
        <v>305</v>
      </c>
      <c r="U223" s="203">
        <v>240</v>
      </c>
      <c r="V223" s="22" t="s">
        <v>463</v>
      </c>
      <c r="W223" s="22" t="s">
        <v>489</v>
      </c>
      <c r="X223" s="22" t="s">
        <v>470</v>
      </c>
      <c r="Y223" s="22" t="s">
        <v>471</v>
      </c>
      <c r="Z223" s="9" t="s">
        <v>473</v>
      </c>
      <c r="AA223" s="206">
        <v>230</v>
      </c>
      <c r="AB223" s="206">
        <v>230</v>
      </c>
      <c r="AC223" s="35">
        <v>0.25</v>
      </c>
      <c r="AD223" s="27">
        <f t="shared" si="3"/>
        <v>300</v>
      </c>
      <c r="AE223" s="4" t="s">
        <v>26</v>
      </c>
      <c r="AF223" s="4" t="s">
        <v>344</v>
      </c>
      <c r="AG223" s="4" t="s">
        <v>148</v>
      </c>
      <c r="AH223" s="4" t="s">
        <v>124</v>
      </c>
      <c r="AI223" s="4" t="s">
        <v>124</v>
      </c>
      <c r="AJ223" s="12" t="s">
        <v>152</v>
      </c>
      <c r="AK223" s="37" t="s">
        <v>129</v>
      </c>
      <c r="AL223" s="37" t="s">
        <v>156</v>
      </c>
      <c r="AM223" s="37" t="s">
        <v>132</v>
      </c>
      <c r="AN223" s="38" t="s">
        <v>560</v>
      </c>
      <c r="AO223" s="12" t="s">
        <v>571</v>
      </c>
      <c r="AP223" s="12" t="s">
        <v>347</v>
      </c>
      <c r="AQ223" s="4" t="s">
        <v>128</v>
      </c>
      <c r="AR223" s="4" t="s">
        <v>124</v>
      </c>
      <c r="AS223" s="202" t="s">
        <v>565</v>
      </c>
      <c r="AT223" s="285" t="s">
        <v>83</v>
      </c>
    </row>
    <row r="224" spans="2:51" hidden="1">
      <c r="B224" s="4"/>
      <c r="C224" s="4"/>
      <c r="D224" s="4"/>
      <c r="E224" s="4"/>
      <c r="F224" s="4"/>
      <c r="G224" s="4"/>
      <c r="R224" s="202" t="s">
        <v>137</v>
      </c>
      <c r="S224" s="202" t="s">
        <v>83</v>
      </c>
      <c r="T224" s="205" t="s">
        <v>302</v>
      </c>
      <c r="U224" s="203">
        <v>100</v>
      </c>
      <c r="V224" s="22" t="s">
        <v>461</v>
      </c>
      <c r="W224" s="22" t="s">
        <v>479</v>
      </c>
      <c r="X224" s="22" t="s">
        <v>470</v>
      </c>
      <c r="Y224" s="22" t="s">
        <v>471</v>
      </c>
      <c r="Z224" s="9" t="s">
        <v>473</v>
      </c>
      <c r="AA224" s="206">
        <v>235</v>
      </c>
      <c r="AB224" s="206">
        <v>235</v>
      </c>
      <c r="AC224" s="26">
        <v>0.5</v>
      </c>
      <c r="AD224" s="27">
        <f t="shared" si="3"/>
        <v>150</v>
      </c>
      <c r="AE224" s="4" t="s">
        <v>45</v>
      </c>
      <c r="AF224" s="4" t="s">
        <v>344</v>
      </c>
      <c r="AG224" s="4" t="s">
        <v>148</v>
      </c>
      <c r="AH224" s="4" t="s">
        <v>124</v>
      </c>
      <c r="AI224" s="4" t="s">
        <v>124</v>
      </c>
      <c r="AJ224" s="12" t="s">
        <v>152</v>
      </c>
      <c r="AK224" s="37" t="s">
        <v>129</v>
      </c>
      <c r="AL224" s="37" t="s">
        <v>156</v>
      </c>
      <c r="AM224" s="37" t="s">
        <v>132</v>
      </c>
      <c r="AN224" s="38" t="s">
        <v>560</v>
      </c>
      <c r="AO224" s="12" t="s">
        <v>572</v>
      </c>
      <c r="AP224" s="12" t="s">
        <v>347</v>
      </c>
      <c r="AQ224" s="4" t="s">
        <v>128</v>
      </c>
      <c r="AR224" s="4" t="s">
        <v>124</v>
      </c>
      <c r="AS224" s="202" t="s">
        <v>565</v>
      </c>
      <c r="AT224" s="285" t="s">
        <v>83</v>
      </c>
    </row>
    <row r="225" spans="2:46" hidden="1">
      <c r="B225" s="4"/>
      <c r="C225" s="4"/>
      <c r="D225" s="4"/>
      <c r="E225" s="4"/>
      <c r="F225" s="4"/>
      <c r="G225" s="4"/>
      <c r="R225" s="202" t="s">
        <v>137</v>
      </c>
      <c r="S225" s="202" t="s">
        <v>83</v>
      </c>
      <c r="T225" s="205" t="s">
        <v>303</v>
      </c>
      <c r="U225" s="203">
        <v>120</v>
      </c>
      <c r="V225" s="22" t="s">
        <v>462</v>
      </c>
      <c r="W225" s="22" t="s">
        <v>488</v>
      </c>
      <c r="X225" s="22" t="s">
        <v>470</v>
      </c>
      <c r="Y225" s="22" t="s">
        <v>471</v>
      </c>
      <c r="Z225" s="9" t="s">
        <v>473</v>
      </c>
      <c r="AA225" s="206">
        <v>250</v>
      </c>
      <c r="AB225" s="206">
        <v>250</v>
      </c>
      <c r="AC225" s="26">
        <v>0.5</v>
      </c>
      <c r="AD225" s="27">
        <f t="shared" si="3"/>
        <v>180</v>
      </c>
      <c r="AE225" s="4" t="s">
        <v>45</v>
      </c>
      <c r="AF225" s="4" t="s">
        <v>344</v>
      </c>
      <c r="AG225" s="4" t="s">
        <v>148</v>
      </c>
      <c r="AH225" s="4" t="s">
        <v>124</v>
      </c>
      <c r="AI225" s="4" t="s">
        <v>124</v>
      </c>
      <c r="AJ225" s="12" t="s">
        <v>152</v>
      </c>
      <c r="AK225" s="37" t="s">
        <v>129</v>
      </c>
      <c r="AL225" s="37" t="s">
        <v>156</v>
      </c>
      <c r="AM225" s="37" t="s">
        <v>132</v>
      </c>
      <c r="AN225" s="38" t="s">
        <v>560</v>
      </c>
      <c r="AO225" s="12" t="s">
        <v>572</v>
      </c>
      <c r="AP225" s="12" t="s">
        <v>347</v>
      </c>
      <c r="AQ225" s="4" t="s">
        <v>128</v>
      </c>
      <c r="AR225" s="4" t="s">
        <v>124</v>
      </c>
      <c r="AS225" s="202" t="s">
        <v>565</v>
      </c>
      <c r="AT225" s="285" t="s">
        <v>83</v>
      </c>
    </row>
    <row r="226" spans="2:46" hidden="1">
      <c r="B226" s="4"/>
      <c r="C226" s="4"/>
      <c r="D226" s="4"/>
      <c r="E226" s="4"/>
      <c r="F226" s="4"/>
      <c r="G226" s="4"/>
      <c r="R226" s="202" t="s">
        <v>137</v>
      </c>
      <c r="S226" s="202" t="s">
        <v>83</v>
      </c>
      <c r="T226" s="205" t="s">
        <v>304</v>
      </c>
      <c r="U226" s="203">
        <v>240</v>
      </c>
      <c r="V226" s="22" t="s">
        <v>463</v>
      </c>
      <c r="W226" s="22" t="s">
        <v>489</v>
      </c>
      <c r="X226" s="22" t="s">
        <v>470</v>
      </c>
      <c r="Y226" s="22" t="s">
        <v>471</v>
      </c>
      <c r="Z226" s="9" t="s">
        <v>473</v>
      </c>
      <c r="AA226" s="206">
        <v>280</v>
      </c>
      <c r="AB226" s="206">
        <v>280</v>
      </c>
      <c r="AC226" s="35">
        <v>0.25</v>
      </c>
      <c r="AD226" s="27">
        <f t="shared" si="3"/>
        <v>300</v>
      </c>
      <c r="AE226" s="4" t="s">
        <v>45</v>
      </c>
      <c r="AF226" s="4" t="s">
        <v>344</v>
      </c>
      <c r="AG226" s="4" t="s">
        <v>148</v>
      </c>
      <c r="AH226" s="4" t="s">
        <v>124</v>
      </c>
      <c r="AI226" s="4" t="s">
        <v>124</v>
      </c>
      <c r="AJ226" s="12" t="s">
        <v>152</v>
      </c>
      <c r="AK226" s="37" t="s">
        <v>129</v>
      </c>
      <c r="AL226" s="37" t="s">
        <v>156</v>
      </c>
      <c r="AM226" s="37" t="s">
        <v>132</v>
      </c>
      <c r="AN226" s="38" t="s">
        <v>560</v>
      </c>
      <c r="AO226" s="12" t="s">
        <v>572</v>
      </c>
      <c r="AP226" s="12" t="s">
        <v>347</v>
      </c>
      <c r="AQ226" s="4" t="s">
        <v>128</v>
      </c>
      <c r="AR226" s="4" t="s">
        <v>124</v>
      </c>
      <c r="AS226" s="202" t="s">
        <v>565</v>
      </c>
      <c r="AT226" s="285" t="s">
        <v>83</v>
      </c>
    </row>
    <row r="227" spans="2:46" hidden="1">
      <c r="B227" s="4"/>
      <c r="C227" s="4"/>
      <c r="D227" s="4"/>
      <c r="E227" s="4"/>
      <c r="F227" s="4"/>
      <c r="G227" s="4"/>
      <c r="R227" s="202" t="s">
        <v>136</v>
      </c>
      <c r="S227" s="202" t="s">
        <v>81</v>
      </c>
      <c r="T227" s="205" t="s">
        <v>286</v>
      </c>
      <c r="U227" s="203">
        <v>100</v>
      </c>
      <c r="V227" s="22" t="s">
        <v>461</v>
      </c>
      <c r="W227" s="22" t="s">
        <v>479</v>
      </c>
      <c r="X227" s="22" t="s">
        <v>471</v>
      </c>
      <c r="Y227" s="22" t="s">
        <v>490</v>
      </c>
      <c r="Z227" s="9" t="s">
        <v>473</v>
      </c>
      <c r="AA227" s="206">
        <v>130</v>
      </c>
      <c r="AB227" s="206">
        <v>130</v>
      </c>
      <c r="AC227" s="26">
        <v>0.5</v>
      </c>
      <c r="AD227" s="27">
        <f t="shared" ref="AD227:AD240" si="4">U227+(U227*AC227)</f>
        <v>150</v>
      </c>
      <c r="AE227" s="4" t="s">
        <v>124</v>
      </c>
      <c r="AF227" s="4" t="s">
        <v>344</v>
      </c>
      <c r="AG227" s="4" t="s">
        <v>124</v>
      </c>
      <c r="AH227" s="4" t="s">
        <v>124</v>
      </c>
      <c r="AI227" s="4" t="s">
        <v>124</v>
      </c>
      <c r="AJ227" s="12" t="s">
        <v>154</v>
      </c>
      <c r="AK227" s="37" t="s">
        <v>129</v>
      </c>
      <c r="AL227" s="37" t="s">
        <v>156</v>
      </c>
      <c r="AM227" s="37" t="s">
        <v>124</v>
      </c>
      <c r="AN227" s="37" t="s">
        <v>124</v>
      </c>
      <c r="AO227" s="4" t="s">
        <v>124</v>
      </c>
      <c r="AP227" s="4" t="s">
        <v>124</v>
      </c>
      <c r="AQ227" s="4" t="s">
        <v>124</v>
      </c>
      <c r="AR227" s="4" t="s">
        <v>124</v>
      </c>
      <c r="AS227" s="4" t="s">
        <v>124</v>
      </c>
      <c r="AT227" s="285" t="s">
        <v>161</v>
      </c>
    </row>
    <row r="228" spans="2:46" hidden="1">
      <c r="B228" s="4"/>
      <c r="C228" s="4"/>
      <c r="D228" s="4"/>
      <c r="E228" s="4"/>
      <c r="F228" s="4"/>
      <c r="G228" s="4"/>
      <c r="R228" s="202" t="s">
        <v>136</v>
      </c>
      <c r="S228" s="202" t="s">
        <v>81</v>
      </c>
      <c r="T228" s="205" t="s">
        <v>287</v>
      </c>
      <c r="U228" s="203">
        <v>120</v>
      </c>
      <c r="V228" s="22" t="s">
        <v>462</v>
      </c>
      <c r="W228" s="22" t="s">
        <v>488</v>
      </c>
      <c r="X228" s="22" t="s">
        <v>491</v>
      </c>
      <c r="Y228" s="22" t="s">
        <v>492</v>
      </c>
      <c r="Z228" s="9" t="s">
        <v>473</v>
      </c>
      <c r="AA228" s="206">
        <v>150</v>
      </c>
      <c r="AB228" s="206">
        <v>150</v>
      </c>
      <c r="AC228" s="26">
        <v>0.5</v>
      </c>
      <c r="AD228" s="27">
        <f t="shared" si="4"/>
        <v>180</v>
      </c>
      <c r="AE228" s="4" t="s">
        <v>124</v>
      </c>
      <c r="AF228" s="4" t="s">
        <v>344</v>
      </c>
      <c r="AG228" s="4" t="s">
        <v>124</v>
      </c>
      <c r="AH228" s="4" t="s">
        <v>124</v>
      </c>
      <c r="AI228" s="4" t="s">
        <v>124</v>
      </c>
      <c r="AJ228" s="12" t="s">
        <v>154</v>
      </c>
      <c r="AK228" s="37" t="s">
        <v>129</v>
      </c>
      <c r="AL228" s="37" t="s">
        <v>156</v>
      </c>
      <c r="AM228" s="37" t="s">
        <v>124</v>
      </c>
      <c r="AN228" s="37" t="s">
        <v>124</v>
      </c>
      <c r="AO228" s="4" t="s">
        <v>124</v>
      </c>
      <c r="AP228" s="4" t="s">
        <v>124</v>
      </c>
      <c r="AQ228" s="4" t="s">
        <v>124</v>
      </c>
      <c r="AR228" s="4" t="s">
        <v>124</v>
      </c>
      <c r="AS228" s="4" t="s">
        <v>124</v>
      </c>
      <c r="AT228" s="285" t="s">
        <v>161</v>
      </c>
    </row>
    <row r="229" spans="2:46" hidden="1">
      <c r="B229" s="4"/>
      <c r="C229" s="4"/>
      <c r="D229" s="4"/>
      <c r="E229" s="4"/>
      <c r="F229" s="4"/>
      <c r="G229" s="4"/>
      <c r="R229" s="202" t="s">
        <v>136</v>
      </c>
      <c r="S229" s="202" t="s">
        <v>82</v>
      </c>
      <c r="T229" s="205" t="s">
        <v>294</v>
      </c>
      <c r="U229" s="203">
        <v>100</v>
      </c>
      <c r="V229" s="22" t="s">
        <v>461</v>
      </c>
      <c r="W229" s="22" t="s">
        <v>479</v>
      </c>
      <c r="X229" s="22" t="s">
        <v>471</v>
      </c>
      <c r="Y229" s="22" t="s">
        <v>490</v>
      </c>
      <c r="Z229" s="9" t="s">
        <v>473</v>
      </c>
      <c r="AA229" s="206">
        <v>185</v>
      </c>
      <c r="AB229" s="206">
        <v>185</v>
      </c>
      <c r="AC229" s="26">
        <v>0.5</v>
      </c>
      <c r="AD229" s="27">
        <f t="shared" si="4"/>
        <v>150</v>
      </c>
      <c r="AE229" s="4" t="s">
        <v>33</v>
      </c>
      <c r="AF229" s="4" t="s">
        <v>124</v>
      </c>
      <c r="AG229" s="4" t="s">
        <v>148</v>
      </c>
      <c r="AH229" s="4" t="s">
        <v>124</v>
      </c>
      <c r="AI229" s="4" t="s">
        <v>124</v>
      </c>
      <c r="AJ229" s="4" t="s">
        <v>153</v>
      </c>
      <c r="AK229" s="37" t="s">
        <v>124</v>
      </c>
      <c r="AL229" s="37" t="s">
        <v>124</v>
      </c>
      <c r="AM229" s="37" t="s">
        <v>132</v>
      </c>
      <c r="AN229" s="38" t="s">
        <v>560</v>
      </c>
      <c r="AO229" s="12" t="s">
        <v>44</v>
      </c>
      <c r="AP229" s="12" t="s">
        <v>347</v>
      </c>
      <c r="AQ229" s="4" t="s">
        <v>128</v>
      </c>
      <c r="AR229" s="4" t="s">
        <v>124</v>
      </c>
      <c r="AS229" s="202" t="s">
        <v>565</v>
      </c>
      <c r="AT229" s="285" t="s">
        <v>161</v>
      </c>
    </row>
    <row r="230" spans="2:46" hidden="1">
      <c r="B230" s="4"/>
      <c r="C230" s="4"/>
      <c r="D230" s="4"/>
      <c r="E230" s="4"/>
      <c r="F230" s="4"/>
      <c r="G230" s="4"/>
      <c r="R230" s="202" t="s">
        <v>136</v>
      </c>
      <c r="S230" s="202" t="s">
        <v>82</v>
      </c>
      <c r="T230" s="205" t="s">
        <v>295</v>
      </c>
      <c r="U230" s="203">
        <v>100</v>
      </c>
      <c r="V230" s="22" t="s">
        <v>461</v>
      </c>
      <c r="W230" s="22" t="s">
        <v>479</v>
      </c>
      <c r="X230" s="22" t="s">
        <v>471</v>
      </c>
      <c r="Y230" s="22" t="s">
        <v>490</v>
      </c>
      <c r="Z230" s="9" t="s">
        <v>473</v>
      </c>
      <c r="AA230" s="206">
        <v>195</v>
      </c>
      <c r="AB230" s="206">
        <v>195</v>
      </c>
      <c r="AC230" s="26">
        <v>0.5</v>
      </c>
      <c r="AD230" s="27">
        <f t="shared" si="4"/>
        <v>150</v>
      </c>
      <c r="AE230" s="4" t="s">
        <v>26</v>
      </c>
      <c r="AF230" s="4" t="s">
        <v>124</v>
      </c>
      <c r="AG230" s="4" t="s">
        <v>148</v>
      </c>
      <c r="AH230" s="4" t="s">
        <v>124</v>
      </c>
      <c r="AI230" s="4" t="s">
        <v>124</v>
      </c>
      <c r="AJ230" s="4" t="s">
        <v>153</v>
      </c>
      <c r="AK230" s="37" t="s">
        <v>124</v>
      </c>
      <c r="AL230" s="37" t="s">
        <v>124</v>
      </c>
      <c r="AM230" s="37" t="s">
        <v>132</v>
      </c>
      <c r="AN230" s="38" t="s">
        <v>560</v>
      </c>
      <c r="AO230" s="12" t="s">
        <v>571</v>
      </c>
      <c r="AP230" s="12" t="s">
        <v>347</v>
      </c>
      <c r="AQ230" s="4" t="s">
        <v>128</v>
      </c>
      <c r="AR230" s="4" t="s">
        <v>124</v>
      </c>
      <c r="AS230" s="202" t="s">
        <v>565</v>
      </c>
      <c r="AT230" s="285" t="s">
        <v>161</v>
      </c>
    </row>
    <row r="231" spans="2:46" hidden="1">
      <c r="B231" s="4"/>
      <c r="C231" s="4"/>
      <c r="D231" s="4"/>
      <c r="E231" s="4"/>
      <c r="F231" s="4"/>
      <c r="G231" s="4"/>
      <c r="R231" s="202" t="s">
        <v>136</v>
      </c>
      <c r="S231" s="202" t="s">
        <v>82</v>
      </c>
      <c r="T231" s="205" t="s">
        <v>296</v>
      </c>
      <c r="U231" s="203">
        <v>100</v>
      </c>
      <c r="V231" s="22" t="s">
        <v>461</v>
      </c>
      <c r="W231" s="22" t="s">
        <v>479</v>
      </c>
      <c r="X231" s="22" t="s">
        <v>471</v>
      </c>
      <c r="Y231" s="22" t="s">
        <v>490</v>
      </c>
      <c r="Z231" s="9" t="s">
        <v>473</v>
      </c>
      <c r="AA231" s="206">
        <v>245</v>
      </c>
      <c r="AB231" s="206">
        <v>245</v>
      </c>
      <c r="AC231" s="26">
        <v>0.5</v>
      </c>
      <c r="AD231" s="27">
        <f t="shared" si="4"/>
        <v>150</v>
      </c>
      <c r="AE231" s="4" t="s">
        <v>45</v>
      </c>
      <c r="AF231" s="4" t="s">
        <v>124</v>
      </c>
      <c r="AG231" s="4" t="s">
        <v>148</v>
      </c>
      <c r="AH231" s="4" t="s">
        <v>124</v>
      </c>
      <c r="AI231" s="4" t="s">
        <v>124</v>
      </c>
      <c r="AJ231" s="4" t="s">
        <v>153</v>
      </c>
      <c r="AK231" s="37" t="s">
        <v>124</v>
      </c>
      <c r="AL231" s="37" t="s">
        <v>124</v>
      </c>
      <c r="AM231" s="37" t="s">
        <v>132</v>
      </c>
      <c r="AN231" s="38" t="s">
        <v>560</v>
      </c>
      <c r="AO231" s="12" t="s">
        <v>572</v>
      </c>
      <c r="AP231" s="12" t="s">
        <v>347</v>
      </c>
      <c r="AQ231" s="4" t="s">
        <v>128</v>
      </c>
      <c r="AR231" s="4" t="s">
        <v>124</v>
      </c>
      <c r="AS231" s="202" t="s">
        <v>565</v>
      </c>
      <c r="AT231" s="285" t="s">
        <v>161</v>
      </c>
    </row>
    <row r="232" spans="2:46" hidden="1">
      <c r="B232" s="4"/>
      <c r="C232" s="4"/>
      <c r="D232" s="4"/>
      <c r="E232" s="4"/>
      <c r="F232" s="4"/>
      <c r="G232" s="4"/>
      <c r="R232" s="202" t="s">
        <v>136</v>
      </c>
      <c r="S232" s="202" t="s">
        <v>82</v>
      </c>
      <c r="T232" s="205" t="s">
        <v>297</v>
      </c>
      <c r="U232" s="203">
        <v>120</v>
      </c>
      <c r="V232" s="22" t="s">
        <v>462</v>
      </c>
      <c r="W232" s="22" t="s">
        <v>488</v>
      </c>
      <c r="X232" s="22" t="s">
        <v>491</v>
      </c>
      <c r="Y232" s="22" t="s">
        <v>492</v>
      </c>
      <c r="Z232" s="9" t="s">
        <v>473</v>
      </c>
      <c r="AA232" s="206">
        <v>205</v>
      </c>
      <c r="AB232" s="206">
        <v>205</v>
      </c>
      <c r="AC232" s="26">
        <v>0.5</v>
      </c>
      <c r="AD232" s="27">
        <f t="shared" si="4"/>
        <v>180</v>
      </c>
      <c r="AE232" s="4" t="s">
        <v>33</v>
      </c>
      <c r="AF232" s="4" t="s">
        <v>124</v>
      </c>
      <c r="AG232" s="4" t="s">
        <v>148</v>
      </c>
      <c r="AH232" s="4" t="s">
        <v>124</v>
      </c>
      <c r="AI232" s="4" t="s">
        <v>124</v>
      </c>
      <c r="AJ232" s="4" t="s">
        <v>153</v>
      </c>
      <c r="AK232" s="37" t="s">
        <v>124</v>
      </c>
      <c r="AL232" s="37" t="s">
        <v>124</v>
      </c>
      <c r="AM232" s="37" t="s">
        <v>132</v>
      </c>
      <c r="AN232" s="38" t="s">
        <v>560</v>
      </c>
      <c r="AO232" s="12" t="s">
        <v>44</v>
      </c>
      <c r="AP232" s="12" t="s">
        <v>347</v>
      </c>
      <c r="AQ232" s="4" t="s">
        <v>128</v>
      </c>
      <c r="AR232" s="4" t="s">
        <v>124</v>
      </c>
      <c r="AS232" s="202" t="s">
        <v>565</v>
      </c>
      <c r="AT232" s="285" t="s">
        <v>161</v>
      </c>
    </row>
    <row r="233" spans="2:46" hidden="1">
      <c r="B233" s="4"/>
      <c r="C233" s="4"/>
      <c r="D233" s="4"/>
      <c r="E233" s="4"/>
      <c r="F233" s="4"/>
      <c r="G233" s="4"/>
      <c r="R233" s="202" t="s">
        <v>136</v>
      </c>
      <c r="S233" s="202" t="s">
        <v>82</v>
      </c>
      <c r="T233" s="205" t="s">
        <v>298</v>
      </c>
      <c r="U233" s="203">
        <v>120</v>
      </c>
      <c r="V233" s="22" t="s">
        <v>462</v>
      </c>
      <c r="W233" s="22" t="s">
        <v>488</v>
      </c>
      <c r="X233" s="22" t="s">
        <v>491</v>
      </c>
      <c r="Y233" s="22" t="s">
        <v>492</v>
      </c>
      <c r="Z233" s="9" t="s">
        <v>473</v>
      </c>
      <c r="AA233" s="206">
        <v>215</v>
      </c>
      <c r="AB233" s="206">
        <v>215</v>
      </c>
      <c r="AC233" s="26">
        <v>0.5</v>
      </c>
      <c r="AD233" s="27">
        <f t="shared" si="4"/>
        <v>180</v>
      </c>
      <c r="AE233" s="4" t="s">
        <v>26</v>
      </c>
      <c r="AF233" s="4" t="s">
        <v>124</v>
      </c>
      <c r="AG233" s="4" t="s">
        <v>148</v>
      </c>
      <c r="AH233" s="4" t="s">
        <v>124</v>
      </c>
      <c r="AI233" s="4" t="s">
        <v>124</v>
      </c>
      <c r="AJ233" s="4" t="s">
        <v>153</v>
      </c>
      <c r="AK233" s="37" t="s">
        <v>124</v>
      </c>
      <c r="AL233" s="37" t="s">
        <v>124</v>
      </c>
      <c r="AM233" s="37" t="s">
        <v>132</v>
      </c>
      <c r="AN233" s="38" t="s">
        <v>560</v>
      </c>
      <c r="AO233" s="12" t="s">
        <v>571</v>
      </c>
      <c r="AP233" s="12" t="s">
        <v>347</v>
      </c>
      <c r="AQ233" s="4" t="s">
        <v>128</v>
      </c>
      <c r="AR233" s="4" t="s">
        <v>124</v>
      </c>
      <c r="AS233" s="202" t="s">
        <v>565</v>
      </c>
      <c r="AT233" s="285" t="s">
        <v>161</v>
      </c>
    </row>
    <row r="234" spans="2:46" hidden="1">
      <c r="B234" s="4"/>
      <c r="C234" s="4"/>
      <c r="D234" s="4"/>
      <c r="E234" s="4"/>
      <c r="F234" s="4"/>
      <c r="G234" s="4"/>
      <c r="R234" s="202" t="s">
        <v>136</v>
      </c>
      <c r="S234" s="202" t="s">
        <v>82</v>
      </c>
      <c r="T234" s="205" t="s">
        <v>299</v>
      </c>
      <c r="U234" s="203">
        <v>120</v>
      </c>
      <c r="V234" s="22" t="s">
        <v>462</v>
      </c>
      <c r="W234" s="22" t="s">
        <v>488</v>
      </c>
      <c r="X234" s="22" t="s">
        <v>491</v>
      </c>
      <c r="Y234" s="22" t="s">
        <v>492</v>
      </c>
      <c r="Z234" s="9" t="s">
        <v>473</v>
      </c>
      <c r="AA234" s="206">
        <v>265</v>
      </c>
      <c r="AB234" s="206">
        <v>265</v>
      </c>
      <c r="AC234" s="26">
        <v>0.5</v>
      </c>
      <c r="AD234" s="27">
        <f t="shared" si="4"/>
        <v>180</v>
      </c>
      <c r="AE234" s="4" t="s">
        <v>45</v>
      </c>
      <c r="AF234" s="4" t="s">
        <v>124</v>
      </c>
      <c r="AG234" s="4" t="s">
        <v>148</v>
      </c>
      <c r="AH234" s="4" t="s">
        <v>124</v>
      </c>
      <c r="AI234" s="4" t="s">
        <v>124</v>
      </c>
      <c r="AJ234" s="4" t="s">
        <v>153</v>
      </c>
      <c r="AK234" s="37" t="s">
        <v>124</v>
      </c>
      <c r="AL234" s="37" t="s">
        <v>124</v>
      </c>
      <c r="AM234" s="37" t="s">
        <v>132</v>
      </c>
      <c r="AN234" s="38" t="s">
        <v>560</v>
      </c>
      <c r="AO234" s="12" t="s">
        <v>572</v>
      </c>
      <c r="AP234" s="12" t="s">
        <v>347</v>
      </c>
      <c r="AQ234" s="4" t="s">
        <v>128</v>
      </c>
      <c r="AR234" s="4" t="s">
        <v>124</v>
      </c>
      <c r="AS234" s="202" t="s">
        <v>565</v>
      </c>
      <c r="AT234" s="285" t="s">
        <v>161</v>
      </c>
    </row>
    <row r="235" spans="2:46" hidden="1">
      <c r="B235" s="4"/>
      <c r="C235" s="4"/>
      <c r="D235" s="4"/>
      <c r="E235" s="4"/>
      <c r="F235" s="4"/>
      <c r="G235" s="4"/>
      <c r="R235" s="202" t="s">
        <v>136</v>
      </c>
      <c r="S235" s="202" t="s">
        <v>83</v>
      </c>
      <c r="T235" s="205" t="s">
        <v>306</v>
      </c>
      <c r="U235" s="203">
        <v>100</v>
      </c>
      <c r="V235" s="22" t="s">
        <v>461</v>
      </c>
      <c r="W235" s="22" t="s">
        <v>479</v>
      </c>
      <c r="X235" s="22" t="s">
        <v>471</v>
      </c>
      <c r="Y235" s="22" t="s">
        <v>490</v>
      </c>
      <c r="Z235" s="9" t="s">
        <v>473</v>
      </c>
      <c r="AA235" s="206">
        <v>190</v>
      </c>
      <c r="AB235" s="206">
        <v>190</v>
      </c>
      <c r="AC235" s="26">
        <v>0.5</v>
      </c>
      <c r="AD235" s="27">
        <f t="shared" si="4"/>
        <v>150</v>
      </c>
      <c r="AE235" s="4" t="s">
        <v>33</v>
      </c>
      <c r="AF235" s="4" t="s">
        <v>124</v>
      </c>
      <c r="AG235" s="4" t="s">
        <v>148</v>
      </c>
      <c r="AH235" s="4" t="s">
        <v>124</v>
      </c>
      <c r="AI235" s="4" t="s">
        <v>124</v>
      </c>
      <c r="AJ235" s="12" t="s">
        <v>152</v>
      </c>
      <c r="AK235" s="37" t="s">
        <v>129</v>
      </c>
      <c r="AL235" s="37" t="s">
        <v>156</v>
      </c>
      <c r="AM235" s="37" t="s">
        <v>132</v>
      </c>
      <c r="AN235" s="38" t="s">
        <v>560</v>
      </c>
      <c r="AO235" s="12" t="s">
        <v>44</v>
      </c>
      <c r="AP235" s="12" t="s">
        <v>347</v>
      </c>
      <c r="AQ235" s="4" t="s">
        <v>128</v>
      </c>
      <c r="AR235" s="4" t="s">
        <v>124</v>
      </c>
      <c r="AS235" s="202" t="s">
        <v>565</v>
      </c>
      <c r="AT235" s="285" t="s">
        <v>83</v>
      </c>
    </row>
    <row r="236" spans="2:46" hidden="1">
      <c r="B236" s="4"/>
      <c r="C236" s="4"/>
      <c r="D236" s="4"/>
      <c r="E236" s="4"/>
      <c r="F236" s="4"/>
      <c r="G236" s="4"/>
      <c r="R236" s="202" t="s">
        <v>136</v>
      </c>
      <c r="S236" s="202" t="s">
        <v>83</v>
      </c>
      <c r="T236" s="205" t="s">
        <v>307</v>
      </c>
      <c r="U236" s="203">
        <v>100</v>
      </c>
      <c r="V236" s="22" t="s">
        <v>461</v>
      </c>
      <c r="W236" s="22" t="s">
        <v>479</v>
      </c>
      <c r="X236" s="22" t="s">
        <v>471</v>
      </c>
      <c r="Y236" s="22" t="s">
        <v>490</v>
      </c>
      <c r="Z236" s="9" t="s">
        <v>473</v>
      </c>
      <c r="AA236" s="206">
        <v>200</v>
      </c>
      <c r="AB236" s="206">
        <v>200</v>
      </c>
      <c r="AC236" s="26">
        <v>0.5</v>
      </c>
      <c r="AD236" s="27">
        <f t="shared" si="4"/>
        <v>150</v>
      </c>
      <c r="AE236" s="4" t="s">
        <v>26</v>
      </c>
      <c r="AF236" s="4" t="s">
        <v>124</v>
      </c>
      <c r="AG236" s="4" t="s">
        <v>148</v>
      </c>
      <c r="AH236" s="4" t="s">
        <v>124</v>
      </c>
      <c r="AI236" s="4" t="s">
        <v>124</v>
      </c>
      <c r="AJ236" s="12" t="s">
        <v>152</v>
      </c>
      <c r="AK236" s="37" t="s">
        <v>129</v>
      </c>
      <c r="AL236" s="37" t="s">
        <v>156</v>
      </c>
      <c r="AM236" s="37" t="s">
        <v>132</v>
      </c>
      <c r="AN236" s="38" t="s">
        <v>560</v>
      </c>
      <c r="AO236" s="12" t="s">
        <v>571</v>
      </c>
      <c r="AP236" s="12" t="s">
        <v>347</v>
      </c>
      <c r="AQ236" s="4" t="s">
        <v>128</v>
      </c>
      <c r="AR236" s="4" t="s">
        <v>124</v>
      </c>
      <c r="AS236" s="202" t="s">
        <v>565</v>
      </c>
      <c r="AT236" s="285" t="s">
        <v>83</v>
      </c>
    </row>
    <row r="237" spans="2:46" hidden="1">
      <c r="B237" s="4"/>
      <c r="C237" s="4"/>
      <c r="D237" s="4"/>
      <c r="E237" s="4"/>
      <c r="F237" s="4"/>
      <c r="G237" s="4"/>
      <c r="R237" s="202" t="s">
        <v>136</v>
      </c>
      <c r="S237" s="202" t="s">
        <v>83</v>
      </c>
      <c r="T237" s="205" t="s">
        <v>308</v>
      </c>
      <c r="U237" s="203">
        <v>100</v>
      </c>
      <c r="V237" s="22" t="s">
        <v>461</v>
      </c>
      <c r="W237" s="22" t="s">
        <v>479</v>
      </c>
      <c r="X237" s="22" t="s">
        <v>471</v>
      </c>
      <c r="Y237" s="22" t="s">
        <v>490</v>
      </c>
      <c r="Z237" s="9" t="s">
        <v>473</v>
      </c>
      <c r="AA237" s="206">
        <v>250</v>
      </c>
      <c r="AB237" s="206">
        <v>250</v>
      </c>
      <c r="AC237" s="26">
        <v>0.5</v>
      </c>
      <c r="AD237" s="27">
        <f t="shared" si="4"/>
        <v>150</v>
      </c>
      <c r="AE237" s="4" t="s">
        <v>45</v>
      </c>
      <c r="AF237" s="4" t="s">
        <v>124</v>
      </c>
      <c r="AG237" s="4" t="s">
        <v>148</v>
      </c>
      <c r="AH237" s="4" t="s">
        <v>124</v>
      </c>
      <c r="AI237" s="4" t="s">
        <v>124</v>
      </c>
      <c r="AJ237" s="12" t="s">
        <v>152</v>
      </c>
      <c r="AK237" s="37" t="s">
        <v>129</v>
      </c>
      <c r="AL237" s="37" t="s">
        <v>156</v>
      </c>
      <c r="AM237" s="37" t="s">
        <v>132</v>
      </c>
      <c r="AN237" s="38" t="s">
        <v>560</v>
      </c>
      <c r="AO237" s="12" t="s">
        <v>46</v>
      </c>
      <c r="AP237" s="12" t="s">
        <v>347</v>
      </c>
      <c r="AQ237" s="4" t="s">
        <v>128</v>
      </c>
      <c r="AR237" s="4" t="s">
        <v>124</v>
      </c>
      <c r="AS237" s="202" t="s">
        <v>565</v>
      </c>
      <c r="AT237" s="285" t="s">
        <v>83</v>
      </c>
    </row>
    <row r="238" spans="2:46" hidden="1">
      <c r="B238" s="4"/>
      <c r="C238" s="4"/>
      <c r="D238" s="4"/>
      <c r="E238" s="4"/>
      <c r="F238" s="4"/>
      <c r="G238" s="4"/>
      <c r="R238" s="202" t="s">
        <v>136</v>
      </c>
      <c r="S238" s="202" t="s">
        <v>83</v>
      </c>
      <c r="T238" s="205" t="s">
        <v>309</v>
      </c>
      <c r="U238" s="203">
        <v>120</v>
      </c>
      <c r="V238" s="22" t="s">
        <v>462</v>
      </c>
      <c r="W238" s="22" t="s">
        <v>488</v>
      </c>
      <c r="X238" s="22" t="s">
        <v>491</v>
      </c>
      <c r="Y238" s="22" t="s">
        <v>492</v>
      </c>
      <c r="Z238" s="9" t="s">
        <v>473</v>
      </c>
      <c r="AA238" s="206">
        <v>210</v>
      </c>
      <c r="AB238" s="206">
        <v>210</v>
      </c>
      <c r="AC238" s="26">
        <v>0.5</v>
      </c>
      <c r="AD238" s="27">
        <f t="shared" si="4"/>
        <v>180</v>
      </c>
      <c r="AE238" s="4" t="s">
        <v>33</v>
      </c>
      <c r="AF238" s="4" t="s">
        <v>124</v>
      </c>
      <c r="AG238" s="4" t="s">
        <v>148</v>
      </c>
      <c r="AH238" s="4" t="s">
        <v>124</v>
      </c>
      <c r="AI238" s="4" t="s">
        <v>124</v>
      </c>
      <c r="AJ238" s="12" t="s">
        <v>152</v>
      </c>
      <c r="AK238" s="37" t="s">
        <v>129</v>
      </c>
      <c r="AL238" s="37" t="s">
        <v>156</v>
      </c>
      <c r="AM238" s="37" t="s">
        <v>132</v>
      </c>
      <c r="AN238" s="38" t="s">
        <v>560</v>
      </c>
      <c r="AO238" s="12" t="s">
        <v>44</v>
      </c>
      <c r="AP238" s="12" t="s">
        <v>347</v>
      </c>
      <c r="AQ238" s="4" t="s">
        <v>128</v>
      </c>
      <c r="AR238" s="4" t="s">
        <v>124</v>
      </c>
      <c r="AS238" s="202" t="s">
        <v>565</v>
      </c>
      <c r="AT238" s="285" t="s">
        <v>83</v>
      </c>
    </row>
    <row r="239" spans="2:46" hidden="1">
      <c r="B239" s="4"/>
      <c r="C239" s="4"/>
      <c r="D239" s="4"/>
      <c r="E239" s="4"/>
      <c r="F239" s="4"/>
      <c r="G239" s="4"/>
      <c r="R239" s="202" t="s">
        <v>136</v>
      </c>
      <c r="S239" s="202" t="s">
        <v>83</v>
      </c>
      <c r="T239" s="205" t="s">
        <v>310</v>
      </c>
      <c r="U239" s="203">
        <v>120</v>
      </c>
      <c r="V239" s="22" t="s">
        <v>462</v>
      </c>
      <c r="W239" s="22" t="s">
        <v>488</v>
      </c>
      <c r="X239" s="22" t="s">
        <v>491</v>
      </c>
      <c r="Y239" s="22" t="s">
        <v>492</v>
      </c>
      <c r="Z239" s="9" t="s">
        <v>473</v>
      </c>
      <c r="AA239" s="206">
        <v>220</v>
      </c>
      <c r="AB239" s="206">
        <v>220</v>
      </c>
      <c r="AC239" s="26">
        <v>0.5</v>
      </c>
      <c r="AD239" s="27">
        <f t="shared" si="4"/>
        <v>180</v>
      </c>
      <c r="AE239" s="4" t="s">
        <v>26</v>
      </c>
      <c r="AF239" s="4" t="s">
        <v>124</v>
      </c>
      <c r="AG239" s="4" t="s">
        <v>148</v>
      </c>
      <c r="AH239" s="4" t="s">
        <v>124</v>
      </c>
      <c r="AI239" s="4" t="s">
        <v>124</v>
      </c>
      <c r="AJ239" s="12" t="s">
        <v>152</v>
      </c>
      <c r="AK239" s="37" t="s">
        <v>129</v>
      </c>
      <c r="AL239" s="37" t="s">
        <v>156</v>
      </c>
      <c r="AM239" s="37" t="s">
        <v>132</v>
      </c>
      <c r="AN239" s="38" t="s">
        <v>560</v>
      </c>
      <c r="AO239" s="12" t="s">
        <v>571</v>
      </c>
      <c r="AP239" s="12" t="s">
        <v>347</v>
      </c>
      <c r="AQ239" s="4" t="s">
        <v>128</v>
      </c>
      <c r="AR239" s="4" t="s">
        <v>124</v>
      </c>
      <c r="AS239" s="202" t="s">
        <v>565</v>
      </c>
      <c r="AT239" s="285" t="s">
        <v>83</v>
      </c>
    </row>
    <row r="240" spans="2:46" hidden="1">
      <c r="B240" s="4"/>
      <c r="C240" s="4"/>
      <c r="D240" s="4"/>
      <c r="E240" s="4"/>
      <c r="F240" s="4"/>
      <c r="G240" s="4"/>
      <c r="R240" s="202" t="s">
        <v>136</v>
      </c>
      <c r="S240" s="202" t="s">
        <v>83</v>
      </c>
      <c r="T240" s="205" t="s">
        <v>311</v>
      </c>
      <c r="U240" s="203">
        <v>120</v>
      </c>
      <c r="V240" s="22" t="s">
        <v>462</v>
      </c>
      <c r="W240" s="22" t="s">
        <v>488</v>
      </c>
      <c r="X240" s="22" t="s">
        <v>491</v>
      </c>
      <c r="Y240" s="22" t="s">
        <v>492</v>
      </c>
      <c r="Z240" s="9" t="s">
        <v>473</v>
      </c>
      <c r="AA240" s="206">
        <v>270</v>
      </c>
      <c r="AB240" s="206">
        <v>270</v>
      </c>
      <c r="AC240" s="26">
        <v>0.5</v>
      </c>
      <c r="AD240" s="27">
        <f t="shared" si="4"/>
        <v>180</v>
      </c>
      <c r="AE240" s="4" t="s">
        <v>45</v>
      </c>
      <c r="AF240" s="4" t="s">
        <v>124</v>
      </c>
      <c r="AG240" s="4" t="s">
        <v>148</v>
      </c>
      <c r="AH240" s="4" t="s">
        <v>124</v>
      </c>
      <c r="AI240" s="4" t="s">
        <v>124</v>
      </c>
      <c r="AJ240" s="12" t="s">
        <v>152</v>
      </c>
      <c r="AK240" s="37" t="s">
        <v>129</v>
      </c>
      <c r="AL240" s="37" t="s">
        <v>156</v>
      </c>
      <c r="AM240" s="37" t="s">
        <v>132</v>
      </c>
      <c r="AN240" s="38" t="s">
        <v>560</v>
      </c>
      <c r="AO240" s="12" t="s">
        <v>572</v>
      </c>
      <c r="AP240" s="12" t="s">
        <v>347</v>
      </c>
      <c r="AQ240" s="4" t="s">
        <v>128</v>
      </c>
      <c r="AR240" s="4" t="s">
        <v>124</v>
      </c>
      <c r="AS240" s="202" t="s">
        <v>565</v>
      </c>
      <c r="AT240" s="285" t="s">
        <v>83</v>
      </c>
    </row>
    <row r="241" spans="2:45" hidden="1">
      <c r="B241" s="4"/>
      <c r="C241" s="4"/>
      <c r="D241" s="4"/>
      <c r="E241" s="4"/>
      <c r="F241" s="4"/>
      <c r="G241" s="4"/>
      <c r="AS241" s="202"/>
    </row>
    <row r="242" spans="2:45" hidden="1">
      <c r="B242" s="4"/>
      <c r="C242" s="4"/>
      <c r="D242" s="4"/>
      <c r="E242" s="4"/>
      <c r="F242" s="4"/>
      <c r="G242" s="4"/>
    </row>
    <row r="243" spans="2:45" hidden="1">
      <c r="B243" s="4"/>
      <c r="C243" s="4"/>
      <c r="D243" s="4"/>
      <c r="E243" s="4"/>
      <c r="F243" s="4"/>
      <c r="G243" s="4"/>
    </row>
    <row r="244" spans="2:45" hidden="1">
      <c r="B244" s="4"/>
      <c r="C244" s="4"/>
      <c r="D244" s="4"/>
      <c r="E244" s="4"/>
      <c r="F244" s="4"/>
      <c r="G244" s="4"/>
    </row>
    <row r="245" spans="2:45" hidden="1">
      <c r="B245" s="4"/>
      <c r="C245" s="4"/>
      <c r="D245" s="4"/>
      <c r="E245" s="4"/>
      <c r="F245" s="4"/>
      <c r="G245" s="4"/>
    </row>
    <row r="246" spans="2:45" hidden="1">
      <c r="B246" s="4"/>
      <c r="C246" s="4"/>
      <c r="D246" s="4"/>
      <c r="E246" s="4"/>
      <c r="F246" s="4"/>
      <c r="G246" s="4"/>
    </row>
    <row r="247" spans="2:45" hidden="1">
      <c r="B247" s="4"/>
      <c r="C247" s="4"/>
      <c r="D247" s="4"/>
      <c r="E247" s="4"/>
      <c r="F247" s="4"/>
      <c r="G247" s="4"/>
      <c r="AB247" s="53"/>
    </row>
    <row r="248" spans="2:45" hidden="1">
      <c r="B248" s="4"/>
      <c r="C248" s="4"/>
      <c r="D248" s="4"/>
      <c r="E248" s="4"/>
      <c r="F248" s="4"/>
      <c r="G248" s="4"/>
    </row>
    <row r="249" spans="2:45" hidden="1">
      <c r="B249" s="4"/>
      <c r="C249" s="4"/>
      <c r="D249" s="4"/>
      <c r="E249" s="4"/>
      <c r="F249" s="4"/>
      <c r="G249" s="4"/>
    </row>
    <row r="250" spans="2:45" hidden="1">
      <c r="B250" s="4"/>
      <c r="C250" s="4"/>
      <c r="D250" s="4"/>
      <c r="E250" s="4"/>
      <c r="F250" s="4"/>
      <c r="G250" s="4"/>
    </row>
    <row r="251" spans="2:45" hidden="1">
      <c r="B251" s="4"/>
      <c r="C251" s="4"/>
      <c r="D251" s="4"/>
      <c r="E251" s="4"/>
      <c r="F251" s="4"/>
      <c r="G251" s="4"/>
    </row>
    <row r="252" spans="2:45" hidden="1">
      <c r="B252" s="4"/>
      <c r="C252" s="4"/>
      <c r="D252" s="4"/>
      <c r="E252" s="4"/>
      <c r="F252" s="4"/>
      <c r="G252" s="4"/>
    </row>
    <row r="253" spans="2:45" hidden="1">
      <c r="B253" s="4"/>
      <c r="C253" s="4"/>
      <c r="D253" s="4"/>
      <c r="E253" s="4"/>
      <c r="F253" s="4"/>
      <c r="G253" s="4"/>
    </row>
    <row r="254" spans="2:45" hidden="1">
      <c r="B254" s="4"/>
      <c r="C254" s="4"/>
      <c r="D254" s="4"/>
      <c r="E254" s="4"/>
      <c r="F254" s="4"/>
      <c r="G254" s="4"/>
    </row>
    <row r="255" spans="2:45" hidden="1">
      <c r="B255" s="4"/>
      <c r="C255" s="4"/>
      <c r="D255" s="4"/>
      <c r="E255" s="4"/>
      <c r="F255" s="4"/>
      <c r="G255" s="4"/>
      <c r="S255" s="10"/>
      <c r="T255" s="10"/>
      <c r="U255" s="10"/>
    </row>
    <row r="256" spans="2:45" hidden="1">
      <c r="B256" s="4"/>
      <c r="C256" s="4"/>
      <c r="D256" s="4"/>
      <c r="E256" s="4"/>
      <c r="F256" s="4"/>
      <c r="G256" s="4"/>
      <c r="S256" s="10"/>
      <c r="T256" s="10"/>
      <c r="U256" s="10"/>
    </row>
    <row r="257" spans="2:21" hidden="1">
      <c r="B257" s="4"/>
      <c r="C257" s="4"/>
      <c r="D257" s="4"/>
      <c r="E257" s="4"/>
      <c r="F257" s="4"/>
      <c r="G257" s="4"/>
      <c r="S257" s="10"/>
      <c r="T257" s="10"/>
      <c r="U257" s="10"/>
    </row>
    <row r="258" spans="2:21" hidden="1">
      <c r="B258" s="4"/>
      <c r="C258" s="4"/>
      <c r="D258" s="4"/>
      <c r="E258" s="4"/>
      <c r="F258" s="4"/>
      <c r="G258" s="4"/>
      <c r="S258" s="10"/>
      <c r="T258" s="10"/>
      <c r="U258" s="10"/>
    </row>
    <row r="259" spans="2:21" hidden="1">
      <c r="B259" s="4"/>
      <c r="C259" s="4"/>
      <c r="D259" s="4"/>
      <c r="E259" s="4"/>
      <c r="F259" s="4"/>
      <c r="G259" s="4"/>
      <c r="S259" s="10"/>
      <c r="T259" s="10"/>
      <c r="U259" s="10"/>
    </row>
    <row r="260" spans="2:21" hidden="1">
      <c r="B260" s="4"/>
      <c r="C260" s="4"/>
      <c r="D260" s="4"/>
      <c r="E260" s="4"/>
      <c r="F260" s="4"/>
      <c r="G260" s="4"/>
      <c r="S260" s="10"/>
      <c r="T260" s="10"/>
      <c r="U260" s="10"/>
    </row>
    <row r="261" spans="2:21" hidden="1">
      <c r="B261" s="4"/>
      <c r="C261" s="4"/>
      <c r="D261" s="4"/>
      <c r="E261" s="4"/>
      <c r="F261" s="4"/>
      <c r="G261" s="4"/>
      <c r="S261" s="10"/>
      <c r="T261" s="10"/>
      <c r="U261" s="10"/>
    </row>
    <row r="262" spans="2:21" hidden="1">
      <c r="B262" s="4"/>
      <c r="C262" s="4"/>
      <c r="D262" s="4"/>
      <c r="E262" s="4"/>
      <c r="F262" s="4"/>
      <c r="G262" s="4"/>
      <c r="S262" s="10"/>
      <c r="T262" s="10"/>
      <c r="U262" s="10"/>
    </row>
    <row r="263" spans="2:21" hidden="1">
      <c r="B263" s="4"/>
      <c r="C263" s="4"/>
      <c r="D263" s="4"/>
      <c r="E263" s="4"/>
      <c r="F263" s="4"/>
      <c r="G263" s="4"/>
      <c r="S263" s="10"/>
      <c r="T263" s="10"/>
      <c r="U263" s="10"/>
    </row>
    <row r="264" spans="2:21" hidden="1">
      <c r="B264" s="4"/>
      <c r="C264" s="4"/>
      <c r="D264" s="4"/>
      <c r="E264" s="4"/>
      <c r="F264" s="4"/>
      <c r="G264" s="4"/>
      <c r="S264" s="10"/>
      <c r="T264" s="10"/>
      <c r="U264" s="10"/>
    </row>
    <row r="265" spans="2:21" hidden="1">
      <c r="B265" s="4"/>
      <c r="C265" s="4"/>
      <c r="D265" s="4"/>
      <c r="E265" s="4"/>
      <c r="F265" s="4"/>
      <c r="G265" s="4"/>
      <c r="S265" s="10"/>
      <c r="T265" s="10"/>
      <c r="U265" s="10"/>
    </row>
    <row r="266" spans="2:21" hidden="1">
      <c r="B266" s="4"/>
      <c r="C266" s="4"/>
      <c r="D266" s="4"/>
      <c r="E266" s="4"/>
      <c r="F266" s="4"/>
      <c r="G266" s="4"/>
      <c r="S266" s="10"/>
      <c r="T266" s="10"/>
      <c r="U266" s="10"/>
    </row>
    <row r="267" spans="2:21" hidden="1">
      <c r="B267" s="4"/>
      <c r="C267" s="4"/>
      <c r="D267" s="4"/>
      <c r="E267" s="4"/>
      <c r="F267" s="4"/>
      <c r="G267" s="4"/>
      <c r="S267" s="10"/>
      <c r="T267" s="10"/>
      <c r="U267" s="10"/>
    </row>
    <row r="268" spans="2:21" hidden="1">
      <c r="B268" s="4"/>
      <c r="C268" s="4"/>
      <c r="D268" s="4"/>
      <c r="E268" s="4"/>
      <c r="F268" s="4"/>
      <c r="G268" s="4"/>
      <c r="S268" s="10"/>
      <c r="T268" s="10"/>
      <c r="U268" s="10"/>
    </row>
    <row r="269" spans="2:21" hidden="1">
      <c r="B269" s="4"/>
      <c r="C269" s="4"/>
      <c r="D269" s="4"/>
      <c r="E269" s="4"/>
      <c r="F269" s="4"/>
      <c r="G269" s="4"/>
      <c r="S269" s="10"/>
      <c r="T269" s="10"/>
      <c r="U269" s="10"/>
    </row>
    <row r="270" spans="2:21" hidden="1">
      <c r="B270" s="4"/>
      <c r="C270" s="4"/>
      <c r="D270" s="4"/>
      <c r="E270" s="4"/>
      <c r="F270" s="4"/>
      <c r="G270" s="4"/>
      <c r="S270" s="10"/>
      <c r="T270" s="10"/>
      <c r="U270" s="10"/>
    </row>
    <row r="271" spans="2:21" hidden="1">
      <c r="B271" s="4"/>
      <c r="C271" s="4"/>
      <c r="D271" s="4"/>
      <c r="E271" s="4"/>
      <c r="F271" s="4"/>
      <c r="G271" s="4"/>
      <c r="S271" s="10"/>
      <c r="T271" s="10"/>
      <c r="U271" s="10"/>
    </row>
    <row r="272" spans="2:21" hidden="1">
      <c r="B272" s="4"/>
      <c r="C272" s="4"/>
      <c r="D272" s="4"/>
      <c r="E272" s="4"/>
      <c r="F272" s="4"/>
      <c r="G272" s="4"/>
      <c r="S272" s="10"/>
      <c r="T272" s="10"/>
      <c r="U272" s="10"/>
    </row>
    <row r="273" spans="2:21" hidden="1">
      <c r="B273" s="4"/>
      <c r="C273" s="4"/>
      <c r="D273" s="4"/>
      <c r="E273" s="4"/>
      <c r="F273" s="4"/>
      <c r="G273" s="4"/>
      <c r="S273" s="10"/>
      <c r="T273" s="10"/>
      <c r="U273" s="10"/>
    </row>
    <row r="274" spans="2:21" hidden="1">
      <c r="B274" s="4"/>
      <c r="C274" s="4"/>
      <c r="D274" s="4"/>
      <c r="E274" s="4"/>
      <c r="F274" s="4"/>
      <c r="G274" s="4"/>
      <c r="S274" s="10"/>
      <c r="T274" s="10"/>
      <c r="U274" s="10"/>
    </row>
    <row r="275" spans="2:21" hidden="1">
      <c r="B275" s="4"/>
      <c r="C275" s="4"/>
      <c r="D275" s="4"/>
      <c r="E275" s="4"/>
      <c r="F275" s="4"/>
      <c r="G275" s="4"/>
      <c r="S275" s="10"/>
      <c r="T275" s="10"/>
      <c r="U275" s="10"/>
    </row>
    <row r="276" spans="2:21" hidden="1">
      <c r="B276" s="4"/>
      <c r="C276" s="4"/>
      <c r="D276" s="4"/>
      <c r="E276" s="4"/>
      <c r="F276" s="4"/>
      <c r="G276" s="4"/>
      <c r="S276" s="10"/>
      <c r="T276" s="10"/>
      <c r="U276" s="10"/>
    </row>
    <row r="277" spans="2:21" hidden="1">
      <c r="B277" s="4"/>
      <c r="C277" s="4"/>
      <c r="D277" s="4"/>
      <c r="E277" s="4"/>
      <c r="F277" s="4"/>
      <c r="G277" s="4"/>
      <c r="S277" s="10"/>
      <c r="T277" s="10"/>
      <c r="U277" s="10"/>
    </row>
    <row r="278" spans="2:21" hidden="1">
      <c r="B278" s="4"/>
      <c r="C278" s="4"/>
      <c r="D278" s="4"/>
      <c r="E278" s="4"/>
      <c r="F278" s="4"/>
      <c r="G278" s="4"/>
      <c r="S278" s="10"/>
      <c r="T278" s="10"/>
      <c r="U278" s="10"/>
    </row>
    <row r="279" spans="2:21" hidden="1">
      <c r="B279" s="4"/>
      <c r="C279" s="4"/>
      <c r="D279" s="4"/>
      <c r="E279" s="4"/>
      <c r="F279" s="4"/>
      <c r="G279" s="4"/>
      <c r="T279" s="10"/>
      <c r="U279" s="10"/>
    </row>
    <row r="280" spans="2:21" hidden="1">
      <c r="B280" s="4"/>
      <c r="C280" s="4"/>
      <c r="D280" s="4"/>
      <c r="E280" s="4"/>
      <c r="F280" s="4"/>
      <c r="G280" s="4"/>
      <c r="T280" s="10"/>
      <c r="U280" s="10"/>
    </row>
    <row r="281" spans="2:21" hidden="1">
      <c r="B281" s="4"/>
      <c r="C281" s="4"/>
      <c r="D281" s="4"/>
      <c r="E281" s="4"/>
      <c r="F281" s="4"/>
      <c r="G281" s="4"/>
      <c r="T281" s="10"/>
      <c r="U281" s="10"/>
    </row>
    <row r="282" spans="2:21" hidden="1">
      <c r="B282" s="4"/>
      <c r="C282" s="4"/>
      <c r="D282" s="4"/>
      <c r="E282" s="4"/>
      <c r="F282" s="4"/>
      <c r="G282" s="4"/>
      <c r="T282" s="10"/>
      <c r="U282" s="10"/>
    </row>
    <row r="283" spans="2:21" hidden="1">
      <c r="B283" s="4"/>
      <c r="C283" s="4"/>
      <c r="D283" s="4"/>
      <c r="E283" s="4"/>
      <c r="F283" s="4"/>
      <c r="G283" s="4"/>
      <c r="T283" s="10"/>
      <c r="U283" s="10"/>
    </row>
    <row r="284" spans="2:21" hidden="1">
      <c r="B284" s="4"/>
      <c r="C284" s="4"/>
      <c r="D284" s="4"/>
      <c r="E284" s="4"/>
      <c r="F284" s="4"/>
      <c r="G284" s="4"/>
      <c r="T284" s="10"/>
      <c r="U284" s="10"/>
    </row>
    <row r="285" spans="2:21" hidden="1">
      <c r="B285" s="4"/>
      <c r="C285" s="4"/>
      <c r="D285" s="4"/>
      <c r="E285" s="4"/>
      <c r="F285" s="4"/>
      <c r="G285" s="4"/>
      <c r="T285" s="10"/>
      <c r="U285" s="10"/>
    </row>
    <row r="286" spans="2:21" hidden="1">
      <c r="B286" s="4"/>
      <c r="C286" s="4"/>
      <c r="D286" s="4"/>
      <c r="E286" s="4"/>
      <c r="F286" s="4"/>
      <c r="G286" s="4"/>
      <c r="T286" s="10"/>
      <c r="U286" s="10"/>
    </row>
    <row r="287" spans="2:21" hidden="1">
      <c r="B287" s="4"/>
      <c r="C287" s="4"/>
      <c r="D287" s="4"/>
      <c r="E287" s="4"/>
      <c r="F287" s="4"/>
      <c r="G287" s="4"/>
      <c r="T287" s="10"/>
      <c r="U287" s="10"/>
    </row>
    <row r="288" spans="2:21" hidden="1">
      <c r="B288" s="4"/>
      <c r="C288" s="4"/>
      <c r="D288" s="4"/>
      <c r="E288" s="4"/>
      <c r="F288" s="4"/>
      <c r="G288" s="4"/>
    </row>
    <row r="289" spans="2:22" hidden="1">
      <c r="B289" s="4"/>
      <c r="C289" s="4"/>
      <c r="D289" s="4"/>
      <c r="E289" s="4"/>
      <c r="F289" s="4"/>
      <c r="G289" s="4"/>
    </row>
    <row r="290" spans="2:22" hidden="1">
      <c r="B290" s="4"/>
      <c r="C290" s="4"/>
      <c r="D290" s="4"/>
      <c r="E290" s="4"/>
      <c r="F290" s="4"/>
      <c r="G290" s="4"/>
    </row>
    <row r="291" spans="2:22" hidden="1">
      <c r="B291" s="4"/>
      <c r="C291" s="4"/>
      <c r="D291" s="4"/>
      <c r="E291" s="4"/>
      <c r="F291" s="4"/>
      <c r="G291" s="4"/>
    </row>
    <row r="292" spans="2:22" hidden="1">
      <c r="B292" s="4"/>
      <c r="C292" s="4"/>
      <c r="D292" s="4"/>
      <c r="E292" s="4"/>
      <c r="F292" s="4"/>
      <c r="G292" s="4"/>
    </row>
    <row r="293" spans="2:22" hidden="1">
      <c r="B293" s="4"/>
      <c r="C293" s="4"/>
      <c r="D293" s="4"/>
      <c r="E293" s="4"/>
      <c r="F293" s="4"/>
      <c r="G293" s="4"/>
    </row>
    <row r="294" spans="2:22" hidden="1">
      <c r="B294" s="4"/>
      <c r="C294" s="4"/>
      <c r="D294" s="4"/>
      <c r="E294" s="4"/>
      <c r="F294" s="4"/>
      <c r="G294" s="4"/>
    </row>
    <row r="295" spans="2:22" hidden="1">
      <c r="B295" s="4"/>
      <c r="C295" s="4"/>
      <c r="D295" s="4"/>
      <c r="E295" s="4"/>
      <c r="F295" s="4"/>
      <c r="G295" s="4"/>
    </row>
    <row r="296" spans="2:22" hidden="1">
      <c r="B296" s="4"/>
      <c r="C296" s="4"/>
      <c r="D296" s="4"/>
      <c r="E296" s="4"/>
      <c r="F296" s="4"/>
      <c r="G296" s="4"/>
    </row>
    <row r="297" spans="2:22" hidden="1">
      <c r="B297" s="4"/>
      <c r="C297" s="4"/>
      <c r="D297" s="4"/>
      <c r="E297" s="4"/>
      <c r="F297" s="4"/>
      <c r="G297" s="4"/>
    </row>
    <row r="298" spans="2:22" hidden="1">
      <c r="B298" s="4"/>
      <c r="C298" s="4"/>
      <c r="D298" s="4"/>
      <c r="E298" s="4"/>
      <c r="F298" s="4"/>
      <c r="G298" s="4"/>
    </row>
    <row r="299" spans="2:22" hidden="1">
      <c r="B299" s="4"/>
      <c r="C299" s="4"/>
      <c r="D299" s="4"/>
      <c r="E299" s="4"/>
      <c r="F299" s="4"/>
      <c r="G299" s="4"/>
      <c r="R299" s="305">
        <v>1</v>
      </c>
      <c r="S299" s="4" t="s">
        <v>106</v>
      </c>
      <c r="T299" s="4">
        <f>MATCH(D50,T336:T367,0)</f>
        <v>3</v>
      </c>
    </row>
    <row r="300" spans="2:22" hidden="1">
      <c r="B300" s="4"/>
      <c r="C300" s="4"/>
      <c r="D300" s="4"/>
      <c r="E300" s="4"/>
      <c r="F300" s="4"/>
      <c r="G300" s="4"/>
      <c r="R300" s="305"/>
      <c r="S300" s="4" t="s">
        <v>212</v>
      </c>
      <c r="U300" s="4">
        <f>MATCH(S335:AC335,U335,0)</f>
        <v>1</v>
      </c>
      <c r="V300" s="54">
        <f>INDEX(U336:U367,T299,U300)</f>
        <v>49.9</v>
      </c>
    </row>
    <row r="301" spans="2:22" hidden="1">
      <c r="B301" s="4"/>
      <c r="C301" s="4"/>
      <c r="D301" s="4"/>
      <c r="E301" s="4"/>
      <c r="F301" s="4"/>
      <c r="G301" s="4"/>
      <c r="R301" s="305"/>
      <c r="S301" s="4" t="s">
        <v>103</v>
      </c>
      <c r="V301" s="4">
        <f>INDEX(W336:W367,T299,U300)</f>
        <v>7</v>
      </c>
    </row>
    <row r="302" spans="2:22" hidden="1">
      <c r="B302" s="4"/>
      <c r="C302" s="4"/>
      <c r="D302" s="4"/>
      <c r="E302" s="4"/>
      <c r="F302" s="4"/>
      <c r="G302" s="4"/>
      <c r="R302" s="52"/>
      <c r="S302" s="4" t="s">
        <v>60</v>
      </c>
      <c r="V302" s="4">
        <f>INDEX(V336:V367,T299,U300)</f>
        <v>14</v>
      </c>
    </row>
    <row r="303" spans="2:22" hidden="1">
      <c r="B303" s="4"/>
      <c r="C303" s="4"/>
      <c r="D303" s="4"/>
      <c r="E303" s="4"/>
      <c r="F303" s="4"/>
      <c r="G303" s="4"/>
      <c r="R303" s="28"/>
      <c r="S303" s="4" t="s">
        <v>185</v>
      </c>
      <c r="V303" s="4" t="str">
        <f>INDEX(AA336:AA367,T299,U301)</f>
        <v xml:space="preserve">GigaBites adicionales de descarga. En total recibirá </v>
      </c>
    </row>
    <row r="304" spans="2:22" hidden="1">
      <c r="B304" s="4"/>
      <c r="C304" s="4"/>
      <c r="D304" s="4"/>
      <c r="E304" s="4"/>
      <c r="F304" s="4"/>
      <c r="G304" s="4"/>
      <c r="S304" s="4" t="s">
        <v>186</v>
      </c>
      <c r="V304" s="4" t="str">
        <f>INDEX(AB336:AB367,T299,U301)</f>
        <v xml:space="preserve"> GigaBites de descarga.</v>
      </c>
    </row>
    <row r="305" spans="2:22" hidden="1">
      <c r="B305" s="4"/>
      <c r="C305" s="4"/>
      <c r="D305" s="4"/>
      <c r="E305" s="4"/>
      <c r="F305" s="4"/>
      <c r="G305" s="4"/>
      <c r="S305" s="4" t="s">
        <v>187</v>
      </c>
      <c r="V305" s="4" t="str">
        <f>INDEX(AC336:AC367,T299,U301)</f>
        <v>Para planes Max limitados y fijos: los bonos se activarán en 48 horas contados a partir de los servicios activos.</v>
      </c>
    </row>
    <row r="306" spans="2:22" hidden="1">
      <c r="B306" s="4"/>
      <c r="C306" s="4"/>
      <c r="D306" s="4"/>
      <c r="E306" s="4"/>
      <c r="F306" s="4"/>
      <c r="G306" s="4"/>
      <c r="R306" s="305">
        <v>2</v>
      </c>
      <c r="S306" s="4" t="s">
        <v>106</v>
      </c>
      <c r="T306" s="4" t="e">
        <f>MATCH(D51,T336:T367,0)</f>
        <v>#N/A</v>
      </c>
    </row>
    <row r="307" spans="2:22" hidden="1">
      <c r="B307" s="4"/>
      <c r="C307" s="4"/>
      <c r="D307" s="4"/>
      <c r="E307" s="4"/>
      <c r="F307" s="4"/>
      <c r="G307" s="4"/>
      <c r="R307" s="305"/>
      <c r="S307" s="4" t="s">
        <v>212</v>
      </c>
      <c r="U307" s="4">
        <f>MATCH(S342:AC342,U342,0)</f>
        <v>1</v>
      </c>
      <c r="V307" s="54" t="e">
        <f>INDEX(U336:U367,T306,U307)</f>
        <v>#N/A</v>
      </c>
    </row>
    <row r="308" spans="2:22" hidden="1">
      <c r="B308" s="4"/>
      <c r="C308" s="4"/>
      <c r="D308" s="4"/>
      <c r="E308" s="4"/>
      <c r="F308" s="4"/>
      <c r="G308" s="4"/>
      <c r="R308" s="305"/>
      <c r="S308" s="4" t="s">
        <v>103</v>
      </c>
      <c r="V308" s="4" t="e">
        <f>INDEX(W336:W367,T306,U307)</f>
        <v>#N/A</v>
      </c>
    </row>
    <row r="309" spans="2:22" hidden="1">
      <c r="B309" s="4"/>
      <c r="C309" s="4"/>
      <c r="D309" s="4"/>
      <c r="E309" s="4"/>
      <c r="F309" s="4"/>
      <c r="G309" s="4"/>
      <c r="R309" s="28"/>
      <c r="S309" s="4" t="s">
        <v>60</v>
      </c>
      <c r="V309" s="4" t="e">
        <f>INDEX(V336:V367,T306,U307)</f>
        <v>#N/A</v>
      </c>
    </row>
    <row r="310" spans="2:22" hidden="1">
      <c r="B310" s="4"/>
      <c r="C310" s="4"/>
      <c r="D310" s="4"/>
      <c r="E310" s="4"/>
      <c r="F310" s="4"/>
      <c r="G310" s="4"/>
      <c r="S310" s="4" t="s">
        <v>185</v>
      </c>
      <c r="V310" s="4" t="e">
        <f>INDEX(AA343:AA374,T306,U308)</f>
        <v>#N/A</v>
      </c>
    </row>
    <row r="311" spans="2:22" hidden="1">
      <c r="B311" s="4"/>
      <c r="C311" s="4"/>
      <c r="D311" s="4"/>
      <c r="E311" s="4"/>
      <c r="F311" s="4"/>
      <c r="G311" s="4"/>
      <c r="S311" s="4" t="s">
        <v>186</v>
      </c>
      <c r="V311" s="4" t="e">
        <f>INDEX(AB343:AB374,T306,U308)</f>
        <v>#N/A</v>
      </c>
    </row>
    <row r="312" spans="2:22" hidden="1">
      <c r="B312" s="4"/>
      <c r="C312" s="4"/>
      <c r="D312" s="4"/>
      <c r="E312" s="4"/>
      <c r="F312" s="4"/>
      <c r="G312" s="4"/>
      <c r="S312" s="4" t="s">
        <v>187</v>
      </c>
      <c r="V312" s="4" t="e">
        <f>INDEX(AC343:AC374,T306,U308)</f>
        <v>#N/A</v>
      </c>
    </row>
    <row r="313" spans="2:22" hidden="1">
      <c r="B313" s="4"/>
      <c r="C313" s="4"/>
      <c r="D313" s="4"/>
      <c r="E313" s="4"/>
      <c r="F313" s="4"/>
      <c r="G313" s="4"/>
      <c r="R313" s="305">
        <v>3</v>
      </c>
      <c r="S313" s="4" t="s">
        <v>106</v>
      </c>
      <c r="T313" s="4" t="e">
        <f>MATCH(D52,T336:T367,0)</f>
        <v>#N/A</v>
      </c>
    </row>
    <row r="314" spans="2:22" hidden="1">
      <c r="B314" s="4"/>
      <c r="C314" s="4"/>
      <c r="D314" s="4"/>
      <c r="E314" s="4"/>
      <c r="F314" s="4"/>
      <c r="G314" s="4"/>
      <c r="R314" s="305"/>
      <c r="S314" s="4" t="s">
        <v>212</v>
      </c>
      <c r="U314" s="4">
        <f>MATCH(S349:AC349,U349,0)</f>
        <v>1</v>
      </c>
      <c r="V314" s="54" t="e">
        <f>INDEX(U336:U367,T313,U314)</f>
        <v>#N/A</v>
      </c>
    </row>
    <row r="315" spans="2:22" hidden="1">
      <c r="B315" s="4"/>
      <c r="C315" s="4"/>
      <c r="D315" s="4"/>
      <c r="E315" s="4"/>
      <c r="F315" s="4"/>
      <c r="G315" s="4"/>
      <c r="R315" s="305"/>
      <c r="S315" s="4" t="s">
        <v>103</v>
      </c>
      <c r="V315" s="4" t="e">
        <f>INDEX(W336:W367,T313,U314)</f>
        <v>#N/A</v>
      </c>
    </row>
    <row r="316" spans="2:22" hidden="1">
      <c r="B316" s="4"/>
      <c r="C316" s="4"/>
      <c r="D316" s="4"/>
      <c r="E316" s="4"/>
      <c r="F316" s="4"/>
      <c r="G316" s="4"/>
      <c r="R316" s="28"/>
      <c r="S316" s="4" t="s">
        <v>60</v>
      </c>
      <c r="V316" s="4" t="e">
        <f>INDEX(V336:V367,T313,U314)</f>
        <v>#N/A</v>
      </c>
    </row>
    <row r="317" spans="2:22" hidden="1">
      <c r="B317" s="4"/>
      <c r="C317" s="4"/>
      <c r="D317" s="4"/>
      <c r="E317" s="4"/>
      <c r="F317" s="4"/>
      <c r="G317" s="4"/>
      <c r="S317" s="4" t="s">
        <v>185</v>
      </c>
      <c r="V317" s="4" t="e">
        <f>INDEX(AA336:AA367,T313,U315)</f>
        <v>#N/A</v>
      </c>
    </row>
    <row r="318" spans="2:22" hidden="1">
      <c r="B318" s="4"/>
      <c r="C318" s="4"/>
      <c r="D318" s="4"/>
      <c r="E318" s="4"/>
      <c r="F318" s="4"/>
      <c r="G318" s="4"/>
      <c r="S318" s="4" t="s">
        <v>186</v>
      </c>
      <c r="V318" s="4" t="e">
        <f>INDEX(AB336:AB367,T313,U315)</f>
        <v>#N/A</v>
      </c>
    </row>
    <row r="319" spans="2:22" hidden="1">
      <c r="B319" s="4"/>
      <c r="C319" s="4"/>
      <c r="D319" s="4"/>
      <c r="E319" s="4"/>
      <c r="F319" s="4"/>
      <c r="G319" s="4"/>
      <c r="S319" s="4" t="s">
        <v>187</v>
      </c>
      <c r="V319" s="4" t="e">
        <f>INDEX(AC336:AC367,T313,U315)</f>
        <v>#N/A</v>
      </c>
    </row>
    <row r="320" spans="2:22" hidden="1">
      <c r="B320" s="4"/>
      <c r="C320" s="4"/>
      <c r="D320" s="4"/>
      <c r="E320" s="4"/>
      <c r="F320" s="4"/>
      <c r="G320" s="4"/>
      <c r="R320" s="305">
        <v>4</v>
      </c>
      <c r="S320" s="4" t="s">
        <v>106</v>
      </c>
      <c r="T320" s="4" t="e">
        <f>MATCH(D53,T336:T367,0)</f>
        <v>#N/A</v>
      </c>
    </row>
    <row r="321" spans="1:40" hidden="1">
      <c r="B321" s="4"/>
      <c r="C321" s="4"/>
      <c r="D321" s="4"/>
      <c r="E321" s="4"/>
      <c r="F321" s="4"/>
      <c r="G321" s="4"/>
      <c r="R321" s="305"/>
      <c r="S321" s="4" t="s">
        <v>212</v>
      </c>
      <c r="U321" s="4">
        <f>MATCH(S356:AC356,U356,0)</f>
        <v>1</v>
      </c>
      <c r="V321" s="54" t="e">
        <f>INDEX(U336:U367,T320,U321)</f>
        <v>#N/A</v>
      </c>
    </row>
    <row r="322" spans="1:40" hidden="1">
      <c r="B322" s="4"/>
      <c r="C322" s="4"/>
      <c r="D322" s="4"/>
      <c r="E322" s="4"/>
      <c r="F322" s="4"/>
      <c r="G322" s="4"/>
      <c r="R322" s="305"/>
      <c r="S322" s="4" t="s">
        <v>103</v>
      </c>
      <c r="V322" s="4" t="e">
        <f>INDEX(W336:W367,T320,U321)</f>
        <v>#N/A</v>
      </c>
    </row>
    <row r="323" spans="1:40" hidden="1">
      <c r="R323" s="28"/>
      <c r="S323" s="4" t="s">
        <v>60</v>
      </c>
      <c r="V323" s="4" t="e">
        <f>INDEX(V336:V367,T320,U321)</f>
        <v>#N/A</v>
      </c>
    </row>
    <row r="324" spans="1:40" hidden="1">
      <c r="S324" s="4" t="s">
        <v>185</v>
      </c>
      <c r="V324" s="4" t="e">
        <f>INDEX(AA336:AA367,T320,U322)</f>
        <v>#N/A</v>
      </c>
    </row>
    <row r="325" spans="1:40" hidden="1">
      <c r="S325" s="4" t="s">
        <v>186</v>
      </c>
      <c r="V325" s="4" t="e">
        <f>INDEX(AB336:AB367,T320,U322)</f>
        <v>#N/A</v>
      </c>
    </row>
    <row r="326" spans="1:40" hidden="1">
      <c r="S326" s="4" t="s">
        <v>187</v>
      </c>
      <c r="V326" s="4" t="e">
        <f>INDEX(AC336:AC367,T320,U322)</f>
        <v>#N/A</v>
      </c>
    </row>
    <row r="327" spans="1:40" hidden="1">
      <c r="R327" s="305">
        <v>5</v>
      </c>
      <c r="S327" s="4" t="s">
        <v>106</v>
      </c>
      <c r="T327" s="4" t="e">
        <f>MATCH(D54,T336:T367,0)</f>
        <v>#N/A</v>
      </c>
    </row>
    <row r="328" spans="1:40" hidden="1">
      <c r="R328" s="305"/>
      <c r="S328" s="4" t="s">
        <v>212</v>
      </c>
      <c r="U328" s="4">
        <f>MATCH(S362:AC362,U362,0)</f>
        <v>1</v>
      </c>
      <c r="V328" s="54" t="e">
        <f>INDEX(U336:U367,T327,U328)</f>
        <v>#N/A</v>
      </c>
    </row>
    <row r="329" spans="1:40" hidden="1">
      <c r="A329" t="s">
        <v>115</v>
      </c>
      <c r="R329" s="305"/>
      <c r="S329" s="4" t="s">
        <v>103</v>
      </c>
      <c r="V329" s="4" t="e">
        <f>INDEX(W336:W367,T327,U328)</f>
        <v>#N/A</v>
      </c>
    </row>
    <row r="330" spans="1:40" hidden="1">
      <c r="A330" s="4" t="s">
        <v>192</v>
      </c>
      <c r="R330" s="28"/>
      <c r="S330" s="4" t="s">
        <v>60</v>
      </c>
      <c r="V330" s="4" t="e">
        <f>INDEX(V336:V367,T327,U328)</f>
        <v>#N/A</v>
      </c>
    </row>
    <row r="331" spans="1:40" hidden="1">
      <c r="A331" s="4" t="s">
        <v>193</v>
      </c>
      <c r="S331" s="4" t="s">
        <v>185</v>
      </c>
      <c r="V331" s="4" t="e">
        <f>INDEX(AA336:AA367,T327,U329)</f>
        <v>#N/A</v>
      </c>
    </row>
    <row r="332" spans="1:40" hidden="1">
      <c r="S332" s="4" t="s">
        <v>186</v>
      </c>
      <c r="V332" s="4" t="e">
        <f>INDEX(AB336:AB367,T327,U329)</f>
        <v>#N/A</v>
      </c>
    </row>
    <row r="333" spans="1:40" hidden="1">
      <c r="S333" s="4" t="s">
        <v>187</v>
      </c>
      <c r="V333" s="4" t="e">
        <f>INDEX(AC336:AC367,T327,U329)</f>
        <v>#N/A</v>
      </c>
    </row>
    <row r="334" spans="1:40" hidden="1"/>
    <row r="335" spans="1:40" hidden="1">
      <c r="S335" s="24" t="s">
        <v>105</v>
      </c>
      <c r="T335" s="24" t="s">
        <v>104</v>
      </c>
      <c r="U335" s="24" t="s">
        <v>212</v>
      </c>
      <c r="V335" s="24" t="s">
        <v>60</v>
      </c>
      <c r="W335" s="24" t="s">
        <v>103</v>
      </c>
      <c r="X335" s="8" t="s">
        <v>79</v>
      </c>
      <c r="Y335" s="25" t="s">
        <v>2</v>
      </c>
      <c r="Z335" s="25"/>
      <c r="AA335" s="24" t="s">
        <v>121</v>
      </c>
      <c r="AB335" s="24" t="s">
        <v>122</v>
      </c>
      <c r="AC335" s="24" t="s">
        <v>127</v>
      </c>
      <c r="AD335" s="24"/>
      <c r="AF335" s="24"/>
      <c r="AG335" s="24"/>
      <c r="AH335" s="24"/>
      <c r="AI335" s="24"/>
      <c r="AJ335" s="24"/>
      <c r="AK335" s="24"/>
      <c r="AL335" s="24"/>
      <c r="AM335" s="24"/>
      <c r="AN335" s="24"/>
    </row>
    <row r="336" spans="1:40" hidden="1">
      <c r="S336" s="4" t="s">
        <v>99</v>
      </c>
      <c r="T336" s="4" t="s">
        <v>51</v>
      </c>
      <c r="U336" s="54">
        <v>39.9</v>
      </c>
      <c r="V336" s="5">
        <v>10</v>
      </c>
      <c r="W336" s="14">
        <v>5</v>
      </c>
      <c r="X336" s="29">
        <v>0.5</v>
      </c>
      <c r="Y336" s="14">
        <f>V336+W336</f>
        <v>15</v>
      </c>
      <c r="Z336" s="14"/>
      <c r="AA336" s="30" t="s">
        <v>513</v>
      </c>
      <c r="AB336" s="12" t="s">
        <v>514</v>
      </c>
      <c r="AC336" s="4" t="s">
        <v>205</v>
      </c>
      <c r="AD336" s="30"/>
      <c r="AF336" s="12"/>
      <c r="AG336" s="12"/>
      <c r="AH336" s="12"/>
      <c r="AI336" s="12"/>
      <c r="AJ336" s="12"/>
      <c r="AK336" s="12"/>
      <c r="AL336" s="12"/>
      <c r="AM336" s="12"/>
      <c r="AN336" s="12"/>
    </row>
    <row r="337" spans="2:40" hidden="1">
      <c r="S337" s="4" t="s">
        <v>99</v>
      </c>
      <c r="T337" s="4" t="s">
        <v>84</v>
      </c>
      <c r="U337" s="54">
        <v>39.9</v>
      </c>
      <c r="V337" s="5">
        <v>10</v>
      </c>
      <c r="W337" s="14">
        <v>5</v>
      </c>
      <c r="X337" s="29">
        <v>0.5</v>
      </c>
      <c r="Y337" s="14">
        <f t="shared" ref="Y337:Y367" si="5">V337+W337</f>
        <v>15</v>
      </c>
      <c r="Z337" s="14"/>
      <c r="AA337" s="30" t="s">
        <v>513</v>
      </c>
      <c r="AB337" s="12" t="s">
        <v>514</v>
      </c>
      <c r="AC337" s="4" t="s">
        <v>205</v>
      </c>
      <c r="AD337" s="30"/>
      <c r="AF337" s="12"/>
      <c r="AG337" s="12"/>
      <c r="AH337" s="12"/>
      <c r="AI337" s="12"/>
      <c r="AJ337" s="12"/>
      <c r="AK337" s="12"/>
      <c r="AL337" s="12"/>
      <c r="AM337" s="12"/>
      <c r="AN337" s="12"/>
    </row>
    <row r="338" spans="2:40" hidden="1">
      <c r="S338" s="4" t="s">
        <v>99</v>
      </c>
      <c r="T338" s="4" t="s">
        <v>52</v>
      </c>
      <c r="U338" s="54">
        <v>49.9</v>
      </c>
      <c r="V338" s="5">
        <v>14</v>
      </c>
      <c r="W338" s="14">
        <v>7</v>
      </c>
      <c r="X338" s="29">
        <v>0.5</v>
      </c>
      <c r="Y338" s="14">
        <f t="shared" si="5"/>
        <v>21</v>
      </c>
      <c r="Z338" s="14"/>
      <c r="AA338" s="30" t="s">
        <v>513</v>
      </c>
      <c r="AB338" s="12" t="s">
        <v>514</v>
      </c>
      <c r="AC338" s="4" t="s">
        <v>205</v>
      </c>
      <c r="AD338" s="30"/>
      <c r="AF338" s="12"/>
      <c r="AG338" s="12"/>
      <c r="AH338" s="12"/>
      <c r="AI338" s="12"/>
      <c r="AJ338" s="12"/>
      <c r="AK338" s="12"/>
      <c r="AL338" s="12"/>
      <c r="AM338" s="12"/>
      <c r="AN338" s="12"/>
    </row>
    <row r="339" spans="2:40" hidden="1">
      <c r="S339" s="4" t="s">
        <v>99</v>
      </c>
      <c r="T339" s="4" t="s">
        <v>85</v>
      </c>
      <c r="U339" s="54">
        <v>49.9</v>
      </c>
      <c r="V339" s="5">
        <v>14</v>
      </c>
      <c r="W339" s="14">
        <v>7</v>
      </c>
      <c r="X339" s="29">
        <v>0.5</v>
      </c>
      <c r="Y339" s="14">
        <f t="shared" si="5"/>
        <v>21</v>
      </c>
      <c r="Z339" s="14"/>
      <c r="AA339" s="30" t="s">
        <v>513</v>
      </c>
      <c r="AB339" s="12" t="s">
        <v>514</v>
      </c>
      <c r="AC339" s="4" t="s">
        <v>205</v>
      </c>
      <c r="AD339" s="30"/>
      <c r="AF339" s="12"/>
      <c r="AG339" s="12"/>
      <c r="AH339" s="12"/>
      <c r="AI339" s="12"/>
      <c r="AJ339" s="12"/>
      <c r="AK339" s="12"/>
      <c r="AL339" s="12"/>
      <c r="AM339" s="12"/>
      <c r="AN339" s="12"/>
    </row>
    <row r="340" spans="2:40" hidden="1">
      <c r="S340" s="4" t="s">
        <v>99</v>
      </c>
      <c r="T340" s="4" t="s">
        <v>53</v>
      </c>
      <c r="U340" s="54">
        <v>59.9</v>
      </c>
      <c r="V340" s="5">
        <v>15</v>
      </c>
      <c r="W340" s="14">
        <v>7.5</v>
      </c>
      <c r="X340" s="29">
        <v>0.5</v>
      </c>
      <c r="Y340" s="14">
        <f t="shared" si="5"/>
        <v>22.5</v>
      </c>
      <c r="Z340" s="14"/>
      <c r="AA340" s="30" t="s">
        <v>513</v>
      </c>
      <c r="AB340" s="12" t="s">
        <v>514</v>
      </c>
      <c r="AC340" s="4" t="s">
        <v>205</v>
      </c>
      <c r="AD340" s="30"/>
      <c r="AF340" s="12"/>
      <c r="AG340" s="12"/>
      <c r="AH340" s="12"/>
      <c r="AI340" s="12"/>
      <c r="AJ340" s="12"/>
      <c r="AK340" s="12"/>
      <c r="AL340" s="12"/>
      <c r="AM340" s="12"/>
      <c r="AN340" s="12"/>
    </row>
    <row r="341" spans="2:40" hidden="1">
      <c r="B341" t="s">
        <v>115</v>
      </c>
      <c r="C341" s="4" t="s">
        <v>99</v>
      </c>
      <c r="D341" s="4" t="s">
        <v>100</v>
      </c>
      <c r="S341" s="4" t="s">
        <v>99</v>
      </c>
      <c r="T341" s="4" t="s">
        <v>86</v>
      </c>
      <c r="U341" s="54">
        <v>59.9</v>
      </c>
      <c r="V341" s="5">
        <v>15</v>
      </c>
      <c r="W341" s="14">
        <v>7.5</v>
      </c>
      <c r="X341" s="29">
        <v>0.5</v>
      </c>
      <c r="Y341" s="14">
        <f t="shared" si="5"/>
        <v>22.5</v>
      </c>
      <c r="Z341" s="14"/>
      <c r="AA341" s="30" t="s">
        <v>513</v>
      </c>
      <c r="AB341" s="12" t="s">
        <v>514</v>
      </c>
      <c r="AC341" s="4" t="s">
        <v>205</v>
      </c>
      <c r="AD341" s="30"/>
      <c r="AF341" s="12"/>
      <c r="AG341" s="12"/>
      <c r="AH341" s="12"/>
      <c r="AI341" s="12"/>
      <c r="AJ341" s="12"/>
      <c r="AK341" s="12"/>
      <c r="AL341" s="12"/>
      <c r="AM341" s="12"/>
      <c r="AN341" s="12"/>
    </row>
    <row r="342" spans="2:40" hidden="1">
      <c r="B342" t="s">
        <v>115</v>
      </c>
      <c r="C342" s="4" t="s">
        <v>51</v>
      </c>
      <c r="D342" s="4" t="s">
        <v>54</v>
      </c>
      <c r="S342" s="4" t="s">
        <v>99</v>
      </c>
      <c r="T342" s="4" t="s">
        <v>87</v>
      </c>
      <c r="U342" s="54">
        <v>69.900000000000006</v>
      </c>
      <c r="V342" s="5">
        <v>17</v>
      </c>
      <c r="W342" s="14">
        <v>4</v>
      </c>
      <c r="X342" s="29">
        <v>0.26600000000000001</v>
      </c>
      <c r="Y342" s="14">
        <f t="shared" si="5"/>
        <v>21</v>
      </c>
      <c r="Z342" s="14"/>
      <c r="AA342" s="30" t="s">
        <v>513</v>
      </c>
      <c r="AB342" s="12" t="s">
        <v>514</v>
      </c>
      <c r="AC342" s="4" t="s">
        <v>205</v>
      </c>
      <c r="AD342" s="30"/>
      <c r="AF342" s="12"/>
      <c r="AG342" s="12"/>
      <c r="AH342" s="12"/>
      <c r="AI342" s="12"/>
      <c r="AJ342" s="12"/>
      <c r="AK342" s="12"/>
      <c r="AL342" s="12"/>
      <c r="AM342" s="12"/>
      <c r="AN342" s="12"/>
    </row>
    <row r="343" spans="2:40" hidden="1">
      <c r="C343" s="4" t="s">
        <v>84</v>
      </c>
      <c r="D343" s="4" t="s">
        <v>202</v>
      </c>
      <c r="S343" s="4" t="s">
        <v>99</v>
      </c>
      <c r="T343" s="4" t="s">
        <v>88</v>
      </c>
      <c r="U343" s="54">
        <v>69.900000000000006</v>
      </c>
      <c r="V343" s="5">
        <v>17</v>
      </c>
      <c r="W343" s="14">
        <v>4</v>
      </c>
      <c r="X343" s="29">
        <v>0.26600000000000001</v>
      </c>
      <c r="Y343" s="14">
        <f t="shared" si="5"/>
        <v>21</v>
      </c>
      <c r="Z343" s="14"/>
      <c r="AA343" s="30" t="s">
        <v>513</v>
      </c>
      <c r="AB343" s="12" t="s">
        <v>514</v>
      </c>
      <c r="AC343" s="4" t="s">
        <v>205</v>
      </c>
      <c r="AD343" s="30"/>
      <c r="AF343" s="12"/>
      <c r="AG343" s="12"/>
      <c r="AH343" s="12"/>
      <c r="AI343" s="12"/>
      <c r="AJ343" s="12"/>
      <c r="AK343" s="12"/>
      <c r="AL343" s="12"/>
      <c r="AM343" s="12"/>
      <c r="AN343" s="12"/>
    </row>
    <row r="344" spans="2:40" hidden="1">
      <c r="C344" s="4" t="s">
        <v>52</v>
      </c>
      <c r="D344" s="4" t="s">
        <v>55</v>
      </c>
      <c r="S344" s="4" t="s">
        <v>99</v>
      </c>
      <c r="T344" s="4" t="s">
        <v>350</v>
      </c>
      <c r="U344" s="54">
        <v>75</v>
      </c>
      <c r="V344" s="5">
        <v>18</v>
      </c>
      <c r="W344" s="14">
        <v>4.5</v>
      </c>
      <c r="X344" s="29">
        <v>0.28149999999999997</v>
      </c>
      <c r="Y344" s="14">
        <f t="shared" si="5"/>
        <v>22.5</v>
      </c>
      <c r="Z344" s="14"/>
      <c r="AA344" s="30" t="s">
        <v>513</v>
      </c>
      <c r="AB344" s="12" t="s">
        <v>514</v>
      </c>
      <c r="AC344" s="4" t="s">
        <v>205</v>
      </c>
      <c r="AD344" s="30"/>
      <c r="AF344" s="12"/>
      <c r="AG344" s="12"/>
      <c r="AH344" s="12"/>
      <c r="AI344" s="12"/>
      <c r="AJ344" s="12"/>
      <c r="AK344" s="12"/>
      <c r="AL344" s="12"/>
      <c r="AM344" s="12"/>
      <c r="AN344" s="12"/>
    </row>
    <row r="345" spans="2:40" hidden="1">
      <c r="C345" s="4" t="s">
        <v>85</v>
      </c>
      <c r="D345" s="4" t="s">
        <v>56</v>
      </c>
      <c r="S345" s="4" t="s">
        <v>99</v>
      </c>
      <c r="T345" s="4" t="s">
        <v>89</v>
      </c>
      <c r="U345" s="54">
        <v>79.900000000000006</v>
      </c>
      <c r="V345" s="5">
        <v>19</v>
      </c>
      <c r="W345" s="14">
        <v>5</v>
      </c>
      <c r="X345" s="29">
        <v>0.29409999999999997</v>
      </c>
      <c r="Y345" s="14">
        <f t="shared" si="5"/>
        <v>24</v>
      </c>
      <c r="Z345" s="14"/>
      <c r="AA345" s="30" t="s">
        <v>513</v>
      </c>
      <c r="AB345" s="12" t="s">
        <v>514</v>
      </c>
      <c r="AC345" s="4" t="s">
        <v>205</v>
      </c>
      <c r="AD345" s="30"/>
      <c r="AF345" s="12"/>
      <c r="AG345" s="12"/>
      <c r="AH345" s="12"/>
      <c r="AI345" s="12"/>
      <c r="AJ345" s="12"/>
      <c r="AK345" s="12"/>
      <c r="AL345" s="12"/>
      <c r="AM345" s="12"/>
      <c r="AN345" s="12"/>
    </row>
    <row r="346" spans="2:40" hidden="1">
      <c r="C346" s="4" t="s">
        <v>53</v>
      </c>
      <c r="D346" s="4" t="s">
        <v>57</v>
      </c>
      <c r="S346" s="4" t="s">
        <v>99</v>
      </c>
      <c r="T346" s="4" t="s">
        <v>90</v>
      </c>
      <c r="U346" s="54">
        <v>79.900000000000006</v>
      </c>
      <c r="V346" s="5">
        <v>19</v>
      </c>
      <c r="W346" s="14">
        <v>5</v>
      </c>
      <c r="X346" s="29">
        <v>0.29409999999999997</v>
      </c>
      <c r="Y346" s="14">
        <f t="shared" si="5"/>
        <v>24</v>
      </c>
      <c r="Z346" s="14"/>
      <c r="AA346" s="30" t="s">
        <v>513</v>
      </c>
      <c r="AB346" s="12" t="s">
        <v>514</v>
      </c>
      <c r="AC346" s="4" t="s">
        <v>205</v>
      </c>
      <c r="AD346" s="30"/>
      <c r="AF346" s="12"/>
      <c r="AG346" s="12"/>
      <c r="AH346" s="12"/>
      <c r="AI346" s="12"/>
      <c r="AJ346" s="12"/>
      <c r="AK346" s="12"/>
      <c r="AL346" s="12"/>
      <c r="AM346" s="12"/>
      <c r="AN346" s="12"/>
    </row>
    <row r="347" spans="2:40" hidden="1">
      <c r="C347" s="4" t="s">
        <v>86</v>
      </c>
      <c r="D347" s="4" t="s">
        <v>58</v>
      </c>
      <c r="S347" s="4" t="s">
        <v>99</v>
      </c>
      <c r="T347" s="4" t="s">
        <v>91</v>
      </c>
      <c r="U347" s="54">
        <v>85</v>
      </c>
      <c r="V347" s="5">
        <v>20</v>
      </c>
      <c r="W347" s="14">
        <v>5.5</v>
      </c>
      <c r="X347" s="29">
        <v>0.30499999999999999</v>
      </c>
      <c r="Y347" s="14">
        <f t="shared" si="5"/>
        <v>25.5</v>
      </c>
      <c r="Z347" s="14"/>
      <c r="AA347" s="30" t="s">
        <v>513</v>
      </c>
      <c r="AB347" s="12" t="s">
        <v>514</v>
      </c>
      <c r="AC347" s="4" t="s">
        <v>205</v>
      </c>
      <c r="AD347" s="30"/>
      <c r="AF347" s="12"/>
      <c r="AG347" s="12"/>
      <c r="AH347" s="12"/>
      <c r="AI347" s="12"/>
      <c r="AJ347" s="12"/>
      <c r="AK347" s="12"/>
      <c r="AL347" s="12"/>
      <c r="AM347" s="12"/>
      <c r="AN347" s="12"/>
    </row>
    <row r="348" spans="2:40" hidden="1">
      <c r="C348" s="4" t="s">
        <v>87</v>
      </c>
      <c r="D348" s="4" t="s">
        <v>101</v>
      </c>
      <c r="S348" s="4" t="s">
        <v>99</v>
      </c>
      <c r="T348" s="4" t="s">
        <v>92</v>
      </c>
      <c r="U348" s="54">
        <v>99.9</v>
      </c>
      <c r="V348" s="5">
        <v>21</v>
      </c>
      <c r="W348" s="14">
        <v>7</v>
      </c>
      <c r="X348" s="29">
        <v>0.35</v>
      </c>
      <c r="Y348" s="14">
        <f t="shared" si="5"/>
        <v>28</v>
      </c>
      <c r="Z348" s="14"/>
      <c r="AA348" s="30" t="s">
        <v>513</v>
      </c>
      <c r="AB348" s="12" t="s">
        <v>514</v>
      </c>
      <c r="AC348" s="4" t="s">
        <v>205</v>
      </c>
      <c r="AD348" s="30"/>
      <c r="AF348" s="12"/>
      <c r="AG348" s="12"/>
      <c r="AH348" s="12"/>
      <c r="AI348" s="12"/>
      <c r="AJ348" s="12"/>
      <c r="AK348" s="12"/>
      <c r="AL348" s="12"/>
      <c r="AM348" s="12"/>
      <c r="AN348" s="12"/>
    </row>
    <row r="349" spans="2:40" hidden="1">
      <c r="C349" s="4" t="s">
        <v>88</v>
      </c>
      <c r="D349" s="4" t="s">
        <v>203</v>
      </c>
      <c r="S349" s="4" t="s">
        <v>99</v>
      </c>
      <c r="T349" s="4" t="s">
        <v>93</v>
      </c>
      <c r="U349" s="54">
        <v>99.9</v>
      </c>
      <c r="V349" s="5">
        <v>21</v>
      </c>
      <c r="W349" s="14">
        <v>7</v>
      </c>
      <c r="X349" s="29">
        <v>0.35</v>
      </c>
      <c r="Y349" s="14">
        <f t="shared" si="5"/>
        <v>28</v>
      </c>
      <c r="Z349" s="14"/>
      <c r="AA349" s="30" t="s">
        <v>513</v>
      </c>
      <c r="AB349" s="12" t="s">
        <v>514</v>
      </c>
      <c r="AC349" s="4" t="s">
        <v>205</v>
      </c>
      <c r="AD349" s="30"/>
      <c r="AF349" s="12"/>
      <c r="AG349" s="12"/>
      <c r="AH349" s="12"/>
      <c r="AI349" s="12"/>
      <c r="AJ349" s="12"/>
      <c r="AK349" s="12"/>
      <c r="AL349" s="12"/>
      <c r="AM349" s="12"/>
      <c r="AN349" s="12"/>
    </row>
    <row r="350" spans="2:40" hidden="1">
      <c r="C350" s="4" t="s">
        <v>350</v>
      </c>
      <c r="D350" s="4" t="s">
        <v>102</v>
      </c>
      <c r="S350" s="4" t="s">
        <v>99</v>
      </c>
      <c r="T350" s="4" t="s">
        <v>94</v>
      </c>
      <c r="U350" s="54">
        <v>105</v>
      </c>
      <c r="V350" s="5">
        <v>26</v>
      </c>
      <c r="W350" s="14">
        <v>8</v>
      </c>
      <c r="X350" s="29">
        <v>0.30759999999999998</v>
      </c>
      <c r="Y350" s="14">
        <f t="shared" si="5"/>
        <v>34</v>
      </c>
      <c r="Z350" s="14"/>
      <c r="AA350" s="30" t="s">
        <v>513</v>
      </c>
      <c r="AB350" s="12" t="s">
        <v>514</v>
      </c>
      <c r="AC350" s="4" t="s">
        <v>205</v>
      </c>
      <c r="AD350" s="30"/>
      <c r="AF350" s="12"/>
      <c r="AG350" s="12"/>
      <c r="AH350" s="12"/>
      <c r="AI350" s="12"/>
      <c r="AJ350" s="12"/>
      <c r="AK350" s="12"/>
      <c r="AL350" s="12"/>
      <c r="AM350" s="12"/>
      <c r="AN350" s="12"/>
    </row>
    <row r="351" spans="2:40" hidden="1">
      <c r="C351" s="4" t="s">
        <v>89</v>
      </c>
      <c r="D351" s="4" t="s">
        <v>77</v>
      </c>
      <c r="S351" s="4" t="s">
        <v>99</v>
      </c>
      <c r="T351" s="4" t="s">
        <v>199</v>
      </c>
      <c r="U351" s="54">
        <v>109.9</v>
      </c>
      <c r="V351" s="5">
        <v>27</v>
      </c>
      <c r="W351" s="14">
        <v>9</v>
      </c>
      <c r="X351" s="29">
        <v>0.35709999999999997</v>
      </c>
      <c r="Y351" s="14">
        <f t="shared" si="5"/>
        <v>36</v>
      </c>
      <c r="Z351" s="14"/>
      <c r="AA351" s="30" t="s">
        <v>513</v>
      </c>
      <c r="AB351" s="12" t="s">
        <v>514</v>
      </c>
      <c r="AC351" s="4" t="s">
        <v>205</v>
      </c>
      <c r="AD351" s="30"/>
      <c r="AF351" s="12"/>
      <c r="AG351" s="12"/>
      <c r="AH351" s="12"/>
      <c r="AI351" s="12"/>
      <c r="AJ351" s="12"/>
      <c r="AK351" s="12"/>
      <c r="AL351" s="12"/>
      <c r="AM351" s="12"/>
      <c r="AN351" s="12"/>
    </row>
    <row r="352" spans="2:40" hidden="1">
      <c r="C352" s="4" t="s">
        <v>90</v>
      </c>
      <c r="D352" s="4" t="s">
        <v>78</v>
      </c>
      <c r="S352" s="4" t="s">
        <v>99</v>
      </c>
      <c r="T352" s="4" t="s">
        <v>95</v>
      </c>
      <c r="U352" s="54">
        <v>119.9</v>
      </c>
      <c r="V352" s="5">
        <v>28</v>
      </c>
      <c r="W352" s="14">
        <v>10</v>
      </c>
      <c r="X352" s="29">
        <v>0.35709999999999997</v>
      </c>
      <c r="Y352" s="14">
        <f t="shared" si="5"/>
        <v>38</v>
      </c>
      <c r="Z352" s="14"/>
      <c r="AA352" s="30" t="s">
        <v>513</v>
      </c>
      <c r="AB352" s="12" t="s">
        <v>514</v>
      </c>
      <c r="AC352" s="4" t="s">
        <v>205</v>
      </c>
      <c r="AD352" s="30"/>
      <c r="AF352" s="12"/>
      <c r="AG352" s="12"/>
      <c r="AH352" s="12"/>
      <c r="AI352" s="12"/>
      <c r="AJ352" s="12"/>
      <c r="AK352" s="12"/>
      <c r="AL352" s="12"/>
      <c r="AM352" s="12"/>
      <c r="AN352" s="12"/>
    </row>
    <row r="353" spans="3:42" hidden="1">
      <c r="C353" s="4" t="s">
        <v>91</v>
      </c>
      <c r="S353" s="4" t="s">
        <v>99</v>
      </c>
      <c r="T353" s="4" t="s">
        <v>96</v>
      </c>
      <c r="U353" s="54">
        <v>125</v>
      </c>
      <c r="V353" s="5">
        <v>35</v>
      </c>
      <c r="W353" s="14">
        <v>12</v>
      </c>
      <c r="X353" s="29">
        <v>0.4</v>
      </c>
      <c r="Y353" s="14">
        <f t="shared" si="5"/>
        <v>47</v>
      </c>
      <c r="Z353" s="14"/>
      <c r="AA353" s="30" t="s">
        <v>513</v>
      </c>
      <c r="AB353" s="12" t="s">
        <v>514</v>
      </c>
      <c r="AC353" s="4" t="s">
        <v>205</v>
      </c>
      <c r="AD353" s="30"/>
      <c r="AF353" s="12"/>
      <c r="AG353" s="12"/>
      <c r="AH353" s="12"/>
      <c r="AI353" s="12"/>
      <c r="AJ353" s="12"/>
      <c r="AK353" s="12"/>
      <c r="AL353" s="12"/>
      <c r="AM353" s="12"/>
      <c r="AN353" s="12"/>
    </row>
    <row r="354" spans="3:42" hidden="1">
      <c r="C354" s="4" t="s">
        <v>92</v>
      </c>
      <c r="S354" s="4" t="s">
        <v>99</v>
      </c>
      <c r="T354" s="4" t="s">
        <v>351</v>
      </c>
      <c r="U354" s="54">
        <v>139.9</v>
      </c>
      <c r="V354" s="5">
        <v>36</v>
      </c>
      <c r="W354" s="14">
        <v>13</v>
      </c>
      <c r="X354" s="29">
        <v>0.40620000000000001</v>
      </c>
      <c r="Y354" s="14">
        <f t="shared" si="5"/>
        <v>49</v>
      </c>
      <c r="Z354" s="14"/>
      <c r="AA354" s="30" t="s">
        <v>513</v>
      </c>
      <c r="AB354" s="12" t="s">
        <v>514</v>
      </c>
      <c r="AC354" s="4" t="s">
        <v>205</v>
      </c>
      <c r="AD354" s="30"/>
      <c r="AF354" s="12"/>
      <c r="AG354" s="12"/>
      <c r="AH354" s="12"/>
      <c r="AI354" s="12"/>
      <c r="AJ354" s="12"/>
      <c r="AK354" s="12"/>
      <c r="AL354" s="12"/>
      <c r="AM354" s="12"/>
      <c r="AN354" s="12"/>
      <c r="AP354" s="4" t="s">
        <v>120</v>
      </c>
    </row>
    <row r="355" spans="3:42" hidden="1">
      <c r="C355" s="4" t="s">
        <v>93</v>
      </c>
      <c r="S355" s="4" t="s">
        <v>99</v>
      </c>
      <c r="T355" s="4" t="s">
        <v>97</v>
      </c>
      <c r="U355" s="54">
        <v>149.9</v>
      </c>
      <c r="V355" s="5">
        <v>37</v>
      </c>
      <c r="W355" s="14">
        <v>15</v>
      </c>
      <c r="X355" s="29">
        <v>0.41660000000000003</v>
      </c>
      <c r="Y355" s="14">
        <f t="shared" si="5"/>
        <v>52</v>
      </c>
      <c r="Z355" s="14"/>
      <c r="AA355" s="30" t="s">
        <v>513</v>
      </c>
      <c r="AB355" s="12" t="s">
        <v>514</v>
      </c>
      <c r="AC355" s="4" t="s">
        <v>205</v>
      </c>
      <c r="AD355" s="30"/>
      <c r="AF355" s="12"/>
      <c r="AG355" s="12"/>
      <c r="AH355" s="12"/>
      <c r="AI355" s="12"/>
      <c r="AJ355" s="12"/>
      <c r="AK355" s="12"/>
      <c r="AL355" s="12"/>
      <c r="AM355" s="12"/>
      <c r="AN355" s="12"/>
    </row>
    <row r="356" spans="3:42" hidden="1">
      <c r="C356" s="4" t="s">
        <v>94</v>
      </c>
      <c r="S356" s="4" t="s">
        <v>99</v>
      </c>
      <c r="T356" s="4" t="s">
        <v>98</v>
      </c>
      <c r="U356" s="54">
        <v>149.9</v>
      </c>
      <c r="V356" s="5">
        <v>37</v>
      </c>
      <c r="W356" s="14">
        <v>15</v>
      </c>
      <c r="X356" s="29">
        <v>0.41660000000000003</v>
      </c>
      <c r="Y356" s="14">
        <f t="shared" si="5"/>
        <v>52</v>
      </c>
      <c r="Z356" s="14"/>
      <c r="AA356" s="30" t="s">
        <v>513</v>
      </c>
      <c r="AB356" s="12" t="s">
        <v>514</v>
      </c>
      <c r="AC356" s="4" t="s">
        <v>205</v>
      </c>
      <c r="AD356" s="30"/>
      <c r="AF356" s="12"/>
      <c r="AG356" s="12"/>
      <c r="AH356" s="12"/>
      <c r="AI356" s="12"/>
      <c r="AJ356" s="12"/>
      <c r="AK356" s="12"/>
      <c r="AL356" s="12"/>
      <c r="AM356" s="12"/>
      <c r="AN356" s="12"/>
    </row>
    <row r="357" spans="3:42" hidden="1">
      <c r="C357" s="4" t="s">
        <v>199</v>
      </c>
      <c r="S357" s="4" t="s">
        <v>100</v>
      </c>
      <c r="T357" s="4" t="s">
        <v>54</v>
      </c>
      <c r="U357" s="54">
        <v>65</v>
      </c>
      <c r="V357" s="5">
        <v>16</v>
      </c>
      <c r="W357" s="14">
        <v>8</v>
      </c>
      <c r="X357" s="29">
        <v>0.5</v>
      </c>
      <c r="Y357" s="14">
        <f t="shared" si="5"/>
        <v>24</v>
      </c>
      <c r="Z357" s="14"/>
      <c r="AA357" s="30" t="s">
        <v>515</v>
      </c>
      <c r="AB357" s="12" t="s">
        <v>516</v>
      </c>
      <c r="AC357" s="4" t="s">
        <v>204</v>
      </c>
      <c r="AD357" s="30"/>
      <c r="AF357" s="12"/>
      <c r="AG357" s="12"/>
      <c r="AH357" s="12"/>
      <c r="AI357" s="12"/>
      <c r="AJ357" s="12"/>
      <c r="AK357" s="12"/>
      <c r="AL357" s="12"/>
      <c r="AM357" s="12"/>
      <c r="AN357" s="12"/>
    </row>
    <row r="358" spans="3:42" hidden="1">
      <c r="C358" s="4" t="s">
        <v>95</v>
      </c>
      <c r="S358" s="4" t="s">
        <v>100</v>
      </c>
      <c r="T358" s="4" t="s">
        <v>202</v>
      </c>
      <c r="U358" s="54">
        <v>69.900000000000006</v>
      </c>
      <c r="V358" s="5">
        <v>17</v>
      </c>
      <c r="W358" s="14">
        <v>8.5</v>
      </c>
      <c r="X358" s="29">
        <v>0.5</v>
      </c>
      <c r="Y358" s="14">
        <f t="shared" si="5"/>
        <v>25.5</v>
      </c>
      <c r="Z358" s="14"/>
      <c r="AA358" s="30" t="s">
        <v>515</v>
      </c>
      <c r="AB358" s="12" t="s">
        <v>516</v>
      </c>
      <c r="AC358" s="4" t="s">
        <v>204</v>
      </c>
      <c r="AD358" s="30"/>
      <c r="AF358" s="12"/>
      <c r="AG358" s="12"/>
      <c r="AH358" s="12"/>
      <c r="AI358" s="12"/>
      <c r="AJ358" s="12"/>
      <c r="AK358" s="12"/>
      <c r="AL358" s="12"/>
      <c r="AM358" s="12"/>
      <c r="AN358" s="12"/>
    </row>
    <row r="359" spans="3:42" hidden="1">
      <c r="C359" s="4" t="s">
        <v>96</v>
      </c>
      <c r="S359" s="4" t="s">
        <v>100</v>
      </c>
      <c r="T359" s="4" t="s">
        <v>55</v>
      </c>
      <c r="U359" s="54">
        <v>75</v>
      </c>
      <c r="V359" s="5">
        <v>18</v>
      </c>
      <c r="W359" s="14">
        <v>9</v>
      </c>
      <c r="X359" s="29">
        <v>0.5</v>
      </c>
      <c r="Y359" s="14">
        <f t="shared" si="5"/>
        <v>27</v>
      </c>
      <c r="Z359" s="14"/>
      <c r="AA359" s="30" t="s">
        <v>515</v>
      </c>
      <c r="AB359" s="12" t="s">
        <v>516</v>
      </c>
      <c r="AC359" s="4" t="s">
        <v>204</v>
      </c>
      <c r="AD359" s="30"/>
      <c r="AF359" s="12"/>
      <c r="AG359" s="12"/>
      <c r="AH359" s="12"/>
      <c r="AI359" s="12"/>
      <c r="AJ359" s="12"/>
      <c r="AK359" s="12"/>
      <c r="AL359" s="12"/>
      <c r="AM359" s="12"/>
      <c r="AN359" s="12"/>
    </row>
    <row r="360" spans="3:42" hidden="1">
      <c r="C360" s="4" t="s">
        <v>351</v>
      </c>
      <c r="S360" s="4" t="s">
        <v>100</v>
      </c>
      <c r="T360" s="4" t="s">
        <v>56</v>
      </c>
      <c r="U360" s="54">
        <v>85</v>
      </c>
      <c r="V360" s="5">
        <v>20</v>
      </c>
      <c r="W360" s="14">
        <v>10</v>
      </c>
      <c r="X360" s="29">
        <v>0.5</v>
      </c>
      <c r="Y360" s="14">
        <f t="shared" si="5"/>
        <v>30</v>
      </c>
      <c r="Z360" s="14"/>
      <c r="AA360" s="30" t="s">
        <v>515</v>
      </c>
      <c r="AB360" s="12" t="s">
        <v>516</v>
      </c>
      <c r="AC360" s="4" t="s">
        <v>204</v>
      </c>
      <c r="AD360" s="30"/>
      <c r="AF360" s="12"/>
      <c r="AG360" s="12"/>
      <c r="AH360" s="12"/>
      <c r="AI360" s="12"/>
      <c r="AJ360" s="12"/>
      <c r="AK360" s="12"/>
      <c r="AL360" s="12"/>
      <c r="AM360" s="12"/>
      <c r="AN360" s="12"/>
    </row>
    <row r="361" spans="3:42" hidden="1">
      <c r="C361" s="4" t="s">
        <v>97</v>
      </c>
      <c r="S361" s="4" t="s">
        <v>100</v>
      </c>
      <c r="T361" s="4" t="s">
        <v>57</v>
      </c>
      <c r="U361" s="54">
        <v>105</v>
      </c>
      <c r="V361" s="5">
        <v>26</v>
      </c>
      <c r="W361" s="14">
        <v>13</v>
      </c>
      <c r="X361" s="29">
        <v>0.5</v>
      </c>
      <c r="Y361" s="14">
        <f t="shared" si="5"/>
        <v>39</v>
      </c>
      <c r="Z361" s="14"/>
      <c r="AA361" s="30" t="s">
        <v>515</v>
      </c>
      <c r="AB361" s="12" t="s">
        <v>516</v>
      </c>
      <c r="AC361" s="4" t="s">
        <v>204</v>
      </c>
      <c r="AD361" s="30"/>
      <c r="AF361" s="12"/>
      <c r="AG361" s="12"/>
      <c r="AH361" s="12"/>
      <c r="AI361" s="12"/>
      <c r="AJ361" s="12"/>
      <c r="AK361" s="12"/>
      <c r="AL361" s="12"/>
      <c r="AM361" s="12"/>
      <c r="AN361" s="12"/>
    </row>
    <row r="362" spans="3:42" hidden="1">
      <c r="C362" s="4" t="s">
        <v>98</v>
      </c>
      <c r="S362" s="4" t="s">
        <v>100</v>
      </c>
      <c r="T362" s="4" t="s">
        <v>58</v>
      </c>
      <c r="U362" s="54">
        <v>125</v>
      </c>
      <c r="V362" s="5">
        <v>35</v>
      </c>
      <c r="W362" s="14">
        <v>17.5</v>
      </c>
      <c r="X362" s="29">
        <v>0.5</v>
      </c>
      <c r="Y362" s="14">
        <f t="shared" si="5"/>
        <v>52.5</v>
      </c>
      <c r="Z362" s="14"/>
      <c r="AA362" s="30" t="s">
        <v>515</v>
      </c>
      <c r="AB362" s="12" t="s">
        <v>516</v>
      </c>
      <c r="AC362" s="4" t="s">
        <v>204</v>
      </c>
      <c r="AD362" s="30"/>
      <c r="AF362" s="12"/>
      <c r="AG362" s="12"/>
      <c r="AH362" s="12"/>
      <c r="AI362" s="12"/>
      <c r="AJ362" s="12"/>
      <c r="AK362" s="12"/>
      <c r="AL362" s="12"/>
      <c r="AM362" s="12"/>
      <c r="AN362" s="12"/>
    </row>
    <row r="363" spans="3:42" hidden="1">
      <c r="C363" s="4"/>
      <c r="S363" s="4" t="s">
        <v>100</v>
      </c>
      <c r="T363" s="4" t="s">
        <v>101</v>
      </c>
      <c r="U363" s="54">
        <v>149.9</v>
      </c>
      <c r="V363" s="5">
        <v>37</v>
      </c>
      <c r="W363" s="14">
        <v>18</v>
      </c>
      <c r="X363" s="29">
        <v>0.5</v>
      </c>
      <c r="Y363" s="14">
        <f t="shared" si="5"/>
        <v>55</v>
      </c>
      <c r="Z363" s="14"/>
      <c r="AA363" s="30" t="s">
        <v>515</v>
      </c>
      <c r="AB363" s="12" t="s">
        <v>516</v>
      </c>
      <c r="AC363" s="4" t="s">
        <v>204</v>
      </c>
      <c r="AD363" s="30"/>
      <c r="AF363" s="12"/>
      <c r="AG363" s="12"/>
      <c r="AH363" s="12"/>
      <c r="AI363" s="12"/>
      <c r="AJ363" s="12"/>
      <c r="AK363" s="12"/>
      <c r="AL363" s="12"/>
      <c r="AM363" s="12"/>
      <c r="AN363" s="12"/>
    </row>
    <row r="364" spans="3:42" hidden="1">
      <c r="S364" s="4" t="s">
        <v>100</v>
      </c>
      <c r="T364" s="4" t="s">
        <v>203</v>
      </c>
      <c r="U364" s="54">
        <v>159.9</v>
      </c>
      <c r="V364" s="5">
        <v>45</v>
      </c>
      <c r="W364" s="14">
        <v>22.5</v>
      </c>
      <c r="X364" s="29">
        <v>0.5</v>
      </c>
      <c r="Y364" s="14">
        <f t="shared" si="5"/>
        <v>67.5</v>
      </c>
      <c r="Z364" s="14"/>
      <c r="AA364" s="30" t="s">
        <v>515</v>
      </c>
      <c r="AB364" s="12" t="s">
        <v>516</v>
      </c>
      <c r="AC364" s="4" t="s">
        <v>204</v>
      </c>
      <c r="AD364" s="30"/>
      <c r="AF364" s="12"/>
      <c r="AG364" s="12"/>
      <c r="AH364" s="12"/>
      <c r="AI364" s="12"/>
      <c r="AJ364" s="12"/>
      <c r="AK364" s="12"/>
      <c r="AL364" s="12"/>
      <c r="AM364" s="12"/>
      <c r="AN364" s="12"/>
    </row>
    <row r="365" spans="3:42" hidden="1">
      <c r="S365" s="4" t="s">
        <v>100</v>
      </c>
      <c r="T365" s="4" t="s">
        <v>102</v>
      </c>
      <c r="U365" s="54">
        <v>159.9</v>
      </c>
      <c r="V365" s="5">
        <v>45</v>
      </c>
      <c r="W365" s="14">
        <v>22.5</v>
      </c>
      <c r="X365" s="29">
        <v>0.5</v>
      </c>
      <c r="Y365" s="14">
        <f t="shared" si="5"/>
        <v>67.5</v>
      </c>
      <c r="Z365" s="14"/>
      <c r="AA365" s="30" t="s">
        <v>515</v>
      </c>
      <c r="AB365" s="12" t="s">
        <v>516</v>
      </c>
      <c r="AC365" s="4" t="s">
        <v>204</v>
      </c>
      <c r="AD365" s="30"/>
      <c r="AF365" s="12"/>
      <c r="AG365" s="12"/>
      <c r="AH365" s="12"/>
      <c r="AI365" s="12"/>
      <c r="AJ365" s="12"/>
      <c r="AK365" s="12"/>
      <c r="AL365" s="12"/>
      <c r="AM365" s="12"/>
      <c r="AN365" s="12"/>
    </row>
    <row r="366" spans="3:42" hidden="1">
      <c r="S366" s="4" t="s">
        <v>100</v>
      </c>
      <c r="T366" s="4" t="s">
        <v>77</v>
      </c>
      <c r="U366" s="54">
        <v>189.9</v>
      </c>
      <c r="V366" s="5">
        <v>60</v>
      </c>
      <c r="W366" s="14">
        <v>30</v>
      </c>
      <c r="X366" s="29">
        <v>0.5</v>
      </c>
      <c r="Y366" s="14">
        <f t="shared" si="5"/>
        <v>90</v>
      </c>
      <c r="Z366" s="14"/>
      <c r="AA366" s="30" t="s">
        <v>515</v>
      </c>
      <c r="AB366" s="12" t="s">
        <v>516</v>
      </c>
      <c r="AC366" s="4" t="s">
        <v>204</v>
      </c>
      <c r="AD366" s="30"/>
      <c r="AF366" s="12"/>
      <c r="AG366" s="12"/>
      <c r="AH366" s="12"/>
      <c r="AI366" s="12"/>
      <c r="AJ366" s="12"/>
      <c r="AK366" s="12"/>
      <c r="AL366" s="12"/>
      <c r="AM366" s="12"/>
      <c r="AN366" s="12"/>
    </row>
    <row r="367" spans="3:42" hidden="1">
      <c r="S367" s="4" t="s">
        <v>100</v>
      </c>
      <c r="T367" s="4" t="s">
        <v>78</v>
      </c>
      <c r="U367" s="54">
        <v>289.89999999999998</v>
      </c>
      <c r="V367" s="5">
        <v>60</v>
      </c>
      <c r="W367" s="14">
        <v>30</v>
      </c>
      <c r="X367" s="29">
        <v>0.5</v>
      </c>
      <c r="Y367" s="14">
        <f t="shared" si="5"/>
        <v>90</v>
      </c>
      <c r="Z367" s="14"/>
      <c r="AA367" s="30" t="s">
        <v>515</v>
      </c>
      <c r="AB367" s="12" t="s">
        <v>516</v>
      </c>
      <c r="AC367" s="4" t="s">
        <v>204</v>
      </c>
      <c r="AD367" s="30"/>
      <c r="AF367" s="12"/>
      <c r="AG367" s="12"/>
      <c r="AH367" s="12"/>
      <c r="AI367" s="12"/>
      <c r="AJ367" s="12"/>
      <c r="AK367" s="12"/>
      <c r="AL367" s="12"/>
      <c r="AM367" s="12"/>
      <c r="AN367" s="12"/>
    </row>
    <row r="368" spans="3:42" hidden="1"/>
    <row r="369" spans="21:23" hidden="1"/>
    <row r="370" spans="21:23" hidden="1"/>
    <row r="371" spans="21:23" hidden="1"/>
    <row r="372" spans="21:23" hidden="1"/>
    <row r="373" spans="21:23" hidden="1"/>
    <row r="374" spans="21:23" hidden="1"/>
    <row r="375" spans="21:23" hidden="1">
      <c r="U375" s="31"/>
      <c r="V375" s="30"/>
      <c r="W375" s="12"/>
    </row>
    <row r="376" spans="21:23" hidden="1">
      <c r="U376" s="31"/>
      <c r="V376" s="30"/>
      <c r="W376" s="12"/>
    </row>
    <row r="377" spans="21:23" hidden="1"/>
    <row r="378" spans="21:23" hidden="1"/>
    <row r="379" spans="21:23" hidden="1"/>
    <row r="380" spans="21:23" hidden="1"/>
    <row r="381" spans="21:23" hidden="1"/>
    <row r="382" spans="21:23" hidden="1"/>
    <row r="383" spans="21:23" hidden="1"/>
    <row r="384" spans="21:23"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sheetData>
  <sheetProtection algorithmName="SHA-512" hashValue="e1591HvId0wo1IOJ4F4NBA9G1CfF7K+nlcuuWd548V2TLO93XhhIW8ZYeQ2iOwHTG7wlqHkt/FallVmipdRQ4A==" saltValue="8X4sMG/k7hK30Plyqz3aSg==" spinCount="100000" sheet="1" objects="1" scenarios="1"/>
  <protectedRanges>
    <protectedRange sqref="D5:D42 C50:D54" name="Rango1"/>
  </protectedRanges>
  <mergeCells count="30">
    <mergeCell ref="F43:G43"/>
    <mergeCell ref="D45:E45"/>
    <mergeCell ref="D44:E44"/>
    <mergeCell ref="F46:G46"/>
    <mergeCell ref="B49:C49"/>
    <mergeCell ref="F45:G45"/>
    <mergeCell ref="F44:G44"/>
    <mergeCell ref="B48:G48"/>
    <mergeCell ref="F47:G47"/>
    <mergeCell ref="B55:C56"/>
    <mergeCell ref="D55:E55"/>
    <mergeCell ref="B5:C5"/>
    <mergeCell ref="B18:C18"/>
    <mergeCell ref="B17:C17"/>
    <mergeCell ref="B16:C16"/>
    <mergeCell ref="B15:C15"/>
    <mergeCell ref="B21:C21"/>
    <mergeCell ref="B20:C20"/>
    <mergeCell ref="B19:C19"/>
    <mergeCell ref="B2:G2"/>
    <mergeCell ref="B4:C4"/>
    <mergeCell ref="B14:C14"/>
    <mergeCell ref="B13:C13"/>
    <mergeCell ref="B9:C9"/>
    <mergeCell ref="B7:C7"/>
    <mergeCell ref="R327:R329"/>
    <mergeCell ref="R320:R322"/>
    <mergeCell ref="R313:R315"/>
    <mergeCell ref="R306:R308"/>
    <mergeCell ref="R299:R301"/>
  </mergeCells>
  <phoneticPr fontId="10" type="noConversion"/>
  <dataValidations count="23">
    <dataValidation type="list" allowBlank="1" showInputMessage="1" showErrorMessage="1" sqref="D51">
      <formula1>INDIRECT($C$51)</formula1>
    </dataValidation>
    <dataValidation type="list" allowBlank="1" showInputMessage="1" showErrorMessage="1" sqref="D52">
      <formula1>INDIRECT($C$52)</formula1>
    </dataValidation>
    <dataValidation type="list" allowBlank="1" showInputMessage="1" showErrorMessage="1" sqref="D53">
      <formula1>INDIRECT($C$53)</formula1>
    </dataValidation>
    <dataValidation type="list" allowBlank="1" showInputMessage="1" showErrorMessage="1" sqref="D54">
      <formula1>INDIRECT($C$54)</formula1>
    </dataValidation>
    <dataValidation type="list" allowBlank="1" showInputMessage="1" showErrorMessage="1" sqref="C50:C54">
      <formula1>CAT</formula1>
    </dataValidation>
    <dataValidation type="list" allowBlank="1" showInputMessage="1" showErrorMessage="1" sqref="D50">
      <formula1>INDIRECT(CATEGORIA)</formula1>
    </dataValidation>
    <dataValidation type="list" allowBlank="1" showInputMessage="1" showErrorMessage="1" sqref="D11">
      <formula1>$B$65:$B$66</formula1>
    </dataValidation>
    <dataValidation type="list" allowBlank="1" showInputMessage="1" showErrorMessage="1" sqref="D32">
      <formula1>$J$7:$J$8</formula1>
    </dataValidation>
    <dataValidation type="list" allowBlank="1" showInputMessage="1" showErrorMessage="1" sqref="D33">
      <formula1>$J$24:$J$26</formula1>
    </dataValidation>
    <dataValidation type="list" allowBlank="1" showInputMessage="1" showErrorMessage="1" sqref="D21">
      <formula1>$J$33:$J$34</formula1>
    </dataValidation>
    <dataValidation type="list" allowBlank="1" showInputMessage="1" showErrorMessage="1" sqref="D26">
      <formula1>$B$81:$B$84</formula1>
    </dataValidation>
    <dataValidation type="list" allowBlank="1" showInputMessage="1" showErrorMessage="1" sqref="D28">
      <formula1>$J$41:$J$42</formula1>
    </dataValidation>
    <dataValidation type="list" allowBlank="1" showInputMessage="1" showErrorMessage="1" sqref="D30">
      <formula1>$J$46:$J$47</formula1>
    </dataValidation>
    <dataValidation type="list" allowBlank="1" showInputMessage="1" showErrorMessage="1" sqref="D36">
      <formula1>$L$33:$L$34</formula1>
    </dataValidation>
    <dataValidation type="list" allowBlank="1" showInputMessage="1" showErrorMessage="1" sqref="D37">
      <formula1>$L$37:$L$40</formula1>
    </dataValidation>
    <dataValidation type="list" allowBlank="1" showInputMessage="1" showErrorMessage="1" sqref="D39">
      <formula1>INDIRECT($D$31)</formula1>
    </dataValidation>
    <dataValidation type="list" allowBlank="1" showInputMessage="1" showErrorMessage="1" sqref="D41">
      <formula1>INDIRECT(PAQ)</formula1>
    </dataValidation>
    <dataValidation type="list" allowBlank="1" showInputMessage="1" showErrorMessage="1" sqref="D40:D41">
      <formula1>INDIRECT(CAMP)</formula1>
    </dataValidation>
    <dataValidation type="list" allowBlank="1" showInputMessage="1" showErrorMessage="1" sqref="D34">
      <formula1>$J$50:$J$59</formula1>
    </dataValidation>
    <dataValidation type="list" allowBlank="1" showInputMessage="1" showErrorMessage="1" sqref="D9">
      <formula1>$B$94:$B$96</formula1>
    </dataValidation>
    <dataValidation type="list" allowBlank="1" showInputMessage="1" showErrorMessage="1" sqref="D31">
      <formula1>$B$98:$B$99</formula1>
    </dataValidation>
    <dataValidation type="list" allowBlank="1" showInputMessage="1" showErrorMessage="1" sqref="D42">
      <formula1>$B$182:$B$187</formula1>
    </dataValidation>
    <dataValidation type="list" allowBlank="1" showInputMessage="1" showErrorMessage="1" sqref="D6">
      <formula1>$G$60:$G$61</formula1>
    </dataValidation>
  </dataValidations>
  <pageMargins left="0.7" right="0.7" top="0.75" bottom="0.75" header="0.3" footer="0.3"/>
  <pageSetup orientation="portrait" horizontalDpi="4294967294"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1:AN169"/>
  <sheetViews>
    <sheetView workbookViewId="0">
      <selection activeCell="A2" sqref="A2:XFD2"/>
    </sheetView>
  </sheetViews>
  <sheetFormatPr baseColWidth="10" defaultRowHeight="15"/>
  <cols>
    <col min="1" max="1" width="13.28515625" style="141" bestFit="1" customWidth="1"/>
    <col min="2" max="2" width="21.28515625" customWidth="1"/>
    <col min="3" max="3" width="21.28515625" style="202" customWidth="1"/>
    <col min="4" max="4" width="35.7109375" customWidth="1"/>
    <col min="5" max="5" width="15.42578125" customWidth="1"/>
    <col min="6" max="6" width="33.85546875" customWidth="1"/>
    <col min="7" max="7" width="32.42578125" customWidth="1"/>
    <col min="8" max="8" width="45.7109375" customWidth="1"/>
    <col min="9" max="9" width="28.28515625" customWidth="1"/>
    <col min="10" max="10" width="23.42578125" customWidth="1"/>
    <col min="11" max="11" width="22.7109375" customWidth="1"/>
    <col min="12" max="12" width="76" bestFit="1" customWidth="1"/>
    <col min="13" max="13" width="11.140625" customWidth="1"/>
    <col min="14" max="14" width="12.85546875" customWidth="1"/>
    <col min="15" max="15" width="17.28515625" customWidth="1"/>
    <col min="16" max="16" width="29.42578125" bestFit="1" customWidth="1"/>
    <col min="17" max="17" width="22.140625" customWidth="1"/>
    <col min="18" max="18" width="10.28515625" customWidth="1"/>
    <col min="19" max="19" width="18.7109375" customWidth="1"/>
    <col min="20" max="20" width="19.7109375" customWidth="1"/>
    <col min="21" max="21" width="23.7109375" customWidth="1"/>
    <col min="22" max="22" width="25" customWidth="1"/>
    <col min="23" max="23" width="14.7109375" customWidth="1"/>
    <col min="24" max="24" width="19.7109375" customWidth="1"/>
    <col min="25" max="25" width="14" customWidth="1"/>
    <col min="26" max="26" width="20.42578125" customWidth="1"/>
    <col min="27" max="27" width="17.85546875" customWidth="1"/>
    <col min="28" max="28" width="12" customWidth="1"/>
    <col min="29" max="29" width="29.7109375" customWidth="1"/>
    <col min="30" max="30" width="17.28515625" customWidth="1"/>
    <col min="31" max="31" width="8.42578125" customWidth="1"/>
    <col min="32" max="32" width="8.140625" customWidth="1"/>
    <col min="33" max="33" width="19.5703125" customWidth="1"/>
    <col min="34" max="34" width="19.42578125" customWidth="1"/>
    <col min="35" max="35" width="14" customWidth="1"/>
    <col min="36" max="36" width="12.28515625" customWidth="1"/>
    <col min="37" max="37" width="13" bestFit="1" customWidth="1"/>
    <col min="38" max="38" width="24.28515625" bestFit="1" customWidth="1"/>
    <col min="39" max="39" width="14.85546875" customWidth="1"/>
    <col min="40" max="40" width="17.85546875" customWidth="1"/>
    <col min="41" max="41" width="13" bestFit="1" customWidth="1"/>
  </cols>
  <sheetData>
    <row r="1" spans="1:40" s="140" customFormat="1">
      <c r="A1" s="142" t="s">
        <v>367</v>
      </c>
      <c r="B1" s="90" t="s">
        <v>5</v>
      </c>
      <c r="C1" s="90" t="s">
        <v>541</v>
      </c>
      <c r="D1" s="89" t="s">
        <v>8</v>
      </c>
      <c r="E1" s="89" t="s">
        <v>227</v>
      </c>
      <c r="F1" s="89" t="s">
        <v>206</v>
      </c>
      <c r="G1" s="89" t="s">
        <v>226</v>
      </c>
      <c r="H1" s="89" t="s">
        <v>353</v>
      </c>
      <c r="I1" s="89" t="s">
        <v>368</v>
      </c>
      <c r="J1" s="89" t="s">
        <v>13</v>
      </c>
      <c r="K1" s="90" t="s">
        <v>14</v>
      </c>
      <c r="L1" s="90" t="s">
        <v>15</v>
      </c>
      <c r="M1" s="89" t="s">
        <v>12</v>
      </c>
      <c r="N1" s="89" t="s">
        <v>16</v>
      </c>
      <c r="O1" s="89" t="s">
        <v>17</v>
      </c>
      <c r="P1" s="89" t="s">
        <v>65</v>
      </c>
      <c r="Q1" s="89" t="s">
        <v>18</v>
      </c>
      <c r="R1" s="89" t="s">
        <v>22</v>
      </c>
      <c r="S1" s="89" t="s">
        <v>67</v>
      </c>
      <c r="T1" s="89" t="s">
        <v>68</v>
      </c>
      <c r="U1" s="94" t="s">
        <v>338</v>
      </c>
      <c r="V1" s="94" t="s">
        <v>339</v>
      </c>
      <c r="W1" s="89" t="s">
        <v>354</v>
      </c>
      <c r="X1" s="89" t="s">
        <v>71</v>
      </c>
      <c r="Y1" s="89" t="s">
        <v>217</v>
      </c>
      <c r="Z1" s="89" t="s">
        <v>219</v>
      </c>
      <c r="AA1" s="89" t="s">
        <v>222</v>
      </c>
      <c r="AB1" s="89" t="s">
        <v>135</v>
      </c>
      <c r="AC1" s="89" t="s">
        <v>325</v>
      </c>
      <c r="AD1" s="89" t="s">
        <v>326</v>
      </c>
      <c r="AE1" s="89" t="s">
        <v>63</v>
      </c>
      <c r="AF1" s="89" t="s">
        <v>64</v>
      </c>
      <c r="AG1" s="89" t="s">
        <v>220</v>
      </c>
      <c r="AH1" s="89" t="s">
        <v>73</v>
      </c>
      <c r="AI1" s="89" t="s">
        <v>72</v>
      </c>
      <c r="AJ1" s="90" t="s">
        <v>180</v>
      </c>
      <c r="AK1" s="89" t="s">
        <v>0</v>
      </c>
      <c r="AL1" s="89" t="s">
        <v>62</v>
      </c>
      <c r="AM1" s="89" t="s">
        <v>27</v>
      </c>
      <c r="AN1" s="139" t="s">
        <v>49</v>
      </c>
    </row>
    <row r="2" spans="1:40">
      <c r="A2" s="143">
        <v>44481.620842592594</v>
      </c>
      <c r="B2" s="144" t="s">
        <v>574</v>
      </c>
      <c r="C2" s="144" t="s">
        <v>540</v>
      </c>
      <c r="D2" t="s">
        <v>575</v>
      </c>
      <c r="F2" t="s">
        <v>216</v>
      </c>
      <c r="G2">
        <v>46814678</v>
      </c>
      <c r="H2" t="s">
        <v>66</v>
      </c>
      <c r="J2" t="s">
        <v>576</v>
      </c>
      <c r="K2">
        <v>33592</v>
      </c>
      <c r="L2" t="s">
        <v>577</v>
      </c>
      <c r="M2" t="s">
        <v>578</v>
      </c>
      <c r="N2" t="s">
        <v>579</v>
      </c>
      <c r="O2" t="s">
        <v>580</v>
      </c>
      <c r="P2" t="s">
        <v>581</v>
      </c>
      <c r="Q2" t="s">
        <v>582</v>
      </c>
      <c r="R2" t="s">
        <v>23</v>
      </c>
      <c r="S2" t="s">
        <v>583</v>
      </c>
      <c r="T2" t="s">
        <v>584</v>
      </c>
      <c r="U2" t="s">
        <v>585</v>
      </c>
      <c r="V2">
        <v>934090906</v>
      </c>
      <c r="W2" t="s">
        <v>377</v>
      </c>
      <c r="AB2" t="s">
        <v>237</v>
      </c>
      <c r="AC2" t="s">
        <v>23</v>
      </c>
      <c r="AE2">
        <v>7</v>
      </c>
      <c r="AF2" t="s">
        <v>586</v>
      </c>
      <c r="AG2" t="s">
        <v>23</v>
      </c>
      <c r="AH2" t="s">
        <v>352</v>
      </c>
      <c r="AI2" t="s">
        <v>587</v>
      </c>
      <c r="AJ2" t="s">
        <v>588</v>
      </c>
      <c r="AK2" t="s">
        <v>250</v>
      </c>
      <c r="AL2" t="s">
        <v>427</v>
      </c>
      <c r="AM2" t="s">
        <v>324</v>
      </c>
      <c r="AN2" s="287">
        <v>70</v>
      </c>
    </row>
    <row r="3" spans="1:40">
      <c r="A3" s="143"/>
      <c r="B3" s="144"/>
      <c r="C3" s="144"/>
      <c r="AN3" s="287"/>
    </row>
    <row r="4" spans="1:40">
      <c r="A4" s="143"/>
      <c r="B4" s="144"/>
      <c r="C4" s="144"/>
      <c r="AN4" s="287"/>
    </row>
    <row r="5" spans="1:40">
      <c r="A5" s="143"/>
      <c r="B5" s="144"/>
      <c r="C5" s="144"/>
      <c r="AN5" s="287"/>
    </row>
    <row r="6" spans="1:40">
      <c r="A6" s="143"/>
      <c r="B6" s="144"/>
      <c r="C6" s="144"/>
      <c r="AN6" s="287"/>
    </row>
    <row r="7" spans="1:40">
      <c r="A7" s="143"/>
      <c r="B7" s="144"/>
      <c r="C7" s="144"/>
      <c r="AN7" s="287"/>
    </row>
    <row r="8" spans="1:40">
      <c r="A8" s="143"/>
      <c r="B8" s="144"/>
      <c r="C8" s="144"/>
      <c r="AN8" s="288"/>
    </row>
    <row r="9" spans="1:40">
      <c r="A9" s="143"/>
      <c r="B9" s="144"/>
      <c r="C9" s="144"/>
      <c r="AN9" s="287"/>
    </row>
    <row r="10" spans="1:40">
      <c r="A10" s="143"/>
      <c r="B10" s="144"/>
      <c r="C10" s="144"/>
      <c r="AN10" s="288"/>
    </row>
    <row r="11" spans="1:40">
      <c r="A11" s="143"/>
      <c r="B11" s="144"/>
      <c r="C11" s="144"/>
      <c r="AN11" s="287"/>
    </row>
    <row r="12" spans="1:40">
      <c r="A12" s="143"/>
      <c r="B12" s="144"/>
      <c r="C12" s="144"/>
      <c r="AN12" s="289"/>
    </row>
    <row r="13" spans="1:40">
      <c r="A13" s="143"/>
      <c r="B13" s="144"/>
      <c r="C13" s="144"/>
      <c r="AN13" s="145"/>
    </row>
    <row r="14" spans="1:40">
      <c r="A14" s="143"/>
      <c r="B14" s="144"/>
      <c r="C14" s="144"/>
      <c r="AN14" s="145"/>
    </row>
    <row r="15" spans="1:40">
      <c r="A15" s="143"/>
      <c r="B15" s="144"/>
      <c r="C15" s="144"/>
      <c r="AN15" s="145"/>
    </row>
    <row r="16" spans="1:40">
      <c r="A16" s="143"/>
      <c r="B16" s="144"/>
      <c r="C16" s="144"/>
      <c r="AN16" s="145"/>
    </row>
    <row r="17" spans="1:40">
      <c r="A17" s="143"/>
      <c r="B17" s="144"/>
      <c r="C17" s="144"/>
      <c r="AN17" s="145"/>
    </row>
    <row r="18" spans="1:40">
      <c r="A18" s="143"/>
      <c r="B18" s="144"/>
      <c r="C18" s="144"/>
      <c r="AN18" s="145"/>
    </row>
    <row r="19" spans="1:40">
      <c r="A19" s="143"/>
      <c r="B19" s="144"/>
      <c r="C19" s="144"/>
      <c r="AN19" s="145"/>
    </row>
    <row r="20" spans="1:40">
      <c r="A20" s="143"/>
      <c r="B20" s="144"/>
      <c r="C20" s="144"/>
      <c r="AN20" s="145"/>
    </row>
    <row r="21" spans="1:40">
      <c r="A21" s="143"/>
      <c r="B21" s="144"/>
      <c r="C21" s="144"/>
      <c r="AN21" s="145"/>
    </row>
    <row r="22" spans="1:40">
      <c r="A22" s="143"/>
      <c r="B22" s="144"/>
      <c r="C22" s="144"/>
      <c r="AN22" s="145"/>
    </row>
    <row r="23" spans="1:40">
      <c r="A23" s="143"/>
      <c r="B23" s="144"/>
      <c r="C23" s="144"/>
      <c r="AN23" s="145"/>
    </row>
    <row r="24" spans="1:40">
      <c r="A24" s="143"/>
      <c r="B24" s="144"/>
      <c r="C24" s="144"/>
      <c r="AN24" s="145"/>
    </row>
    <row r="25" spans="1:40">
      <c r="A25" s="143"/>
      <c r="B25" s="144"/>
      <c r="C25" s="144"/>
      <c r="AN25" s="145"/>
    </row>
    <row r="26" spans="1:40">
      <c r="A26" s="143"/>
      <c r="B26" s="144"/>
      <c r="C26" s="144"/>
      <c r="AN26" s="145"/>
    </row>
    <row r="27" spans="1:40">
      <c r="A27" s="143"/>
      <c r="B27" s="144"/>
      <c r="C27" s="144"/>
      <c r="AN27" s="145"/>
    </row>
    <row r="28" spans="1:40">
      <c r="A28" s="143"/>
      <c r="B28" s="144"/>
      <c r="C28" s="144"/>
      <c r="AN28" s="145"/>
    </row>
    <row r="29" spans="1:40">
      <c r="A29" s="143"/>
      <c r="B29" s="144"/>
      <c r="C29" s="144"/>
      <c r="AN29" s="145"/>
    </row>
    <row r="30" spans="1:40">
      <c r="A30" s="143"/>
      <c r="B30" s="144"/>
      <c r="C30" s="144"/>
      <c r="AN30" s="145"/>
    </row>
    <row r="31" spans="1:40">
      <c r="A31" s="143"/>
      <c r="B31" s="144"/>
      <c r="C31" s="144"/>
      <c r="AN31" s="145"/>
    </row>
    <row r="32" spans="1:40">
      <c r="A32" s="143"/>
      <c r="B32" s="144"/>
      <c r="C32" s="144"/>
      <c r="AN32" s="145"/>
    </row>
    <row r="33" spans="1:40">
      <c r="A33" s="143"/>
      <c r="B33" s="144"/>
      <c r="C33" s="144"/>
      <c r="AN33" s="145"/>
    </row>
    <row r="34" spans="1:40">
      <c r="A34" s="143"/>
      <c r="B34" s="144"/>
      <c r="C34" s="144"/>
      <c r="AN34" s="145"/>
    </row>
    <row r="35" spans="1:40">
      <c r="A35" s="143"/>
      <c r="B35" s="144"/>
      <c r="C35" s="144"/>
      <c r="AN35" s="145"/>
    </row>
    <row r="36" spans="1:40">
      <c r="A36" s="143"/>
      <c r="B36" s="144"/>
      <c r="C36" s="144"/>
      <c r="AN36" s="145"/>
    </row>
    <row r="37" spans="1:40">
      <c r="A37" s="143"/>
      <c r="B37" s="144"/>
      <c r="C37" s="144"/>
      <c r="AN37" s="145"/>
    </row>
    <row r="38" spans="1:40">
      <c r="A38" s="143"/>
      <c r="B38" s="144"/>
      <c r="C38" s="144"/>
      <c r="AN38" s="145"/>
    </row>
    <row r="39" spans="1:40">
      <c r="A39" s="143"/>
      <c r="B39" s="144"/>
      <c r="C39" s="144"/>
      <c r="AN39" s="145"/>
    </row>
    <row r="40" spans="1:40">
      <c r="A40" s="143"/>
      <c r="B40" s="144"/>
      <c r="C40" s="144"/>
      <c r="AN40" s="145"/>
    </row>
    <row r="41" spans="1:40">
      <c r="A41" s="143"/>
      <c r="B41" s="144"/>
      <c r="C41" s="144"/>
      <c r="AN41" s="145"/>
    </row>
    <row r="42" spans="1:40">
      <c r="A42" s="143"/>
      <c r="B42" s="144"/>
      <c r="C42" s="144"/>
      <c r="AN42" s="145"/>
    </row>
    <row r="43" spans="1:40">
      <c r="A43" s="143"/>
      <c r="B43" s="144"/>
      <c r="C43" s="144"/>
      <c r="AN43" s="145"/>
    </row>
    <row r="44" spans="1:40">
      <c r="A44" s="143"/>
      <c r="B44" s="144"/>
      <c r="C44" s="144"/>
      <c r="AN44" s="145"/>
    </row>
    <row r="45" spans="1:40">
      <c r="A45" s="143"/>
      <c r="B45" s="144"/>
      <c r="C45" s="144"/>
      <c r="AN45" s="145"/>
    </row>
    <row r="46" spans="1:40">
      <c r="A46" s="143"/>
      <c r="B46" s="144"/>
      <c r="C46" s="144"/>
      <c r="AN46" s="145"/>
    </row>
    <row r="47" spans="1:40">
      <c r="A47" s="143"/>
      <c r="B47" s="144"/>
      <c r="C47" s="144"/>
      <c r="AN47" s="145"/>
    </row>
    <row r="48" spans="1:40">
      <c r="A48" s="143"/>
      <c r="B48" s="144"/>
      <c r="C48" s="144"/>
      <c r="AN48" s="145"/>
    </row>
    <row r="49" spans="1:40">
      <c r="A49" s="143"/>
      <c r="B49" s="144"/>
      <c r="C49" s="144"/>
      <c r="AN49" s="145"/>
    </row>
    <row r="50" spans="1:40">
      <c r="A50" s="143"/>
      <c r="B50" s="144"/>
      <c r="C50" s="144"/>
      <c r="AN50" s="145"/>
    </row>
    <row r="51" spans="1:40">
      <c r="A51" s="143"/>
      <c r="B51" s="144"/>
      <c r="C51" s="144"/>
      <c r="AN51" s="145"/>
    </row>
    <row r="52" spans="1:40">
      <c r="A52" s="143"/>
      <c r="B52" s="144"/>
      <c r="C52" s="144"/>
      <c r="AN52" s="145"/>
    </row>
    <row r="53" spans="1:40">
      <c r="A53" s="143"/>
      <c r="B53" s="144"/>
      <c r="C53" s="144"/>
      <c r="AN53" s="145"/>
    </row>
    <row r="54" spans="1:40">
      <c r="A54" s="143"/>
      <c r="B54" s="144"/>
      <c r="C54" s="144"/>
      <c r="AN54" s="145"/>
    </row>
    <row r="55" spans="1:40">
      <c r="A55" s="143"/>
      <c r="B55" s="144"/>
      <c r="C55" s="144"/>
      <c r="AN55" s="145"/>
    </row>
    <row r="56" spans="1:40">
      <c r="A56" s="143"/>
      <c r="B56" s="144"/>
      <c r="C56" s="144"/>
      <c r="AN56" s="145"/>
    </row>
    <row r="57" spans="1:40">
      <c r="A57" s="143"/>
      <c r="B57" s="144"/>
      <c r="C57" s="144"/>
      <c r="AN57" s="145"/>
    </row>
    <row r="58" spans="1:40">
      <c r="A58" s="143"/>
      <c r="B58" s="144"/>
      <c r="C58" s="144"/>
      <c r="AN58" s="145"/>
    </row>
    <row r="59" spans="1:40">
      <c r="A59" s="143"/>
      <c r="B59" s="144"/>
      <c r="C59" s="144"/>
      <c r="AN59" s="145"/>
    </row>
    <row r="60" spans="1:40">
      <c r="A60" s="143"/>
      <c r="B60" s="144"/>
      <c r="C60" s="144"/>
      <c r="AN60" s="145"/>
    </row>
    <row r="61" spans="1:40">
      <c r="A61" s="143"/>
      <c r="B61" s="144"/>
      <c r="C61" s="144"/>
      <c r="AN61" s="145"/>
    </row>
    <row r="62" spans="1:40">
      <c r="A62" s="143"/>
      <c r="B62" s="144"/>
      <c r="C62" s="144"/>
      <c r="AN62" s="145"/>
    </row>
    <row r="63" spans="1:40">
      <c r="A63" s="143"/>
      <c r="B63" s="144"/>
      <c r="C63" s="144"/>
      <c r="AN63" s="145"/>
    </row>
    <row r="64" spans="1:40">
      <c r="A64" s="143"/>
      <c r="B64" s="144"/>
      <c r="C64" s="144"/>
      <c r="AN64" s="145"/>
    </row>
    <row r="65" spans="1:40">
      <c r="A65" s="143"/>
      <c r="B65" s="144"/>
      <c r="C65" s="144"/>
      <c r="AN65" s="145"/>
    </row>
    <row r="66" spans="1:40">
      <c r="A66" s="143"/>
      <c r="B66" s="144"/>
      <c r="C66" s="144"/>
      <c r="AN66" s="145"/>
    </row>
    <row r="67" spans="1:40">
      <c r="A67" s="143"/>
      <c r="B67" s="144"/>
      <c r="C67" s="144"/>
      <c r="AN67" s="145"/>
    </row>
    <row r="68" spans="1:40">
      <c r="A68" s="143"/>
      <c r="B68" s="144"/>
      <c r="C68" s="144"/>
      <c r="AN68" s="145"/>
    </row>
    <row r="69" spans="1:40">
      <c r="A69" s="143"/>
      <c r="B69" s="144"/>
      <c r="C69" s="144"/>
      <c r="AN69" s="145"/>
    </row>
    <row r="70" spans="1:40">
      <c r="A70" s="143"/>
      <c r="B70" s="144"/>
      <c r="C70" s="144"/>
      <c r="AN70" s="145"/>
    </row>
    <row r="71" spans="1:40">
      <c r="A71" s="143"/>
      <c r="B71" s="144"/>
      <c r="C71" s="144"/>
      <c r="AN71" s="145"/>
    </row>
    <row r="72" spans="1:40">
      <c r="A72" s="143"/>
      <c r="B72" s="144"/>
      <c r="C72" s="144"/>
      <c r="AN72" s="145"/>
    </row>
    <row r="73" spans="1:40">
      <c r="A73" s="143"/>
      <c r="B73" s="144"/>
      <c r="C73" s="144"/>
      <c r="AN73" s="145"/>
    </row>
    <row r="74" spans="1:40">
      <c r="A74" s="143"/>
      <c r="B74" s="144"/>
      <c r="C74" s="144"/>
      <c r="AN74" s="145"/>
    </row>
    <row r="75" spans="1:40">
      <c r="A75" s="143"/>
      <c r="B75" s="144"/>
      <c r="C75" s="144"/>
      <c r="AN75" s="145"/>
    </row>
    <row r="76" spans="1:40">
      <c r="A76" s="143"/>
      <c r="B76" s="144"/>
      <c r="C76" s="144"/>
      <c r="AN76" s="145"/>
    </row>
    <row r="77" spans="1:40">
      <c r="A77" s="143"/>
      <c r="B77" s="144"/>
      <c r="C77" s="144"/>
      <c r="AN77" s="145"/>
    </row>
    <row r="78" spans="1:40">
      <c r="A78" s="143"/>
      <c r="B78" s="144"/>
      <c r="C78" s="144"/>
      <c r="AN78" s="145"/>
    </row>
    <row r="79" spans="1:40">
      <c r="A79" s="143"/>
      <c r="B79" s="144"/>
      <c r="C79" s="144"/>
      <c r="AN79" s="145"/>
    </row>
    <row r="80" spans="1:40">
      <c r="A80" s="143"/>
      <c r="B80" s="144"/>
      <c r="C80" s="144"/>
      <c r="AN80" s="145"/>
    </row>
    <row r="81" spans="1:40">
      <c r="A81" s="143"/>
      <c r="B81" s="144"/>
      <c r="C81" s="144"/>
      <c r="AN81" s="145"/>
    </row>
    <row r="82" spans="1:40">
      <c r="A82" s="143"/>
      <c r="B82" s="144"/>
      <c r="C82" s="144"/>
      <c r="AN82" s="145"/>
    </row>
    <row r="83" spans="1:40">
      <c r="A83" s="143"/>
      <c r="B83" s="144"/>
      <c r="C83" s="144"/>
      <c r="AN83" s="145"/>
    </row>
    <row r="84" spans="1:40">
      <c r="A84" s="143"/>
      <c r="B84" s="144"/>
      <c r="C84" s="144"/>
      <c r="AN84" s="145"/>
    </row>
    <row r="85" spans="1:40">
      <c r="A85" s="143"/>
      <c r="B85" s="144"/>
      <c r="C85" s="144"/>
      <c r="AN85" s="145"/>
    </row>
    <row r="86" spans="1:40">
      <c r="A86" s="143"/>
      <c r="B86" s="144"/>
      <c r="C86" s="144"/>
      <c r="AN86" s="145"/>
    </row>
    <row r="87" spans="1:40">
      <c r="A87" s="143"/>
      <c r="B87" s="144"/>
      <c r="C87" s="144"/>
      <c r="AN87" s="145"/>
    </row>
    <row r="88" spans="1:40">
      <c r="A88" s="143"/>
      <c r="B88" s="144"/>
      <c r="C88" s="144"/>
      <c r="AN88" s="145"/>
    </row>
    <row r="89" spans="1:40">
      <c r="A89" s="143"/>
      <c r="B89" s="144"/>
      <c r="C89" s="144"/>
      <c r="AN89" s="145"/>
    </row>
    <row r="90" spans="1:40">
      <c r="A90" s="143"/>
      <c r="B90" s="144"/>
      <c r="C90" s="144"/>
      <c r="AN90" s="145"/>
    </row>
    <row r="91" spans="1:40">
      <c r="A91" s="143"/>
      <c r="B91" s="144"/>
      <c r="C91" s="144"/>
      <c r="AN91" s="145"/>
    </row>
    <row r="92" spans="1:40">
      <c r="A92" s="143"/>
      <c r="B92" s="144"/>
      <c r="C92" s="144"/>
      <c r="AN92" s="145"/>
    </row>
    <row r="93" spans="1:40">
      <c r="A93" s="143"/>
      <c r="B93" s="144"/>
      <c r="C93" s="144"/>
      <c r="AN93" s="145"/>
    </row>
    <row r="94" spans="1:40">
      <c r="A94" s="143"/>
      <c r="B94" s="144"/>
      <c r="C94" s="144"/>
      <c r="AN94" s="145"/>
    </row>
    <row r="95" spans="1:40">
      <c r="A95" s="143"/>
      <c r="B95" s="144"/>
      <c r="C95" s="144"/>
      <c r="AN95" s="145"/>
    </row>
    <row r="96" spans="1:40">
      <c r="A96" s="143"/>
      <c r="B96" s="144"/>
      <c r="C96" s="144"/>
      <c r="AN96" s="145"/>
    </row>
    <row r="97" spans="1:40">
      <c r="A97" s="143"/>
      <c r="B97" s="144"/>
      <c r="C97" s="144"/>
      <c r="AN97" s="145"/>
    </row>
    <row r="98" spans="1:40">
      <c r="A98" s="143"/>
      <c r="B98" s="144"/>
      <c r="C98" s="144"/>
      <c r="AN98" s="145"/>
    </row>
    <row r="99" spans="1:40">
      <c r="A99" s="143"/>
      <c r="B99" s="144"/>
      <c r="C99" s="144"/>
      <c r="AN99" s="145"/>
    </row>
    <row r="100" spans="1:40">
      <c r="A100" s="143"/>
      <c r="B100" s="144"/>
      <c r="C100" s="144"/>
      <c r="AN100" s="145"/>
    </row>
    <row r="101" spans="1:40">
      <c r="A101" s="143"/>
      <c r="B101" s="144"/>
      <c r="C101" s="144"/>
      <c r="AN101" s="145"/>
    </row>
    <row r="102" spans="1:40">
      <c r="A102" s="143"/>
      <c r="B102" s="144"/>
      <c r="C102" s="144"/>
      <c r="AN102" s="145"/>
    </row>
    <row r="103" spans="1:40">
      <c r="A103" s="143"/>
      <c r="B103" s="144"/>
      <c r="C103" s="144"/>
      <c r="AN103" s="145"/>
    </row>
    <row r="104" spans="1:40">
      <c r="A104" s="143"/>
      <c r="B104" s="144"/>
      <c r="C104" s="144"/>
      <c r="AN104" s="145"/>
    </row>
    <row r="105" spans="1:40">
      <c r="A105" s="143"/>
      <c r="B105" s="144"/>
      <c r="C105" s="144"/>
      <c r="AN105" s="145"/>
    </row>
    <row r="106" spans="1:40">
      <c r="A106" s="143"/>
      <c r="B106" s="144"/>
      <c r="C106" s="144"/>
      <c r="AN106" s="145"/>
    </row>
    <row r="107" spans="1:40">
      <c r="A107" s="143"/>
      <c r="B107" s="144"/>
      <c r="C107" s="144"/>
      <c r="AN107" s="145"/>
    </row>
    <row r="108" spans="1:40">
      <c r="A108" s="143"/>
      <c r="B108" s="144"/>
      <c r="C108" s="144"/>
      <c r="AN108" s="145"/>
    </row>
    <row r="109" spans="1:40">
      <c r="A109" s="143"/>
      <c r="B109" s="144"/>
      <c r="C109" s="144"/>
      <c r="AN109" s="145"/>
    </row>
    <row r="110" spans="1:40">
      <c r="A110" s="143"/>
      <c r="B110" s="144"/>
      <c r="C110" s="144"/>
      <c r="AN110" s="145"/>
    </row>
    <row r="111" spans="1:40">
      <c r="A111" s="143"/>
      <c r="B111" s="144"/>
      <c r="C111" s="144"/>
      <c r="AN111" s="145"/>
    </row>
    <row r="112" spans="1:40">
      <c r="A112" s="143"/>
      <c r="B112" s="144"/>
      <c r="C112" s="144"/>
      <c r="AN112" s="145"/>
    </row>
    <row r="113" spans="1:40">
      <c r="A113" s="143"/>
      <c r="B113" s="144"/>
      <c r="C113" s="144"/>
      <c r="AN113" s="145"/>
    </row>
    <row r="114" spans="1:40">
      <c r="A114" s="143"/>
      <c r="B114" s="144"/>
      <c r="C114" s="144"/>
      <c r="AN114" s="145"/>
    </row>
    <row r="115" spans="1:40">
      <c r="A115" s="143"/>
      <c r="B115" s="144"/>
      <c r="C115" s="144"/>
      <c r="AN115" s="145"/>
    </row>
    <row r="116" spans="1:40">
      <c r="A116" s="143"/>
      <c r="B116" s="144"/>
      <c r="C116" s="144"/>
      <c r="AN116" s="145"/>
    </row>
    <row r="117" spans="1:40">
      <c r="A117" s="143"/>
      <c r="B117" s="144"/>
      <c r="C117" s="144"/>
      <c r="AN117" s="145"/>
    </row>
    <row r="118" spans="1:40">
      <c r="A118" s="143"/>
      <c r="B118" s="144"/>
      <c r="C118" s="144"/>
      <c r="AN118" s="145"/>
    </row>
    <row r="119" spans="1:40">
      <c r="A119" s="143"/>
      <c r="B119" s="144"/>
      <c r="C119" s="144"/>
      <c r="AN119" s="145"/>
    </row>
    <row r="120" spans="1:40">
      <c r="A120" s="143"/>
      <c r="B120" s="144"/>
      <c r="C120" s="144"/>
      <c r="AN120" s="145"/>
    </row>
    <row r="121" spans="1:40">
      <c r="A121" s="143"/>
      <c r="B121" s="144"/>
      <c r="C121" s="144"/>
      <c r="AN121" s="145"/>
    </row>
    <row r="122" spans="1:40">
      <c r="A122" s="143"/>
      <c r="B122" s="144"/>
      <c r="C122" s="144"/>
      <c r="AN122" s="145"/>
    </row>
    <row r="123" spans="1:40">
      <c r="A123" s="143"/>
      <c r="B123" s="144"/>
      <c r="C123" s="144"/>
      <c r="AN123" s="145"/>
    </row>
    <row r="124" spans="1:40">
      <c r="A124" s="143"/>
      <c r="B124" s="144"/>
      <c r="C124" s="144"/>
      <c r="AN124" s="145"/>
    </row>
    <row r="125" spans="1:40">
      <c r="A125" s="143"/>
      <c r="B125" s="144"/>
      <c r="C125" s="144"/>
      <c r="AN125" s="145"/>
    </row>
    <row r="126" spans="1:40">
      <c r="A126" s="143"/>
      <c r="B126" s="144"/>
      <c r="C126" s="144"/>
      <c r="AN126" s="145"/>
    </row>
    <row r="127" spans="1:40">
      <c r="A127" s="143"/>
      <c r="B127" s="144"/>
      <c r="C127" s="144"/>
      <c r="AN127" s="145"/>
    </row>
    <row r="128" spans="1:40">
      <c r="A128" s="143"/>
      <c r="B128" s="144"/>
      <c r="C128" s="144"/>
      <c r="AN128" s="145"/>
    </row>
    <row r="129" spans="1:40">
      <c r="A129" s="143"/>
      <c r="B129" s="144"/>
      <c r="C129" s="144"/>
      <c r="AN129" s="145"/>
    </row>
    <row r="130" spans="1:40">
      <c r="A130" s="143"/>
      <c r="B130" s="144"/>
      <c r="C130" s="144"/>
      <c r="AN130" s="145"/>
    </row>
    <row r="131" spans="1:40">
      <c r="A131" s="143"/>
      <c r="B131" s="144"/>
      <c r="C131" s="144"/>
      <c r="AN131" s="145"/>
    </row>
    <row r="132" spans="1:40">
      <c r="A132" s="143"/>
      <c r="B132" s="144"/>
      <c r="C132" s="144"/>
      <c r="AN132" s="145"/>
    </row>
    <row r="133" spans="1:40">
      <c r="A133" s="143"/>
      <c r="B133" s="144"/>
      <c r="C133" s="144"/>
      <c r="AN133" s="145"/>
    </row>
    <row r="134" spans="1:40">
      <c r="A134" s="143"/>
      <c r="B134" s="144"/>
      <c r="C134" s="144"/>
      <c r="AN134" s="145"/>
    </row>
    <row r="135" spans="1:40">
      <c r="A135" s="143"/>
      <c r="B135" s="144"/>
      <c r="C135" s="144"/>
      <c r="AN135" s="145"/>
    </row>
    <row r="136" spans="1:40">
      <c r="A136" s="143"/>
      <c r="B136" s="144"/>
      <c r="C136" s="144"/>
      <c r="AN136" s="145"/>
    </row>
    <row r="137" spans="1:40">
      <c r="A137" s="143"/>
      <c r="B137" s="144"/>
      <c r="C137" s="144"/>
      <c r="AN137" s="145"/>
    </row>
    <row r="138" spans="1:40">
      <c r="A138" s="143"/>
      <c r="B138" s="144"/>
      <c r="C138" s="144"/>
      <c r="AN138" s="145"/>
    </row>
    <row r="139" spans="1:40">
      <c r="A139" s="143"/>
      <c r="B139" s="144"/>
      <c r="C139" s="144"/>
      <c r="AN139" s="145"/>
    </row>
    <row r="140" spans="1:40">
      <c r="A140" s="143"/>
      <c r="B140" s="144"/>
      <c r="C140" s="144"/>
      <c r="AN140" s="145"/>
    </row>
    <row r="141" spans="1:40">
      <c r="A141" s="143"/>
      <c r="B141" s="144"/>
      <c r="C141" s="144"/>
      <c r="AN141" s="145"/>
    </row>
    <row r="142" spans="1:40">
      <c r="A142" s="143"/>
      <c r="B142" s="144"/>
      <c r="C142" s="144"/>
      <c r="AN142" s="145"/>
    </row>
    <row r="143" spans="1:40">
      <c r="A143" s="143"/>
      <c r="B143" s="144"/>
      <c r="C143" s="144"/>
      <c r="AN143" s="145"/>
    </row>
    <row r="144" spans="1:40">
      <c r="A144" s="143"/>
      <c r="B144" s="144"/>
      <c r="C144" s="144"/>
      <c r="AN144" s="145"/>
    </row>
    <row r="145" spans="1:40">
      <c r="A145" s="143"/>
      <c r="B145" s="144"/>
      <c r="C145" s="144"/>
      <c r="AN145" s="145"/>
    </row>
    <row r="146" spans="1:40">
      <c r="A146" s="143"/>
      <c r="B146" s="144"/>
      <c r="C146" s="144"/>
      <c r="AN146" s="145"/>
    </row>
    <row r="147" spans="1:40">
      <c r="A147" s="143"/>
      <c r="B147" s="144"/>
      <c r="C147" s="144"/>
      <c r="AN147" s="145"/>
    </row>
    <row r="148" spans="1:40">
      <c r="A148" s="143"/>
      <c r="B148" s="144"/>
      <c r="C148" s="144"/>
      <c r="AN148" s="145"/>
    </row>
    <row r="149" spans="1:40">
      <c r="A149" s="143"/>
      <c r="B149" s="144"/>
      <c r="C149" s="144"/>
      <c r="AN149" s="145"/>
    </row>
    <row r="150" spans="1:40">
      <c r="A150" s="143"/>
      <c r="B150" s="144"/>
      <c r="C150" s="144"/>
      <c r="AN150" s="145"/>
    </row>
    <row r="151" spans="1:40">
      <c r="A151" s="143"/>
      <c r="B151" s="144"/>
      <c r="C151" s="144"/>
      <c r="AN151" s="145"/>
    </row>
    <row r="152" spans="1:40">
      <c r="A152" s="143"/>
      <c r="B152" s="144"/>
      <c r="C152" s="144"/>
      <c r="AN152" s="145"/>
    </row>
    <row r="153" spans="1:40">
      <c r="A153" s="143"/>
      <c r="B153" s="144"/>
      <c r="C153" s="144"/>
      <c r="AN153" s="145"/>
    </row>
    <row r="154" spans="1:40">
      <c r="A154" s="143"/>
      <c r="B154" s="144"/>
      <c r="C154" s="144"/>
      <c r="AN154" s="145"/>
    </row>
    <row r="155" spans="1:40">
      <c r="A155" s="143"/>
      <c r="B155" s="144"/>
      <c r="C155" s="144"/>
      <c r="AN155" s="145"/>
    </row>
    <row r="156" spans="1:40">
      <c r="A156" s="143"/>
      <c r="B156" s="144"/>
      <c r="C156" s="144"/>
      <c r="AN156" s="145"/>
    </row>
    <row r="157" spans="1:40">
      <c r="A157" s="143"/>
      <c r="B157" s="144"/>
      <c r="C157" s="144"/>
      <c r="AN157" s="145"/>
    </row>
    <row r="158" spans="1:40">
      <c r="A158" s="143"/>
      <c r="B158" s="144"/>
      <c r="C158" s="144"/>
      <c r="AN158" s="145"/>
    </row>
    <row r="159" spans="1:40">
      <c r="A159" s="143"/>
      <c r="B159" s="144"/>
      <c r="C159" s="144"/>
      <c r="AN159" s="145"/>
    </row>
    <row r="160" spans="1:40">
      <c r="A160" s="143"/>
      <c r="B160" s="144"/>
      <c r="C160" s="144"/>
      <c r="AN160" s="145"/>
    </row>
    <row r="161" spans="1:40">
      <c r="A161" s="143"/>
      <c r="B161" s="144"/>
      <c r="C161" s="144"/>
      <c r="AN161" s="145"/>
    </row>
    <row r="162" spans="1:40">
      <c r="A162" s="143"/>
      <c r="B162" s="144"/>
      <c r="C162" s="144"/>
      <c r="AN162" s="145"/>
    </row>
    <row r="163" spans="1:40">
      <c r="A163" s="143"/>
      <c r="B163" s="144"/>
      <c r="C163" s="144"/>
      <c r="AN163" s="145"/>
    </row>
    <row r="164" spans="1:40">
      <c r="A164" s="143"/>
      <c r="B164" s="144"/>
      <c r="C164" s="144"/>
      <c r="AN164" s="145"/>
    </row>
    <row r="165" spans="1:40">
      <c r="A165" s="143"/>
      <c r="B165" s="144"/>
      <c r="C165" s="144"/>
      <c r="AN165" s="145"/>
    </row>
    <row r="166" spans="1:40">
      <c r="A166" s="143"/>
      <c r="B166" s="144"/>
      <c r="C166" s="144"/>
      <c r="AN166" s="145"/>
    </row>
    <row r="167" spans="1:40">
      <c r="A167" s="143"/>
      <c r="B167" s="144"/>
      <c r="C167" s="144"/>
      <c r="AN167" s="145"/>
    </row>
    <row r="168" spans="1:40">
      <c r="A168" s="143"/>
      <c r="B168" s="144"/>
      <c r="C168" s="144"/>
      <c r="AN168" s="145"/>
    </row>
    <row r="169" spans="1:40">
      <c r="A169" s="143"/>
      <c r="B169" s="144"/>
      <c r="C169" s="144"/>
      <c r="AN169" s="145"/>
    </row>
  </sheetData>
  <protectedRanges>
    <protectedRange sqref="U1" name="Rango1_2"/>
    <protectedRange sqref="V1" name="Rango1_3"/>
    <protectedRange sqref="AJ1" name="Rango1_5"/>
    <protectedRange sqref="AN1" name="Rango1_6"/>
    <protectedRange sqref="I1" name="Rango1_14"/>
  </protectedRange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M172"/>
  <sheetViews>
    <sheetView topLeftCell="A154" zoomScaleNormal="100" workbookViewId="0">
      <selection activeCell="D149" sqref="D149"/>
    </sheetView>
  </sheetViews>
  <sheetFormatPr baseColWidth="10" defaultColWidth="11.42578125" defaultRowHeight="15"/>
  <cols>
    <col min="1" max="1" width="11.42578125" style="1"/>
    <col min="2" max="2" width="15.5703125" style="1" customWidth="1"/>
    <col min="3" max="3" width="12.7109375" style="1" customWidth="1"/>
    <col min="4" max="4" width="12.5703125" style="1" customWidth="1"/>
    <col min="5" max="5" width="17" style="1" customWidth="1"/>
    <col min="6" max="6" width="12.7109375" style="1" customWidth="1"/>
    <col min="7" max="7" width="11.42578125" style="1"/>
    <col min="8" max="8" width="19.140625" style="1" customWidth="1"/>
    <col min="9" max="9" width="13.28515625" style="1" customWidth="1"/>
    <col min="10" max="11" width="11.42578125" style="1"/>
    <col min="12" max="12" width="10.28515625" style="1" customWidth="1"/>
    <col min="13" max="13" width="11.28515625" style="1" customWidth="1"/>
    <col min="14" max="16384" width="11.42578125" style="1"/>
  </cols>
  <sheetData>
    <row r="1" spans="2:13">
      <c r="B1" s="66"/>
      <c r="C1" s="67"/>
      <c r="D1" s="67"/>
      <c r="E1" s="67"/>
      <c r="F1" s="67"/>
      <c r="G1" s="67"/>
      <c r="H1" s="67"/>
      <c r="I1" s="67"/>
      <c r="J1" s="67"/>
      <c r="K1" s="67"/>
      <c r="L1" s="67"/>
      <c r="M1" s="68"/>
    </row>
    <row r="2" spans="2:13">
      <c r="B2" s="69"/>
      <c r="C2" s="2"/>
      <c r="D2" s="2"/>
      <c r="E2" s="2"/>
      <c r="F2" s="2"/>
      <c r="G2" s="2"/>
      <c r="H2" s="2"/>
      <c r="I2" s="2"/>
      <c r="J2" s="2"/>
      <c r="K2" s="2"/>
      <c r="L2" s="2"/>
      <c r="M2" s="70"/>
    </row>
    <row r="3" spans="2:13">
      <c r="B3" s="69"/>
      <c r="C3" s="2"/>
      <c r="D3" s="2"/>
      <c r="E3" s="2"/>
      <c r="F3" s="2"/>
      <c r="G3" s="2"/>
      <c r="H3" s="2"/>
      <c r="I3" s="2"/>
      <c r="J3" s="2"/>
      <c r="K3" s="2"/>
      <c r="L3" s="2"/>
      <c r="M3" s="70"/>
    </row>
    <row r="4" spans="2:13">
      <c r="B4" s="69"/>
      <c r="C4" s="2"/>
      <c r="D4" s="2"/>
      <c r="E4" s="2"/>
      <c r="F4" s="2"/>
      <c r="G4" s="2"/>
      <c r="H4" s="2"/>
      <c r="I4" s="2"/>
      <c r="J4" s="2"/>
      <c r="K4" s="2"/>
      <c r="L4" s="2"/>
      <c r="M4" s="70"/>
    </row>
    <row r="5" spans="2:13">
      <c r="B5" s="69"/>
      <c r="C5" s="2"/>
      <c r="D5" s="2"/>
      <c r="E5" s="2"/>
      <c r="F5" s="2"/>
      <c r="G5" s="2"/>
      <c r="H5" s="2"/>
      <c r="I5" s="2"/>
      <c r="J5" s="2"/>
      <c r="K5" s="2"/>
      <c r="L5" s="2"/>
      <c r="M5" s="70"/>
    </row>
    <row r="6" spans="2:13">
      <c r="B6" s="69"/>
      <c r="C6" s="2"/>
      <c r="D6" s="2"/>
      <c r="E6" s="2"/>
      <c r="F6" s="2"/>
      <c r="G6" s="2"/>
      <c r="H6" s="2"/>
      <c r="I6" s="2"/>
      <c r="J6" s="2"/>
      <c r="K6" s="2"/>
      <c r="L6" s="2"/>
      <c r="M6" s="70"/>
    </row>
    <row r="7" spans="2:13">
      <c r="B7" s="71" t="s">
        <v>195</v>
      </c>
      <c r="C7" s="2"/>
      <c r="D7" s="2"/>
      <c r="E7" s="2"/>
      <c r="F7" s="2"/>
      <c r="G7" s="2"/>
      <c r="H7" s="2"/>
      <c r="I7" s="2"/>
      <c r="J7" s="2"/>
      <c r="K7" s="2"/>
      <c r="L7" s="2"/>
      <c r="M7" s="70"/>
    </row>
    <row r="8" spans="2:13" ht="7.15" customHeight="1">
      <c r="B8" s="71"/>
      <c r="C8" s="2"/>
      <c r="D8" s="2"/>
      <c r="E8" s="2"/>
      <c r="F8" s="2"/>
      <c r="G8" s="2"/>
      <c r="H8" s="2"/>
      <c r="I8" s="2"/>
      <c r="J8" s="2"/>
      <c r="K8" s="2"/>
      <c r="L8" s="2"/>
      <c r="M8" s="70"/>
    </row>
    <row r="9" spans="2:13">
      <c r="B9" s="69" t="s">
        <v>3</v>
      </c>
      <c r="C9" s="348" t="str">
        <f>DATOS!D5</f>
        <v>BRUNO ALARCON</v>
      </c>
      <c r="D9" s="348"/>
      <c r="E9" s="2" t="s">
        <v>4</v>
      </c>
      <c r="F9" s="2"/>
      <c r="G9" s="2"/>
      <c r="H9" s="2"/>
      <c r="I9" s="2"/>
      <c r="J9" s="2"/>
      <c r="K9" s="2"/>
      <c r="L9" s="2"/>
      <c r="M9" s="70"/>
    </row>
    <row r="10" spans="2:13" ht="11.45" customHeight="1">
      <c r="B10" s="69"/>
      <c r="C10" s="2"/>
      <c r="D10" s="2"/>
      <c r="E10" s="2"/>
      <c r="F10" s="2"/>
      <c r="G10" s="2"/>
      <c r="H10" s="2"/>
      <c r="I10" s="2"/>
      <c r="J10" s="2"/>
      <c r="K10" s="2"/>
      <c r="L10" s="2"/>
      <c r="M10" s="70"/>
    </row>
    <row r="11" spans="2:13">
      <c r="B11" s="69"/>
      <c r="C11" s="2"/>
      <c r="D11" s="2"/>
      <c r="E11" s="2"/>
      <c r="F11" s="2"/>
      <c r="G11" s="2"/>
      <c r="H11" s="2"/>
      <c r="I11" s="2"/>
      <c r="J11" s="2"/>
      <c r="K11" s="2"/>
      <c r="L11" s="2"/>
      <c r="M11" s="70"/>
    </row>
    <row r="12" spans="2:13">
      <c r="B12" s="69" t="s">
        <v>116</v>
      </c>
      <c r="C12" s="2"/>
      <c r="D12" s="72">
        <f ca="1">DATOS!J4</f>
        <v>44482.446161689812</v>
      </c>
      <c r="E12" s="252" t="s">
        <v>117</v>
      </c>
      <c r="F12" s="354">
        <f ca="1">DATOS!D4</f>
        <v>44482.446161689812</v>
      </c>
      <c r="G12" s="354"/>
      <c r="H12" s="354"/>
      <c r="I12" s="73" t="s">
        <v>200</v>
      </c>
      <c r="J12" s="2"/>
      <c r="K12" s="2"/>
      <c r="L12" s="2"/>
      <c r="M12" s="70"/>
    </row>
    <row r="13" spans="2:13">
      <c r="B13" s="69" t="s">
        <v>201</v>
      </c>
      <c r="C13" s="2"/>
      <c r="D13" s="2"/>
      <c r="E13" s="2"/>
      <c r="F13" s="2"/>
      <c r="G13" s="2"/>
      <c r="H13" s="2"/>
      <c r="I13" s="2"/>
      <c r="J13" s="2"/>
      <c r="K13" s="2"/>
      <c r="L13" s="2"/>
      <c r="M13" s="70"/>
    </row>
    <row r="14" spans="2:13">
      <c r="B14" s="69"/>
      <c r="C14" s="2"/>
      <c r="D14" s="2"/>
      <c r="E14" s="2"/>
      <c r="F14" s="2"/>
      <c r="G14" s="2"/>
      <c r="H14" s="2"/>
      <c r="I14" s="2"/>
      <c r="J14" s="2"/>
      <c r="K14" s="2"/>
      <c r="L14" s="2"/>
      <c r="M14" s="70"/>
    </row>
    <row r="15" spans="2:13">
      <c r="B15" s="69" t="s">
        <v>6</v>
      </c>
      <c r="C15" s="2"/>
      <c r="D15" s="2"/>
      <c r="E15" s="2"/>
      <c r="F15" s="2"/>
      <c r="G15" s="2"/>
      <c r="H15" s="2"/>
      <c r="I15" s="2"/>
      <c r="J15" s="2"/>
      <c r="K15" s="2"/>
      <c r="L15" s="2"/>
      <c r="M15" s="70"/>
    </row>
    <row r="16" spans="2:13">
      <c r="B16" s="69"/>
      <c r="C16" s="2"/>
      <c r="D16" s="2"/>
      <c r="E16" s="2"/>
      <c r="F16" s="2"/>
      <c r="G16" s="2"/>
      <c r="H16" s="2"/>
      <c r="I16" s="2"/>
      <c r="J16" s="2"/>
      <c r="K16" s="2"/>
      <c r="L16" s="2"/>
      <c r="M16" s="70"/>
    </row>
    <row r="17" spans="2:13">
      <c r="B17" s="33">
        <f>DATOS!E61</f>
        <v>0</v>
      </c>
      <c r="C17" s="2"/>
      <c r="D17" s="2"/>
      <c r="E17" s="2"/>
      <c r="F17" s="253">
        <f>DATOS!D8</f>
        <v>0</v>
      </c>
      <c r="G17" s="127"/>
      <c r="H17" s="127"/>
      <c r="I17" s="127"/>
      <c r="J17" s="127"/>
      <c r="K17" s="127"/>
      <c r="L17" s="127"/>
      <c r="M17" s="130"/>
    </row>
    <row r="18" spans="2:13">
      <c r="B18" s="33" t="s">
        <v>7</v>
      </c>
      <c r="C18" s="2"/>
      <c r="D18" s="2"/>
      <c r="E18" s="2"/>
      <c r="F18" s="123" t="str">
        <f>DATOS!D7</f>
        <v xml:space="preserve">DEIDANIA DEL PILAR DEL AGUILA PAREDES </v>
      </c>
      <c r="G18" s="74"/>
      <c r="H18" s="74"/>
      <c r="I18" s="74"/>
      <c r="J18" s="74"/>
      <c r="K18" s="74"/>
      <c r="L18" s="74"/>
      <c r="M18" s="131"/>
    </row>
    <row r="19" spans="2:13">
      <c r="B19" s="33" t="s">
        <v>207</v>
      </c>
      <c r="C19" s="254" t="str">
        <f>DATOS!D9</f>
        <v>DNI</v>
      </c>
      <c r="D19" s="34" t="s">
        <v>208</v>
      </c>
      <c r="E19" s="2"/>
      <c r="F19" s="123">
        <f>DATOS!D10</f>
        <v>46814678</v>
      </c>
      <c r="G19" s="75"/>
      <c r="H19" s="75"/>
      <c r="I19" s="2"/>
      <c r="J19" s="2"/>
      <c r="K19" s="2"/>
      <c r="L19" s="2"/>
      <c r="M19" s="70"/>
    </row>
    <row r="20" spans="2:13">
      <c r="B20" s="33">
        <f>DATOS!E62</f>
        <v>0</v>
      </c>
      <c r="C20" s="254"/>
      <c r="D20" s="34"/>
      <c r="E20" s="2"/>
      <c r="F20" s="123">
        <f>DATOS!D12</f>
        <v>0</v>
      </c>
      <c r="G20" s="75"/>
      <c r="H20" s="75"/>
      <c r="I20" s="2"/>
      <c r="J20" s="2"/>
      <c r="K20" s="2"/>
      <c r="L20" s="2"/>
      <c r="M20" s="70"/>
    </row>
    <row r="21" spans="2:13">
      <c r="B21" s="76" t="s">
        <v>9</v>
      </c>
      <c r="C21" s="2"/>
      <c r="D21" s="2"/>
      <c r="E21" s="2"/>
      <c r="F21" s="123" t="str">
        <f>DATOS!D13</f>
        <v>CONTAMA/UCAYALI/LORETO</v>
      </c>
      <c r="G21" s="77"/>
      <c r="H21" s="77"/>
      <c r="I21" s="2"/>
      <c r="J21" s="2"/>
      <c r="K21" s="2"/>
      <c r="L21" s="2"/>
      <c r="M21" s="70"/>
    </row>
    <row r="22" spans="2:13">
      <c r="B22" s="69"/>
      <c r="C22" s="78" t="s">
        <v>209</v>
      </c>
      <c r="D22" s="2"/>
      <c r="E22" s="2"/>
      <c r="F22" s="123"/>
      <c r="G22" s="123"/>
      <c r="H22" s="123"/>
      <c r="I22" s="2"/>
      <c r="J22" s="2"/>
      <c r="K22" s="2"/>
      <c r="L22" s="2"/>
      <c r="M22" s="70"/>
    </row>
    <row r="23" spans="2:13">
      <c r="B23" s="33" t="s">
        <v>10</v>
      </c>
      <c r="C23" s="2"/>
      <c r="D23" s="2"/>
      <c r="E23" s="2"/>
      <c r="F23" s="121">
        <f>DATOS!D14</f>
        <v>33592</v>
      </c>
      <c r="G23" s="124"/>
      <c r="H23" s="124"/>
      <c r="I23" s="2"/>
      <c r="J23" s="2"/>
      <c r="K23" s="2"/>
      <c r="L23" s="2"/>
      <c r="M23" s="70"/>
    </row>
    <row r="24" spans="2:13">
      <c r="B24" s="76" t="s">
        <v>11</v>
      </c>
      <c r="C24" s="2"/>
      <c r="D24" s="2"/>
      <c r="E24" s="2"/>
      <c r="F24" s="123" t="str">
        <f>DATOS!D15</f>
        <v>AA.HH 11 DE JULI MZ C LT 12</v>
      </c>
      <c r="G24" s="74"/>
      <c r="H24" s="74"/>
      <c r="I24" s="74"/>
      <c r="J24" s="74"/>
      <c r="K24" s="74"/>
      <c r="L24" s="74"/>
      <c r="M24" s="131"/>
    </row>
    <row r="25" spans="2:13">
      <c r="B25" s="69"/>
      <c r="C25" s="79" t="s">
        <v>12</v>
      </c>
      <c r="D25" s="80"/>
      <c r="E25" s="2"/>
      <c r="F25" s="123" t="str">
        <f>DATOS!D16</f>
        <v>CALLERIA</v>
      </c>
      <c r="G25" s="77"/>
      <c r="H25" s="77"/>
      <c r="I25" s="2"/>
      <c r="J25" s="2"/>
      <c r="K25" s="2"/>
      <c r="L25" s="2"/>
      <c r="M25" s="70"/>
    </row>
    <row r="26" spans="2:13">
      <c r="B26" s="69"/>
      <c r="C26" s="79" t="s">
        <v>16</v>
      </c>
      <c r="D26" s="80"/>
      <c r="E26" s="2"/>
      <c r="F26" s="123" t="str">
        <f>DATOS!D17</f>
        <v>CORONEL PORTILLO</v>
      </c>
      <c r="G26" s="81"/>
      <c r="H26" s="81"/>
      <c r="I26" s="80"/>
      <c r="J26" s="252"/>
      <c r="K26" s="252"/>
      <c r="L26" s="252"/>
      <c r="M26" s="70"/>
    </row>
    <row r="27" spans="2:13">
      <c r="B27" s="69"/>
      <c r="C27" s="79" t="s">
        <v>17</v>
      </c>
      <c r="D27" s="80"/>
      <c r="E27" s="2"/>
      <c r="F27" s="123" t="str">
        <f>DATOS!D18</f>
        <v xml:space="preserve">UCAYALI </v>
      </c>
      <c r="G27" s="81"/>
      <c r="H27" s="81"/>
      <c r="I27" s="80"/>
      <c r="J27" s="252"/>
      <c r="K27" s="252"/>
      <c r="L27" s="252"/>
      <c r="M27" s="70"/>
    </row>
    <row r="28" spans="2:13">
      <c r="B28" s="76" t="s">
        <v>469</v>
      </c>
      <c r="C28" s="2"/>
      <c r="D28" s="2"/>
      <c r="E28" s="2"/>
      <c r="F28" s="123" t="str">
        <f>DATOS!D22</f>
        <v>ANTERO</v>
      </c>
      <c r="G28" s="74"/>
      <c r="H28" s="74"/>
      <c r="I28" s="2"/>
      <c r="J28" s="2"/>
      <c r="K28" s="2"/>
      <c r="L28" s="2"/>
      <c r="M28" s="70"/>
    </row>
    <row r="29" spans="2:13">
      <c r="B29" s="76" t="s">
        <v>468</v>
      </c>
      <c r="C29" s="2"/>
      <c r="D29" s="2"/>
      <c r="E29" s="2"/>
      <c r="F29" s="123" t="str">
        <f>DATOS!D23</f>
        <v>ROSA</v>
      </c>
      <c r="G29" s="74"/>
      <c r="H29" s="74"/>
      <c r="I29" s="2"/>
      <c r="J29" s="2"/>
      <c r="K29" s="2"/>
      <c r="L29" s="2"/>
      <c r="M29" s="70"/>
    </row>
    <row r="30" spans="2:13">
      <c r="B30" s="33" t="s">
        <v>21</v>
      </c>
      <c r="C30" s="2"/>
      <c r="D30" s="2"/>
      <c r="E30" s="2"/>
      <c r="F30" s="255"/>
      <c r="G30" s="2"/>
      <c r="H30" s="2"/>
      <c r="I30" s="2"/>
      <c r="J30" s="2"/>
      <c r="K30" s="2"/>
      <c r="L30" s="2"/>
      <c r="M30" s="70"/>
    </row>
    <row r="31" spans="2:13">
      <c r="B31" s="33" t="s">
        <v>20</v>
      </c>
      <c r="C31" s="2"/>
      <c r="D31" s="2"/>
      <c r="E31" s="2"/>
      <c r="F31" s="123" t="str">
        <f>DATOS!D20</f>
        <v>deidelaguila@gmail.com</v>
      </c>
      <c r="G31" s="74"/>
      <c r="H31" s="74"/>
      <c r="I31" s="74"/>
      <c r="J31" s="74"/>
      <c r="K31" s="74"/>
      <c r="L31" s="74"/>
      <c r="M31" s="131"/>
    </row>
    <row r="32" spans="2:13">
      <c r="B32" s="76" t="s">
        <v>19</v>
      </c>
      <c r="C32" s="2"/>
      <c r="D32" s="2"/>
      <c r="E32" s="116"/>
      <c r="F32" s="123" t="str">
        <f>DATOS!D21</f>
        <v>NO</v>
      </c>
      <c r="G32" s="74"/>
      <c r="H32" s="74"/>
      <c r="I32" s="2"/>
      <c r="J32" s="2"/>
      <c r="K32" s="2"/>
      <c r="L32" s="2"/>
      <c r="M32" s="70"/>
    </row>
    <row r="33" spans="2:13">
      <c r="B33" s="82" t="s">
        <v>385</v>
      </c>
      <c r="C33" s="2"/>
      <c r="D33" s="2"/>
      <c r="E33" s="2"/>
      <c r="F33" s="2"/>
      <c r="G33" s="2"/>
      <c r="H33" s="2"/>
      <c r="I33" s="2"/>
      <c r="J33" s="2"/>
      <c r="K33" s="2"/>
      <c r="L33" s="2"/>
      <c r="M33" s="70"/>
    </row>
    <row r="34" spans="2:13">
      <c r="B34" s="69"/>
      <c r="C34" s="2"/>
      <c r="D34" s="2"/>
      <c r="E34" s="116"/>
      <c r="F34" s="123" t="s">
        <v>23</v>
      </c>
      <c r="G34" s="81"/>
      <c r="H34" s="2"/>
      <c r="I34" s="2"/>
      <c r="J34" s="2"/>
      <c r="K34" s="2"/>
      <c r="L34" s="2"/>
      <c r="M34" s="70"/>
    </row>
    <row r="35" spans="2:13">
      <c r="B35" s="201" t="s">
        <v>386</v>
      </c>
      <c r="C35" s="2"/>
      <c r="D35" s="2"/>
      <c r="E35" s="2"/>
      <c r="F35" s="2"/>
      <c r="G35" s="2"/>
      <c r="H35" s="2"/>
      <c r="I35" s="2"/>
      <c r="J35" s="2"/>
      <c r="K35" s="2"/>
      <c r="L35" s="2"/>
      <c r="M35" s="70"/>
    </row>
    <row r="36" spans="2:13">
      <c r="B36" s="69"/>
      <c r="C36" s="2"/>
      <c r="D36" s="2"/>
      <c r="E36" s="116"/>
      <c r="F36" s="123" t="s">
        <v>23</v>
      </c>
      <c r="G36" s="81"/>
      <c r="H36" s="2"/>
      <c r="I36" s="2"/>
      <c r="J36" s="2"/>
      <c r="K36" s="2"/>
      <c r="L36" s="2"/>
      <c r="M36" s="70"/>
    </row>
    <row r="37" spans="2:13">
      <c r="B37" s="69"/>
      <c r="C37" s="2"/>
      <c r="D37" s="2"/>
      <c r="E37" s="2"/>
      <c r="F37" s="2"/>
      <c r="G37" s="2"/>
      <c r="H37" s="2"/>
      <c r="I37" s="2"/>
      <c r="J37" s="2"/>
      <c r="K37" s="2"/>
      <c r="L37" s="2"/>
      <c r="M37" s="70"/>
    </row>
    <row r="38" spans="2:13">
      <c r="B38" s="349" t="s">
        <v>24</v>
      </c>
      <c r="C38" s="350"/>
      <c r="D38" s="350"/>
      <c r="E38" s="350"/>
      <c r="F38" s="350"/>
      <c r="G38" s="350"/>
      <c r="H38" s="350"/>
      <c r="I38" s="350"/>
      <c r="J38" s="350"/>
      <c r="K38" s="350"/>
      <c r="L38" s="350"/>
      <c r="M38" s="351"/>
    </row>
    <row r="39" spans="2:13">
      <c r="B39" s="69"/>
      <c r="C39" s="2"/>
      <c r="D39" s="2"/>
      <c r="E39" s="2"/>
      <c r="F39" s="2"/>
      <c r="G39" s="2"/>
      <c r="H39" s="2"/>
      <c r="I39" s="2"/>
      <c r="J39" s="2"/>
      <c r="K39" s="2"/>
      <c r="L39" s="2"/>
      <c r="M39" s="70"/>
    </row>
    <row r="40" spans="2:13">
      <c r="B40" s="256" t="s">
        <v>25</v>
      </c>
      <c r="C40" s="2"/>
      <c r="D40" s="2"/>
      <c r="E40" s="2"/>
      <c r="F40" s="2"/>
      <c r="G40" s="2"/>
      <c r="H40" s="2"/>
      <c r="I40" s="2"/>
      <c r="J40" s="2"/>
      <c r="K40" s="2"/>
      <c r="L40" s="2"/>
      <c r="M40" s="70"/>
    </row>
    <row r="41" spans="2:13">
      <c r="B41" s="69"/>
      <c r="C41" s="2"/>
      <c r="D41" s="2"/>
      <c r="E41" s="2"/>
      <c r="F41" s="2"/>
      <c r="G41" s="2"/>
      <c r="H41" s="2"/>
      <c r="I41" s="2"/>
      <c r="J41" s="2"/>
      <c r="K41" s="2"/>
      <c r="L41" s="2"/>
      <c r="M41" s="70"/>
    </row>
    <row r="42" spans="2:13">
      <c r="B42" s="69" t="s">
        <v>146</v>
      </c>
      <c r="C42" s="2"/>
      <c r="D42" s="2" t="str">
        <f>DATOS!V99</f>
        <v>2 PLAY</v>
      </c>
      <c r="E42" s="2" t="s">
        <v>215</v>
      </c>
      <c r="F42" s="355" t="str">
        <f>DATOS!V85</f>
        <v>Telefonía 100 minutos,</v>
      </c>
      <c r="G42" s="355"/>
      <c r="H42" s="355"/>
      <c r="I42" s="2" t="s">
        <v>147</v>
      </c>
      <c r="J42" s="116"/>
      <c r="K42" s="2"/>
      <c r="L42" s="255">
        <f>DATOS!V76</f>
        <v>30</v>
      </c>
      <c r="M42" s="113" t="s">
        <v>534</v>
      </c>
    </row>
    <row r="43" spans="2:13">
      <c r="B43" s="69" t="str">
        <f>DATOS!V86</f>
        <v>-</v>
      </c>
      <c r="C43" s="116"/>
      <c r="D43" s="83" t="str">
        <f>DATOS!V80</f>
        <v>-</v>
      </c>
      <c r="E43" s="255" t="str">
        <f>DATOS!V98</f>
        <v>-</v>
      </c>
      <c r="F43" s="116"/>
      <c r="G43" s="2"/>
      <c r="H43" s="2"/>
      <c r="I43" s="2"/>
      <c r="J43" s="2"/>
      <c r="K43" s="2"/>
      <c r="L43" s="2"/>
      <c r="M43" s="70"/>
    </row>
    <row r="44" spans="2:13">
      <c r="B44" s="69" t="str">
        <f>DATOS!AP110</f>
        <v xml:space="preserve">Por el costo mensual de:   </v>
      </c>
      <c r="C44" s="2"/>
      <c r="D44" s="255">
        <f>DATOS!D43</f>
        <v>70</v>
      </c>
      <c r="E44" s="2" t="s">
        <v>197</v>
      </c>
      <c r="F44" s="83"/>
      <c r="G44" s="2"/>
      <c r="H44" s="2"/>
      <c r="I44" s="2"/>
      <c r="J44" s="2"/>
      <c r="K44" s="2"/>
      <c r="L44" s="2"/>
      <c r="M44" s="70"/>
    </row>
    <row r="45" spans="2:13">
      <c r="B45" s="69" t="s">
        <v>340</v>
      </c>
      <c r="C45" s="2"/>
      <c r="D45" s="2"/>
      <c r="E45" s="2"/>
      <c r="F45" s="2"/>
      <c r="G45" s="2"/>
      <c r="H45" s="2"/>
      <c r="I45" s="2"/>
      <c r="J45" s="2"/>
      <c r="K45" s="2"/>
      <c r="L45" s="2"/>
      <c r="M45" s="70"/>
    </row>
    <row r="46" spans="2:13">
      <c r="B46" s="69"/>
      <c r="C46" s="2"/>
      <c r="D46" s="2"/>
      <c r="E46" s="2"/>
      <c r="F46" s="2"/>
      <c r="G46" s="2"/>
      <c r="H46" s="2"/>
      <c r="I46" s="2"/>
      <c r="J46" s="2"/>
      <c r="K46" s="2"/>
      <c r="L46" s="2"/>
      <c r="M46" s="70"/>
    </row>
    <row r="47" spans="2:13">
      <c r="B47" s="356" t="str">
        <f>DATOS!E73</f>
        <v>Por concepto de instalación y activación del servicio se le cobrará la “Tarifa de instalación “de S/ 120 soles incluido IGV. Para ello deberá realizar un pago adelantado de S/ 60.00 soles antes de la instalación y la diferencia le será facturada en 6 cuotas mensuales iguales de S/ 10.00 Incluido IGV durante 6 meses desde el primer mes.</v>
      </c>
      <c r="C47" s="357"/>
      <c r="D47" s="357"/>
      <c r="E47" s="357"/>
      <c r="F47" s="357"/>
      <c r="G47" s="357"/>
      <c r="H47" s="357"/>
      <c r="I47" s="357"/>
      <c r="J47" s="357"/>
      <c r="K47" s="357"/>
      <c r="L47" s="357"/>
      <c r="M47" s="358"/>
    </row>
    <row r="48" spans="2:13">
      <c r="B48" s="356"/>
      <c r="C48" s="357"/>
      <c r="D48" s="357"/>
      <c r="E48" s="357"/>
      <c r="F48" s="357"/>
      <c r="G48" s="357"/>
      <c r="H48" s="357"/>
      <c r="I48" s="357"/>
      <c r="J48" s="357"/>
      <c r="K48" s="357"/>
      <c r="L48" s="357"/>
      <c r="M48" s="358"/>
    </row>
    <row r="49" spans="2:13">
      <c r="B49" s="340" t="str">
        <f>DATOS!E74</f>
        <v>Si Ud. cancelara el servicio antes del plazo de 6 meses mencionado, deberá pagar la diferencia de las cuotas restantes.</v>
      </c>
      <c r="C49" s="341"/>
      <c r="D49" s="341"/>
      <c r="E49" s="341"/>
      <c r="F49" s="341"/>
      <c r="G49" s="341"/>
      <c r="H49" s="341"/>
      <c r="I49" s="341"/>
      <c r="J49" s="341"/>
      <c r="K49" s="341"/>
      <c r="L49" s="341"/>
      <c r="M49" s="342"/>
    </row>
    <row r="50" spans="2:13" ht="15.75" thickBot="1">
      <c r="B50" s="340"/>
      <c r="C50" s="341"/>
      <c r="D50" s="341"/>
      <c r="E50" s="341"/>
      <c r="F50" s="341"/>
      <c r="G50" s="341"/>
      <c r="H50" s="341"/>
      <c r="I50" s="341"/>
      <c r="J50" s="341"/>
      <c r="K50" s="341"/>
      <c r="L50" s="341"/>
      <c r="M50" s="342"/>
    </row>
    <row r="51" spans="2:13">
      <c r="B51" s="345" t="s">
        <v>544</v>
      </c>
      <c r="C51" s="359"/>
      <c r="D51" s="359"/>
      <c r="E51" s="359"/>
      <c r="F51" s="359"/>
      <c r="G51" s="359"/>
      <c r="H51" s="359"/>
      <c r="I51" s="359"/>
      <c r="J51" s="359"/>
      <c r="K51" s="359"/>
      <c r="L51" s="359"/>
      <c r="M51" s="360"/>
    </row>
    <row r="52" spans="2:13">
      <c r="B52" s="56"/>
      <c r="C52" s="57"/>
      <c r="D52" s="57"/>
      <c r="E52" s="57"/>
      <c r="F52" s="57"/>
      <c r="G52" s="57"/>
      <c r="H52" s="57"/>
      <c r="I52" s="57"/>
      <c r="J52" s="57"/>
      <c r="K52" s="57"/>
      <c r="L52" s="57"/>
      <c r="M52" s="58"/>
    </row>
    <row r="53" spans="2:13">
      <c r="B53" s="56"/>
      <c r="C53" s="57"/>
      <c r="D53" s="57"/>
      <c r="E53" s="57"/>
      <c r="F53" s="57"/>
      <c r="G53" s="57"/>
      <c r="H53" s="57"/>
      <c r="I53" s="57"/>
      <c r="J53" s="57"/>
      <c r="K53" s="57"/>
      <c r="L53" s="57"/>
      <c r="M53" s="58"/>
    </row>
    <row r="54" spans="2:13">
      <c r="B54" s="56"/>
      <c r="C54" s="89" t="s">
        <v>545</v>
      </c>
      <c r="D54" s="57"/>
      <c r="E54" s="57"/>
      <c r="F54" s="57"/>
      <c r="G54" s="257">
        <f>DATOS!D27</f>
        <v>0</v>
      </c>
      <c r="H54" s="57"/>
      <c r="I54" s="57"/>
      <c r="J54" s="57"/>
      <c r="K54" s="57"/>
      <c r="L54" s="57"/>
      <c r="M54" s="58"/>
    </row>
    <row r="55" spans="2:13">
      <c r="B55" s="56"/>
      <c r="C55" s="89" t="s">
        <v>546</v>
      </c>
      <c r="D55" s="57"/>
      <c r="E55" s="57"/>
      <c r="F55" s="57"/>
      <c r="G55" s="257">
        <f>DATOS!D29</f>
        <v>0</v>
      </c>
      <c r="H55" s="57"/>
      <c r="I55" s="57"/>
      <c r="J55" s="57"/>
      <c r="K55" s="57"/>
      <c r="L55" s="57"/>
      <c r="M55" s="58"/>
    </row>
    <row r="56" spans="2:13">
      <c r="B56" s="56"/>
      <c r="C56" s="89" t="s">
        <v>547</v>
      </c>
      <c r="D56" s="57"/>
      <c r="E56" s="57"/>
      <c r="F56" s="57"/>
      <c r="G56" s="257">
        <f>DATOS!D28</f>
        <v>0</v>
      </c>
      <c r="H56" s="57"/>
      <c r="I56" s="57"/>
      <c r="J56" s="57"/>
      <c r="K56" s="57"/>
      <c r="L56" s="57"/>
      <c r="M56" s="58"/>
    </row>
    <row r="57" spans="2:13">
      <c r="B57" s="56"/>
      <c r="C57" s="89" t="s">
        <v>119</v>
      </c>
      <c r="D57" s="57"/>
      <c r="E57" s="57"/>
      <c r="F57" s="57"/>
      <c r="G57" s="257">
        <f>DATOS!D30</f>
        <v>0</v>
      </c>
      <c r="H57" s="57"/>
      <c r="I57" s="57"/>
      <c r="J57" s="57"/>
      <c r="K57" s="57"/>
      <c r="L57" s="57"/>
      <c r="M57" s="58"/>
    </row>
    <row r="58" spans="2:13">
      <c r="B58" s="56"/>
      <c r="C58" s="57"/>
      <c r="D58" s="57"/>
      <c r="E58" s="57"/>
      <c r="F58" s="57"/>
      <c r="G58" s="57"/>
      <c r="H58" s="57"/>
      <c r="I58" s="57"/>
      <c r="J58" s="57"/>
      <c r="K58" s="57"/>
      <c r="L58" s="57"/>
      <c r="M58" s="58"/>
    </row>
    <row r="59" spans="2:13">
      <c r="B59" s="129" t="s">
        <v>548</v>
      </c>
      <c r="C59" s="57"/>
      <c r="D59" s="57"/>
      <c r="E59" s="57"/>
      <c r="F59" s="57"/>
      <c r="G59" s="57"/>
      <c r="H59" s="57"/>
      <c r="I59" s="57"/>
      <c r="J59" s="57"/>
      <c r="K59" s="57"/>
      <c r="L59" s="57"/>
      <c r="M59" s="58"/>
    </row>
    <row r="60" spans="2:13">
      <c r="B60" s="56"/>
      <c r="C60" s="57"/>
      <c r="D60" s="57"/>
      <c r="E60" s="57"/>
      <c r="F60" s="57"/>
      <c r="G60" s="57"/>
      <c r="H60" s="57"/>
      <c r="I60" s="57"/>
      <c r="J60" s="57"/>
      <c r="K60" s="57"/>
      <c r="L60" s="57"/>
      <c r="M60" s="58"/>
    </row>
    <row r="61" spans="2:13">
      <c r="B61" s="129" t="s">
        <v>549</v>
      </c>
      <c r="C61" s="57"/>
      <c r="D61" s="57"/>
      <c r="E61" s="57"/>
      <c r="F61" s="57"/>
      <c r="G61" s="57"/>
      <c r="H61" s="57"/>
      <c r="I61" s="57"/>
      <c r="J61" s="57"/>
      <c r="K61" s="57"/>
      <c r="L61" s="57"/>
      <c r="M61" s="58"/>
    </row>
    <row r="62" spans="2:13">
      <c r="B62" s="56"/>
      <c r="C62" s="57"/>
      <c r="D62" s="57"/>
      <c r="E62" s="57"/>
      <c r="F62" s="57"/>
      <c r="G62" s="57"/>
      <c r="H62" s="57"/>
      <c r="I62" s="57"/>
      <c r="J62" s="57"/>
      <c r="K62" s="57"/>
      <c r="L62" s="57"/>
      <c r="M62" s="58"/>
    </row>
    <row r="63" spans="2:13" ht="15.75" thickBot="1">
      <c r="B63" s="258" t="s">
        <v>550</v>
      </c>
      <c r="C63" s="64"/>
      <c r="D63" s="64"/>
      <c r="E63" s="64"/>
      <c r="F63" s="64"/>
      <c r="G63" s="64"/>
      <c r="H63" s="64"/>
      <c r="I63" s="64"/>
      <c r="J63" s="64"/>
      <c r="K63" s="64"/>
      <c r="L63" s="64"/>
      <c r="M63" s="65"/>
    </row>
    <row r="64" spans="2:13">
      <c r="B64" s="69"/>
      <c r="C64" s="2"/>
      <c r="D64" s="2"/>
      <c r="E64" s="2"/>
      <c r="F64" s="2"/>
      <c r="G64" s="2"/>
      <c r="H64" s="2"/>
      <c r="I64" s="2"/>
      <c r="J64" s="2"/>
      <c r="K64" s="2"/>
      <c r="L64" s="2"/>
      <c r="M64" s="70"/>
    </row>
    <row r="65" spans="2:13">
      <c r="B65" s="69" t="s">
        <v>28</v>
      </c>
      <c r="C65" s="2"/>
      <c r="D65" s="2"/>
      <c r="E65" s="352" t="s">
        <v>149</v>
      </c>
      <c r="F65" s="352"/>
      <c r="G65" s="352"/>
      <c r="H65" s="352"/>
      <c r="I65" s="352"/>
      <c r="J65" s="352"/>
      <c r="K65" s="352"/>
      <c r="L65" s="352"/>
      <c r="M65" s="353"/>
    </row>
    <row r="66" spans="2:13">
      <c r="B66" s="69"/>
      <c r="C66" s="2"/>
      <c r="D66" s="2"/>
      <c r="E66" s="2"/>
      <c r="F66" s="2"/>
      <c r="G66" s="2"/>
      <c r="H66" s="2"/>
      <c r="I66" s="2"/>
      <c r="J66" s="2"/>
      <c r="K66" s="2"/>
      <c r="L66" s="2"/>
      <c r="M66" s="70"/>
    </row>
    <row r="67" spans="2:13" ht="14.45" customHeight="1">
      <c r="B67" s="84" t="str">
        <f>DATOS!V87</f>
        <v xml:space="preserve">Asimismo por promoción el primer mes facturado tendrá un costo de   </v>
      </c>
      <c r="C67" s="85"/>
      <c r="D67" s="85"/>
      <c r="E67" s="2"/>
      <c r="F67" s="86">
        <f>DATOS!V78</f>
        <v>59</v>
      </c>
      <c r="G67" s="85" t="str">
        <f>DATOS!V88</f>
        <v xml:space="preserve">Soles en el paquete contratado. Los servicios adicionales no están incluidos en esta promoción.  </v>
      </c>
      <c r="H67" s="85"/>
      <c r="I67" s="85"/>
      <c r="J67" s="85"/>
      <c r="K67" s="85"/>
      <c r="L67" s="85"/>
      <c r="M67" s="70"/>
    </row>
    <row r="68" spans="2:13">
      <c r="B68" s="69"/>
      <c r="C68" s="2"/>
      <c r="D68" s="2"/>
      <c r="E68" s="2"/>
      <c r="F68" s="2"/>
      <c r="G68" s="2"/>
      <c r="H68" s="2"/>
      <c r="I68" s="2"/>
      <c r="J68" s="2"/>
      <c r="K68" s="2"/>
      <c r="L68" s="2"/>
      <c r="M68" s="70"/>
    </row>
    <row r="69" spans="2:13">
      <c r="B69" s="256" t="s">
        <v>551</v>
      </c>
      <c r="C69" s="2"/>
      <c r="D69" s="2"/>
      <c r="E69" s="2"/>
      <c r="F69" s="2"/>
      <c r="G69" s="2"/>
      <c r="H69" s="2"/>
      <c r="I69" s="2"/>
      <c r="J69" s="2"/>
      <c r="K69" s="2"/>
      <c r="L69" s="2"/>
      <c r="M69" s="70"/>
    </row>
    <row r="70" spans="2:13">
      <c r="B70" s="69" t="s">
        <v>552</v>
      </c>
      <c r="C70" s="2"/>
      <c r="D70" s="2"/>
      <c r="E70" s="2"/>
      <c r="F70" s="2"/>
      <c r="G70" s="61" t="s">
        <v>149</v>
      </c>
      <c r="H70" s="61"/>
      <c r="I70" s="61"/>
      <c r="J70" s="61"/>
      <c r="K70" s="61"/>
      <c r="L70" s="61"/>
      <c r="M70" s="87"/>
    </row>
    <row r="71" spans="2:13" ht="15.75" thickBot="1">
      <c r="B71" s="69"/>
      <c r="C71" s="2"/>
      <c r="D71" s="2"/>
      <c r="E71" s="2"/>
      <c r="F71" s="2"/>
      <c r="G71" s="2"/>
      <c r="H71" s="2"/>
      <c r="I71" s="2"/>
      <c r="J71" s="2"/>
      <c r="K71" s="2"/>
      <c r="L71" s="2"/>
      <c r="M71" s="70"/>
    </row>
    <row r="72" spans="2:13">
      <c r="B72" s="345" t="s">
        <v>59</v>
      </c>
      <c r="C72" s="346"/>
      <c r="D72" s="346"/>
      <c r="E72" s="346"/>
      <c r="F72" s="346"/>
      <c r="G72" s="346"/>
      <c r="H72" s="346"/>
      <c r="I72" s="346"/>
      <c r="J72" s="346"/>
      <c r="K72" s="346"/>
      <c r="L72" s="346"/>
      <c r="M72" s="347"/>
    </row>
    <row r="73" spans="2:13">
      <c r="B73" s="56"/>
      <c r="C73" s="57"/>
      <c r="D73" s="57"/>
      <c r="E73" s="57"/>
      <c r="F73" s="57"/>
      <c r="G73" s="57"/>
      <c r="H73" s="57"/>
      <c r="I73" s="57"/>
      <c r="J73" s="57"/>
      <c r="K73" s="57"/>
      <c r="L73" s="57"/>
      <c r="M73" s="58"/>
    </row>
    <row r="74" spans="2:13">
      <c r="B74" s="59" t="s">
        <v>553</v>
      </c>
      <c r="C74" s="57"/>
      <c r="D74" s="57"/>
      <c r="E74" s="57"/>
      <c r="F74" s="57"/>
      <c r="G74" s="57"/>
      <c r="H74" s="57"/>
      <c r="I74" s="57"/>
      <c r="J74" s="57"/>
      <c r="K74" s="57"/>
      <c r="L74" s="57"/>
      <c r="M74" s="58"/>
    </row>
    <row r="75" spans="2:13">
      <c r="B75" s="56" t="s">
        <v>554</v>
      </c>
      <c r="C75" s="57"/>
      <c r="D75" s="57"/>
      <c r="E75" s="57"/>
      <c r="F75" s="57"/>
      <c r="G75" s="57"/>
      <c r="H75" s="57"/>
      <c r="I75" s="57"/>
      <c r="J75" s="57"/>
      <c r="K75" s="57"/>
      <c r="L75" s="57"/>
      <c r="M75" s="58"/>
    </row>
    <row r="76" spans="2:13">
      <c r="B76" s="56"/>
      <c r="C76" s="57"/>
      <c r="D76" s="57"/>
      <c r="E76" s="57"/>
      <c r="F76" s="57"/>
      <c r="G76" s="57"/>
      <c r="H76" s="57"/>
      <c r="I76" s="57"/>
      <c r="J76" s="57"/>
      <c r="K76" s="57"/>
      <c r="L76" s="57"/>
      <c r="M76" s="58"/>
    </row>
    <row r="77" spans="2:13">
      <c r="B77" s="60" t="s">
        <v>31</v>
      </c>
      <c r="C77" s="57"/>
      <c r="D77" s="57"/>
      <c r="E77" s="61" t="s">
        <v>149</v>
      </c>
      <c r="F77" s="61"/>
      <c r="G77" s="61"/>
      <c r="H77" s="61"/>
      <c r="I77" s="57"/>
      <c r="J77" s="57"/>
      <c r="K77" s="57"/>
      <c r="L77" s="57"/>
      <c r="M77" s="58"/>
    </row>
    <row r="78" spans="2:13" ht="15.75" thickBot="1">
      <c r="B78" s="63"/>
      <c r="C78" s="64"/>
      <c r="D78" s="64"/>
      <c r="E78" s="64"/>
      <c r="F78" s="64"/>
      <c r="G78" s="64"/>
      <c r="H78" s="64"/>
      <c r="I78" s="64"/>
      <c r="J78" s="64"/>
      <c r="K78" s="64"/>
      <c r="L78" s="64"/>
      <c r="M78" s="65"/>
    </row>
    <row r="79" spans="2:13">
      <c r="B79" s="66"/>
      <c r="C79" s="67"/>
      <c r="D79" s="67"/>
      <c r="E79" s="67"/>
      <c r="F79" s="67"/>
      <c r="G79" s="67"/>
      <c r="H79" s="67"/>
      <c r="I79" s="67"/>
      <c r="J79" s="67"/>
      <c r="K79" s="67"/>
      <c r="L79" s="67"/>
      <c r="M79" s="68"/>
    </row>
    <row r="80" spans="2:13" ht="15" customHeight="1">
      <c r="B80" s="69" t="s">
        <v>341</v>
      </c>
      <c r="C80" s="2"/>
      <c r="D80" s="2"/>
      <c r="E80" s="335" t="str">
        <f>DATOS!V89</f>
        <v>un equipo telefónico con pantalla, un equipo Emta Wifi con 4 puertos Ethernet.</v>
      </c>
      <c r="F80" s="335"/>
      <c r="G80" s="335"/>
      <c r="H80" s="335"/>
      <c r="I80" s="335"/>
      <c r="J80" s="335"/>
      <c r="K80" s="335"/>
      <c r="L80" s="335"/>
      <c r="M80" s="336"/>
    </row>
    <row r="81" spans="2:13">
      <c r="B81" s="69"/>
      <c r="C81" s="2"/>
      <c r="D81" s="2"/>
      <c r="E81" s="335"/>
      <c r="F81" s="335"/>
      <c r="G81" s="335"/>
      <c r="H81" s="335"/>
      <c r="I81" s="335"/>
      <c r="J81" s="335"/>
      <c r="K81" s="335"/>
      <c r="L81" s="335"/>
      <c r="M81" s="336"/>
    </row>
    <row r="82" spans="2:13">
      <c r="B82" s="69" t="s">
        <v>348</v>
      </c>
      <c r="C82" s="2"/>
      <c r="D82" s="2"/>
      <c r="E82" s="2"/>
      <c r="F82" s="2"/>
      <c r="G82" s="2"/>
      <c r="H82" s="2"/>
      <c r="I82" s="2"/>
      <c r="J82" s="2"/>
      <c r="K82" s="2"/>
      <c r="L82" s="2"/>
      <c r="M82" s="70"/>
    </row>
    <row r="83" spans="2:13">
      <c r="B83" s="69" t="s">
        <v>349</v>
      </c>
      <c r="C83" s="2"/>
      <c r="D83" s="2"/>
      <c r="E83" s="2"/>
      <c r="F83" s="2"/>
      <c r="G83" s="2"/>
      <c r="H83" s="2"/>
      <c r="I83" s="2"/>
      <c r="J83" s="2"/>
      <c r="K83" s="2"/>
      <c r="L83" s="2"/>
      <c r="M83" s="70"/>
    </row>
    <row r="84" spans="2:13">
      <c r="B84" s="69"/>
      <c r="C84" s="2"/>
      <c r="D84" s="2"/>
      <c r="E84" s="2"/>
      <c r="F84" s="2"/>
      <c r="G84" s="2"/>
      <c r="H84" s="2"/>
      <c r="I84" s="2"/>
      <c r="J84" s="2"/>
      <c r="K84" s="2"/>
      <c r="L84" s="2"/>
      <c r="M84" s="70"/>
    </row>
    <row r="85" spans="2:13">
      <c r="B85" s="84" t="str">
        <f>DATOS!V90</f>
        <v xml:space="preserve">3. Para hacer uso de los beneficios y tarifas de larga distancia en su servicio telefónico fijo deberá PRE seleccionar a Claro como su operador de larga distancia. </v>
      </c>
      <c r="C85" s="2"/>
      <c r="D85" s="2"/>
      <c r="E85" s="2"/>
      <c r="F85" s="2"/>
      <c r="G85" s="2"/>
      <c r="H85" s="2"/>
      <c r="I85" s="2"/>
      <c r="J85" s="2"/>
      <c r="K85" s="2"/>
      <c r="L85" s="2"/>
      <c r="M85" s="70"/>
    </row>
    <row r="86" spans="2:13">
      <c r="B86" s="69"/>
      <c r="C86" s="2"/>
      <c r="D86" s="2"/>
      <c r="E86" s="2"/>
      <c r="F86" s="2"/>
      <c r="G86" s="2"/>
      <c r="H86" s="2"/>
      <c r="I86" s="2"/>
      <c r="J86" s="2"/>
      <c r="K86" s="2"/>
      <c r="L86" s="2"/>
      <c r="M86" s="70"/>
    </row>
    <row r="87" spans="2:13">
      <c r="B87" s="69" t="s">
        <v>74</v>
      </c>
      <c r="C87" s="2"/>
      <c r="D87" s="2"/>
      <c r="E87" s="61" t="s">
        <v>149</v>
      </c>
      <c r="F87" s="61"/>
      <c r="G87" s="61"/>
      <c r="H87" s="61"/>
      <c r="I87" s="57"/>
      <c r="J87" s="57"/>
      <c r="K87" s="57"/>
      <c r="L87" s="57"/>
      <c r="M87" s="58"/>
    </row>
    <row r="88" spans="2:13">
      <c r="B88" s="69"/>
      <c r="C88" s="2"/>
      <c r="D88" s="2"/>
      <c r="E88" s="2"/>
      <c r="F88" s="2"/>
      <c r="G88" s="2"/>
      <c r="H88" s="2"/>
      <c r="I88" s="2"/>
      <c r="J88" s="2"/>
      <c r="K88" s="2"/>
      <c r="L88" s="2"/>
      <c r="M88" s="70"/>
    </row>
    <row r="89" spans="2:13">
      <c r="B89" s="337" t="str">
        <f>DATOS!V91</f>
        <v>4. Asimismo, le detallamos que el servicio de telefonía consta de 100 minutos a cualquier destino nacional fijo y móvil de otros operadores, llamadas  ilimitadas a destinos RPC y llamadas  ilimitadas ON fijo locales y nacionales.</v>
      </c>
      <c r="C89" s="338"/>
      <c r="D89" s="338"/>
      <c r="E89" s="338"/>
      <c r="F89" s="338"/>
      <c r="G89" s="338"/>
      <c r="H89" s="338"/>
      <c r="I89" s="338"/>
      <c r="J89" s="338"/>
      <c r="K89" s="338"/>
      <c r="L89" s="338"/>
      <c r="M89" s="339"/>
    </row>
    <row r="90" spans="2:13">
      <c r="B90" s="337"/>
      <c r="C90" s="338"/>
      <c r="D90" s="338"/>
      <c r="E90" s="338"/>
      <c r="F90" s="338"/>
      <c r="G90" s="338"/>
      <c r="H90" s="338"/>
      <c r="I90" s="338"/>
      <c r="J90" s="338"/>
      <c r="K90" s="338"/>
      <c r="L90" s="338"/>
      <c r="M90" s="339"/>
    </row>
    <row r="91" spans="2:13">
      <c r="B91" s="69"/>
      <c r="C91" s="2"/>
      <c r="D91" s="2"/>
      <c r="E91" s="2"/>
      <c r="F91" s="2"/>
      <c r="G91" s="2"/>
      <c r="H91" s="2"/>
      <c r="I91" s="2"/>
      <c r="J91" s="2"/>
      <c r="K91" s="2"/>
      <c r="L91" s="2"/>
      <c r="M91" s="70"/>
    </row>
    <row r="92" spans="2:13">
      <c r="B92" s="256" t="s">
        <v>130</v>
      </c>
      <c r="C92" s="2"/>
      <c r="D92" s="2"/>
      <c r="E92" s="2"/>
      <c r="F92" s="2"/>
      <c r="G92" s="2"/>
      <c r="H92" s="2"/>
      <c r="I92" s="2"/>
      <c r="J92" s="2"/>
      <c r="K92" s="2"/>
      <c r="L92" s="255">
        <f>DATOS!V76</f>
        <v>30</v>
      </c>
      <c r="M92" s="113" t="s">
        <v>493</v>
      </c>
    </row>
    <row r="93" spans="2:13">
      <c r="B93" s="69" t="s">
        <v>342</v>
      </c>
      <c r="C93" s="2"/>
      <c r="D93" s="2"/>
      <c r="E93" s="2" t="str">
        <f>DATOS!V81</f>
        <v>30 Megabits</v>
      </c>
      <c r="F93" s="13" t="s">
        <v>190</v>
      </c>
      <c r="G93" s="116"/>
      <c r="H93" s="2"/>
      <c r="I93" s="2" t="str">
        <f>DATOS!V82</f>
        <v>12 Megabits</v>
      </c>
      <c r="J93" s="116"/>
      <c r="K93" s="13"/>
      <c r="L93" s="2"/>
      <c r="M93" s="70"/>
    </row>
    <row r="94" spans="2:13">
      <c r="B94" s="69" t="s">
        <v>32</v>
      </c>
      <c r="C94" s="2"/>
      <c r="D94" s="2"/>
      <c r="E94" s="2" t="str">
        <f>DATOS!V83</f>
        <v>10 Megabits</v>
      </c>
      <c r="F94" s="2" t="s">
        <v>191</v>
      </c>
      <c r="G94" s="2"/>
      <c r="H94" s="2"/>
      <c r="I94" s="2" t="str">
        <f>DATOS!V84</f>
        <v>4 Megabits</v>
      </c>
      <c r="J94" s="3"/>
      <c r="K94" s="2"/>
      <c r="L94" s="2"/>
      <c r="M94" s="70"/>
    </row>
    <row r="95" spans="2:13">
      <c r="B95" s="69"/>
      <c r="C95" s="2"/>
      <c r="D95" s="2"/>
      <c r="E95" s="2"/>
      <c r="F95" s="2"/>
      <c r="G95" s="2"/>
      <c r="H95" s="2"/>
      <c r="I95" s="2"/>
      <c r="J95" s="2"/>
      <c r="K95" s="2"/>
      <c r="L95" s="2"/>
      <c r="M95" s="70"/>
    </row>
    <row r="96" spans="2:13">
      <c r="B96" s="256" t="s">
        <v>536</v>
      </c>
      <c r="C96" s="2"/>
      <c r="D96" s="2"/>
      <c r="E96" s="2"/>
      <c r="F96" s="2"/>
      <c r="G96" s="2"/>
      <c r="H96" s="2"/>
      <c r="I96" s="116"/>
      <c r="J96" s="116"/>
      <c r="K96" s="255"/>
      <c r="L96" s="116"/>
      <c r="M96" s="70"/>
    </row>
    <row r="97" spans="1:13">
      <c r="B97" s="69" t="s">
        <v>464</v>
      </c>
      <c r="C97" s="2"/>
      <c r="D97" s="2"/>
      <c r="E97" s="2"/>
      <c r="F97" s="2"/>
      <c r="G97" s="2"/>
      <c r="H97" s="2"/>
      <c r="I97" s="2"/>
      <c r="J97" s="2"/>
      <c r="K97" s="2"/>
      <c r="L97" s="2"/>
      <c r="M97" s="70"/>
    </row>
    <row r="98" spans="1:13">
      <c r="B98" s="69"/>
      <c r="C98" s="2"/>
      <c r="D98" s="2"/>
      <c r="E98" s="2"/>
      <c r="F98" s="2"/>
      <c r="G98" s="2"/>
      <c r="H98" s="2"/>
      <c r="I98" s="2"/>
      <c r="J98" s="2"/>
      <c r="K98" s="2"/>
      <c r="L98" s="2"/>
      <c r="M98" s="70"/>
    </row>
    <row r="99" spans="1:13" ht="15.75">
      <c r="B99" s="84" t="str">
        <f>DATOS!V92</f>
        <v>-</v>
      </c>
      <c r="C99" s="85"/>
      <c r="D99" s="85"/>
      <c r="E99" s="86" t="str">
        <f>DATOS!D42</f>
        <v>NA</v>
      </c>
      <c r="F99" s="344" t="str">
        <f>DATOS!V93</f>
        <v>-</v>
      </c>
      <c r="G99" s="344"/>
      <c r="H99" s="282" t="str">
        <f>DATOS!V94</f>
        <v>-</v>
      </c>
      <c r="I99" s="278"/>
      <c r="J99" s="278"/>
      <c r="K99" s="278"/>
      <c r="L99" s="278"/>
      <c r="M99" s="279"/>
    </row>
    <row r="100" spans="1:13" ht="15" customHeight="1" thickBot="1">
      <c r="B100" s="69"/>
      <c r="C100" s="2"/>
      <c r="D100" s="2"/>
      <c r="E100" s="2"/>
      <c r="F100" s="2"/>
      <c r="G100" s="2"/>
      <c r="H100" s="283" t="str">
        <f>DATOS!V97</f>
        <v>-</v>
      </c>
      <c r="I100" s="280"/>
      <c r="J100" s="280"/>
      <c r="K100" s="280"/>
      <c r="L100" s="280"/>
      <c r="M100" s="281"/>
    </row>
    <row r="101" spans="1:13">
      <c r="B101" s="345" t="s">
        <v>159</v>
      </c>
      <c r="C101" s="346"/>
      <c r="D101" s="346"/>
      <c r="E101" s="346"/>
      <c r="F101" s="346"/>
      <c r="G101" s="346"/>
      <c r="H101" s="346"/>
      <c r="I101" s="346"/>
      <c r="J101" s="346"/>
      <c r="K101" s="346"/>
      <c r="L101" s="346"/>
      <c r="M101" s="347"/>
    </row>
    <row r="102" spans="1:13">
      <c r="B102" s="62" t="s">
        <v>160</v>
      </c>
      <c r="C102" s="57"/>
      <c r="D102" s="57"/>
      <c r="E102" s="57"/>
      <c r="F102" s="57"/>
      <c r="G102" s="57"/>
      <c r="H102" s="57"/>
      <c r="I102" s="57"/>
      <c r="J102" s="57"/>
      <c r="K102" s="57"/>
      <c r="L102" s="57"/>
      <c r="M102" s="58"/>
    </row>
    <row r="103" spans="1:13" ht="15.75" thickBot="1">
      <c r="B103" s="63" t="s">
        <v>34</v>
      </c>
      <c r="C103" s="64"/>
      <c r="D103" s="64"/>
      <c r="E103" s="64"/>
      <c r="F103" s="64"/>
      <c r="G103" s="64"/>
      <c r="H103" s="64"/>
      <c r="I103" s="64"/>
      <c r="J103" s="64"/>
      <c r="K103" s="64"/>
      <c r="L103" s="64"/>
      <c r="M103" s="65"/>
    </row>
    <row r="104" spans="1:13">
      <c r="B104" s="69"/>
      <c r="C104" s="2"/>
      <c r="D104" s="2"/>
      <c r="E104" s="2"/>
      <c r="F104" s="2"/>
      <c r="G104" s="2"/>
      <c r="H104" s="2"/>
      <c r="I104" s="2"/>
      <c r="J104" s="2"/>
      <c r="K104" s="2"/>
      <c r="L104" s="2"/>
      <c r="M104" s="70"/>
    </row>
    <row r="105" spans="1:13" ht="15.75" thickBot="1">
      <c r="B105" s="69"/>
      <c r="C105" s="2"/>
      <c r="D105" s="2"/>
      <c r="E105" s="2"/>
      <c r="F105" s="2"/>
      <c r="G105" s="2"/>
      <c r="H105" s="2"/>
      <c r="I105" s="2"/>
      <c r="J105" s="2"/>
      <c r="K105" s="2"/>
      <c r="L105" s="2"/>
      <c r="M105" s="70"/>
    </row>
    <row r="106" spans="1:13">
      <c r="A106" s="12"/>
      <c r="B106" s="259" t="s">
        <v>118</v>
      </c>
      <c r="C106" s="260"/>
      <c r="D106" s="261"/>
      <c r="E106" s="260" t="s">
        <v>109</v>
      </c>
      <c r="F106" s="261"/>
      <c r="G106" s="260" t="s">
        <v>110</v>
      </c>
      <c r="H106" s="261"/>
      <c r="I106" s="260" t="s">
        <v>111</v>
      </c>
      <c r="J106" s="261"/>
      <c r="K106" s="260" t="s">
        <v>112</v>
      </c>
      <c r="L106" s="261"/>
      <c r="M106" s="262" t="s">
        <v>113</v>
      </c>
    </row>
    <row r="107" spans="1:13">
      <c r="A107" s="12"/>
      <c r="B107" s="60" t="s">
        <v>133</v>
      </c>
      <c r="C107" s="88"/>
      <c r="D107" s="57"/>
      <c r="E107" s="89" t="str">
        <f>DATOS!D50</f>
        <v>MAX 49.90</v>
      </c>
      <c r="F107" s="89"/>
      <c r="G107" s="90" t="str">
        <f>DATOS!D51</f>
        <v>NO_APLICA</v>
      </c>
      <c r="H107" s="89"/>
      <c r="I107" s="90" t="str">
        <f>DATOS!D52</f>
        <v>NO_APLICA</v>
      </c>
      <c r="J107" s="89"/>
      <c r="K107" s="90" t="str">
        <f>DATOS!D53</f>
        <v>NO_APLICA</v>
      </c>
      <c r="L107" s="89"/>
      <c r="M107" s="91" t="str">
        <f>DATOS!D54</f>
        <v>NO_APLICA</v>
      </c>
    </row>
    <row r="108" spans="1:13">
      <c r="A108" s="12"/>
      <c r="B108" s="92" t="s">
        <v>210</v>
      </c>
      <c r="C108" s="93"/>
      <c r="D108" s="57"/>
      <c r="E108" s="94">
        <f>DATOS!V76</f>
        <v>30</v>
      </c>
      <c r="F108" s="95" t="s">
        <v>496</v>
      </c>
      <c r="G108" s="57"/>
      <c r="H108" s="57"/>
      <c r="I108" s="251"/>
      <c r="J108" s="251"/>
      <c r="K108" s="89"/>
      <c r="L108" s="57"/>
      <c r="M108" s="58"/>
    </row>
    <row r="109" spans="1:13">
      <c r="A109" s="12"/>
      <c r="B109" s="96" t="s">
        <v>497</v>
      </c>
      <c r="C109" s="94"/>
      <c r="D109" s="57"/>
      <c r="E109" s="57"/>
      <c r="F109" s="57"/>
      <c r="G109" s="57"/>
      <c r="H109" s="57"/>
      <c r="I109" s="57"/>
      <c r="J109" s="57"/>
      <c r="K109" s="57"/>
      <c r="L109" s="57"/>
      <c r="M109" s="58"/>
    </row>
    <row r="110" spans="1:13">
      <c r="A110" s="12"/>
      <c r="B110" s="56"/>
      <c r="C110" s="57"/>
      <c r="D110" s="251"/>
      <c r="E110" s="57"/>
      <c r="F110" s="57"/>
      <c r="G110" s="57"/>
      <c r="H110" s="57"/>
      <c r="I110" s="57"/>
      <c r="J110" s="57"/>
      <c r="K110" s="57"/>
      <c r="L110" s="57"/>
      <c r="M110" s="58"/>
    </row>
    <row r="111" spans="1:13">
      <c r="A111" s="12"/>
      <c r="B111" s="97" t="s">
        <v>211</v>
      </c>
      <c r="C111" s="98"/>
      <c r="D111" s="57"/>
      <c r="E111" s="57"/>
      <c r="F111" s="57"/>
      <c r="G111" s="57"/>
      <c r="H111" s="57"/>
      <c r="I111" s="57"/>
      <c r="J111" s="57"/>
      <c r="K111" s="57"/>
      <c r="L111" s="57"/>
      <c r="M111" s="58"/>
    </row>
    <row r="112" spans="1:13">
      <c r="A112" s="12"/>
      <c r="B112" s="99">
        <f>DATOS!V76*DATOS!V79</f>
        <v>15</v>
      </c>
      <c r="C112" s="343" t="s">
        <v>494</v>
      </c>
      <c r="D112" s="343"/>
      <c r="E112" s="343"/>
      <c r="F112" s="343"/>
      <c r="G112" s="343"/>
      <c r="H112" s="343"/>
      <c r="I112" s="94">
        <f>DATOS!G56</f>
        <v>45</v>
      </c>
      <c r="J112" s="89" t="s">
        <v>495</v>
      </c>
      <c r="K112" s="57"/>
      <c r="L112" s="57"/>
      <c r="M112" s="58"/>
    </row>
    <row r="113" spans="1:13">
      <c r="A113" s="128"/>
      <c r="B113" s="100" t="s">
        <v>458</v>
      </c>
      <c r="C113" s="101" t="str">
        <f>DATOS!C50</f>
        <v>LIMITADO</v>
      </c>
      <c r="D113" s="102">
        <f>DATOS!V300</f>
        <v>49.9</v>
      </c>
      <c r="E113" s="216">
        <f>DATOS!E50</f>
        <v>7</v>
      </c>
      <c r="F113" s="103" t="str">
        <f>DATOS!V303</f>
        <v xml:space="preserve">GigaBites adicionales de descarga. En total recibirá </v>
      </c>
      <c r="G113" s="103"/>
      <c r="H113" s="57"/>
      <c r="I113" s="104"/>
      <c r="J113" s="104">
        <f>DATOS!G50</f>
        <v>21</v>
      </c>
      <c r="K113" s="57" t="str">
        <f>DATOS!V304</f>
        <v xml:space="preserve"> GigaBites de descarga.</v>
      </c>
      <c r="L113" s="57"/>
      <c r="M113" s="58"/>
    </row>
    <row r="114" spans="1:13">
      <c r="A114" s="128"/>
      <c r="B114" s="105"/>
      <c r="C114" s="101"/>
      <c r="D114" s="106"/>
      <c r="E114" s="107"/>
      <c r="F114" s="57"/>
      <c r="G114" s="57"/>
      <c r="H114" s="57"/>
      <c r="I114" s="57"/>
      <c r="J114" s="57"/>
      <c r="K114" s="57"/>
      <c r="L114" s="57"/>
      <c r="M114" s="58"/>
    </row>
    <row r="115" spans="1:13">
      <c r="A115" s="128"/>
      <c r="B115" s="100" t="s">
        <v>458</v>
      </c>
      <c r="C115" s="101" t="str">
        <f>DATOS!C51</f>
        <v>NO_APLICA</v>
      </c>
      <c r="D115" s="102" t="e">
        <f>DATOS!V307</f>
        <v>#N/A</v>
      </c>
      <c r="E115" s="108" t="e">
        <f>DATOS!E51</f>
        <v>#N/A</v>
      </c>
      <c r="F115" s="103" t="e">
        <f>DATOS!V310</f>
        <v>#N/A</v>
      </c>
      <c r="G115" s="103"/>
      <c r="H115" s="103"/>
      <c r="I115" s="104"/>
      <c r="J115" s="104" t="e">
        <f>DATOS!G51</f>
        <v>#N/A</v>
      </c>
      <c r="K115" s="57" t="e">
        <f>DATOS!V311</f>
        <v>#N/A</v>
      </c>
      <c r="L115" s="57"/>
      <c r="M115" s="58"/>
    </row>
    <row r="116" spans="1:13">
      <c r="A116" s="128"/>
      <c r="B116" s="105"/>
      <c r="C116" s="101"/>
      <c r="D116" s="106"/>
      <c r="E116" s="107"/>
      <c r="F116" s="57"/>
      <c r="G116" s="57"/>
      <c r="H116" s="57"/>
      <c r="I116" s="57"/>
      <c r="J116" s="57"/>
      <c r="K116" s="57"/>
      <c r="L116" s="57"/>
      <c r="M116" s="58"/>
    </row>
    <row r="117" spans="1:13">
      <c r="A117" s="128"/>
      <c r="B117" s="100" t="s">
        <v>458</v>
      </c>
      <c r="C117" s="101" t="str">
        <f>DATOS!C52</f>
        <v>NO_APLICA</v>
      </c>
      <c r="D117" s="102" t="e">
        <f>DATOS!V314</f>
        <v>#N/A</v>
      </c>
      <c r="E117" s="108" t="e">
        <f>DATOS!E52</f>
        <v>#N/A</v>
      </c>
      <c r="F117" s="103" t="e">
        <f>DATOS!V317</f>
        <v>#N/A</v>
      </c>
      <c r="G117" s="103"/>
      <c r="H117" s="103"/>
      <c r="I117" s="104"/>
      <c r="J117" s="104" t="e">
        <f>DATOS!G52</f>
        <v>#N/A</v>
      </c>
      <c r="K117" s="57" t="e">
        <f>DATOS!V318</f>
        <v>#N/A</v>
      </c>
      <c r="L117" s="57"/>
      <c r="M117" s="58"/>
    </row>
    <row r="118" spans="1:13">
      <c r="A118" s="128"/>
      <c r="B118" s="56"/>
      <c r="C118" s="57"/>
      <c r="D118" s="106"/>
      <c r="E118" s="57"/>
      <c r="F118" s="57"/>
      <c r="G118" s="57"/>
      <c r="H118" s="57"/>
      <c r="I118" s="57"/>
      <c r="J118" s="57"/>
      <c r="K118" s="57"/>
      <c r="L118" s="57"/>
      <c r="M118" s="58"/>
    </row>
    <row r="119" spans="1:13">
      <c r="A119" s="128"/>
      <c r="B119" s="100" t="s">
        <v>458</v>
      </c>
      <c r="C119" s="101" t="str">
        <f>DATOS!C53</f>
        <v>NO_APLICA</v>
      </c>
      <c r="D119" s="102" t="e">
        <f>DATOS!V321</f>
        <v>#N/A</v>
      </c>
      <c r="E119" s="108" t="e">
        <f>DATOS!E53</f>
        <v>#N/A</v>
      </c>
      <c r="F119" s="103" t="e">
        <f>DATOS!V324</f>
        <v>#N/A</v>
      </c>
      <c r="G119" s="103"/>
      <c r="H119" s="103"/>
      <c r="I119" s="104"/>
      <c r="J119" s="104" t="e">
        <f>DATOS!G53</f>
        <v>#N/A</v>
      </c>
      <c r="K119" s="57" t="e">
        <f>DATOS!V325</f>
        <v>#N/A</v>
      </c>
      <c r="L119" s="57"/>
      <c r="M119" s="58"/>
    </row>
    <row r="120" spans="1:13">
      <c r="A120" s="128"/>
      <c r="B120" s="56"/>
      <c r="C120" s="57"/>
      <c r="D120" s="106"/>
      <c r="E120" s="57"/>
      <c r="F120" s="57"/>
      <c r="G120" s="57"/>
      <c r="H120" s="57"/>
      <c r="I120" s="57"/>
      <c r="J120" s="57"/>
      <c r="K120" s="57"/>
      <c r="L120" s="57"/>
      <c r="M120" s="58"/>
    </row>
    <row r="121" spans="1:13">
      <c r="A121" s="128"/>
      <c r="B121" s="100" t="s">
        <v>458</v>
      </c>
      <c r="C121" s="101" t="str">
        <f>DATOS!C54</f>
        <v>NO_APLICA</v>
      </c>
      <c r="D121" s="102" t="e">
        <f>DATOS!V328</f>
        <v>#N/A</v>
      </c>
      <c r="E121" s="108" t="e">
        <f>DATOS!E54</f>
        <v>#N/A</v>
      </c>
      <c r="F121" s="103" t="e">
        <f>DATOS!V331</f>
        <v>#N/A</v>
      </c>
      <c r="G121" s="103"/>
      <c r="H121" s="103"/>
      <c r="I121" s="104"/>
      <c r="J121" s="104" t="e">
        <f>DATOS!G54</f>
        <v>#N/A</v>
      </c>
      <c r="K121" s="57" t="e">
        <f>DATOS!V332</f>
        <v>#N/A</v>
      </c>
      <c r="L121" s="57"/>
      <c r="M121" s="58"/>
    </row>
    <row r="122" spans="1:13">
      <c r="B122" s="56"/>
      <c r="C122" s="57"/>
      <c r="D122" s="57"/>
      <c r="E122" s="57"/>
      <c r="F122" s="57"/>
      <c r="G122" s="57"/>
      <c r="H122" s="57"/>
      <c r="I122" s="57"/>
      <c r="J122" s="57"/>
      <c r="K122" s="57"/>
      <c r="L122" s="57"/>
      <c r="M122" s="58"/>
    </row>
    <row r="123" spans="1:13">
      <c r="B123" s="62" t="s">
        <v>36</v>
      </c>
      <c r="C123" s="57"/>
      <c r="D123" s="57"/>
      <c r="E123" s="57"/>
      <c r="F123" s="57"/>
      <c r="G123" s="57"/>
      <c r="H123" s="57"/>
      <c r="I123" s="57"/>
      <c r="J123" s="57"/>
      <c r="K123" s="57"/>
      <c r="L123" s="57"/>
      <c r="M123" s="58"/>
    </row>
    <row r="124" spans="1:13">
      <c r="B124" s="56"/>
      <c r="C124" s="57"/>
      <c r="D124" s="57"/>
      <c r="E124" s="57"/>
      <c r="F124" s="57"/>
      <c r="G124" s="57"/>
      <c r="H124" s="57"/>
      <c r="I124" s="57"/>
      <c r="J124" s="57"/>
      <c r="K124" s="57"/>
      <c r="L124" s="57"/>
      <c r="M124" s="58"/>
    </row>
    <row r="125" spans="1:13">
      <c r="B125" s="129" t="s">
        <v>459</v>
      </c>
      <c r="C125" s="57"/>
      <c r="D125" s="57"/>
      <c r="E125" s="109"/>
      <c r="F125" s="109"/>
      <c r="G125" s="109"/>
      <c r="H125" s="109"/>
      <c r="I125" s="109"/>
      <c r="J125" s="109"/>
      <c r="K125" s="109"/>
      <c r="L125" s="109"/>
      <c r="M125" s="110"/>
    </row>
    <row r="126" spans="1:13">
      <c r="B126" s="363" t="s">
        <v>562</v>
      </c>
      <c r="C126" s="364"/>
      <c r="D126" s="364"/>
      <c r="E126" s="364"/>
      <c r="F126" s="364"/>
      <c r="G126" s="364"/>
      <c r="H126" s="364"/>
      <c r="I126" s="364"/>
      <c r="J126" s="364"/>
      <c r="K126" s="364"/>
      <c r="L126" s="364"/>
      <c r="M126" s="365"/>
    </row>
    <row r="127" spans="1:13">
      <c r="B127" s="363" t="s">
        <v>460</v>
      </c>
      <c r="C127" s="364"/>
      <c r="D127" s="364"/>
      <c r="E127" s="364"/>
      <c r="F127" s="364"/>
      <c r="G127" s="364"/>
      <c r="H127" s="364"/>
      <c r="I127" s="364"/>
      <c r="J127" s="364"/>
      <c r="K127" s="364"/>
      <c r="L127" s="364"/>
      <c r="M127" s="365"/>
    </row>
    <row r="128" spans="1:13">
      <c r="B128" s="56"/>
      <c r="C128" s="57"/>
      <c r="D128" s="57"/>
      <c r="E128" s="109"/>
      <c r="F128" s="109"/>
      <c r="G128" s="109"/>
      <c r="H128" s="109"/>
      <c r="I128" s="109"/>
      <c r="J128" s="109"/>
      <c r="K128" s="109"/>
      <c r="L128" s="109"/>
      <c r="M128" s="110"/>
    </row>
    <row r="129" spans="2:13">
      <c r="B129" s="56" t="s">
        <v>37</v>
      </c>
      <c r="C129" s="57"/>
      <c r="D129" s="57"/>
      <c r="E129" s="57"/>
      <c r="F129" s="57"/>
      <c r="G129" s="57"/>
      <c r="H129" s="57"/>
      <c r="I129" s="57"/>
      <c r="J129" s="57"/>
      <c r="K129" s="57"/>
      <c r="L129" s="57"/>
      <c r="M129" s="58"/>
    </row>
    <row r="130" spans="2:13">
      <c r="B130" s="62" t="s">
        <v>213</v>
      </c>
      <c r="C130" s="57"/>
      <c r="D130" s="57"/>
      <c r="E130" s="57"/>
      <c r="F130" s="57"/>
      <c r="G130" s="57"/>
      <c r="H130" s="57"/>
      <c r="I130" s="57"/>
      <c r="J130" s="57"/>
      <c r="K130" s="57"/>
      <c r="L130" s="57"/>
      <c r="M130" s="58"/>
    </row>
    <row r="131" spans="2:13">
      <c r="B131" s="62" t="s">
        <v>214</v>
      </c>
      <c r="C131" s="57"/>
      <c r="D131" s="57"/>
      <c r="E131" s="57"/>
      <c r="F131" s="57"/>
      <c r="G131" s="57"/>
      <c r="H131" s="57"/>
      <c r="I131" s="57"/>
      <c r="J131" s="57"/>
      <c r="K131" s="57"/>
      <c r="L131" s="57"/>
      <c r="M131" s="58"/>
    </row>
    <row r="132" spans="2:13">
      <c r="B132" s="111" t="s">
        <v>38</v>
      </c>
      <c r="C132" s="57"/>
      <c r="D132" s="57"/>
      <c r="E132" s="57"/>
      <c r="F132" s="57"/>
      <c r="G132" s="57"/>
      <c r="H132" s="57"/>
      <c r="I132" s="57"/>
      <c r="J132" s="57"/>
      <c r="K132" s="57"/>
      <c r="L132" s="57"/>
      <c r="M132" s="58"/>
    </row>
    <row r="133" spans="2:13">
      <c r="B133" s="62" t="s">
        <v>39</v>
      </c>
      <c r="C133" s="57"/>
      <c r="D133" s="57"/>
      <c r="E133" s="57"/>
      <c r="F133" s="57"/>
      <c r="G133" s="57"/>
      <c r="H133" s="57"/>
      <c r="I133" s="57"/>
      <c r="J133" s="57"/>
      <c r="K133" s="57"/>
      <c r="L133" s="57"/>
      <c r="M133" s="58"/>
    </row>
    <row r="134" spans="2:13">
      <c r="B134" s="59" t="s">
        <v>40</v>
      </c>
      <c r="C134" s="57"/>
      <c r="D134" s="57"/>
      <c r="E134" s="57"/>
      <c r="F134" s="57"/>
      <c r="G134" s="57"/>
      <c r="H134" s="57"/>
      <c r="I134" s="57"/>
      <c r="J134" s="57"/>
      <c r="K134" s="57"/>
      <c r="L134" s="57"/>
      <c r="M134" s="58"/>
    </row>
    <row r="135" spans="2:13">
      <c r="B135" s="62" t="s">
        <v>535</v>
      </c>
      <c r="C135" s="57"/>
      <c r="D135" s="57"/>
      <c r="E135" s="57"/>
      <c r="F135" s="57"/>
      <c r="G135" s="57"/>
      <c r="H135" s="57"/>
      <c r="I135" s="57"/>
      <c r="J135" s="57"/>
      <c r="K135" s="57"/>
      <c r="L135" s="57"/>
      <c r="M135" s="58"/>
    </row>
    <row r="136" spans="2:13">
      <c r="B136" s="56"/>
      <c r="C136" s="57"/>
      <c r="D136" s="57"/>
      <c r="E136" s="57"/>
      <c r="F136" s="57"/>
      <c r="G136" s="57"/>
      <c r="H136" s="57"/>
      <c r="I136" s="57"/>
      <c r="J136" s="57"/>
      <c r="K136" s="57"/>
      <c r="L136" s="57"/>
      <c r="M136" s="58"/>
    </row>
    <row r="137" spans="2:13" ht="15.75" thickBot="1">
      <c r="B137" s="263" t="s">
        <v>537</v>
      </c>
      <c r="C137" s="64"/>
      <c r="D137" s="64"/>
      <c r="E137" s="64"/>
      <c r="F137" s="64"/>
      <c r="G137" s="64"/>
      <c r="H137" s="64"/>
      <c r="I137" s="64"/>
      <c r="J137" s="64"/>
      <c r="K137" s="64"/>
      <c r="L137" s="64"/>
      <c r="M137" s="65"/>
    </row>
    <row r="138" spans="2:13">
      <c r="B138" s="66"/>
      <c r="C138" s="67"/>
      <c r="D138" s="67"/>
      <c r="E138" s="67"/>
      <c r="F138" s="67"/>
      <c r="G138" s="67"/>
      <c r="H138" s="67"/>
      <c r="I138" s="67"/>
      <c r="J138" s="67"/>
      <c r="K138" s="67"/>
      <c r="L138" s="67"/>
      <c r="M138" s="68"/>
    </row>
    <row r="139" spans="2:13">
      <c r="B139" s="112" t="s">
        <v>345</v>
      </c>
      <c r="C139" s="2"/>
      <c r="D139" s="2"/>
      <c r="E139" s="2"/>
      <c r="F139" s="2"/>
      <c r="G139" s="2"/>
      <c r="H139" s="2"/>
      <c r="I139" s="2"/>
      <c r="J139" s="2"/>
      <c r="K139" s="2"/>
      <c r="L139" s="2"/>
      <c r="M139" s="70"/>
    </row>
    <row r="140" spans="2:13">
      <c r="B140" s="112" t="s">
        <v>346</v>
      </c>
      <c r="C140" s="2"/>
      <c r="D140" s="2"/>
      <c r="E140" s="2"/>
      <c r="F140" s="2"/>
      <c r="G140" s="2"/>
      <c r="H140" s="2"/>
      <c r="I140" s="2"/>
      <c r="J140" s="2"/>
      <c r="K140" s="2"/>
      <c r="L140" s="2"/>
      <c r="M140" s="70"/>
    </row>
    <row r="141" spans="2:13">
      <c r="B141" s="112"/>
      <c r="C141" s="2"/>
      <c r="D141" s="2"/>
      <c r="E141" s="2"/>
      <c r="F141" s="2"/>
      <c r="G141" s="2"/>
      <c r="H141" s="2"/>
      <c r="I141" s="2"/>
      <c r="J141" s="2"/>
      <c r="K141" s="2"/>
      <c r="L141" s="2"/>
      <c r="M141" s="70"/>
    </row>
    <row r="142" spans="2:13">
      <c r="B142" s="256" t="s">
        <v>76</v>
      </c>
      <c r="C142" s="2"/>
      <c r="D142" s="2"/>
      <c r="E142" s="116"/>
      <c r="F142" s="284" t="s">
        <v>149</v>
      </c>
      <c r="G142" s="61"/>
      <c r="H142" s="61"/>
      <c r="I142" s="61"/>
      <c r="J142" s="61"/>
      <c r="K142" s="61"/>
      <c r="L142" s="61"/>
      <c r="M142" s="87"/>
    </row>
    <row r="143" spans="2:13">
      <c r="B143" s="256" t="s">
        <v>41</v>
      </c>
      <c r="C143" s="2"/>
      <c r="D143" s="2"/>
      <c r="E143" s="2"/>
      <c r="F143" s="2"/>
      <c r="G143" s="2"/>
      <c r="H143" s="2"/>
      <c r="I143" s="2"/>
      <c r="J143" s="2"/>
      <c r="K143" s="2"/>
      <c r="L143" s="2"/>
      <c r="M143" s="70"/>
    </row>
    <row r="144" spans="2:13">
      <c r="B144" s="69"/>
      <c r="C144" s="2"/>
      <c r="D144" s="2"/>
      <c r="E144" s="2"/>
      <c r="F144" s="2"/>
      <c r="G144" s="2"/>
      <c r="H144" s="2"/>
      <c r="I144" s="2"/>
      <c r="J144" s="2"/>
      <c r="K144" s="2"/>
      <c r="L144" s="2"/>
      <c r="M144" s="70"/>
    </row>
    <row r="145" spans="2:13">
      <c r="B145" s="69" t="s">
        <v>334</v>
      </c>
      <c r="C145" s="2"/>
      <c r="D145" s="2"/>
      <c r="E145" s="2"/>
      <c r="F145" s="2"/>
      <c r="G145" s="2"/>
      <c r="H145" s="2"/>
      <c r="I145" s="2"/>
      <c r="J145" s="2"/>
      <c r="K145" s="2"/>
      <c r="L145" s="2"/>
      <c r="M145" s="70"/>
    </row>
    <row r="146" spans="2:13">
      <c r="B146" s="69"/>
      <c r="C146" s="2"/>
      <c r="D146" s="2"/>
      <c r="E146" s="2"/>
      <c r="F146" s="2"/>
      <c r="G146" s="2"/>
      <c r="H146" s="2"/>
      <c r="I146" s="2"/>
      <c r="J146" s="2"/>
      <c r="K146" s="2"/>
      <c r="L146" s="2"/>
      <c r="M146" s="70"/>
    </row>
    <row r="147" spans="2:13">
      <c r="B147" s="69" t="s">
        <v>465</v>
      </c>
      <c r="C147" s="2"/>
      <c r="D147" s="2"/>
      <c r="E147" s="2"/>
      <c r="F147" s="2"/>
      <c r="G147" s="2"/>
      <c r="H147" s="2"/>
      <c r="I147" s="366" t="str">
        <f>DATOS!D20</f>
        <v>deidelaguila@gmail.com</v>
      </c>
      <c r="J147" s="366"/>
      <c r="K147" s="366"/>
      <c r="L147" s="366"/>
      <c r="M147" s="367"/>
    </row>
    <row r="148" spans="2:13">
      <c r="B148" s="69" t="s">
        <v>336</v>
      </c>
      <c r="C148" s="2"/>
      <c r="D148" s="2"/>
      <c r="E148" s="2"/>
      <c r="F148" s="2"/>
      <c r="G148" s="2"/>
      <c r="H148" s="127"/>
      <c r="I148" s="127"/>
      <c r="J148" s="127"/>
      <c r="K148" s="127"/>
      <c r="L148" s="127"/>
      <c r="M148" s="130"/>
    </row>
    <row r="149" spans="2:13">
      <c r="B149" s="69" t="s">
        <v>335</v>
      </c>
      <c r="C149" s="2"/>
      <c r="D149" s="2"/>
      <c r="E149" s="2"/>
      <c r="F149" s="2"/>
      <c r="G149" s="2"/>
      <c r="H149" s="2"/>
      <c r="I149" s="2"/>
      <c r="J149" s="2"/>
      <c r="K149" s="2"/>
      <c r="L149" s="2"/>
      <c r="M149" s="70"/>
    </row>
    <row r="150" spans="2:13">
      <c r="B150" s="69" t="s">
        <v>466</v>
      </c>
      <c r="C150" s="2"/>
      <c r="D150" s="2"/>
      <c r="E150" s="2"/>
      <c r="F150" s="2"/>
      <c r="G150" s="2"/>
      <c r="H150" s="2"/>
      <c r="I150" s="116"/>
      <c r="J150" s="116"/>
      <c r="K150" s="116"/>
      <c r="L150" s="116"/>
      <c r="M150" s="113"/>
    </row>
    <row r="151" spans="2:13">
      <c r="B151" s="217"/>
      <c r="C151" s="2"/>
      <c r="D151" s="2"/>
      <c r="E151" s="2"/>
      <c r="F151" s="2"/>
      <c r="G151" s="2"/>
      <c r="H151" s="2"/>
      <c r="I151" s="2"/>
      <c r="J151" s="2"/>
      <c r="K151" s="2"/>
      <c r="L151" s="2"/>
      <c r="M151" s="70"/>
    </row>
    <row r="152" spans="2:13">
      <c r="B152" s="256" t="s">
        <v>498</v>
      </c>
      <c r="C152" s="2"/>
      <c r="D152" s="2"/>
      <c r="E152" s="2"/>
      <c r="F152" s="2"/>
      <c r="G152" s="2"/>
      <c r="H152" s="2"/>
      <c r="I152" s="2"/>
      <c r="J152" s="2"/>
      <c r="K152" s="2"/>
      <c r="L152" s="2"/>
      <c r="M152" s="70"/>
    </row>
    <row r="153" spans="2:13">
      <c r="B153" s="69" t="s">
        <v>499</v>
      </c>
      <c r="C153" s="2"/>
      <c r="D153" s="2"/>
      <c r="E153" s="2"/>
      <c r="F153" s="2"/>
      <c r="G153" s="2"/>
      <c r="H153" s="2"/>
      <c r="I153" s="2"/>
      <c r="J153" s="2"/>
      <c r="K153" s="2"/>
      <c r="L153" s="2"/>
      <c r="M153" s="70"/>
    </row>
    <row r="154" spans="2:13">
      <c r="B154" s="69"/>
      <c r="C154" s="2"/>
      <c r="D154" s="2"/>
      <c r="E154" s="2"/>
      <c r="F154" s="2"/>
      <c r="G154" s="2"/>
      <c r="H154" s="2"/>
      <c r="I154" s="2"/>
      <c r="J154" s="2"/>
      <c r="K154" s="2"/>
      <c r="L154" s="2"/>
      <c r="M154" s="70"/>
    </row>
    <row r="155" spans="2:13">
      <c r="B155" s="69" t="s">
        <v>467</v>
      </c>
      <c r="C155" s="2"/>
      <c r="D155" s="2"/>
      <c r="E155" s="2"/>
      <c r="F155" s="2"/>
      <c r="G155" s="2"/>
      <c r="H155" s="2"/>
      <c r="I155" s="2"/>
      <c r="J155" s="2"/>
      <c r="K155" s="2"/>
      <c r="L155" s="2"/>
      <c r="M155" s="70"/>
    </row>
    <row r="156" spans="2:13">
      <c r="B156" s="69" t="s">
        <v>337</v>
      </c>
      <c r="C156" s="2"/>
      <c r="D156" s="2"/>
      <c r="E156" s="2"/>
      <c r="F156" s="2"/>
      <c r="G156" s="2"/>
      <c r="H156" s="2"/>
      <c r="I156" s="2"/>
      <c r="J156" s="2"/>
      <c r="K156" s="2"/>
      <c r="L156" s="2"/>
      <c r="M156" s="70"/>
    </row>
    <row r="157" spans="2:13" ht="13.15" customHeight="1">
      <c r="B157" s="69"/>
      <c r="C157" s="2"/>
      <c r="D157" s="2"/>
      <c r="E157" s="2"/>
      <c r="F157" s="2"/>
      <c r="G157" s="2"/>
      <c r="H157" s="2"/>
      <c r="I157" s="2"/>
      <c r="J157" s="2"/>
      <c r="K157" s="2"/>
      <c r="L157" s="2"/>
      <c r="M157" s="70"/>
    </row>
    <row r="158" spans="2:13">
      <c r="B158" s="368" t="s">
        <v>330</v>
      </c>
      <c r="C158" s="369"/>
      <c r="D158" s="369"/>
      <c r="E158" s="369"/>
      <c r="F158" s="369"/>
      <c r="G158" s="369"/>
      <c r="H158" s="369"/>
      <c r="I158" s="369"/>
      <c r="J158" s="369"/>
      <c r="K158" s="369"/>
      <c r="L158" s="369"/>
      <c r="M158" s="370"/>
    </row>
    <row r="159" spans="2:13">
      <c r="B159" s="368"/>
      <c r="C159" s="369"/>
      <c r="D159" s="369"/>
      <c r="E159" s="369"/>
      <c r="F159" s="369"/>
      <c r="G159" s="369"/>
      <c r="H159" s="369"/>
      <c r="I159" s="369"/>
      <c r="J159" s="369"/>
      <c r="K159" s="369"/>
      <c r="L159" s="369"/>
      <c r="M159" s="370"/>
    </row>
    <row r="160" spans="2:13">
      <c r="B160" s="368"/>
      <c r="C160" s="369"/>
      <c r="D160" s="369"/>
      <c r="E160" s="369"/>
      <c r="F160" s="369"/>
      <c r="G160" s="369"/>
      <c r="H160" s="369"/>
      <c r="I160" s="369"/>
      <c r="J160" s="369"/>
      <c r="K160" s="369"/>
      <c r="L160" s="369"/>
      <c r="M160" s="370"/>
    </row>
    <row r="161" spans="2:13">
      <c r="B161" s="368"/>
      <c r="C161" s="369"/>
      <c r="D161" s="369"/>
      <c r="E161" s="369"/>
      <c r="F161" s="369"/>
      <c r="G161" s="369"/>
      <c r="H161" s="369"/>
      <c r="I161" s="369"/>
      <c r="J161" s="369"/>
      <c r="K161" s="369"/>
      <c r="L161" s="369"/>
      <c r="M161" s="370"/>
    </row>
    <row r="162" spans="2:13">
      <c r="B162" s="368"/>
      <c r="C162" s="369"/>
      <c r="D162" s="369"/>
      <c r="E162" s="369"/>
      <c r="F162" s="369"/>
      <c r="G162" s="369"/>
      <c r="H162" s="369"/>
      <c r="I162" s="369"/>
      <c r="J162" s="369"/>
      <c r="K162" s="369"/>
      <c r="L162" s="369"/>
      <c r="M162" s="370"/>
    </row>
    <row r="163" spans="2:13">
      <c r="B163" s="368"/>
      <c r="C163" s="369"/>
      <c r="D163" s="369"/>
      <c r="E163" s="369"/>
      <c r="F163" s="369"/>
      <c r="G163" s="369"/>
      <c r="H163" s="369"/>
      <c r="I163" s="369"/>
      <c r="J163" s="369"/>
      <c r="K163" s="369"/>
      <c r="L163" s="369"/>
      <c r="M163" s="370"/>
    </row>
    <row r="164" spans="2:13">
      <c r="B164" s="256" t="s">
        <v>332</v>
      </c>
      <c r="C164" s="2"/>
      <c r="D164" s="2"/>
      <c r="E164" s="2"/>
      <c r="F164" s="2"/>
      <c r="G164" s="2"/>
      <c r="H164" s="61" t="s">
        <v>149</v>
      </c>
      <c r="I164" s="61"/>
      <c r="J164" s="61"/>
      <c r="K164" s="57"/>
      <c r="L164" s="57"/>
      <c r="M164" s="58"/>
    </row>
    <row r="165" spans="2:13">
      <c r="B165" s="69"/>
      <c r="C165" s="2"/>
      <c r="D165" s="2"/>
      <c r="E165" s="2"/>
      <c r="F165" s="2"/>
      <c r="G165" s="2"/>
      <c r="H165" s="2"/>
      <c r="I165" s="2"/>
      <c r="J165" s="2"/>
      <c r="K165" s="2"/>
      <c r="L165" s="2"/>
      <c r="M165" s="70"/>
    </row>
    <row r="166" spans="2:13">
      <c r="B166" s="114" t="s">
        <v>75</v>
      </c>
      <c r="C166" s="2"/>
      <c r="D166" s="2"/>
      <c r="E166" s="2"/>
      <c r="F166" s="2"/>
      <c r="G166" s="2"/>
      <c r="H166" s="2"/>
      <c r="I166" s="2"/>
      <c r="J166" s="2"/>
      <c r="K166" s="2"/>
      <c r="L166" s="2"/>
      <c r="M166" s="70"/>
    </row>
    <row r="167" spans="2:13">
      <c r="B167" s="69"/>
      <c r="C167" s="2"/>
      <c r="D167" s="2"/>
      <c r="E167" s="2"/>
      <c r="F167" s="2"/>
      <c r="G167" s="2"/>
      <c r="H167" s="2"/>
      <c r="I167" s="2"/>
      <c r="J167" s="2"/>
      <c r="K167" s="2"/>
      <c r="L167" s="2"/>
      <c r="M167" s="70"/>
    </row>
    <row r="168" spans="2:13">
      <c r="B168" s="82" t="s">
        <v>42</v>
      </c>
      <c r="C168" s="2"/>
      <c r="D168" s="2"/>
      <c r="E168" s="2"/>
      <c r="F168" s="2"/>
      <c r="G168" s="2"/>
      <c r="H168" s="2"/>
      <c r="I168" s="2"/>
      <c r="J168" s="2"/>
      <c r="K168" s="2"/>
      <c r="L168" s="2"/>
      <c r="M168" s="70"/>
    </row>
    <row r="169" spans="2:13">
      <c r="B169" s="69"/>
      <c r="C169" s="2"/>
      <c r="D169" s="2"/>
      <c r="E169" s="2"/>
      <c r="F169" s="2"/>
      <c r="G169" s="2"/>
      <c r="H169" s="2"/>
      <c r="I169" s="2"/>
      <c r="J169" s="2"/>
      <c r="K169" s="2"/>
      <c r="L169" s="2"/>
      <c r="M169" s="70"/>
    </row>
    <row r="170" spans="2:13">
      <c r="B170" s="361" t="s">
        <v>43</v>
      </c>
      <c r="C170" s="362"/>
      <c r="D170" s="362"/>
      <c r="E170" s="362"/>
      <c r="F170" s="362"/>
      <c r="G170" s="362"/>
      <c r="H170" s="362"/>
      <c r="I170" s="362"/>
      <c r="J170" s="362"/>
      <c r="K170" s="362"/>
      <c r="L170" s="362"/>
      <c r="M170" s="70"/>
    </row>
    <row r="171" spans="2:13" ht="18.75">
      <c r="B171" s="69"/>
      <c r="C171" s="2"/>
      <c r="D171" s="2"/>
      <c r="E171" s="2"/>
      <c r="F171" s="2"/>
      <c r="G171" s="2"/>
      <c r="H171" s="2"/>
      <c r="I171" s="115" t="s">
        <v>196</v>
      </c>
      <c r="J171" s="2"/>
      <c r="K171" s="2"/>
      <c r="L171" s="2"/>
      <c r="M171" s="70"/>
    </row>
    <row r="172" spans="2:13" ht="15.75" thickBot="1">
      <c r="B172" s="117"/>
      <c r="C172" s="118"/>
      <c r="D172" s="118"/>
      <c r="E172" s="118"/>
      <c r="F172" s="118"/>
      <c r="G172" s="118"/>
      <c r="H172" s="118"/>
      <c r="I172" s="118"/>
      <c r="J172" s="118"/>
      <c r="K172" s="118"/>
      <c r="L172" s="118"/>
      <c r="M172" s="119"/>
    </row>
  </sheetData>
  <sheetProtection algorithmName="SHA-512" hashValue="XJTIolH90zee+fbn1Ozt016xzsR+h5rbPCFXdrjgzIWuv5+nehniX1Ma+Tbb7cIZKRuWfJT2PqXK52lyKOXFtA==" saltValue="hXgYBtDRNuAyDQSg9ORoSw==" spinCount="100000" sheet="1" objects="1" scenarios="1"/>
  <mergeCells count="19">
    <mergeCell ref="B170:L170"/>
    <mergeCell ref="B126:M126"/>
    <mergeCell ref="B127:M127"/>
    <mergeCell ref="I147:M147"/>
    <mergeCell ref="B158:M163"/>
    <mergeCell ref="C9:D9"/>
    <mergeCell ref="B38:M38"/>
    <mergeCell ref="B72:M72"/>
    <mergeCell ref="E65:M65"/>
    <mergeCell ref="F12:H12"/>
    <mergeCell ref="F42:H42"/>
    <mergeCell ref="B47:M48"/>
    <mergeCell ref="B51:M51"/>
    <mergeCell ref="E80:M81"/>
    <mergeCell ref="B89:M90"/>
    <mergeCell ref="B49:M50"/>
    <mergeCell ref="C112:H112"/>
    <mergeCell ref="F99:G99"/>
    <mergeCell ref="B101:M101"/>
  </mergeCells>
  <pageMargins left="0.7" right="0.7" top="0.75" bottom="0.75" header="0.3" footer="0.3"/>
  <pageSetup orientation="portrait" horizontalDpi="4294967294"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
  <sheetViews>
    <sheetView topLeftCell="A34" zoomScale="85" zoomScaleNormal="85" workbookViewId="0">
      <selection activeCell="U11" sqref="U11"/>
    </sheetView>
  </sheetViews>
  <sheetFormatPr baseColWidth="10" defaultRowHeight="15"/>
  <sheetData/>
  <sheetProtection algorithmName="SHA-512" hashValue="Egv1pOaCV6ME/+J4YSmTKoozixT1knjAkpXknA7aKhr5ggMU6g5dKlnwlIMHleDkqwRMrVZbEipZwpknOvo74A==" saltValue="EWcLkhHCOqxpRN7OCd9izA==" spinCount="100000" sheet="1" objects="1" scenarios="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57</vt:i4>
      </vt:variant>
    </vt:vector>
  </HeadingPairs>
  <TitlesOfParts>
    <vt:vector size="62" baseType="lpstr">
      <vt:lpstr>PRECIARIO</vt:lpstr>
      <vt:lpstr>DATOS</vt:lpstr>
      <vt:lpstr>BASE DE DATOS</vt:lpstr>
      <vt:lpstr>CONTRATO</vt:lpstr>
      <vt:lpstr>GRILLA DE CANALES</vt:lpstr>
      <vt:lpstr>CAMP</vt:lpstr>
      <vt:lpstr>CAMPAÑA</vt:lpstr>
      <vt:lpstr>CAT</vt:lpstr>
      <vt:lpstr>CATEGORIA</vt:lpstr>
      <vt:lpstr>DOS_PLAY</vt:lpstr>
      <vt:lpstr>DOS_PLAY_G</vt:lpstr>
      <vt:lpstr>DOS_PLAY_GT</vt:lpstr>
      <vt:lpstr>DOS_PLAY_HDTV</vt:lpstr>
      <vt:lpstr>DOS_PLAY_HDTV_G</vt:lpstr>
      <vt:lpstr>DOS_PLAY_HDTV_GF</vt:lpstr>
      <vt:lpstr>DOS_PLAY_HDTV_GT</vt:lpstr>
      <vt:lpstr>DOS_PLAY_HDTV_R</vt:lpstr>
      <vt:lpstr>DOS_PLAY_HDTV_RF</vt:lpstr>
      <vt:lpstr>DOS_PLAY_HDTV_T</vt:lpstr>
      <vt:lpstr>DOS_PLAY_R</vt:lpstr>
      <vt:lpstr>DOS_PLAY_R4</vt:lpstr>
      <vt:lpstr>DOS_PLAY_REG</vt:lpstr>
      <vt:lpstr>DOS_PLAY_RF</vt:lpstr>
      <vt:lpstr>DOS_PLAY_T</vt:lpstr>
      <vt:lpstr>DOSPLAYR</vt:lpstr>
      <vt:lpstr>FTTH</vt:lpstr>
      <vt:lpstr>FTTH_DOS_PLAY</vt:lpstr>
      <vt:lpstr>FTTH_GAMER_DOS_PLAY</vt:lpstr>
      <vt:lpstr>FTTH_TELE_DOS_PLAY</vt:lpstr>
      <vt:lpstr>GAMER</vt:lpstr>
      <vt:lpstr>GAMER_DOS_PLAY</vt:lpstr>
      <vt:lpstr>GAMER_DOS_PLAY_HDTV</vt:lpstr>
      <vt:lpstr>GAMER_FTTH</vt:lpstr>
      <vt:lpstr>GAMER_TRES_PLAY</vt:lpstr>
      <vt:lpstr>HFC</vt:lpstr>
      <vt:lpstr>HFC_GAMER</vt:lpstr>
      <vt:lpstr>HFC_TELETRABAJO</vt:lpstr>
      <vt:lpstr>ILIMITADO</vt:lpstr>
      <vt:lpstr>ILIMITADOS</vt:lpstr>
      <vt:lpstr>LIMITADO</vt:lpstr>
      <vt:lpstr>NO_APLICA</vt:lpstr>
      <vt:lpstr>PAQ</vt:lpstr>
      <vt:lpstr>PAQUETE</vt:lpstr>
      <vt:lpstr>REG_DOS_PLAY</vt:lpstr>
      <vt:lpstr>REG_DOS_PLAY_HDTV</vt:lpstr>
      <vt:lpstr>REG_TRES_PLAY</vt:lpstr>
      <vt:lpstr>REGULAR</vt:lpstr>
      <vt:lpstr>REGULAR_FTTH</vt:lpstr>
      <vt:lpstr>REGULAR_HFC</vt:lpstr>
      <vt:lpstr>TELE_DOS_PLAY</vt:lpstr>
      <vt:lpstr>TELE_DOS_PLAY_HDTV</vt:lpstr>
      <vt:lpstr>TELE_TRES_PLAY</vt:lpstr>
      <vt:lpstr>TELETRABAJO</vt:lpstr>
      <vt:lpstr>TELETRABAJO_FTTH</vt:lpstr>
      <vt:lpstr>TRES_PLAY</vt:lpstr>
      <vt:lpstr>TRES_PLAY_G</vt:lpstr>
      <vt:lpstr>TRES_PLAY_GF</vt:lpstr>
      <vt:lpstr>TRES_PLAY_GT</vt:lpstr>
      <vt:lpstr>TRES_PLAY_R</vt:lpstr>
      <vt:lpstr>TRES_PLAY_RF</vt:lpstr>
      <vt:lpstr>TRES_PLAY_T</vt:lpstr>
      <vt:lpstr>UN_PLAY_RF</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rodolfo guevara</dc:creator>
  <cp:lastModifiedBy>RYRPERU</cp:lastModifiedBy>
  <cp:lastPrinted>2020-08-12T01:28:59Z</cp:lastPrinted>
  <dcterms:created xsi:type="dcterms:W3CDTF">2015-06-05T18:19:34Z</dcterms:created>
  <dcterms:modified xsi:type="dcterms:W3CDTF">2021-10-13T16:32:32Z</dcterms:modified>
</cp:coreProperties>
</file>