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67"/>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<sst xmlns="http://schemas.openxmlformats.org/spreadsheetml/2006/main" count="4404" uniqueCount="691">
  <si>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</si>
  <si>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</si>
  <si>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</si>
  <si>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</si>
  <si>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</si>
  <si>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</si>
  <si>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</si>
  <si>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</si>
  <si>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</si>
  <si>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</si>
  <si>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</si>
  <si>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</si>
  <si>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</si>
  <si>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</si>
  <si>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</si>
  <si>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</si>
  <si>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</si>
  <si>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</si>
  <si>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</si>
  <si>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</si>
  <si>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</si>
  <si>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</si>
  <si>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</si>
  <si>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</si>
  <si>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</si>
  <si>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</si>
  <si>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</si>
  <si>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</si>
  <si>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</si>
  <si>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</si>
  <si>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</si>
  <si>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</si>
  <si>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</si>
  <si>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</si>
  <si>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</si>
  <si>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</si>
  <si>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</si>
  <si>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</si>
  <si>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</si>
  <si>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</si>
  <si>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</si>
  <si>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</si>
  <si>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</si>
  <si>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</si>
  <si>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</si>
  <si>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</si>
  <si>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</si>
  <si>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</si>
  <si>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</si>
  <si>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</si>
  <si>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</si>
  <si>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</si>
  <si>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</si>
  <si>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</si>
  <si>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</si>
  <si>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</si>
  <si>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</si>
  <si>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</si>
  <si>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</si>
  <si>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</si>
  <si>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</si>
  <si>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</si>
  <si>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</si>
  <si>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</si>
  <si>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</si>
  <si>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</si>
  <si>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</si>
  <si>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</si>
  <si>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</si>
  <si>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</si>
  <si>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</si>
  <si>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</si>
  <si>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</si>
  <si>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</si>
  <si>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</si>
  <si>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</si>
  <si>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</si>
  <si>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</si>
  <si>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</si>
  <si>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</si>
  <si>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</si>
  <si>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</si>
  <si>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</si>
  <si>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</si>
  <si>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</si>
  <si>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</si>
  <si>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</si>
  <si>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</si>
  <si>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</si>
  <si>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</si>
  <si>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</si>
  <si>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</si>
  <si>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</si>
  <si>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</si>
  <si>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</si>
  <si>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</si>
  <si>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</si>
  <si>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</si>
  <si>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</si>
  <si>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</si>
  <si>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</si>
  <si>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</si>
  <si>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</si>
  <si>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</si>
  <si>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</si>
  <si>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</si>
  <si>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</si>
  <si>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</si>
  <si>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</si>
  <si>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</si>
  <si>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</si>
  <si>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</si>
  <si>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</si>
  <si>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</si>
  <si>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</si>
  <si>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</si>
  <si>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</si>
  <si>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</si>
  <si>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</si>
  <si>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</si>
  <si>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</si>
  <si>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</si>
  <si>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</si>
  <si>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</si>
  <si>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</si>
  <si>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</si>
  <si>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</si>
  <si>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</si>
  <si>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</si>
  <si>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</si>
  <si>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</si>
  <si>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</si>
  <si>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</si>
  <si>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</si>
  <si>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</si>
  <si>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</si>
  <si>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</si>
  <si>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</si>
  <si>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</si>
  <si>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</si>
  <si>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</si>
  <si>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</si>
  <si>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</si>
  <si>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</si>
  <si>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</si>
  <si>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</si>
  <si>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</si>
  <si>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</si>
  <si>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</si>
  <si>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</si>
  <si>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</si>
  <si>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</si>
  <si>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</si>
  <si>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</si>
  <si>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</si>
  <si>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</si>
  <si>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</si>
  <si>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</si>
  <si>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</si>
  <si>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</si>
  <si>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</si>
  <si>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</si>
  <si>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</si>
  <si>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</si>
  <si>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</si>
  <si>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</si>
  <si>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</si>
  <si>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</si>
  <si>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</si>
  <si>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</si>
  <si>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</si>
  <si>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</si>
  <si>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</si>
  <si>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</si>
  <si>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</si>
  <si>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</si>
  <si>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</si>
  <si>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</si>
  <si>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</si>
  <si>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</si>
  <si>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</si>
  <si>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</si>
  <si>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</si>
  <si>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</si>
  <si>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</si>
  <si>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</si>
  <si>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</si>
  <si>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</si>
  <si>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</si>
  <si>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</si>
  <si>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</si>
  <si>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</si>
  <si>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</si>
  <si>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</si>
  <si>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</si>
  <si>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</si>
  <si>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</si>
  <si>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</si>
  <si>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</si>
  <si>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</si>
  <si>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</si>
  <si>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</si>
  <si>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</si>
  <si>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</si>
  <si>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</si>
  <si>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</si>
  <si>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</si>
  <si>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</si>
  <si>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</si>
  <si>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</si>
  <si>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</si>
  <si>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</si>
  <si>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</si>
  <si>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</si>
  <si>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</si>
  <si>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</si>
  <si>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</si>
  <si>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</si>
  <si>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</si>
  <si>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</si>
  <si>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</si>
  <si>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</si>
  <si>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</si>
  <si>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</si>
  <si>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</si>
  <si>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</si>
  <si>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</si>
  <si>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</si>
  <si>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</si>
  <si>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</si>
  <si>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</si>
  <si>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</si>
  <si>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</si>
  <si>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</si>
  <si>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</si>
  <si>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</si>
  <si>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</si>
  <si>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</si>
  <si>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</si>
  <si>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</si>
  <si>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</si>
  <si>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</si>
  <si>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</si>
  <si>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</si>
  <si>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</si>
  <si>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</si>
  <si>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</si>
  <si>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</si>
  <si>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</si>
  <si>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</si>
  <si>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</si>
  <si>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</si>
  <si>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</si>
  <si>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</si>
  <si>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</si>
  <si>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</si>
  <si>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</si>
  <si>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</si>
  <si>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</si>
  <si>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</si>
  <si>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</si>
  <si>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</si>
  <si>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</si>
  <si>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</si>
  <si>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</si>
  <si>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</si>
  <si>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</si>
  <si>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</si>
  <si>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</si>
  <si>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</si>
  <si>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</si>
  <si>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</si>
  <si>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</si>
  <si>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</si>
  <si>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</si>
  <si>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</si>
  <si>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</si>
  <si>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</si>
  <si>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</si>
  <si>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</si>
  <si>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</si>
  <si>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</si>
  <si>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</si>
  <si>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</si>
  <si>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</si>
  <si>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</si>
  <si>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</si>
  <si>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</si>
  <si>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</si>
  <si>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</si>
  <si>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</si>
  <si>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</si>
  <si>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</si>
  <si>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</si>
  <si>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</si>
  <si>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</si>
  <si>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</si>
  <si>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</si>
  <si>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</si>
  <si>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</si>
  <si>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</si>
  <si>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</si>
  <si>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</si>
  <si>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</si>
  <si>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</si>
  <si>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</si>
  <si>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</si>
  <si>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</si>
  <si>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</si>
  <si>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</si>
  <si>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</si>
  <si>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</si>
  <si>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</si>
  <si>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</si>
  <si>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</si>
  <si>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</si>
  <si>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</si>
  <si>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</si>
  <si>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</si>
  <si>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</si>
  <si>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</si>
  <si>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</si>
  <si>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</si>
  <si>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</si>
  <si>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</si>
  <si>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</si>
  <si>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</si>
  <si>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</si>
  <si>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</si>
  <si>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</si>
  <si>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</si>
  <si>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</si>
  <si>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</si>
  <si>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</si>
  <si>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</si>
  <si>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</si>
  <si>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</si>
  <si>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</si>
  <si>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</si>
  <si>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</si>
  <si>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</si>
  <si>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</si>
  <si>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</si>
  <si>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</si>
  <si>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</si>
  <si>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</si>
  <si>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</si>
  <si>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</si>
  <si>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</si>
  <si>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</si>
  <si>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</si>
  <si>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</si>
  <si>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</si>
  <si>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</si>
  <si>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</si>
  <si>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</si>
  <si>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</si>
  <si>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</si>
  <si>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</si>
  <si>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</si>
  <si>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</si>
  <si>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</si>
  <si>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</si>
  <si>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</si>
  <si>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</si>
  <si>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</si>
  <si>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</si>
  <si>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</si>
  <si>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</si>
  <si>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</si>
  <si>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</si>
  <si>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</si>
  <si>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</si>
  <si>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</si>
  <si>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</si>
  <si>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</si>
  <si>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</si>
  <si>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</si>
  <si>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</si>
  <si>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</si>
  <si>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</si>
  <si>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</si>
  <si>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</si>
  <si>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</si>
  <si>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</si>
  <si>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</si>
  <si>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</si>
  <si>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</si>
  <si>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</si>
  <si>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</si>
  <si>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</si>
  <si>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</si>
  <si>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</si>
  <si>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</si>
  <si>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</si>
  <si>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</si>
  <si>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</si>
  <si>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</si>
  <si>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</si>
  <si>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</si>
  <si>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</si>
  <si>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</si>
  <si>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</si>
  <si>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</si>
  <si>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</si>
  <si>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</si>
  <si>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</si>
  <si>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</si>
  <si>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</si>
  <si>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</si>
  <si>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</si>
  <si>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</si>
  <si>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</si>
  <si>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</si>
  <si>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</si>
  <si>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</si>
  <si>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</si>
  <si>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</si>
  <si>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</si>
  <si>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</si>
  <si>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</si>
  <si>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</si>
  <si>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</si>
  <si>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</si>
  <si>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</si>
  <si>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</si>
  <si>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</si>
  <si>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</si>
  <si>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</si>
  <si>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</si>
  <si>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</si>
  <si>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</si>
  <si>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</si>
  <si>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</si>
  <si>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</si>
  <si>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</si>
  <si>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</si>
  <si>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</si>
  <si>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</si>
  <si>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</si>
  <si>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</si>
  <si>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</si>
  <si>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</si>
  <si>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</si>
  <si>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</si>
  <si>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</si>
  <si>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</si>
  <si>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</si>
  <si>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</si>
  <si>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</si>
  <si>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</si>
  <si>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</si>
  <si>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</si>
  <si>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</si>
  <si>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</si>
  <si>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</si>
  <si>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</si>
  <si>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</si>
  <si>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</si>
  <si>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</si>
  <si>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</si>
  <si>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</si>
  <si>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</si>
  <si>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</si>
  <si>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</si>
  <si>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</si>
  <si>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</si>
  <si>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</si>
  <si>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</si>
  <si>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</si>
  <si>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</si>
  <si>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</si>
  <si>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</si>
  <si>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</si>
  <si>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</si>
  <si>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</si>
  <si>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</si>
  <si>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</si>
  <si>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</si>
  <si>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</si>
  <si>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</si>
  <si>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</si>
  <si>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</si>
  <si>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</si>
  <si>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</si>
  <si>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</si>
  <si>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</si>
  <si>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</si>
  <si>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</si>
  <si>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</si>
  <si>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</si>
  <si>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</si>
  <si>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</si>
  <si>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</si>
  <si>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</si>
  <si>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</si>
  <si>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</si>
  <si>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</si>
  <si>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</si>
  <si>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</si>
  <si>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</si>
  <si>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</si>
  <si>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</si>
  <si>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</si>
  <si>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</si>
  <si>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</si>
  <si>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</si>
  <si>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</si>
  <si>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</si>
  <si>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</si>
  <si>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</si>
  <si>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</si>
  <si>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</si>
  <si>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</si>
  <si>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</si>
  <si>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</si>
  <si>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</si>
  <si>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</si>
  <si>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</si>
  <si>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</si>
  <si>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</si>
  <si>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</si>
  <si>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</si>
  <si>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</si>
  <si>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</si>
  <si>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</si>
  <si>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</si>
  <si>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</si>
  <si>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</si>
  <si>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</si>
  <si>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</si>
  <si>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</si>
  <si>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</si>
  <si>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</si>
  <si>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</si>
  <si>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</si>
  <si>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</si>
  <si>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</si>
  <si>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</si>
  <si>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</si>
  <si>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</si>
  <si>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</si>
  <si>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</si>
  <si>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</si>
  <si>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</si>
  <si>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</si>
  <si>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</si>
  <si>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</si>
  <si>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</si>
  <si>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</si>
  <si>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</si>
  <si>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</si>
  <si>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</si>
  <si>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</si>
  <si>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</si>
  <si>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</si>
  <si>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</si>
  <si>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</si>
  <si>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</si>
  <si>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</si>
  <si>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</si>
  <si>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</si>
  <si>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</si>
  <si>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</si>
  <si>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</si>
  <si>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</si>
  <si>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</si>
  <si>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</si>
  <si>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</si>
  <si>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</si>
  <si>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</si>
  <si>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</si>
  <si>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</si>
  <si>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</si>
  <si>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</si>
  <si>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</si>
  <si>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</si>
  <si>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</si>
  <si>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</si>
  <si>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</si>
  <si>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</si>
  <si>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</si>
  <si>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</si>
  <si>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</si>
  <si>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</si>
  <si>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</si>
  <si>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</si>
  <si>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</si>
  <si>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</si>
  <si>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</si>
  <si>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</si>
  <si>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</si>
  <si>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</si>
  <si>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</si>
  <si>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</si>
  <si>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</si>
  <si>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</si>
  <si>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</si>
  <si>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</si>
  <si>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</si>
  <si>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</si>
  <si>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</si>
  <si>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</si>
  <si>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</si>
  <si>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</si>
  <si>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</si>
  <si>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</si>
  <si>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</si>
  <si>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</si>
  <si>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</si>
  <si>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</si>
  <si>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</si>
  <si>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</si>
  <si>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</si>
  <si>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</si>
  <si>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</si>
  <si>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</si>
  <si>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</si>
  <si>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</si>
  <si>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</si>
  <si>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</si>
  <si>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</si>
  <si>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</si>
  <si>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</si>
  <si>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</si>
  <si>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</si>
  <si>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</si>
  <si>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</si>
  <si>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TV BASICO</t>
  </si>
  <si>
    <t>TV AVANZA</t>
  </si>
  <si>
    <t>TV SUPER</t>
  </si>
  <si>
    <t>CAN. AUDIO</t>
  </si>
  <si>
    <t>PERCY ALBERTO  PUERTOLAS  SALAZAR</t>
  </si>
  <si>
    <t>AGROINDUSTRIAS UNIDAS DEL PERU S.A.C.</t>
  </si>
  <si>
    <t>MOLLENDO / ISLAY/ AREQUIPA</t>
  </si>
  <si>
    <t>ALBERTO</t>
  </si>
  <si>
    <t>MARIA</t>
  </si>
  <si>
    <t>922699680-931509331</t>
  </si>
  <si>
    <t>CL HERNESTO NOVOA 409-A URB UMACOLLO</t>
  </si>
  <si>
    <t>AREQUIPA</t>
  </si>
  <si>
    <t xml:space="preserve">A MEDIA CUADRA DE LA UNIVERSIDAD CATOLICA  </t>
  </si>
  <si>
    <t xml:space="preserve">AGROINDUSTRIAUNIDASPERU@GMAIL.COM </t>
  </si>
  <si>
    <t>AQAQ024</t>
  </si>
  <si>
    <t>MOVISTAR</t>
  </si>
  <si>
    <t>RODOBEL PASCUAL QUISPE RODRIGUEZ</t>
  </si>
  <si>
    <t>JOSE MARIA QUIMPER / CAMANA / AREQUIPA</t>
  </si>
  <si>
    <t>ZENOVIA</t>
  </si>
  <si>
    <t>AV. DEL SOLAR 214 PISO 2</t>
  </si>
  <si>
    <t xml:space="preserve">HUARAL </t>
  </si>
  <si>
    <t>LIMA</t>
  </si>
  <si>
    <t>LMHL008-F</t>
  </si>
  <si>
    <t>RODOBELPASCUALQUISPERODRIGUEZ@GMAIL.COM</t>
  </si>
  <si>
    <t>BD-HAL-2799</t>
  </si>
  <si>
    <t>998590590 / 13355705</t>
  </si>
  <si>
    <t xml:space="preserve">A MEDIA CDRA DE LA PLAZA DE ARMAS DE HUARAL </t>
  </si>
  <si>
    <t>ANTONIO TEOBALDO</t>
  </si>
  <si>
    <t>09746840</t>
  </si>
  <si>
    <t>VILLA MARIA DEL TRIUNFO</t>
  </si>
  <si>
    <t>DENNIS MIGUEL FANOLA CORONADO</t>
  </si>
  <si>
    <t>VILLA MARIA DEL TRIUNFO / LIMA /LIMA</t>
  </si>
  <si>
    <t>BDMOV-7-10610</t>
  </si>
  <si>
    <t>DENISITOFANNOLA@GMAIL.COM</t>
  </si>
  <si>
    <t>MIGUEL</t>
  </si>
  <si>
    <t>LMVM001</t>
  </si>
  <si>
    <t>AAHH SAN GABRIEL ALTO JR MANUEL MELITON CARVAJAL NUMERO 285</t>
  </si>
  <si>
    <t>TERESA</t>
  </si>
  <si>
    <t>A UNA CUADRA DEL PARQUE SIMON BOLIVAR</t>
  </si>
  <si>
    <t>CESAR IVAN REYES RODRIGUEZ</t>
  </si>
  <si>
    <t xml:space="preserve"> LMLR003-F</t>
  </si>
  <si>
    <t>BD-LURN-564</t>
  </si>
  <si>
    <t xml:space="preserve">DARWIN ALI  FRETEL CHAVEZ </t>
  </si>
  <si>
    <t>LURIN / LIMA /LIMA</t>
  </si>
  <si>
    <t>LURIN</t>
  </si>
  <si>
    <t>NICOLAS</t>
  </si>
  <si>
    <t>FELICITAS</t>
  </si>
  <si>
    <t>UB LAS VIRREYNAS MZ A LT1</t>
  </si>
  <si>
    <t>ALIFRETELC@HOTMAIL.COM</t>
  </si>
  <si>
    <t>987170350 /13673370</t>
  </si>
  <si>
    <t>A UNA CUADRA DE PLAZA VEA LURIN / A MEDIA CRD DEL OVALO SAN PEDRO</t>
  </si>
  <si>
    <t>JUANA</t>
  </si>
  <si>
    <t>EDGAR</t>
  </si>
  <si>
    <t>JR JOSE OLAYA 317</t>
  </si>
  <si>
    <t>A UNA CRD PARQUE CALVARIO</t>
  </si>
  <si>
    <t>HUAMANGA</t>
  </si>
  <si>
    <t>AYACUCHO /HUAMANGA / AYACUCHO</t>
  </si>
  <si>
    <t>JORGE LUIS BENITES AYCACHE</t>
  </si>
  <si>
    <t>AYACUHO</t>
  </si>
  <si>
    <t>AYACUCHO</t>
  </si>
  <si>
    <t xml:space="preserve"> AYAY016</t>
  </si>
  <si>
    <t>K049-5505</t>
  </si>
  <si>
    <t>LUCHINBA@GMAIL.COM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</si>
</sst>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3">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49" fontId="0" fillId="0" borderId="0" xfId="0" applyNumberFormat="1"/>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0" fillId="0" borderId="0" xfId="0" applyFill="1" applyAlignment="1">
      <alignment horizontal="center" vertic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292098</xdr:colOff>
      <xdr:row>25</xdr:row>
      <xdr:rowOff>155576</xdr:rowOff>
    </xdr:from>
    <xdr:to>
      <xdr:col>7</xdr:col>
      <xdr:colOff>694642</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651931"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 xmlns:a16="http://schemas.microsoft.com/office/drawing/2014/main"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 xmlns:a16="http://schemas.microsoft.com/office/drawing/2014/main"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 xmlns:a16="http://schemas.microsoft.com/office/drawing/2014/main"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abSelected="1" zoomScaleNormal="100" workbookViewId="0">
      <selection activeCell="E6" sqref="E6"/>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9" t="s">
        <v>568</v>
      </c>
      <c r="I2" s="300"/>
      <c r="J2" s="300"/>
      <c r="K2" s="300"/>
      <c r="L2" s="300"/>
      <c r="M2" s="300"/>
      <c r="N2" s="301"/>
      <c r="O2" s="218"/>
      <c r="P2" s="218"/>
      <c r="Q2" s="218"/>
      <c r="R2" s="218"/>
      <c r="S2" s="218"/>
      <c r="T2" s="218"/>
      <c r="U2" s="218"/>
      <c r="V2" s="218"/>
    </row>
    <row r="3" spans="1:22" ht="13.5" thickBot="1">
      <c r="A3" s="218"/>
      <c r="B3" s="218"/>
      <c r="C3" s="218"/>
      <c r="D3" s="218"/>
      <c r="E3" s="299" t="s">
        <v>372</v>
      </c>
      <c r="F3" s="301"/>
      <c r="H3" s="218"/>
      <c r="I3" s="218"/>
      <c r="J3" s="218"/>
      <c r="K3" s="218"/>
      <c r="L3" s="218"/>
      <c r="M3" s="220"/>
      <c r="N3" s="218"/>
      <c r="O3" s="218"/>
      <c r="P3" s="299" t="s">
        <v>517</v>
      </c>
      <c r="Q3" s="300"/>
      <c r="R3" s="301"/>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7" t="s">
        <v>518</v>
      </c>
      <c r="C5" s="298"/>
      <c r="D5" s="222" t="s">
        <v>519</v>
      </c>
      <c r="E5" s="223" t="s">
        <v>520</v>
      </c>
      <c r="F5" s="222" t="s">
        <v>521</v>
      </c>
      <c r="G5" s="223" t="s">
        <v>522</v>
      </c>
      <c r="H5" s="222" t="s">
        <v>523</v>
      </c>
      <c r="I5" s="222" t="s">
        <v>524</v>
      </c>
      <c r="J5" s="224" t="s">
        <v>525</v>
      </c>
      <c r="K5" s="218"/>
      <c r="L5" s="218"/>
      <c r="M5" s="297" t="s">
        <v>518</v>
      </c>
      <c r="N5" s="298"/>
      <c r="O5" s="222" t="s">
        <v>519</v>
      </c>
      <c r="P5" s="223" t="s">
        <v>520</v>
      </c>
      <c r="Q5" s="222" t="s">
        <v>521</v>
      </c>
      <c r="R5" s="223" t="s">
        <v>522</v>
      </c>
      <c r="S5" s="222" t="s">
        <v>523</v>
      </c>
      <c r="T5" s="223" t="s">
        <v>524</v>
      </c>
      <c r="U5" s="222" t="s">
        <v>525</v>
      </c>
      <c r="V5" s="218"/>
    </row>
    <row r="6" spans="1:22" ht="13.5" thickBot="1">
      <c r="A6" s="218"/>
      <c r="B6" s="302" t="s">
        <v>526</v>
      </c>
      <c r="C6" s="303"/>
      <c r="D6" s="225">
        <v>70</v>
      </c>
      <c r="E6" s="226">
        <v>80</v>
      </c>
      <c r="F6" s="225">
        <v>100</v>
      </c>
      <c r="G6" s="226">
        <v>150</v>
      </c>
      <c r="H6" s="225">
        <v>210</v>
      </c>
      <c r="I6" s="225">
        <v>300</v>
      </c>
      <c r="J6" s="227">
        <v>500</v>
      </c>
      <c r="K6" s="218"/>
      <c r="L6" s="218"/>
      <c r="M6" s="302" t="s">
        <v>526</v>
      </c>
      <c r="N6" s="303"/>
      <c r="O6" s="228">
        <v>59</v>
      </c>
      <c r="P6" s="229">
        <v>69</v>
      </c>
      <c r="Q6" s="228">
        <v>89</v>
      </c>
      <c r="R6" s="229">
        <v>139</v>
      </c>
      <c r="S6" s="228">
        <v>189</v>
      </c>
      <c r="T6" s="229">
        <v>279</v>
      </c>
      <c r="U6" s="228">
        <v>479</v>
      </c>
      <c r="V6" s="218"/>
    </row>
    <row r="7" spans="1:22">
      <c r="A7" s="218"/>
      <c r="B7" s="218"/>
      <c r="C7" s="218"/>
      <c r="D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7" t="s">
        <v>527</v>
      </c>
      <c r="C9" s="298"/>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2" t="s">
        <v>528</v>
      </c>
      <c r="C10" s="303"/>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2" t="s">
        <v>529</v>
      </c>
      <c r="C11" s="303"/>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4" t="s">
        <v>530</v>
      </c>
      <c r="C12" s="305"/>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7" t="s">
        <v>531</v>
      </c>
      <c r="C15" s="306"/>
      <c r="D15" s="233" t="s">
        <v>519</v>
      </c>
      <c r="E15" s="223" t="s">
        <v>520</v>
      </c>
      <c r="F15" s="222" t="s">
        <v>521</v>
      </c>
      <c r="G15" s="223" t="s">
        <v>522</v>
      </c>
      <c r="H15" s="222" t="s">
        <v>523</v>
      </c>
      <c r="I15" s="223" t="s">
        <v>524</v>
      </c>
      <c r="J15" s="222" t="s">
        <v>525</v>
      </c>
      <c r="K15" s="218"/>
      <c r="L15" s="218"/>
      <c r="M15" s="297" t="s">
        <v>531</v>
      </c>
      <c r="N15" s="298"/>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604</v>
      </c>
      <c r="E24" s="294" t="s">
        <v>605</v>
      </c>
    </row>
    <row r="25" spans="1:22">
      <c r="C25" s="292" t="s">
        <v>603</v>
      </c>
      <c r="D25" s="294">
        <v>5</v>
      </c>
      <c r="E25" s="294">
        <v>3</v>
      </c>
      <c r="K25" s="219" t="s">
        <v>120</v>
      </c>
    </row>
    <row r="27" spans="1:22">
      <c r="B27" s="219" t="s">
        <v>237</v>
      </c>
    </row>
    <row r="29" spans="1:22">
      <c r="I29" s="219" t="s">
        <v>627</v>
      </c>
      <c r="J29" s="219" t="s">
        <v>631</v>
      </c>
    </row>
    <row r="30" spans="1:22">
      <c r="I30" s="219" t="s">
        <v>628</v>
      </c>
      <c r="J30" s="295">
        <v>0</v>
      </c>
    </row>
    <row r="31" spans="1:22">
      <c r="I31" s="219" t="s">
        <v>629</v>
      </c>
      <c r="J31" s="295">
        <v>50</v>
      </c>
    </row>
    <row r="32" spans="1:22">
      <c r="I32" s="219" t="s">
        <v>630</v>
      </c>
      <c r="J32" s="295">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10" zoomScale="70" zoomScaleNormal="70" workbookViewId="0">
      <selection activeCell="D38" sqref="D38"/>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33" t="s">
        <v>108</v>
      </c>
      <c r="C2" s="334"/>
      <c r="D2" s="334"/>
      <c r="E2" s="334"/>
      <c r="F2" s="334"/>
      <c r="G2" s="335"/>
      <c r="K2" s="43">
        <f>MATCH(D32,J7:J8,0)</f>
        <v>2</v>
      </c>
      <c r="L2" s="43">
        <f>MATCH(K5,J5:K5,0)</f>
        <v>2</v>
      </c>
      <c r="M2" s="43" t="str">
        <f>INDEX(J7:K8,K2,L2)</f>
        <v>-</v>
      </c>
    </row>
    <row r="3" spans="2:51">
      <c r="L3" s="43">
        <f>MATCH(L5,J5:L5,0)</f>
        <v>3</v>
      </c>
      <c r="M3" s="43" t="str">
        <f>INDEX(J7:L8,K2,L3)</f>
        <v>-</v>
      </c>
    </row>
    <row r="4" spans="2:51" ht="15.75">
      <c r="B4" s="329" t="s">
        <v>225</v>
      </c>
      <c r="C4" s="330"/>
      <c r="D4" s="187">
        <f ca="1">NOW()</f>
        <v>44505.745365277777</v>
      </c>
      <c r="E4" s="187"/>
      <c r="F4" s="187"/>
      <c r="G4" s="188"/>
      <c r="J4" s="137">
        <f ca="1">NOW()</f>
        <v>44505.745365277777</v>
      </c>
    </row>
    <row r="5" spans="2:51" ht="15.75">
      <c r="B5" s="328" t="s">
        <v>5</v>
      </c>
      <c r="C5" s="328"/>
      <c r="D5" s="212" t="s">
        <v>574</v>
      </c>
      <c r="E5" s="146"/>
      <c r="F5" s="146"/>
      <c r="G5" s="147"/>
      <c r="J5" s="43" t="s">
        <v>333</v>
      </c>
      <c r="K5" s="43" t="s">
        <v>331</v>
      </c>
      <c r="L5" s="43" t="s">
        <v>557</v>
      </c>
    </row>
    <row r="6" spans="2:51" s="202" customFormat="1" ht="15.75">
      <c r="B6" s="249" t="s">
        <v>538</v>
      </c>
      <c r="C6" s="250"/>
      <c r="D6" s="138" t="s">
        <v>539</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29" t="s">
        <v>8</v>
      </c>
      <c r="C7" s="330"/>
      <c r="D7" s="146" t="s">
        <v>685</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29" t="s">
        <v>206</v>
      </c>
      <c r="C9" s="330"/>
      <c r="D9" s="146" t="s">
        <v>216</v>
      </c>
      <c r="E9" s="146"/>
      <c r="F9" s="146"/>
      <c r="G9" s="147"/>
      <c r="Y9" s="15"/>
      <c r="Z9" s="15"/>
      <c r="AA9" s="15"/>
      <c r="AB9" s="15"/>
      <c r="AC9" s="15"/>
      <c r="AD9" s="15"/>
    </row>
    <row r="10" spans="2:51" ht="15.75">
      <c r="B10" s="169" t="s">
        <v>226</v>
      </c>
      <c r="C10" s="170"/>
      <c r="D10" s="138">
        <v>41198215</v>
      </c>
      <c r="E10" s="191"/>
      <c r="F10" s="191"/>
      <c r="G10" s="192"/>
      <c r="Y10" s="15"/>
      <c r="Z10" s="15"/>
      <c r="AA10" s="15"/>
      <c r="AB10" s="15"/>
      <c r="AC10" s="15"/>
      <c r="AD10" s="15"/>
    </row>
    <row r="11" spans="2:51" ht="15.75">
      <c r="B11" s="181" t="s">
        <v>512</v>
      </c>
      <c r="C11" s="177" t="s">
        <v>228</v>
      </c>
      <c r="D11" s="146"/>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31" t="s">
        <v>510</v>
      </c>
      <c r="C13" s="332"/>
      <c r="D13" s="138" t="s">
        <v>684</v>
      </c>
      <c r="E13" s="138"/>
      <c r="F13" s="138"/>
      <c r="G13" s="148"/>
      <c r="N13" s="43"/>
      <c r="X13" s="5"/>
    </row>
    <row r="14" spans="2:51" ht="15.75">
      <c r="B14" s="329" t="s">
        <v>14</v>
      </c>
      <c r="C14" s="330"/>
      <c r="D14" s="193">
        <v>29907</v>
      </c>
      <c r="E14" s="193"/>
      <c r="F14" s="193"/>
      <c r="G14" s="194"/>
      <c r="K14"/>
      <c r="N14" s="43"/>
      <c r="X14" s="41"/>
    </row>
    <row r="15" spans="2:51" ht="15.75">
      <c r="B15" s="331" t="s">
        <v>15</v>
      </c>
      <c r="C15" s="332"/>
      <c r="D15" s="138" t="s">
        <v>681</v>
      </c>
      <c r="E15" s="138"/>
      <c r="F15" s="138"/>
      <c r="G15" s="148"/>
      <c r="K15"/>
      <c r="L15"/>
      <c r="M15"/>
      <c r="N15"/>
      <c r="X15" s="41"/>
    </row>
    <row r="16" spans="2:51" ht="15.75">
      <c r="B16" s="329" t="s">
        <v>12</v>
      </c>
      <c r="C16" s="330"/>
      <c r="D16" s="146" t="s">
        <v>687</v>
      </c>
      <c r="E16" s="146"/>
      <c r="F16" s="146"/>
      <c r="G16" s="147"/>
      <c r="K16"/>
      <c r="L16"/>
      <c r="M16"/>
      <c r="N16"/>
      <c r="X16" s="41"/>
    </row>
    <row r="17" spans="1:46" ht="15.75">
      <c r="B17" s="331" t="s">
        <v>16</v>
      </c>
      <c r="C17" s="332"/>
      <c r="D17" s="138" t="s">
        <v>683</v>
      </c>
      <c r="E17" s="138"/>
      <c r="F17" s="138"/>
      <c r="G17" s="148"/>
      <c r="X17" s="41"/>
    </row>
    <row r="18" spans="1:46" ht="15.75">
      <c r="B18" s="329" t="s">
        <v>17</v>
      </c>
      <c r="C18" s="330"/>
      <c r="D18" s="146" t="s">
        <v>686</v>
      </c>
      <c r="E18" s="146"/>
      <c r="F18" s="146"/>
      <c r="G18" s="147"/>
      <c r="X18" s="41"/>
    </row>
    <row r="19" spans="1:46" ht="15.75">
      <c r="B19" s="331" t="s">
        <v>65</v>
      </c>
      <c r="C19" s="332"/>
      <c r="D19" s="138" t="s">
        <v>682</v>
      </c>
      <c r="E19" s="138"/>
      <c r="F19" s="138"/>
      <c r="G19" s="148"/>
    </row>
    <row r="20" spans="1:46" ht="15.75">
      <c r="B20" s="329" t="s">
        <v>18</v>
      </c>
      <c r="C20" s="330"/>
      <c r="D20" s="211" t="s">
        <v>690</v>
      </c>
      <c r="E20" s="207"/>
      <c r="F20" s="207"/>
      <c r="G20" s="208"/>
    </row>
    <row r="21" spans="1:46" ht="15.75">
      <c r="B21" s="331" t="s">
        <v>22</v>
      </c>
      <c r="C21" s="332"/>
      <c r="D21" s="212" t="s">
        <v>23</v>
      </c>
      <c r="E21" s="146"/>
      <c r="F21" s="146"/>
      <c r="G21" s="147"/>
    </row>
    <row r="22" spans="1:46" ht="15.75">
      <c r="B22" s="173" t="s">
        <v>67</v>
      </c>
      <c r="C22" s="177" t="s">
        <v>500</v>
      </c>
      <c r="D22" s="209" t="s">
        <v>680</v>
      </c>
      <c r="E22" s="209"/>
      <c r="F22" s="209"/>
      <c r="G22" s="210"/>
    </row>
    <row r="23" spans="1:46" ht="15.75">
      <c r="B23" s="168" t="s">
        <v>68</v>
      </c>
      <c r="C23" s="178" t="s">
        <v>500</v>
      </c>
      <c r="D23" s="138" t="s">
        <v>679</v>
      </c>
      <c r="E23" s="138"/>
      <c r="F23" s="138"/>
      <c r="G23" s="148"/>
    </row>
    <row r="24" spans="1:46" ht="15.75">
      <c r="B24" s="173" t="s">
        <v>69</v>
      </c>
      <c r="C24" s="172"/>
      <c r="D24" s="202">
        <v>991410379</v>
      </c>
      <c r="E24" s="146"/>
      <c r="F24" s="146"/>
      <c r="G24" s="147"/>
      <c r="K24"/>
    </row>
    <row r="25" spans="1:46" s="4" customFormat="1" ht="15.75">
      <c r="A25" s="135"/>
      <c r="B25" s="168" t="s">
        <v>339</v>
      </c>
      <c r="C25" s="170"/>
      <c r="D25">
        <v>991410379</v>
      </c>
      <c r="E25" s="138"/>
      <c r="F25" s="138"/>
      <c r="G25" s="148"/>
      <c r="H25" s="43"/>
      <c r="I25" s="43"/>
      <c r="J25" s="43"/>
      <c r="X25" s="14"/>
      <c r="AT25" s="285"/>
    </row>
    <row r="26" spans="1:46" ht="15.75">
      <c r="A26" s="125"/>
      <c r="B26" s="173" t="s">
        <v>376</v>
      </c>
      <c r="C26" s="172"/>
      <c r="D26" s="146" t="s">
        <v>377</v>
      </c>
      <c r="E26" s="146"/>
      <c r="F26" s="146"/>
      <c r="G26" s="147"/>
      <c r="K26"/>
      <c r="L26"/>
      <c r="M26"/>
    </row>
    <row r="27" spans="1:46" ht="15.75">
      <c r="B27" s="174" t="s">
        <v>71</v>
      </c>
      <c r="C27" s="175"/>
      <c r="D27" s="138"/>
      <c r="E27" s="138"/>
      <c r="F27" s="138"/>
      <c r="G27" s="148"/>
      <c r="K27"/>
      <c r="L27"/>
      <c r="M27"/>
    </row>
    <row r="28" spans="1:46" ht="15.75">
      <c r="B28" s="176" t="s">
        <v>217</v>
      </c>
      <c r="C28" s="177" t="s">
        <v>218</v>
      </c>
      <c r="D28" s="146"/>
      <c r="E28" s="146"/>
      <c r="F28" s="146"/>
      <c r="G28" s="147"/>
      <c r="H28" s="55"/>
    </row>
    <row r="29" spans="1:46" ht="15.75">
      <c r="B29" s="174" t="s">
        <v>219</v>
      </c>
      <c r="C29" s="178"/>
      <c r="D29" s="138"/>
      <c r="E29" s="138"/>
      <c r="F29" s="138"/>
      <c r="G29" s="148"/>
      <c r="H29" s="55"/>
    </row>
    <row r="30" spans="1:46" ht="15.75">
      <c r="B30" s="176" t="s">
        <v>222</v>
      </c>
      <c r="C30" s="177" t="s">
        <v>223</v>
      </c>
      <c r="D30" s="146"/>
      <c r="E30" s="146"/>
      <c r="F30" s="146"/>
      <c r="G30" s="147"/>
      <c r="H30" s="55"/>
    </row>
    <row r="31" spans="1:46" ht="15.75">
      <c r="B31" s="168" t="s">
        <v>135</v>
      </c>
      <c r="C31" s="170"/>
      <c r="D31" s="138" t="s">
        <v>236</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5</v>
      </c>
      <c r="E34" s="146"/>
      <c r="F34" s="146"/>
      <c r="G34" s="147"/>
      <c r="J34" s="43" t="s">
        <v>23</v>
      </c>
      <c r="L34" s="43" t="s">
        <v>23</v>
      </c>
    </row>
    <row r="35" spans="1:47" ht="15.75">
      <c r="B35" s="168" t="s">
        <v>64</v>
      </c>
      <c r="C35" s="170"/>
      <c r="D35" s="138" t="s">
        <v>688</v>
      </c>
      <c r="E35" s="138"/>
      <c r="F35" s="138"/>
      <c r="G35" s="148"/>
    </row>
    <row r="36" spans="1:47" ht="15.75">
      <c r="B36" s="173" t="s">
        <v>220</v>
      </c>
      <c r="C36" s="177" t="s">
        <v>221</v>
      </c>
      <c r="D36" s="146" t="s">
        <v>327</v>
      </c>
      <c r="E36" s="146"/>
      <c r="F36" s="146"/>
      <c r="G36" s="147"/>
      <c r="J36" s="43" t="s">
        <v>354</v>
      </c>
      <c r="L36" s="43" t="s">
        <v>363</v>
      </c>
    </row>
    <row r="37" spans="1:47" ht="15.75">
      <c r="B37" s="168" t="s">
        <v>73</v>
      </c>
      <c r="C37" s="170"/>
      <c r="D37" s="138" t="s">
        <v>352</v>
      </c>
      <c r="E37" s="138"/>
      <c r="F37" s="138"/>
      <c r="G37" s="148"/>
      <c r="J37" s="43" t="s">
        <v>356</v>
      </c>
      <c r="L37" s="43" t="s">
        <v>364</v>
      </c>
    </row>
    <row r="38" spans="1:47" ht="15.75">
      <c r="B38" s="173" t="s">
        <v>508</v>
      </c>
      <c r="C38" s="177" t="s">
        <v>509</v>
      </c>
      <c r="D38" s="212" t="s">
        <v>689</v>
      </c>
      <c r="E38" s="146"/>
      <c r="F38" s="146"/>
      <c r="G38" s="147"/>
      <c r="J38" s="43" t="s">
        <v>70</v>
      </c>
      <c r="L38" s="43" t="s">
        <v>365</v>
      </c>
    </row>
    <row r="39" spans="1:47" ht="15.75">
      <c r="B39" s="179" t="s">
        <v>180</v>
      </c>
      <c r="C39" s="180"/>
      <c r="D39" s="213" t="s">
        <v>448</v>
      </c>
      <c r="E39" s="138"/>
      <c r="F39" s="138"/>
      <c r="G39" s="148"/>
      <c r="L39" s="43" t="s">
        <v>366</v>
      </c>
    </row>
    <row r="40" spans="1:47" ht="15.75">
      <c r="B40" s="181" t="s">
        <v>0</v>
      </c>
      <c r="C40" s="182"/>
      <c r="D40" s="212" t="s">
        <v>240</v>
      </c>
      <c r="E40" s="146"/>
      <c r="F40" s="146"/>
      <c r="G40" s="147"/>
      <c r="J40" s="43" t="s">
        <v>357</v>
      </c>
      <c r="L40" s="43" t="s">
        <v>352</v>
      </c>
    </row>
    <row r="41" spans="1:47" ht="15.75">
      <c r="B41" s="179" t="s">
        <v>369</v>
      </c>
      <c r="C41" s="180"/>
      <c r="D41" s="213" t="s">
        <v>387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07">
        <f>F45+F44</f>
        <v>59</v>
      </c>
      <c r="G43" s="308"/>
    </row>
    <row r="44" spans="1:47" ht="16.5" thickTop="1">
      <c r="B44" s="196" t="s">
        <v>370</v>
      </c>
      <c r="C44" s="197"/>
      <c r="D44" s="311">
        <f>E177</f>
        <v>0</v>
      </c>
      <c r="E44" s="312"/>
      <c r="F44" s="312">
        <f>E177</f>
        <v>0</v>
      </c>
      <c r="G44" s="317"/>
      <c r="H44" s="136"/>
    </row>
    <row r="45" spans="1:47" s="4" customFormat="1" ht="16.5" thickBot="1">
      <c r="B45" s="185" t="s">
        <v>372</v>
      </c>
      <c r="C45" s="186"/>
      <c r="D45" s="309">
        <f>V77</f>
        <v>70</v>
      </c>
      <c r="E45" s="310"/>
      <c r="F45" s="310">
        <f>V78</f>
        <v>59</v>
      </c>
      <c r="G45" s="316"/>
      <c r="H45" s="43"/>
      <c r="I45" s="43"/>
      <c r="J45" s="43" t="s">
        <v>360</v>
      </c>
      <c r="K45" s="43"/>
      <c r="L45" s="43"/>
      <c r="M45" s="43"/>
      <c r="N45" s="8"/>
      <c r="O45" s="8"/>
      <c r="P45" s="8"/>
      <c r="Q45" s="8"/>
      <c r="R45" s="8"/>
      <c r="S45" s="6"/>
      <c r="T45" s="6"/>
      <c r="U45" s="6"/>
      <c r="V45" s="6"/>
      <c r="X45" s="14"/>
      <c r="AT45" s="285"/>
    </row>
    <row r="46" spans="1:47" ht="15" customHeight="1" thickTop="1">
      <c r="F46" s="313" t="s">
        <v>373</v>
      </c>
      <c r="G46" s="313"/>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21"/>
      <c r="G47" s="321"/>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18" t="s">
        <v>355</v>
      </c>
      <c r="C48" s="319"/>
      <c r="D48" s="319"/>
      <c r="E48" s="319"/>
      <c r="F48" s="319"/>
      <c r="G48" s="320"/>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14" t="s">
        <v>374</v>
      </c>
      <c r="C49" s="315"/>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52</v>
      </c>
      <c r="E50" s="161">
        <f>V301</f>
        <v>7</v>
      </c>
      <c r="F50" s="198">
        <f>V302</f>
        <v>14</v>
      </c>
      <c r="G50" s="290">
        <f>E50+F50</f>
        <v>21</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193</v>
      </c>
      <c r="D51" s="152" t="s">
        <v>54</v>
      </c>
      <c r="E51" s="161">
        <f>V308</f>
        <v>8</v>
      </c>
      <c r="F51" s="198">
        <f>V309</f>
        <v>16</v>
      </c>
      <c r="G51" s="290">
        <f>E51+F51</f>
        <v>24</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22" t="s">
        <v>375</v>
      </c>
      <c r="C55" s="323"/>
      <c r="D55" s="326" t="s">
        <v>61</v>
      </c>
      <c r="E55" s="327"/>
      <c r="F55" s="166" t="s">
        <v>1</v>
      </c>
      <c r="G55" s="153" t="s">
        <v>2</v>
      </c>
      <c r="H55" s="49"/>
      <c r="I55" s="49"/>
      <c r="J55" s="43">
        <v>6</v>
      </c>
      <c r="K55" s="49"/>
      <c r="L55" s="49"/>
      <c r="M55" s="49"/>
      <c r="N55" s="6"/>
      <c r="O55" s="6"/>
      <c r="P55" s="6"/>
      <c r="Q55" s="6"/>
      <c r="R55" s="6"/>
      <c r="S55" s="6"/>
      <c r="T55" s="6"/>
      <c r="U55" s="6"/>
      <c r="X55" s="17"/>
    </row>
    <row r="56" spans="1:47" ht="15.75">
      <c r="B56" s="324"/>
      <c r="C56" s="325"/>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t="e">
        <f>MATCH(D11,B65:B66,0)</f>
        <v>#N/A</v>
      </c>
      <c r="D61">
        <f>MATCH(C64,B64:D64,0)</f>
        <v>2</v>
      </c>
      <c r="E61" t="e">
        <f>INDEX(B65:D66,C61,D61)</f>
        <v>#N/A</v>
      </c>
      <c r="G61" s="200" t="s">
        <v>540</v>
      </c>
      <c r="H61" s="49"/>
      <c r="I61" s="49"/>
      <c r="J61" s="49"/>
      <c r="K61" s="49"/>
      <c r="L61" s="49"/>
      <c r="M61" s="49"/>
      <c r="N61" s="6"/>
      <c r="O61" s="6"/>
      <c r="P61" s="6"/>
      <c r="Q61" s="6"/>
      <c r="R61" s="6"/>
    </row>
    <row r="62" spans="1:47" hidden="1">
      <c r="D62">
        <f>MATCH(D64,B64:D64,0)</f>
        <v>3</v>
      </c>
      <c r="E62" t="e">
        <f>INDEX(B65:D66,C61,D62)</f>
        <v>#N/A</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1</v>
      </c>
      <c r="D73">
        <f>MATCH(C80,B80:F80,0)</f>
        <v>2</v>
      </c>
      <c r="E73" s="10" t="str">
        <f>INDEX(B81:F84,C73,D73)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1</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2</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36">
        <v>1</v>
      </c>
      <c r="S299" s="4" t="s">
        <v>106</v>
      </c>
      <c r="T299" s="4">
        <f>MATCH(D50,T336:T367,0)</f>
        <v>3</v>
      </c>
    </row>
    <row r="300" spans="2:22" hidden="1">
      <c r="B300" s="4"/>
      <c r="C300" s="4"/>
      <c r="D300" s="4"/>
      <c r="E300" s="4"/>
      <c r="F300" s="4"/>
      <c r="G300" s="4"/>
      <c r="R300" s="336"/>
      <c r="S300" s="4" t="s">
        <v>212</v>
      </c>
      <c r="U300" s="4">
        <f>MATCH(S335:AC335,U335,0)</f>
        <v>1</v>
      </c>
      <c r="V300" s="54">
        <f>INDEX(U336:U367,T299,U300)</f>
        <v>49.9</v>
      </c>
    </row>
    <row r="301" spans="2:22" hidden="1">
      <c r="B301" s="4"/>
      <c r="C301" s="4"/>
      <c r="D301" s="4"/>
      <c r="E301" s="4"/>
      <c r="F301" s="4"/>
      <c r="G301" s="4"/>
      <c r="R301" s="336"/>
      <c r="S301" s="4" t="s">
        <v>103</v>
      </c>
      <c r="V301" s="4">
        <f>INDEX(W336:W367,T299,U300)</f>
        <v>7</v>
      </c>
    </row>
    <row r="302" spans="2:22" hidden="1">
      <c r="B302" s="4"/>
      <c r="C302" s="4"/>
      <c r="D302" s="4"/>
      <c r="E302" s="4"/>
      <c r="F302" s="4"/>
      <c r="G302" s="4"/>
      <c r="R302" s="52"/>
      <c r="S302" s="4" t="s">
        <v>60</v>
      </c>
      <c r="V302" s="4">
        <f>INDEX(V336:V367,T299,U300)</f>
        <v>14</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36">
        <v>2</v>
      </c>
      <c r="S306" s="4" t="s">
        <v>106</v>
      </c>
      <c r="T306" s="4">
        <f>MATCH(D51,T336:T367,0)</f>
        <v>22</v>
      </c>
    </row>
    <row r="307" spans="2:22" hidden="1">
      <c r="B307" s="4"/>
      <c r="C307" s="4"/>
      <c r="D307" s="4"/>
      <c r="E307" s="4"/>
      <c r="F307" s="4"/>
      <c r="G307" s="4"/>
      <c r="R307" s="336"/>
      <c r="S307" s="4" t="s">
        <v>212</v>
      </c>
      <c r="U307" s="4">
        <f>MATCH(S342:AC342,U342,0)</f>
        <v>1</v>
      </c>
      <c r="V307" s="54">
        <f>INDEX(U336:U367,T306,U307)</f>
        <v>65</v>
      </c>
    </row>
    <row r="308" spans="2:22" hidden="1">
      <c r="B308" s="4"/>
      <c r="C308" s="4"/>
      <c r="D308" s="4"/>
      <c r="E308" s="4"/>
      <c r="F308" s="4"/>
      <c r="G308" s="4"/>
      <c r="R308" s="336"/>
      <c r="S308" s="4" t="s">
        <v>103</v>
      </c>
      <c r="V308" s="4">
        <f>INDEX(W336:W367,T306,U307)</f>
        <v>8</v>
      </c>
    </row>
    <row r="309" spans="2:22" hidden="1">
      <c r="B309" s="4"/>
      <c r="C309" s="4"/>
      <c r="D309" s="4"/>
      <c r="E309" s="4"/>
      <c r="F309" s="4"/>
      <c r="G309" s="4"/>
      <c r="R309" s="28"/>
      <c r="S309" s="4" t="s">
        <v>60</v>
      </c>
      <c r="V309" s="4">
        <f>INDEX(V336:V367,T306,U307)</f>
        <v>16</v>
      </c>
    </row>
    <row r="310" spans="2:22" hidden="1">
      <c r="B310" s="4"/>
      <c r="C310" s="4"/>
      <c r="D310" s="4"/>
      <c r="E310" s="4"/>
      <c r="F310" s="4"/>
      <c r="G310" s="4"/>
      <c r="S310" s="4" t="s">
        <v>185</v>
      </c>
      <c r="V310" s="4" t="str">
        <f>INDEX(AA343:AA374,T306,U308)</f>
        <v xml:space="preserve">GigaBites de alta velocidad adicionales de descarga. En total recibirá </v>
      </c>
    </row>
    <row r="311" spans="2:22" hidden="1">
      <c r="B311" s="4"/>
      <c r="C311" s="4"/>
      <c r="D311" s="4"/>
      <c r="E311" s="4"/>
      <c r="F311" s="4"/>
      <c r="G311" s="4"/>
      <c r="S311" s="4" t="s">
        <v>186</v>
      </c>
      <c r="V311" s="4" t="str">
        <f>INDEX(AB343:AB374,T306,U308)</f>
        <v xml:space="preserve"> GigaBites de alta velocidad de descarga.</v>
      </c>
    </row>
    <row r="312" spans="2:22" hidden="1">
      <c r="B312" s="4"/>
      <c r="C312" s="4"/>
      <c r="D312" s="4"/>
      <c r="E312" s="4"/>
      <c r="F312" s="4"/>
      <c r="G312" s="4"/>
      <c r="S312" s="4" t="s">
        <v>187</v>
      </c>
      <c r="V312" s="4" t="str">
        <f>INDEX(AC343:AC374,T306,U308)</f>
        <v>Para planes Max Ilimitados: El bono se entregará en el siguiente ciclo de facturación, contando desde la presente solicitud.</v>
      </c>
    </row>
    <row r="313" spans="2:22" hidden="1">
      <c r="B313" s="4"/>
      <c r="C313" s="4"/>
      <c r="D313" s="4"/>
      <c r="E313" s="4"/>
      <c r="F313" s="4"/>
      <c r="G313" s="4"/>
      <c r="R313" s="336">
        <v>3</v>
      </c>
      <c r="S313" s="4" t="s">
        <v>106</v>
      </c>
      <c r="T313" s="4" t="e">
        <f>MATCH(D52,T336:T367,0)</f>
        <v>#N/A</v>
      </c>
    </row>
    <row r="314" spans="2:22" hidden="1">
      <c r="B314" s="4"/>
      <c r="C314" s="4"/>
      <c r="D314" s="4"/>
      <c r="E314" s="4"/>
      <c r="F314" s="4"/>
      <c r="G314" s="4"/>
      <c r="R314" s="336"/>
      <c r="S314" s="4" t="s">
        <v>212</v>
      </c>
      <c r="U314" s="4">
        <f>MATCH(S349:AC349,U349,0)</f>
        <v>1</v>
      </c>
      <c r="V314" s="54" t="e">
        <f>INDEX(U336:U367,T313,U314)</f>
        <v>#N/A</v>
      </c>
    </row>
    <row r="315" spans="2:22" hidden="1">
      <c r="B315" s="4"/>
      <c r="C315" s="4"/>
      <c r="D315" s="4"/>
      <c r="E315" s="4"/>
      <c r="F315" s="4"/>
      <c r="G315" s="4"/>
      <c r="R315" s="336"/>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36">
        <v>4</v>
      </c>
      <c r="S320" s="4" t="s">
        <v>106</v>
      </c>
      <c r="T320" s="4" t="e">
        <f>MATCH(D53,T336:T367,0)</f>
        <v>#N/A</v>
      </c>
    </row>
    <row r="321" spans="1:40" hidden="1">
      <c r="B321" s="4"/>
      <c r="C321" s="4"/>
      <c r="D321" s="4"/>
      <c r="E321" s="4"/>
      <c r="F321" s="4"/>
      <c r="G321" s="4"/>
      <c r="R321" s="336"/>
      <c r="S321" s="4" t="s">
        <v>212</v>
      </c>
      <c r="U321" s="4">
        <f>MATCH(S356:AC356,U356,0)</f>
        <v>1</v>
      </c>
      <c r="V321" s="54" t="e">
        <f>INDEX(U336:U367,T320,U321)</f>
        <v>#N/A</v>
      </c>
    </row>
    <row r="322" spans="1:40" hidden="1">
      <c r="B322" s="4"/>
      <c r="C322" s="4"/>
      <c r="D322" s="4"/>
      <c r="E322" s="4"/>
      <c r="F322" s="4"/>
      <c r="G322" s="4"/>
      <c r="R322" s="336"/>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36">
        <v>5</v>
      </c>
      <c r="S327" s="4" t="s">
        <v>106</v>
      </c>
      <c r="T327" s="4" t="e">
        <f>MATCH(D54,T336:T367,0)</f>
        <v>#N/A</v>
      </c>
    </row>
    <row r="328" spans="1:40" hidden="1">
      <c r="R328" s="336"/>
      <c r="S328" s="4" t="s">
        <v>212</v>
      </c>
      <c r="U328" s="4">
        <f>MATCH(S362:AC362,U362,0)</f>
        <v>1</v>
      </c>
      <c r="V328" s="54" t="e">
        <f>INDEX(U336:U367,T327,U328)</f>
        <v>#N/A</v>
      </c>
    </row>
    <row r="329" spans="1:40" hidden="1">
      <c r="A329" t="s">
        <v>115</v>
      </c>
      <c r="R329" s="336"/>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R327:R329"/>
    <mergeCell ref="R320:R322"/>
    <mergeCell ref="R313:R315"/>
    <mergeCell ref="R306:R308"/>
    <mergeCell ref="R299:R301"/>
    <mergeCell ref="B2:G2"/>
    <mergeCell ref="B4:C4"/>
    <mergeCell ref="B14:C14"/>
    <mergeCell ref="B13:C13"/>
    <mergeCell ref="B9:C9"/>
    <mergeCell ref="B7:C7"/>
    <mergeCell ref="B55:C56"/>
    <mergeCell ref="D55:E55"/>
    <mergeCell ref="B5:C5"/>
    <mergeCell ref="B18:C18"/>
    <mergeCell ref="B17:C17"/>
    <mergeCell ref="B16:C16"/>
    <mergeCell ref="B15:C15"/>
    <mergeCell ref="B21:C21"/>
    <mergeCell ref="B20:C20"/>
    <mergeCell ref="B19:C19"/>
    <mergeCell ref="F43:G43"/>
    <mergeCell ref="D45:E45"/>
    <mergeCell ref="D44:E44"/>
    <mergeCell ref="F46:G46"/>
    <mergeCell ref="B49:C49"/>
    <mergeCell ref="F45:G45"/>
    <mergeCell ref="F44:G44"/>
    <mergeCell ref="B48:G48"/>
    <mergeCell ref="F47:G47"/>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X10" sqref="X10"/>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v>44491.645461805558</v>
      </c>
      <c r="B4" s="144" t="s">
        <v>574</v>
      </c>
      <c r="C4" s="144" t="s">
        <v>540</v>
      </c>
      <c r="D4" t="s">
        <v>606</v>
      </c>
      <c r="F4" t="s">
        <v>216</v>
      </c>
      <c r="G4" t="s">
        <v>614</v>
      </c>
      <c r="H4" t="s">
        <v>66</v>
      </c>
      <c r="J4" t="s">
        <v>607</v>
      </c>
      <c r="K4">
        <v>27126</v>
      </c>
      <c r="L4" t="s">
        <v>615</v>
      </c>
      <c r="M4" t="s">
        <v>608</v>
      </c>
      <c r="N4" t="s">
        <v>596</v>
      </c>
      <c r="O4" t="s">
        <v>596</v>
      </c>
      <c r="P4" t="s">
        <v>609</v>
      </c>
      <c r="Q4" t="s">
        <v>613</v>
      </c>
      <c r="R4" t="s">
        <v>327</v>
      </c>
      <c r="S4" t="s">
        <v>610</v>
      </c>
      <c r="T4" t="s">
        <v>584</v>
      </c>
      <c r="U4">
        <v>968441682</v>
      </c>
      <c r="V4">
        <v>968441682</v>
      </c>
      <c r="W4" t="s">
        <v>377</v>
      </c>
      <c r="AB4" t="s">
        <v>236</v>
      </c>
      <c r="AC4" t="s">
        <v>23</v>
      </c>
      <c r="AE4">
        <v>9</v>
      </c>
      <c r="AF4" t="s">
        <v>611</v>
      </c>
      <c r="AG4" t="s">
        <v>327</v>
      </c>
      <c r="AH4" t="s">
        <v>364</v>
      </c>
      <c r="AI4" t="s">
        <v>612</v>
      </c>
      <c r="AJ4" t="s">
        <v>588</v>
      </c>
      <c r="AK4" t="s">
        <v>240</v>
      </c>
      <c r="AL4" t="s">
        <v>388</v>
      </c>
      <c r="AM4" t="s">
        <v>324</v>
      </c>
      <c r="AN4" s="287">
        <v>80</v>
      </c>
    </row>
    <row r="5" spans="1:40">
      <c r="A5" s="143">
        <v>44494.451222569442</v>
      </c>
      <c r="B5" s="144" t="s">
        <v>574</v>
      </c>
      <c r="C5" s="144" t="s">
        <v>540</v>
      </c>
      <c r="D5" t="s">
        <v>667</v>
      </c>
      <c r="F5" t="s">
        <v>216</v>
      </c>
      <c r="G5">
        <v>46755660</v>
      </c>
      <c r="H5" t="s">
        <v>66</v>
      </c>
      <c r="J5" t="s">
        <v>617</v>
      </c>
      <c r="K5">
        <v>29555</v>
      </c>
      <c r="L5" t="s">
        <v>618</v>
      </c>
      <c r="M5" t="s">
        <v>619</v>
      </c>
      <c r="N5" t="s">
        <v>620</v>
      </c>
      <c r="O5" t="s">
        <v>621</v>
      </c>
      <c r="P5" t="s">
        <v>622</v>
      </c>
      <c r="Q5" t="s">
        <v>616</v>
      </c>
      <c r="R5" t="s">
        <v>327</v>
      </c>
      <c r="S5" t="s">
        <v>623</v>
      </c>
      <c r="T5" t="s">
        <v>624</v>
      </c>
      <c r="U5">
        <v>916073242</v>
      </c>
      <c r="V5">
        <v>916073242</v>
      </c>
      <c r="W5" t="s">
        <v>377</v>
      </c>
      <c r="AB5" t="s">
        <v>237</v>
      </c>
      <c r="AC5" t="s">
        <v>23</v>
      </c>
      <c r="AE5">
        <v>9</v>
      </c>
      <c r="AF5" t="s">
        <v>625</v>
      </c>
      <c r="AG5" t="s">
        <v>23</v>
      </c>
      <c r="AH5" t="s">
        <v>364</v>
      </c>
      <c r="AI5" t="s">
        <v>626</v>
      </c>
      <c r="AJ5" t="s">
        <v>588</v>
      </c>
      <c r="AK5" t="s">
        <v>250</v>
      </c>
      <c r="AL5" t="s">
        <v>427</v>
      </c>
      <c r="AM5" t="s">
        <v>324</v>
      </c>
      <c r="AN5" s="287">
        <v>70</v>
      </c>
    </row>
    <row r="6" spans="1:40">
      <c r="A6" s="143">
        <v>44497.475055555558</v>
      </c>
      <c r="B6" s="144" t="s">
        <v>574</v>
      </c>
      <c r="C6" s="144" t="s">
        <v>540</v>
      </c>
      <c r="D6" t="s">
        <v>632</v>
      </c>
      <c r="E6" t="s">
        <v>633</v>
      </c>
      <c r="F6" t="s">
        <v>216</v>
      </c>
      <c r="G6">
        <v>30830516</v>
      </c>
      <c r="H6" t="s">
        <v>379</v>
      </c>
      <c r="I6">
        <v>20525013007</v>
      </c>
      <c r="J6" t="s">
        <v>634</v>
      </c>
      <c r="K6">
        <v>21533</v>
      </c>
      <c r="L6" t="s">
        <v>638</v>
      </c>
      <c r="M6" t="s">
        <v>639</v>
      </c>
      <c r="N6" t="s">
        <v>639</v>
      </c>
      <c r="O6" t="s">
        <v>639</v>
      </c>
      <c r="P6" t="s">
        <v>640</v>
      </c>
      <c r="Q6" t="s">
        <v>641</v>
      </c>
      <c r="R6" t="s">
        <v>327</v>
      </c>
      <c r="S6" t="s">
        <v>635</v>
      </c>
      <c r="T6" t="s">
        <v>636</v>
      </c>
      <c r="U6" t="s">
        <v>637</v>
      </c>
      <c r="V6">
        <v>931509331</v>
      </c>
      <c r="W6" t="s">
        <v>378</v>
      </c>
      <c r="AB6" t="s">
        <v>236</v>
      </c>
      <c r="AC6" t="s">
        <v>23</v>
      </c>
      <c r="AE6">
        <v>7</v>
      </c>
      <c r="AF6" t="s">
        <v>642</v>
      </c>
      <c r="AG6" t="s">
        <v>23</v>
      </c>
      <c r="AJ6" t="s">
        <v>448</v>
      </c>
      <c r="AK6" t="s">
        <v>240</v>
      </c>
      <c r="AL6" t="s">
        <v>387</v>
      </c>
      <c r="AM6" t="s">
        <v>324</v>
      </c>
      <c r="AN6" s="287">
        <v>70</v>
      </c>
    </row>
    <row r="7" spans="1:40">
      <c r="A7" s="143">
        <v>44499.452242476851</v>
      </c>
      <c r="B7" s="144" t="s">
        <v>574</v>
      </c>
      <c r="C7" s="144" t="s">
        <v>540</v>
      </c>
      <c r="D7" t="s">
        <v>644</v>
      </c>
      <c r="F7" t="s">
        <v>216</v>
      </c>
      <c r="G7" s="296" t="s">
        <v>656</v>
      </c>
      <c r="H7" t="s">
        <v>379</v>
      </c>
      <c r="J7" t="s">
        <v>645</v>
      </c>
      <c r="K7">
        <v>25656</v>
      </c>
      <c r="L7" t="s">
        <v>647</v>
      </c>
      <c r="M7" t="s">
        <v>648</v>
      </c>
      <c r="N7" t="s">
        <v>648</v>
      </c>
      <c r="O7" t="s">
        <v>649</v>
      </c>
      <c r="P7" t="s">
        <v>654</v>
      </c>
      <c r="Q7" t="s">
        <v>651</v>
      </c>
      <c r="R7" t="s">
        <v>327</v>
      </c>
      <c r="S7" t="s">
        <v>655</v>
      </c>
      <c r="T7" t="s">
        <v>646</v>
      </c>
      <c r="U7" t="s">
        <v>653</v>
      </c>
      <c r="V7">
        <v>998590590</v>
      </c>
      <c r="W7" t="s">
        <v>70</v>
      </c>
      <c r="X7">
        <v>13355705</v>
      </c>
      <c r="Y7" t="s">
        <v>359</v>
      </c>
      <c r="Z7" t="s">
        <v>643</v>
      </c>
      <c r="AA7" t="s">
        <v>361</v>
      </c>
      <c r="AB7" t="s">
        <v>236</v>
      </c>
      <c r="AC7" t="s">
        <v>23</v>
      </c>
      <c r="AE7">
        <v>9</v>
      </c>
      <c r="AF7" t="s">
        <v>650</v>
      </c>
      <c r="AG7" t="s">
        <v>23</v>
      </c>
      <c r="AH7" t="s">
        <v>364</v>
      </c>
      <c r="AI7" t="s">
        <v>652</v>
      </c>
      <c r="AJ7" t="s">
        <v>448</v>
      </c>
      <c r="AK7" t="s">
        <v>240</v>
      </c>
      <c r="AL7" t="s">
        <v>387</v>
      </c>
      <c r="AM7" t="s">
        <v>324</v>
      </c>
      <c r="AN7" s="287">
        <v>70</v>
      </c>
    </row>
    <row r="8" spans="1:40">
      <c r="A8" s="143">
        <v>44499.59077800926</v>
      </c>
      <c r="B8" s="144" t="s">
        <v>574</v>
      </c>
      <c r="C8" s="144" t="s">
        <v>539</v>
      </c>
      <c r="D8" t="s">
        <v>658</v>
      </c>
      <c r="F8" t="s">
        <v>216</v>
      </c>
      <c r="G8">
        <v>10077221</v>
      </c>
      <c r="H8" t="s">
        <v>379</v>
      </c>
      <c r="J8" t="s">
        <v>659</v>
      </c>
      <c r="K8">
        <v>26196</v>
      </c>
      <c r="L8" t="s">
        <v>664</v>
      </c>
      <c r="M8" t="s">
        <v>657</v>
      </c>
      <c r="N8" t="s">
        <v>649</v>
      </c>
      <c r="O8" t="s">
        <v>649</v>
      </c>
      <c r="P8" t="s">
        <v>666</v>
      </c>
      <c r="Q8" t="s">
        <v>661</v>
      </c>
      <c r="S8" t="s">
        <v>662</v>
      </c>
      <c r="T8" t="s">
        <v>665</v>
      </c>
      <c r="U8">
        <v>917848258</v>
      </c>
      <c r="V8">
        <v>917848258</v>
      </c>
      <c r="W8" t="s">
        <v>377</v>
      </c>
      <c r="AB8" t="s">
        <v>236</v>
      </c>
      <c r="AC8" t="s">
        <v>23</v>
      </c>
      <c r="AE8">
        <v>2</v>
      </c>
      <c r="AF8" t="s">
        <v>663</v>
      </c>
      <c r="AG8" t="s">
        <v>23</v>
      </c>
      <c r="AH8" t="s">
        <v>364</v>
      </c>
      <c r="AI8" t="s">
        <v>660</v>
      </c>
      <c r="AJ8" t="s">
        <v>448</v>
      </c>
      <c r="AK8" t="s">
        <v>242</v>
      </c>
      <c r="AL8" t="s">
        <v>407</v>
      </c>
      <c r="AM8">
        <v>2</v>
      </c>
      <c r="AN8" s="288">
        <v>135</v>
      </c>
    </row>
    <row r="9" spans="1:40">
      <c r="A9" s="143">
        <v>44505.704674421293</v>
      </c>
      <c r="B9" s="144" t="s">
        <v>574</v>
      </c>
      <c r="C9" s="144" t="s">
        <v>539</v>
      </c>
      <c r="D9" t="s">
        <v>670</v>
      </c>
      <c r="F9" t="s">
        <v>216</v>
      </c>
      <c r="G9">
        <v>40756932</v>
      </c>
      <c r="H9" t="s">
        <v>66</v>
      </c>
      <c r="J9" t="s">
        <v>671</v>
      </c>
      <c r="K9">
        <v>29592</v>
      </c>
      <c r="L9" t="s">
        <v>675</v>
      </c>
      <c r="M9" t="s">
        <v>672</v>
      </c>
      <c r="N9" t="s">
        <v>649</v>
      </c>
      <c r="O9" t="s">
        <v>649</v>
      </c>
      <c r="P9" t="s">
        <v>678</v>
      </c>
      <c r="Q9" t="s">
        <v>676</v>
      </c>
      <c r="R9" t="s">
        <v>327</v>
      </c>
      <c r="S9" t="s">
        <v>673</v>
      </c>
      <c r="T9" t="s">
        <v>674</v>
      </c>
      <c r="U9" t="s">
        <v>677</v>
      </c>
      <c r="V9">
        <v>987170350</v>
      </c>
      <c r="W9" t="s">
        <v>70</v>
      </c>
      <c r="X9">
        <v>13673370</v>
      </c>
      <c r="Y9" t="s">
        <v>359</v>
      </c>
      <c r="Z9" t="s">
        <v>643</v>
      </c>
      <c r="AA9" t="s">
        <v>361</v>
      </c>
      <c r="AB9" t="s">
        <v>237</v>
      </c>
      <c r="AC9" t="s">
        <v>23</v>
      </c>
      <c r="AE9">
        <v>10</v>
      </c>
      <c r="AF9" t="s">
        <v>668</v>
      </c>
      <c r="AG9" t="s">
        <v>327</v>
      </c>
      <c r="AH9" t="s">
        <v>364</v>
      </c>
      <c r="AI9" t="s">
        <v>669</v>
      </c>
      <c r="AJ9" t="s">
        <v>448</v>
      </c>
      <c r="AK9" t="s">
        <v>240</v>
      </c>
      <c r="AL9" t="s">
        <v>389</v>
      </c>
      <c r="AM9" t="s">
        <v>324</v>
      </c>
      <c r="AN9" s="287">
        <v>100</v>
      </c>
    </row>
    <row r="10" spans="1:40">
      <c r="A10" s="143">
        <v>44505.730124768517</v>
      </c>
      <c r="B10" s="144" t="s">
        <v>574</v>
      </c>
      <c r="C10" s="144" t="s">
        <v>539</v>
      </c>
      <c r="D10" t="s">
        <v>685</v>
      </c>
      <c r="F10" t="s">
        <v>216</v>
      </c>
      <c r="G10">
        <v>41198215</v>
      </c>
      <c r="J10" t="s">
        <v>684</v>
      </c>
      <c r="K10">
        <v>29907</v>
      </c>
      <c r="L10" t="s">
        <v>681</v>
      </c>
      <c r="M10" t="s">
        <v>687</v>
      </c>
      <c r="N10" t="s">
        <v>683</v>
      </c>
      <c r="O10" t="s">
        <v>686</v>
      </c>
      <c r="P10" t="s">
        <v>682</v>
      </c>
      <c r="Q10" t="s">
        <v>690</v>
      </c>
      <c r="R10" t="s">
        <v>23</v>
      </c>
      <c r="S10" t="s">
        <v>680</v>
      </c>
      <c r="T10" t="s">
        <v>679</v>
      </c>
      <c r="U10">
        <v>991410379</v>
      </c>
      <c r="V10">
        <v>991410379</v>
      </c>
      <c r="W10" t="s">
        <v>377</v>
      </c>
      <c r="AB10" t="s">
        <v>236</v>
      </c>
      <c r="AC10" t="s">
        <v>23</v>
      </c>
      <c r="AE10">
        <v>5</v>
      </c>
      <c r="AF10" t="s">
        <v>688</v>
      </c>
      <c r="AG10" t="s">
        <v>327</v>
      </c>
      <c r="AH10" t="s">
        <v>352</v>
      </c>
      <c r="AI10" t="s">
        <v>689</v>
      </c>
      <c r="AJ10" t="s">
        <v>448</v>
      </c>
      <c r="AK10" t="s">
        <v>240</v>
      </c>
      <c r="AL10" t="s">
        <v>387</v>
      </c>
      <c r="AM10" t="s">
        <v>324</v>
      </c>
      <c r="AN10" s="288">
        <v>70</v>
      </c>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0" zoomScale="85" zoomScaleNormal="85" workbookViewId="0">
      <selection activeCell="F27" sqref="F27"/>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7" t="str">
        <f>DATOS!D5</f>
        <v>BRUNO ALARCON</v>
      </c>
      <c r="D9" s="347"/>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44505.745365277777</v>
      </c>
      <c r="E12" s="252" t="s">
        <v>117</v>
      </c>
      <c r="F12" s="356">
        <f ca="1">DATOS!D4</f>
        <v>44505.745365277777</v>
      </c>
      <c r="G12" s="356"/>
      <c r="H12" s="356"/>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t="e">
        <f>DATOS!E61</f>
        <v>#N/A</v>
      </c>
      <c r="C17" s="2"/>
      <c r="D17" s="2"/>
      <c r="E17" s="2"/>
      <c r="F17" s="253">
        <f>DATOS!D8</f>
        <v>0</v>
      </c>
      <c r="G17" s="127"/>
      <c r="H17" s="127"/>
      <c r="I17" s="127"/>
      <c r="J17" s="127"/>
      <c r="K17" s="127"/>
      <c r="L17" s="127"/>
      <c r="M17" s="130"/>
    </row>
    <row r="18" spans="2:13">
      <c r="B18" s="33" t="s">
        <v>7</v>
      </c>
      <c r="C18" s="2"/>
      <c r="D18" s="2"/>
      <c r="E18" s="2"/>
      <c r="F18" s="123" t="str">
        <f>DATOS!D7</f>
        <v>JORGE LUIS BENITES AYCACHE</v>
      </c>
      <c r="G18" s="74"/>
      <c r="H18" s="74"/>
      <c r="I18" s="74"/>
      <c r="J18" s="74"/>
      <c r="K18" s="74"/>
      <c r="L18" s="74"/>
      <c r="M18" s="131"/>
    </row>
    <row r="19" spans="2:13">
      <c r="B19" s="33" t="s">
        <v>207</v>
      </c>
      <c r="C19" s="254" t="str">
        <f>DATOS!D9</f>
        <v>DNI</v>
      </c>
      <c r="D19" s="34" t="s">
        <v>208</v>
      </c>
      <c r="E19" s="2"/>
      <c r="F19" s="123">
        <f>DATOS!D10</f>
        <v>41198215</v>
      </c>
      <c r="G19" s="75"/>
      <c r="H19" s="75"/>
      <c r="I19" s="2"/>
      <c r="J19" s="2"/>
      <c r="K19" s="2"/>
      <c r="L19" s="2"/>
      <c r="M19" s="70"/>
    </row>
    <row r="20" spans="2:13">
      <c r="B20" s="33" t="e">
        <f>DATOS!E62</f>
        <v>#N/A</v>
      </c>
      <c r="C20" s="254"/>
      <c r="D20" s="34"/>
      <c r="E20" s="2"/>
      <c r="F20" s="123">
        <f>DATOS!D12</f>
        <v>0</v>
      </c>
      <c r="G20" s="75"/>
      <c r="H20" s="75"/>
      <c r="I20" s="2"/>
      <c r="J20" s="2"/>
      <c r="K20" s="2"/>
      <c r="L20" s="2"/>
      <c r="M20" s="70"/>
    </row>
    <row r="21" spans="2:13">
      <c r="B21" s="76" t="s">
        <v>9</v>
      </c>
      <c r="C21" s="2"/>
      <c r="D21" s="2"/>
      <c r="E21" s="2"/>
      <c r="F21" s="123" t="str">
        <f>DATOS!D13</f>
        <v>AYACUCHO /HUAMANGA / AYACUCHO</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29907</v>
      </c>
      <c r="G23" s="124"/>
      <c r="H23" s="124"/>
      <c r="I23" s="2"/>
      <c r="J23" s="2"/>
      <c r="K23" s="2"/>
      <c r="L23" s="2"/>
      <c r="M23" s="70"/>
    </row>
    <row r="24" spans="2:13">
      <c r="B24" s="76" t="s">
        <v>11</v>
      </c>
      <c r="C24" s="2"/>
      <c r="D24" s="2"/>
      <c r="E24" s="2"/>
      <c r="F24" s="123" t="str">
        <f>DATOS!D15</f>
        <v>JR JOSE OLAYA 317</v>
      </c>
      <c r="G24" s="74"/>
      <c r="H24" s="74"/>
      <c r="I24" s="74"/>
      <c r="J24" s="74"/>
      <c r="K24" s="74"/>
      <c r="L24" s="74"/>
      <c r="M24" s="131"/>
    </row>
    <row r="25" spans="2:13">
      <c r="B25" s="69"/>
      <c r="C25" s="79" t="s">
        <v>12</v>
      </c>
      <c r="D25" s="80"/>
      <c r="E25" s="2"/>
      <c r="F25" s="123" t="str">
        <f>DATOS!D16</f>
        <v>AYACUCHO</v>
      </c>
      <c r="G25" s="77"/>
      <c r="H25" s="77"/>
      <c r="I25" s="2"/>
      <c r="J25" s="2"/>
      <c r="K25" s="2"/>
      <c r="L25" s="2"/>
      <c r="M25" s="70"/>
    </row>
    <row r="26" spans="2:13">
      <c r="B26" s="69"/>
      <c r="C26" s="79" t="s">
        <v>16</v>
      </c>
      <c r="D26" s="80"/>
      <c r="E26" s="2"/>
      <c r="F26" s="123" t="str">
        <f>DATOS!D17</f>
        <v>HUAMANGA</v>
      </c>
      <c r="G26" s="81"/>
      <c r="H26" s="81"/>
      <c r="I26" s="80"/>
      <c r="J26" s="252"/>
      <c r="K26" s="252"/>
      <c r="L26" s="252"/>
      <c r="M26" s="70"/>
    </row>
    <row r="27" spans="2:13">
      <c r="B27" s="69"/>
      <c r="C27" s="79" t="s">
        <v>17</v>
      </c>
      <c r="D27" s="80"/>
      <c r="E27" s="2"/>
      <c r="F27" s="123" t="str">
        <f>DATOS!D18</f>
        <v>AYACUHO</v>
      </c>
      <c r="G27" s="81"/>
      <c r="H27" s="81"/>
      <c r="I27" s="80"/>
      <c r="J27" s="252"/>
      <c r="K27" s="252"/>
      <c r="L27" s="252"/>
      <c r="M27" s="70"/>
    </row>
    <row r="28" spans="2:13">
      <c r="B28" s="76" t="s">
        <v>469</v>
      </c>
      <c r="C28" s="2"/>
      <c r="D28" s="2"/>
      <c r="E28" s="2"/>
      <c r="F28" s="123" t="str">
        <f>DATOS!D22</f>
        <v>EDGAR</v>
      </c>
      <c r="G28" s="74"/>
      <c r="H28" s="74"/>
      <c r="I28" s="2"/>
      <c r="J28" s="2"/>
      <c r="K28" s="2"/>
      <c r="L28" s="2"/>
      <c r="M28" s="70"/>
    </row>
    <row r="29" spans="2:13">
      <c r="B29" s="76" t="s">
        <v>468</v>
      </c>
      <c r="C29" s="2"/>
      <c r="D29" s="2"/>
      <c r="E29" s="2"/>
      <c r="F29" s="123" t="str">
        <f>DATOS!D23</f>
        <v>JUANA</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LUCHINBA@GMAIL.COM</v>
      </c>
      <c r="G31" s="74"/>
      <c r="H31" s="74"/>
      <c r="I31" s="74"/>
      <c r="J31" s="74"/>
      <c r="K31" s="74"/>
      <c r="L31" s="74"/>
      <c r="M31" s="131"/>
    </row>
    <row r="32" spans="2:13">
      <c r="B32" s="76" t="s">
        <v>19</v>
      </c>
      <c r="C32" s="2"/>
      <c r="D32" s="2"/>
      <c r="E32" s="116"/>
      <c r="F32" s="123" t="str">
        <f>DATOS!D21</f>
        <v>NO</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8" t="s">
        <v>24</v>
      </c>
      <c r="C38" s="349"/>
      <c r="D38" s="349"/>
      <c r="E38" s="349"/>
      <c r="F38" s="349"/>
      <c r="G38" s="349"/>
      <c r="H38" s="349"/>
      <c r="I38" s="349"/>
      <c r="J38" s="349"/>
      <c r="K38" s="349"/>
      <c r="L38" s="349"/>
      <c r="M38" s="350"/>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7" t="str">
        <f>DATOS!V85</f>
        <v>Telefonía 100 minutos,</v>
      </c>
      <c r="G42" s="357"/>
      <c r="H42" s="357"/>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8" t="str">
        <f>DATOS!E73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C47" s="359"/>
      <c r="D47" s="359"/>
      <c r="E47" s="359"/>
      <c r="F47" s="359"/>
      <c r="G47" s="359"/>
      <c r="H47" s="359"/>
      <c r="I47" s="359"/>
      <c r="J47" s="359"/>
      <c r="K47" s="359"/>
      <c r="L47" s="359"/>
      <c r="M47" s="360"/>
    </row>
    <row r="48" spans="2:13">
      <c r="B48" s="358"/>
      <c r="C48" s="359"/>
      <c r="D48" s="359"/>
      <c r="E48" s="359"/>
      <c r="F48" s="359"/>
      <c r="G48" s="359"/>
      <c r="H48" s="359"/>
      <c r="I48" s="359"/>
      <c r="J48" s="359"/>
      <c r="K48" s="359"/>
      <c r="L48" s="359"/>
      <c r="M48" s="360"/>
    </row>
    <row r="49" spans="2:13">
      <c r="B49" s="368" t="str">
        <f>DATOS!E74</f>
        <v>Si Ud. cancelara el servicio antes del plazo de 6 meses mencionado, deberá pagar la diferencia de las cuotas restantes.</v>
      </c>
      <c r="C49" s="369"/>
      <c r="D49" s="369"/>
      <c r="E49" s="369"/>
      <c r="F49" s="369"/>
      <c r="G49" s="369"/>
      <c r="H49" s="369"/>
      <c r="I49" s="369"/>
      <c r="J49" s="369"/>
      <c r="K49" s="369"/>
      <c r="L49" s="369"/>
      <c r="M49" s="370"/>
    </row>
    <row r="50" spans="2:13" ht="15.75" thickBot="1">
      <c r="B50" s="368"/>
      <c r="C50" s="369"/>
      <c r="D50" s="369"/>
      <c r="E50" s="369"/>
      <c r="F50" s="369"/>
      <c r="G50" s="369"/>
      <c r="H50" s="369"/>
      <c r="I50" s="369"/>
      <c r="J50" s="369"/>
      <c r="K50" s="369"/>
      <c r="L50" s="369"/>
      <c r="M50" s="370"/>
    </row>
    <row r="51" spans="2:13">
      <c r="B51" s="351" t="s">
        <v>544</v>
      </c>
      <c r="C51" s="361"/>
      <c r="D51" s="361"/>
      <c r="E51" s="361"/>
      <c r="F51" s="361"/>
      <c r="G51" s="361"/>
      <c r="H51" s="361"/>
      <c r="I51" s="361"/>
      <c r="J51" s="361"/>
      <c r="K51" s="361"/>
      <c r="L51" s="361"/>
      <c r="M51" s="362"/>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f>DATOS!D29</f>
        <v>0</v>
      </c>
      <c r="H55" s="57"/>
      <c r="I55" s="57"/>
      <c r="J55" s="57"/>
      <c r="K55" s="57"/>
      <c r="L55" s="57"/>
      <c r="M55" s="58"/>
    </row>
    <row r="56" spans="2:13">
      <c r="B56" s="56"/>
      <c r="C56" s="89" t="s">
        <v>547</v>
      </c>
      <c r="D56" s="57"/>
      <c r="E56" s="57"/>
      <c r="F56" s="57"/>
      <c r="G56" s="257">
        <f>DATOS!D28</f>
        <v>0</v>
      </c>
      <c r="H56" s="57"/>
      <c r="I56" s="57"/>
      <c r="J56" s="57"/>
      <c r="K56" s="57"/>
      <c r="L56" s="57"/>
      <c r="M56" s="58"/>
    </row>
    <row r="57" spans="2:13">
      <c r="B57" s="56"/>
      <c r="C57" s="89" t="s">
        <v>119</v>
      </c>
      <c r="D57" s="57"/>
      <c r="E57" s="57"/>
      <c r="F57" s="57"/>
      <c r="G57" s="257">
        <f>DATOS!D30</f>
        <v>0</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4" t="s">
        <v>149</v>
      </c>
      <c r="F65" s="354"/>
      <c r="G65" s="354"/>
      <c r="H65" s="354"/>
      <c r="I65" s="354"/>
      <c r="J65" s="354"/>
      <c r="K65" s="354"/>
      <c r="L65" s="354"/>
      <c r="M65" s="355"/>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51" t="s">
        <v>59</v>
      </c>
      <c r="C72" s="352"/>
      <c r="D72" s="352"/>
      <c r="E72" s="352"/>
      <c r="F72" s="352"/>
      <c r="G72" s="352"/>
      <c r="H72" s="352"/>
      <c r="I72" s="352"/>
      <c r="J72" s="352"/>
      <c r="K72" s="352"/>
      <c r="L72" s="352"/>
      <c r="M72" s="353"/>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63" t="str">
        <f>DATOS!V89</f>
        <v>un equipo telefónico con pantalla, un equipo Emta Wifi con 4 puertos Ethernet.</v>
      </c>
      <c r="F80" s="363"/>
      <c r="G80" s="363"/>
      <c r="H80" s="363"/>
      <c r="I80" s="363"/>
      <c r="J80" s="363"/>
      <c r="K80" s="363"/>
      <c r="L80" s="363"/>
      <c r="M80" s="364"/>
    </row>
    <row r="81" spans="2:13">
      <c r="B81" s="69"/>
      <c r="C81" s="2"/>
      <c r="D81" s="2"/>
      <c r="E81" s="363"/>
      <c r="F81" s="363"/>
      <c r="G81" s="363"/>
      <c r="H81" s="363"/>
      <c r="I81" s="363"/>
      <c r="J81" s="363"/>
      <c r="K81" s="363"/>
      <c r="L81" s="363"/>
      <c r="M81" s="364"/>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65" t="str">
        <f>DATOS!V91</f>
        <v>4. Asimismo, le detallamos que el servicio de telefonía consta de 100 minutos a cualquier destino nacional fijo y móvil de otros operadores, llamadas  ilimitadas a destinos RPC y llamadas  ilimitadas ON fijo locales y nacionales.</v>
      </c>
      <c r="C89" s="366"/>
      <c r="D89" s="366"/>
      <c r="E89" s="366"/>
      <c r="F89" s="366"/>
      <c r="G89" s="366"/>
      <c r="H89" s="366"/>
      <c r="I89" s="366"/>
      <c r="J89" s="366"/>
      <c r="K89" s="366"/>
      <c r="L89" s="366"/>
      <c r="M89" s="367"/>
    </row>
    <row r="90" spans="2:13">
      <c r="B90" s="365"/>
      <c r="C90" s="366"/>
      <c r="D90" s="366"/>
      <c r="E90" s="366"/>
      <c r="F90" s="366"/>
      <c r="G90" s="366"/>
      <c r="H90" s="366"/>
      <c r="I90" s="366"/>
      <c r="J90" s="366"/>
      <c r="K90" s="366"/>
      <c r="L90" s="366"/>
      <c r="M90" s="367"/>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72" t="str">
        <f>DATOS!V93</f>
        <v>-</v>
      </c>
      <c r="G99" s="372"/>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51" t="s">
        <v>159</v>
      </c>
      <c r="C101" s="352"/>
      <c r="D101" s="352"/>
      <c r="E101" s="352"/>
      <c r="F101" s="352"/>
      <c r="G101" s="352"/>
      <c r="H101" s="352"/>
      <c r="I101" s="352"/>
      <c r="J101" s="352"/>
      <c r="K101" s="352"/>
      <c r="L101" s="352"/>
      <c r="M101" s="353"/>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49.90</v>
      </c>
      <c r="F107" s="89"/>
      <c r="G107" s="90" t="str">
        <f>DATOS!D51</f>
        <v>MAX ILIMITADO 65.00</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71" t="s">
        <v>494</v>
      </c>
      <c r="D112" s="371"/>
      <c r="E112" s="371"/>
      <c r="F112" s="371"/>
      <c r="G112" s="371"/>
      <c r="H112" s="371"/>
      <c r="I112" s="94">
        <f>DATOS!G56</f>
        <v>45</v>
      </c>
      <c r="J112" s="89" t="s">
        <v>495</v>
      </c>
      <c r="K112" s="57"/>
      <c r="L112" s="57"/>
      <c r="M112" s="58"/>
    </row>
    <row r="113" spans="1:13">
      <c r="A113" s="128"/>
      <c r="B113" s="100" t="s">
        <v>458</v>
      </c>
      <c r="C113" s="101" t="str">
        <f>DATOS!C50</f>
        <v>LIMITADO</v>
      </c>
      <c r="D113" s="102">
        <f>DATOS!V300</f>
        <v>49.9</v>
      </c>
      <c r="E113" s="216">
        <f>DATOS!E50</f>
        <v>7</v>
      </c>
      <c r="F113" s="103" t="str">
        <f>DATOS!V303</f>
        <v xml:space="preserve">GigaBites adicionales de descarga. En total recibirá </v>
      </c>
      <c r="G113" s="103"/>
      <c r="H113" s="57"/>
      <c r="I113" s="104"/>
      <c r="J113" s="104">
        <f>DATOS!G50</f>
        <v>21</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ILIMITADO</v>
      </c>
      <c r="D115" s="102">
        <f>DATOS!V307</f>
        <v>65</v>
      </c>
      <c r="E115" s="108">
        <f>DATOS!E51</f>
        <v>8</v>
      </c>
      <c r="F115" s="103" t="str">
        <f>DATOS!V310</f>
        <v xml:space="preserve">GigaBites de alta velocidad adicionales de descarga. En total recibirá </v>
      </c>
      <c r="G115" s="103"/>
      <c r="H115" s="103"/>
      <c r="I115" s="104"/>
      <c r="J115" s="104">
        <f>DATOS!G51</f>
        <v>24</v>
      </c>
      <c r="K115" s="57" t="str">
        <f>DATOS!V311</f>
        <v xml:space="preserve"> GigaBites de alta velocidad de descarga.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39" t="s">
        <v>562</v>
      </c>
      <c r="C126" s="340"/>
      <c r="D126" s="340"/>
      <c r="E126" s="340"/>
      <c r="F126" s="340"/>
      <c r="G126" s="340"/>
      <c r="H126" s="340"/>
      <c r="I126" s="340"/>
      <c r="J126" s="340"/>
      <c r="K126" s="340"/>
      <c r="L126" s="340"/>
      <c r="M126" s="341"/>
    </row>
    <row r="127" spans="1:13">
      <c r="B127" s="339" t="s">
        <v>460</v>
      </c>
      <c r="C127" s="340"/>
      <c r="D127" s="340"/>
      <c r="E127" s="340"/>
      <c r="F127" s="340"/>
      <c r="G127" s="340"/>
      <c r="H127" s="340"/>
      <c r="I127" s="340"/>
      <c r="J127" s="340"/>
      <c r="K127" s="340"/>
      <c r="L127" s="340"/>
      <c r="M127" s="341"/>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42" t="str">
        <f>DATOS!D20</f>
        <v>LUCHINBA@GMAIL.COM</v>
      </c>
      <c r="J147" s="342"/>
      <c r="K147" s="342"/>
      <c r="L147" s="342"/>
      <c r="M147" s="343"/>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44" t="s">
        <v>330</v>
      </c>
      <c r="C158" s="345"/>
      <c r="D158" s="345"/>
      <c r="E158" s="345"/>
      <c r="F158" s="345"/>
      <c r="G158" s="345"/>
      <c r="H158" s="345"/>
      <c r="I158" s="345"/>
      <c r="J158" s="345"/>
      <c r="K158" s="345"/>
      <c r="L158" s="345"/>
      <c r="M158" s="346"/>
    </row>
    <row r="159" spans="2:13">
      <c r="B159" s="344"/>
      <c r="C159" s="345"/>
      <c r="D159" s="345"/>
      <c r="E159" s="345"/>
      <c r="F159" s="345"/>
      <c r="G159" s="345"/>
      <c r="H159" s="345"/>
      <c r="I159" s="345"/>
      <c r="J159" s="345"/>
      <c r="K159" s="345"/>
      <c r="L159" s="345"/>
      <c r="M159" s="346"/>
    </row>
    <row r="160" spans="2:13">
      <c r="B160" s="344"/>
      <c r="C160" s="345"/>
      <c r="D160" s="345"/>
      <c r="E160" s="345"/>
      <c r="F160" s="345"/>
      <c r="G160" s="345"/>
      <c r="H160" s="345"/>
      <c r="I160" s="345"/>
      <c r="J160" s="345"/>
      <c r="K160" s="345"/>
      <c r="L160" s="345"/>
      <c r="M160" s="346"/>
    </row>
    <row r="161" spans="2:13">
      <c r="B161" s="344"/>
      <c r="C161" s="345"/>
      <c r="D161" s="345"/>
      <c r="E161" s="345"/>
      <c r="F161" s="345"/>
      <c r="G161" s="345"/>
      <c r="H161" s="345"/>
      <c r="I161" s="345"/>
      <c r="J161" s="345"/>
      <c r="K161" s="345"/>
      <c r="L161" s="345"/>
      <c r="M161" s="346"/>
    </row>
    <row r="162" spans="2:13">
      <c r="B162" s="344"/>
      <c r="C162" s="345"/>
      <c r="D162" s="345"/>
      <c r="E162" s="345"/>
      <c r="F162" s="345"/>
      <c r="G162" s="345"/>
      <c r="H162" s="345"/>
      <c r="I162" s="345"/>
      <c r="J162" s="345"/>
      <c r="K162" s="345"/>
      <c r="L162" s="345"/>
      <c r="M162" s="346"/>
    </row>
    <row r="163" spans="2:13">
      <c r="B163" s="344"/>
      <c r="C163" s="345"/>
      <c r="D163" s="345"/>
      <c r="E163" s="345"/>
      <c r="F163" s="345"/>
      <c r="G163" s="345"/>
      <c r="H163" s="345"/>
      <c r="I163" s="345"/>
      <c r="J163" s="345"/>
      <c r="K163" s="345"/>
      <c r="L163" s="345"/>
      <c r="M163" s="346"/>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37" t="s">
        <v>43</v>
      </c>
      <c r="C170" s="338"/>
      <c r="D170" s="338"/>
      <c r="E170" s="338"/>
      <c r="F170" s="338"/>
      <c r="G170" s="338"/>
      <c r="H170" s="338"/>
      <c r="I170" s="338"/>
      <c r="J170" s="338"/>
      <c r="K170" s="338"/>
      <c r="L170" s="338"/>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E80:M81"/>
    <mergeCell ref="B89:M90"/>
    <mergeCell ref="B49:M50"/>
    <mergeCell ref="C112:H112"/>
    <mergeCell ref="F99:G99"/>
    <mergeCell ref="B101:M101"/>
    <mergeCell ref="C9:D9"/>
    <mergeCell ref="B38:M38"/>
    <mergeCell ref="B72:M72"/>
    <mergeCell ref="E65:M65"/>
    <mergeCell ref="F12:H12"/>
    <mergeCell ref="F42:H42"/>
    <mergeCell ref="B47:M48"/>
    <mergeCell ref="B51:M51"/>
    <mergeCell ref="B170:L170"/>
    <mergeCell ref="B126:M126"/>
    <mergeCell ref="B127:M127"/>
    <mergeCell ref="I147:M147"/>
    <mergeCell ref="B158:M163"/>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T19" sqref="T19"/>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2021-11-05T22:57:29Z</dcterms:modified>
</cp:coreProperties>
</file>