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ousquet\Documents\code\perso\bb_dash\references\"/>
    </mc:Choice>
  </mc:AlternateContent>
  <xr:revisionPtr revIDLastSave="0" documentId="13_ncr:1_{2EC7A4A2-251A-4865-9B22-20616E89DF06}" xr6:coauthVersionLast="47" xr6:coauthVersionMax="47" xr10:uidLastSave="{00000000-0000-0000-0000-000000000000}"/>
  <bookViews>
    <workbookView xWindow="-108" yWindow="-108" windowWidth="23256" windowHeight="12576" xr2:uid="{5EDB769B-7CD3-4D9A-B2D6-6220D20AC783}"/>
  </bookViews>
  <sheets>
    <sheet name="Feuil1" sheetId="1" r:id="rId1"/>
  </sheets>
  <definedNames>
    <definedName name="_xlchart.v1.0" hidden="1">Feuil1!$B$2:$F$2</definedName>
    <definedName name="_xlchart.v1.1" hidden="1">Feuil1!$B$3:$F$3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19" i="1"/>
  <c r="H9" i="1"/>
  <c r="A16" i="1"/>
  <c r="C16" i="1" s="1"/>
  <c r="C17" i="1" s="1"/>
  <c r="E7" i="1"/>
  <c r="E8" i="1"/>
  <c r="E9" i="1"/>
  <c r="E10" i="1"/>
  <c r="H7" i="1"/>
  <c r="H8" i="1"/>
  <c r="H10" i="1"/>
  <c r="B7" i="1"/>
  <c r="B8" i="1"/>
  <c r="C8" i="1"/>
  <c r="D8" i="1"/>
  <c r="F8" i="1"/>
  <c r="B9" i="1"/>
  <c r="C9" i="1"/>
  <c r="D9" i="1"/>
  <c r="F9" i="1"/>
  <c r="B10" i="1"/>
  <c r="C10" i="1"/>
  <c r="D10" i="1"/>
  <c r="F10" i="1"/>
  <c r="C7" i="1"/>
  <c r="D7" i="1"/>
  <c r="F7" i="1"/>
  <c r="E16" i="1" l="1"/>
  <c r="E17" i="1" s="1"/>
  <c r="D16" i="1"/>
  <c r="D17" i="1" s="1"/>
  <c r="B16" i="1"/>
  <c r="B17" i="1" s="1"/>
  <c r="F16" i="1"/>
  <c r="F17" i="1" s="1"/>
</calcChain>
</file>

<file path=xl/sharedStrings.xml><?xml version="1.0" encoding="utf-8"?>
<sst xmlns="http://schemas.openxmlformats.org/spreadsheetml/2006/main" count="7" uniqueCount="7">
  <si>
    <t>ADC</t>
  </si>
  <si>
    <t>R1</t>
  </si>
  <si>
    <t>R2</t>
  </si>
  <si>
    <t>R3</t>
  </si>
  <si>
    <t>Vbat</t>
  </si>
  <si>
    <t>PSI</t>
  </si>
  <si>
    <t>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</si>
</sst>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850217040177669"/>
                  <c:y val="-0.14742385717410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Feuil1!$B$8:$B$10</c:f>
              <c:numCache>
                <c:formatCode>0.0</c:formatCode>
                <c:ptCount val="3"/>
                <c:pt idx="0">
                  <c:v>125.5323688338853</c:v>
                </c:pt>
                <c:pt idx="1">
                  <c:v>114.6545046125112</c:v>
                </c:pt>
                <c:pt idx="2">
                  <c:v>69.908857165391581</c:v>
                </c:pt>
              </c:numCache>
            </c:numRef>
          </c:xVal>
          <c:yVal>
            <c:numRef>
              <c:f>Feuil1!$G$8:$G$10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8-4201-9A1F-4F6CA1EEB3D4}"/>
            </c:ext>
          </c:extLst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030731735456145"/>
                  <c:y val="-0.21686830161854767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Feuil1!$C$8:$C$10</c:f>
              <c:numCache>
                <c:formatCode>0.0</c:formatCode>
                <c:ptCount val="3"/>
                <c:pt idx="0">
                  <c:v>117.6759038967124</c:v>
                </c:pt>
                <c:pt idx="1">
                  <c:v>105.20085295398033</c:v>
                </c:pt>
                <c:pt idx="2">
                  <c:v>59.000746521886661</c:v>
                </c:pt>
              </c:numCache>
            </c:numRef>
          </c:xVal>
          <c:yVal>
            <c:numRef>
              <c:f>Feuil1!$G$8:$G$10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8-4201-9A1F-4F6CA1EEB3D4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926909376712524"/>
                  <c:y val="-0.2863127460629921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Feuil1!$D$8:$D$10</c:f>
              <c:numCache>
                <c:formatCode>0.0</c:formatCode>
                <c:ptCount val="3"/>
                <c:pt idx="0">
                  <c:v>115.86859065972062</c:v>
                </c:pt>
                <c:pt idx="1">
                  <c:v>103.08047388064554</c:v>
                </c:pt>
                <c:pt idx="2">
                  <c:v>56.786958437362308</c:v>
                </c:pt>
              </c:numCache>
            </c:numRef>
          </c:xVal>
          <c:yVal>
            <c:numRef>
              <c:f>Feuil1!$G$8:$G$10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68-4201-9A1F-4F6CA1EEB3D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697971647774795"/>
                  <c:y val="-0.3514169127296588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Feuil1!$E$8:$E$10</c:f>
              <c:numCache>
                <c:formatCode>0.0</c:formatCode>
                <c:ptCount val="3"/>
                <c:pt idx="0">
                  <c:v>110.75446630119315</c:v>
                </c:pt>
                <c:pt idx="1">
                  <c:v>97.194777693032421</c:v>
                </c:pt>
                <c:pt idx="2">
                  <c:v>51.039265877807303</c:v>
                </c:pt>
              </c:numCache>
            </c:numRef>
          </c:xVal>
          <c:yVal>
            <c:numRef>
              <c:f>Feuil1!$G$8:$G$10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68-4201-9A1F-4F6CA1EEB3D4}"/>
            </c:ext>
          </c:extLst>
        </c:ser>
        <c:ser>
          <c:idx val="3"/>
          <c:order val="4"/>
          <c:tx>
            <c:strRef>
              <c:f>Feuil1!$F$2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944463672810131"/>
                  <c:y val="-0.4165210793963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Feuil1!$F$8:$F$10</c:f>
              <c:numCache>
                <c:formatCode>0.0</c:formatCode>
                <c:ptCount val="3"/>
                <c:pt idx="0">
                  <c:v>99.082038037097888</c:v>
                </c:pt>
                <c:pt idx="1">
                  <c:v>84.344490390861424</c:v>
                </c:pt>
                <c:pt idx="2">
                  <c:v>40.189801129768632</c:v>
                </c:pt>
              </c:numCache>
            </c:numRef>
          </c:xVal>
          <c:yVal>
            <c:numRef>
              <c:f>Feuil1!$G$8:$G$10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68-4201-9A1F-4F6CA1EE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3680"/>
        <c:axId val="636568047"/>
      </c:scatterChart>
      <c:valAx>
        <c:axId val="19693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568047"/>
        <c:crosses val="autoZero"/>
        <c:crossBetween val="midCat"/>
      </c:valAx>
      <c:valAx>
        <c:axId val="63656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3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Feuil1!$B$19:$B$21</c:f>
              <c:numCache>
                <c:formatCode>General</c:formatCode>
                <c:ptCount val="3"/>
                <c:pt idx="0">
                  <c:v>128</c:v>
                </c:pt>
                <c:pt idx="1">
                  <c:v>89.975466666666662</c:v>
                </c:pt>
                <c:pt idx="2">
                  <c:v>107.99786666666667</c:v>
                </c:pt>
              </c:numCache>
            </c:numRef>
          </c:xVal>
          <c:yVal>
            <c:numRef>
              <c:f>Feuil1!$C$19:$C$21</c:f>
              <c:numCache>
                <c:formatCode>General</c:formatCode>
                <c:ptCount val="3"/>
                <c:pt idx="0">
                  <c:v>500</c:v>
                </c:pt>
                <c:pt idx="1">
                  <c:v>3500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B-4761-A4CF-77048588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27136"/>
        <c:axId val="1980226112"/>
      </c:scatterChart>
      <c:valAx>
        <c:axId val="17909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226112"/>
        <c:crosses val="autoZero"/>
        <c:crossBetween val="midCat"/>
      </c:valAx>
      <c:valAx>
        <c:axId val="1980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09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B1771E5-E775-1841-D47D-D51E7698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784860</xdr:colOff>
      <xdr:row>21</xdr:row>
      <xdr:rowOff>179070</xdr:rowOff>
    </xdr:from>
    <xdr:to>
      <xdr:col>6</xdr:col>
      <xdr:colOff>601980</xdr:colOff>
      <xdr:row>36</xdr:row>
      <xdr:rowOff>179070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6A7041D-3CD7-0440-73FB-A4200FEA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DBB-F68F-4B65-A4A5-F1BD2E61CF2C}">
  <dimension ref="A2:H21"/>
  <sheetViews>
    <sheetView tabSelected="1" workbookViewId="0">
      <selection activeCell="F19" sqref="F19"/>
    </sheetView>
  </sheetViews>
  <sheetFormatPr baseColWidth="10" defaultRowHeight="14.4" x14ac:dyDescent="0.3"/>
  <sheetData>
    <row r="2" spans="1:8" x14ac:dyDescent="0.3">
      <c r="A2" t="s">
        <v>1</v>
      </c>
      <c r="B2">
        <v>60</v>
      </c>
      <c r="C2">
        <v>80</v>
      </c>
      <c r="D2">
        <v>85</v>
      </c>
      <c r="E2">
        <v>100</v>
      </c>
      <c r="F2">
        <v>140</v>
      </c>
    </row>
    <row r="3" spans="1:8" x14ac:dyDescent="0.3">
      <c r="A3" t="s">
        <v>2</v>
      </c>
      <c r="B3">
        <v>54.1</v>
      </c>
      <c r="C3">
        <v>84.9</v>
      </c>
      <c r="D3">
        <v>94.4</v>
      </c>
      <c r="E3" s="2">
        <v>129</v>
      </c>
      <c r="F3" s="2">
        <v>317</v>
      </c>
    </row>
    <row r="4" spans="1:8" x14ac:dyDescent="0.3">
      <c r="A4" t="s">
        <v>4</v>
      </c>
      <c r="B4" s="1">
        <v>12</v>
      </c>
      <c r="C4" s="1">
        <v>12</v>
      </c>
      <c r="D4" s="1">
        <v>12</v>
      </c>
      <c r="E4" s="1">
        <v>12</v>
      </c>
      <c r="F4" s="1">
        <v>12</v>
      </c>
    </row>
    <row r="6" spans="1:8" x14ac:dyDescent="0.3">
      <c r="A6" t="s">
        <v>3</v>
      </c>
      <c r="B6" s="5" t="s">
        <v>0</v>
      </c>
      <c r="C6" s="5"/>
      <c r="D6" s="5"/>
      <c r="E6" s="5"/>
      <c r="F6" s="5"/>
      <c r="G6" t="s">
        <v>5</v>
      </c>
      <c r="H6" t="s">
        <v>6</v>
      </c>
    </row>
    <row r="7" spans="1:8" x14ac:dyDescent="0.3">
      <c r="A7">
        <v>120</v>
      </c>
      <c r="B7" s="3">
        <f>(1/(1/B$3+1/$A7))*(B$4/(1/(1/B$3+1/$A7)+B$2))/30*1024</f>
        <v>156.99156925256818</v>
      </c>
      <c r="C7" s="3">
        <f>(1/(1/C$3+1/$A7))*(C$4/(1/(1/C$3+1/$A7)+C$2))/30*1024</f>
        <v>156.9979232505643</v>
      </c>
      <c r="D7" s="3">
        <f>(1/(1/D$3+1/$A7))*(D$4/(1/(1/D$3+1/$A7)+D$2))/30*1024</f>
        <v>157.00963724959396</v>
      </c>
      <c r="E7" s="3">
        <f>(1/(1/E$3+1/$A7))*(E$4/(1/(1/E$3+1/$A7)+E$2))/30*1024</f>
        <v>157.02347696879642</v>
      </c>
      <c r="F7" s="3">
        <f>(1/(1/F$3+1/$A7))*(F$4/(1/(1/F$3+1/$A7)+F$2))/30*1024</f>
        <v>157.03672646643824</v>
      </c>
      <c r="G7">
        <v>0</v>
      </c>
      <c r="H7" s="4">
        <f>G7*70.307</f>
        <v>0</v>
      </c>
    </row>
    <row r="8" spans="1:8" x14ac:dyDescent="0.3">
      <c r="A8">
        <v>52</v>
      </c>
      <c r="B8" s="3">
        <f>(1/(1/B$3+1/$A8))*(B$4/(1/(1/B$3+1/$A8)+B$2))/30*1024</f>
        <v>125.5323688338853</v>
      </c>
      <c r="C8" s="3">
        <f>(1/(1/C$3+1/$A8))*(C$4/(1/(1/C$3+1/$A8)+C$2))/30*1024</f>
        <v>117.6759038967124</v>
      </c>
      <c r="D8" s="3">
        <f>(1/(1/D$3+1/$A8))*(D$4/(1/(1/D$3+1/$A8)+D$2))/30*1024</f>
        <v>115.86859065972062</v>
      </c>
      <c r="E8" s="3">
        <f>(1/(1/E$3+1/$A8))*(E$4/(1/(1/E$3+1/$A8)+E$2))/30*1024</f>
        <v>110.75446630119315</v>
      </c>
      <c r="F8" s="3">
        <f>(1/(1/F$3+1/$A8))*(F$4/(1/(1/F$3+1/$A8)+F$2))/30*1024</f>
        <v>99.082038037097888</v>
      </c>
      <c r="G8">
        <v>0</v>
      </c>
      <c r="H8" s="4">
        <f>G8*70.307</f>
        <v>0</v>
      </c>
    </row>
    <row r="9" spans="1:8" x14ac:dyDescent="0.3">
      <c r="A9">
        <v>41</v>
      </c>
      <c r="B9" s="3">
        <f>(1/(1/B$3+1/$A9))*(B$4/(1/(1/B$3+1/$A9)+B$2))/30*1024</f>
        <v>114.6545046125112</v>
      </c>
      <c r="C9" s="3">
        <f>(1/(1/C$3+1/$A9))*(C$4/(1/(1/C$3+1/$A9)+C$2))/30*1024</f>
        <v>105.20085295398033</v>
      </c>
      <c r="D9" s="3">
        <f>(1/(1/D$3+1/$A9))*(D$4/(1/(1/D$3+1/$A9)+D$2))/30*1024</f>
        <v>103.08047388064554</v>
      </c>
      <c r="E9" s="3">
        <f>(1/(1/E$3+1/$A9))*(E$4/(1/(1/E$3+1/$A9)+E$2))/30*1024</f>
        <v>97.194777693032421</v>
      </c>
      <c r="F9" s="3">
        <f>(1/(1/F$3+1/$A9))*(F$4/(1/(1/F$3+1/$A9)+F$2))/30*1024</f>
        <v>84.344490390861424</v>
      </c>
      <c r="G9">
        <v>30</v>
      </c>
      <c r="H9" s="4">
        <f>G9*70.307</f>
        <v>2109.21</v>
      </c>
    </row>
    <row r="10" spans="1:8" x14ac:dyDescent="0.3">
      <c r="A10">
        <v>16</v>
      </c>
      <c r="B10" s="3">
        <f>(1/(1/B$3+1/$A10))*(B$4/(1/(1/B$3+1/$A10)+B$2))/30*1024</f>
        <v>69.908857165391581</v>
      </c>
      <c r="C10" s="3">
        <f>(1/(1/C$3+1/$A10))*(C$4/(1/(1/C$3+1/$A10)+C$2))/30*1024</f>
        <v>59.000746521886661</v>
      </c>
      <c r="D10" s="3">
        <f>(1/(1/D$3+1/$A10))*(D$4/(1/(1/D$3+1/$A10)+D$2))/30*1024</f>
        <v>56.786958437362308</v>
      </c>
      <c r="E10" s="3">
        <f>(1/(1/E$3+1/$A10))*(E$4/(1/(1/E$3+1/$A10)+E$2))/30*1024</f>
        <v>51.039265877807303</v>
      </c>
      <c r="F10" s="3">
        <f>(1/(1/F$3+1/$A10))*(F$4/(1/(1/F$3+1/$A10)+F$2))/30*1024</f>
        <v>40.189801129768632</v>
      </c>
      <c r="G10">
        <v>90</v>
      </c>
      <c r="H10" s="4">
        <f t="shared" ref="H9:H10" si="0">G10*70.307</f>
        <v>6327.63</v>
      </c>
    </row>
    <row r="13" spans="1:8" x14ac:dyDescent="0.3">
      <c r="B13">
        <v>-2.5499999999999998E-2</v>
      </c>
      <c r="C13">
        <v>-1.8849999999999999E-2</v>
      </c>
      <c r="D13">
        <v>-1.7770000000000001E-2</v>
      </c>
      <c r="E13">
        <v>-1.528E-2</v>
      </c>
      <c r="F13">
        <v>-1.15E-2</v>
      </c>
    </row>
    <row r="14" spans="1:8" x14ac:dyDescent="0.3">
      <c r="B14">
        <v>3.3607</v>
      </c>
      <c r="C14">
        <v>1.79671</v>
      </c>
      <c r="D14">
        <v>1.5446800000000001</v>
      </c>
      <c r="E14">
        <v>0.96516000000000002</v>
      </c>
      <c r="F14">
        <v>7.22E-2</v>
      </c>
    </row>
    <row r="15" spans="1:8" x14ac:dyDescent="0.3">
      <c r="A15">
        <v>3750</v>
      </c>
      <c r="B15">
        <v>-20.446000000000002</v>
      </c>
      <c r="C15">
        <v>49.615650000000002</v>
      </c>
      <c r="D15">
        <v>59.584400000000002</v>
      </c>
      <c r="E15">
        <v>80.545159999999996</v>
      </c>
      <c r="F15">
        <v>105.66</v>
      </c>
    </row>
    <row r="16" spans="1:8" x14ac:dyDescent="0.3">
      <c r="A16" s="4">
        <f>A15/30000*1024</f>
        <v>128</v>
      </c>
      <c r="B16">
        <f>B13*$A$16*$A$16+B14*$A$16+B15</f>
        <v>-8.068399999999972</v>
      </c>
      <c r="C16">
        <f t="shared" ref="C16:F16" si="1">C13*$A$16*$A$16+C14*$A$16+C15</f>
        <v>-29.243869999999973</v>
      </c>
      <c r="D16">
        <f t="shared" si="1"/>
        <v>-33.840240000000009</v>
      </c>
      <c r="E16">
        <f t="shared" si="1"/>
        <v>-46.261880000000005</v>
      </c>
      <c r="F16">
        <f t="shared" si="1"/>
        <v>-73.514399999999995</v>
      </c>
    </row>
    <row r="17" spans="1:6" x14ac:dyDescent="0.3">
      <c r="B17">
        <f>B16*70.307</f>
        <v>-567.26499879999801</v>
      </c>
      <c r="C17">
        <f t="shared" ref="C17:F17" si="2">C16*70.307</f>
        <v>-2056.0487680899982</v>
      </c>
      <c r="D17">
        <f t="shared" si="2"/>
        <v>-2379.2057536800007</v>
      </c>
      <c r="E17">
        <f t="shared" si="2"/>
        <v>-3252.5339971600006</v>
      </c>
      <c r="F17">
        <f t="shared" si="2"/>
        <v>-5168.5769208000002</v>
      </c>
    </row>
    <row r="19" spans="1:6" x14ac:dyDescent="0.3">
      <c r="A19">
        <v>3750</v>
      </c>
      <c r="B19">
        <f>A19/30000*1024</f>
        <v>128</v>
      </c>
      <c r="C19">
        <v>500</v>
      </c>
    </row>
    <row r="20" spans="1:6" x14ac:dyDescent="0.3">
      <c r="A20">
        <v>2636</v>
      </c>
      <c r="B20">
        <f t="shared" ref="B20:B21" si="3">A20/30000*1024</f>
        <v>89.975466666666662</v>
      </c>
      <c r="C20">
        <v>3500</v>
      </c>
    </row>
    <row r="21" spans="1:6" x14ac:dyDescent="0.3">
      <c r="A21">
        <v>3164</v>
      </c>
      <c r="B21">
        <f t="shared" si="3"/>
        <v>107.99786666666667</v>
      </c>
      <c r="C21">
        <v>2000</v>
      </c>
    </row>
  </sheetData>
  <mergeCells count="1">
    <mergeCell ref="B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2023-10-09T16:07:37Z</dcterms:created>
  <dcterms:modified xsi:type="dcterms:W3CDTF">2023-10-09T20:58:49Z</dcterms:modified>
</cp:coreProperties>
</file>