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ropbox\Computo\Ayuntamientos\M087_tanhuato\"/>
    </mc:Choice>
  </mc:AlternateContent>
  <bookViews>
    <workbookView xWindow="0" yWindow="0" windowWidth="28800" windowHeight="124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2" l="1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Z38" i="1" l="1"/>
  <c r="Y38" i="1"/>
  <c r="V38" i="1"/>
  <c r="U38" i="1"/>
  <c r="T38" i="1"/>
  <c r="S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A34" i="1" l="1"/>
  <c r="W34" i="1"/>
  <c r="X34" i="1" s="1"/>
  <c r="R34" i="1"/>
  <c r="Q34" i="1"/>
  <c r="AA33" i="1"/>
  <c r="W33" i="1"/>
  <c r="X33" i="1" s="1"/>
  <c r="R33" i="1"/>
  <c r="Q33" i="1"/>
  <c r="AA32" i="1"/>
  <c r="W32" i="1"/>
  <c r="X32" i="1" s="1"/>
  <c r="R32" i="1"/>
  <c r="Q32" i="1"/>
  <c r="AA31" i="1"/>
  <c r="W31" i="1"/>
  <c r="X31" i="1" s="1"/>
  <c r="R31" i="1"/>
  <c r="Q31" i="1"/>
  <c r="AA30" i="1"/>
  <c r="W30" i="1"/>
  <c r="X30" i="1" s="1"/>
  <c r="R30" i="1"/>
  <c r="Q30" i="1"/>
  <c r="AA29" i="1"/>
  <c r="W29" i="1"/>
  <c r="X29" i="1" s="1"/>
  <c r="R29" i="1"/>
  <c r="Q29" i="1"/>
  <c r="AA28" i="1"/>
  <c r="W28" i="1"/>
  <c r="X28" i="1" s="1"/>
  <c r="R28" i="1"/>
  <c r="Q28" i="1"/>
  <c r="AA27" i="1"/>
  <c r="W27" i="1"/>
  <c r="X27" i="1" s="1"/>
  <c r="R27" i="1"/>
  <c r="Q27" i="1"/>
  <c r="AA26" i="1"/>
  <c r="W26" i="1"/>
  <c r="X26" i="1" s="1"/>
  <c r="R26" i="1"/>
  <c r="Q26" i="1"/>
  <c r="AA25" i="1"/>
  <c r="W25" i="1"/>
  <c r="X25" i="1" s="1"/>
  <c r="R25" i="1"/>
  <c r="Q25" i="1"/>
  <c r="AA24" i="1"/>
  <c r="W24" i="1"/>
  <c r="X24" i="1" s="1"/>
  <c r="R24" i="1"/>
  <c r="Q24" i="1"/>
  <c r="AA23" i="1"/>
  <c r="W23" i="1"/>
  <c r="X23" i="1" s="1"/>
  <c r="R23" i="1"/>
  <c r="Q23" i="1"/>
  <c r="AA22" i="1"/>
  <c r="W22" i="1"/>
  <c r="X22" i="1" s="1"/>
  <c r="R22" i="1"/>
  <c r="Q22" i="1"/>
  <c r="AA21" i="1"/>
  <c r="W21" i="1"/>
  <c r="X21" i="1" s="1"/>
  <c r="R21" i="1"/>
  <c r="Q21" i="1"/>
  <c r="AA20" i="1"/>
  <c r="W20" i="1"/>
  <c r="X20" i="1" s="1"/>
  <c r="R20" i="1"/>
  <c r="Q20" i="1"/>
  <c r="AA19" i="1"/>
  <c r="W19" i="1"/>
  <c r="X19" i="1" s="1"/>
  <c r="R19" i="1"/>
  <c r="Q19" i="1"/>
  <c r="AA18" i="1"/>
  <c r="W18" i="1"/>
  <c r="X18" i="1" s="1"/>
  <c r="R18" i="1"/>
  <c r="Q18" i="1"/>
  <c r="AA17" i="1"/>
  <c r="W17" i="1"/>
  <c r="X17" i="1" s="1"/>
  <c r="R17" i="1"/>
  <c r="Q17" i="1"/>
  <c r="AA16" i="1"/>
  <c r="W16" i="1"/>
  <c r="X16" i="1" s="1"/>
  <c r="R16" i="1"/>
  <c r="Q16" i="1"/>
  <c r="AA15" i="1"/>
  <c r="W15" i="1"/>
  <c r="X15" i="1" s="1"/>
  <c r="R15" i="1"/>
  <c r="Q15" i="1"/>
  <c r="AA14" i="1"/>
  <c r="W14" i="1"/>
  <c r="R14" i="1"/>
  <c r="Q14" i="1"/>
  <c r="Q38" i="1" s="1"/>
  <c r="AB30" i="1" l="1"/>
  <c r="AB34" i="1"/>
  <c r="AB31" i="1"/>
  <c r="AB33" i="1"/>
  <c r="X14" i="1"/>
  <c r="X38" i="1" s="1"/>
  <c r="W38" i="1"/>
  <c r="AB16" i="1"/>
  <c r="AB20" i="1"/>
  <c r="AB24" i="1"/>
  <c r="AB28" i="1"/>
  <c r="AB32" i="1"/>
  <c r="AB17" i="1"/>
  <c r="AB21" i="1"/>
  <c r="AB25" i="1"/>
  <c r="AB29" i="1"/>
  <c r="R38" i="1"/>
  <c r="AB14" i="1"/>
  <c r="AB15" i="1"/>
  <c r="AB22" i="1"/>
  <c r="AB23" i="1"/>
  <c r="AA38" i="1"/>
  <c r="AB18" i="1"/>
  <c r="AB19" i="1"/>
  <c r="AB26" i="1"/>
  <c r="AB27" i="1"/>
  <c r="AC29" i="1"/>
  <c r="AC30" i="1" s="1"/>
  <c r="AC31" i="1" s="1"/>
  <c r="AC32" i="1" s="1"/>
  <c r="AC23" i="1"/>
  <c r="AC24" i="1" s="1"/>
  <c r="AC25" i="1" s="1"/>
  <c r="AC26" i="1" s="1"/>
  <c r="AC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C14" i="1" l="1"/>
  <c r="AC16" i="1" s="1"/>
  <c r="AB38" i="1"/>
  <c r="AC17" i="1" l="1"/>
  <c r="AC18" i="1" s="1"/>
  <c r="A10" i="1" s="1"/>
  <c r="A9" i="1"/>
</calcChain>
</file>

<file path=xl/sharedStrings.xml><?xml version="1.0" encoding="utf-8"?>
<sst xmlns="http://schemas.openxmlformats.org/spreadsheetml/2006/main" count="93" uniqueCount="54">
  <si>
    <t>Municipio: 087 Tanhuato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</si>
  <si>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</si>
  <si>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</si>
  <si>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</si>
  <si>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</si>
  <si>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</si>
  <si>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</si>
  <si>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</si>
  <si>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</si>
  <si>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</si>
  <si>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</si>
  <si>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</si>
  <si>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</si>
  <si>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</si>
  <si>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</si>
  <si>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</si>
  <si>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</si>
  <si>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TANHUATO</t>
  </si>
  <si>
    <t>BÁSICA</t>
  </si>
  <si>
    <t>CONTIGUA 1</t>
  </si>
  <si>
    <t>CONTIGUA 2</t>
  </si>
  <si>
    <t>EXTRAORDINARIA 1</t>
  </si>
  <si>
    <t>TOTAL</t>
  </si>
  <si>
    <t>CÓMPUTOS MUNICIPALES</t>
  </si>
  <si>
    <t>VOTACIÓN EMITIDA</t>
  </si>
  <si>
    <t>Tabla de resultados para Ayuntamientos</t>
  </si>
  <si>
    <t>Casillas por Municipio : TANHUATO </t>
  </si>
  <si>
    <t>Casilla</t>
  </si>
  <si>
    <t>Votación</t>
  </si>
  <si>
    <t>Total</t>
  </si>
  <si>
    <t>Listado</t>
  </si>
  <si>
    <t>Nominal</t>
  </si>
  <si>
    <t>Participación</t>
  </si>
  <si>
    <t>1939 - B</t>
  </si>
  <si>
    <t>1939 - C01</t>
  </si>
  <si>
    <t>1939 - C02</t>
  </si>
  <si>
    <t>1940 - B</t>
  </si>
  <si>
    <t>1941 - B</t>
  </si>
  <si>
    <t>1941 - C01</t>
  </si>
  <si>
    <t>1942 - B</t>
  </si>
  <si>
    <t>1942 - C01</t>
  </si>
  <si>
    <t>1943 - B</t>
  </si>
  <si>
    <t>1943 - C01</t>
  </si>
  <si>
    <t>1944 - B</t>
  </si>
  <si>
    <t>1944 - C01</t>
  </si>
  <si>
    <t>1944 - E1</t>
  </si>
  <si>
    <t>1945 - B</t>
  </si>
  <si>
    <t>1945 - C01</t>
  </si>
  <si>
    <t>1946 - B</t>
  </si>
  <si>
    <t>1946 - C01</t>
  </si>
  <si>
    <t>1947 - B</t>
  </si>
  <si>
    <t>1947 - C01</t>
  </si>
  <si>
    <t>1948 - B</t>
  </si>
  <si>
    <t>1949 -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</si>
</sst>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  <font>
      <sz val="9"/>
      <color rgb="FF008000"/>
      <name val="Verdana"/>
      <family val="2"/>
    </font>
    <font>
      <sz val="8"/>
      <color rgb="FFC18526"/>
      <name val="Verdana"/>
      <family val="2"/>
    </font>
    <font>
      <sz val="14"/>
      <color rgb="FF000000"/>
      <name val="Verdana"/>
      <family val="2"/>
    </font>
    <font>
      <b/>
      <sz val="8"/>
      <color rgb="FF000000"/>
      <name val="Verdana"/>
      <family val="2"/>
    </font>
    <font>
      <sz val="9"/>
      <color rgb="FF000000"/>
      <name val="Verdana"/>
      <family val="2"/>
    </font>
    <font>
      <sz val="9"/>
      <color rgb="FF000000"/>
      <name val="Verdana"/>
      <family val="2"/>
    </font>
    <font>
      <sz val="9"/>
      <color rgb="FF914F1C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rgb="FFF2F2F2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ABABA"/>
        <bgColor indexed="64"/>
      </patternFill>
    </fill>
  </fills>
  <borders count="35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rgb="FF707070"/>
      </left>
      <right style="medium">
        <color rgb="FF707070"/>
      </right>
      <top style="medium">
        <color rgb="FF707070"/>
      </top>
      <bottom style="medium">
        <color rgb="FF707070"/>
      </bottom>
      <diagonal/>
    </border>
    <border>
      <left style="medium">
        <color rgb="FF707070"/>
      </left>
      <right style="medium">
        <color rgb="FF707070"/>
      </right>
      <top/>
      <bottom style="medium">
        <color rgb="FF707070"/>
      </bottom>
      <diagonal/>
    </border>
    <border>
      <left/>
      <right style="medium">
        <color rgb="FF707070"/>
      </right>
      <top/>
      <bottom style="medium">
        <color rgb="FF707070"/>
      </bottom>
      <diagonal/>
    </border>
    <border>
      <left style="medium">
        <color rgb="FF707070"/>
      </left>
      <right/>
      <top style="medium">
        <color rgb="FF707070"/>
      </top>
      <bottom style="medium">
        <color rgb="FF707070"/>
      </bottom>
      <diagonal/>
    </border>
    <border>
      <left/>
      <right/>
      <top style="medium">
        <color rgb="FF707070"/>
      </top>
      <bottom style="medium">
        <color rgb="FF707070"/>
      </bottom>
      <diagonal/>
    </border>
    <border>
      <left style="thick">
        <color rgb="FF707070"/>
      </left>
      <right/>
      <top style="thick">
        <color rgb="FF707070"/>
      </top>
      <bottom/>
      <diagonal/>
    </border>
    <border>
      <left/>
      <right style="medium">
        <color rgb="FF707070"/>
      </right>
      <top style="thick">
        <color rgb="FF707070"/>
      </top>
      <bottom/>
      <diagonal/>
    </border>
    <border>
      <left style="medium">
        <color rgb="FF707070"/>
      </left>
      <right style="medium">
        <color rgb="FF707070"/>
      </right>
      <top style="thick">
        <color rgb="FF707070"/>
      </top>
      <bottom/>
      <diagonal/>
    </border>
    <border>
      <left style="medium">
        <color rgb="FF707070"/>
      </left>
      <right style="thick">
        <color rgb="FF707070"/>
      </right>
      <top style="thick">
        <color rgb="FF707070"/>
      </top>
      <bottom/>
      <diagonal/>
    </border>
    <border>
      <left style="thick">
        <color rgb="FF707070"/>
      </left>
      <right/>
      <top/>
      <bottom style="medium">
        <color rgb="FF707070"/>
      </bottom>
      <diagonal/>
    </border>
    <border>
      <left style="medium">
        <color rgb="FF707070"/>
      </left>
      <right style="thick">
        <color rgb="FF707070"/>
      </right>
      <top/>
      <bottom style="medium">
        <color rgb="FF707070"/>
      </bottom>
      <diagonal/>
    </border>
    <border>
      <left style="thick">
        <color rgb="FF707070"/>
      </left>
      <right style="medium">
        <color rgb="FF707070"/>
      </right>
      <top style="medium">
        <color rgb="FF707070"/>
      </top>
      <bottom style="medium">
        <color rgb="FF707070"/>
      </bottom>
      <diagonal/>
    </border>
    <border>
      <left style="medium">
        <color rgb="FF707070"/>
      </left>
      <right style="thick">
        <color rgb="FF707070"/>
      </right>
      <top style="medium">
        <color rgb="FF707070"/>
      </top>
      <bottom style="medium">
        <color rgb="FF707070"/>
      </bottom>
      <diagonal/>
    </border>
    <border>
      <left/>
      <right style="thick">
        <color rgb="FF707070"/>
      </right>
      <top style="medium">
        <color rgb="FF707070"/>
      </top>
      <bottom style="medium">
        <color rgb="FF707070"/>
      </bottom>
      <diagonal/>
    </border>
    <border>
      <left style="thick">
        <color rgb="FF707070"/>
      </left>
      <right style="medium">
        <color rgb="FF707070"/>
      </right>
      <top style="medium">
        <color rgb="FF707070"/>
      </top>
      <bottom style="thick">
        <color rgb="FF707070"/>
      </bottom>
      <diagonal/>
    </border>
    <border>
      <left/>
      <right/>
      <top/>
      <bottom style="thick">
        <color rgb="FF707070"/>
      </bottom>
      <diagonal/>
    </border>
    <border>
      <left/>
      <right style="thick">
        <color rgb="FF707070"/>
      </right>
      <top/>
      <bottom style="thick">
        <color rgb="FF707070"/>
      </bottom>
      <diagonal/>
    </border>
  </borders>
  <cellStyleXfs count="2">
    <xf numFmtId="0" fontId="0" fillId="0" borderId="0"/>
    <xf numFmtId="0" fontId="5" fillId="0" borderId="0"/>
  </cellStyleXfs>
  <cellXfs count="9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166" fontId="10" fillId="5" borderId="12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3" xfId="1" applyNumberFormat="1" applyFont="1" applyFill="1" applyBorder="1" applyAlignment="1">
      <alignment horizontal="center" wrapText="1"/>
    </xf>
    <xf numFmtId="0" fontId="10" fillId="5" borderId="13" xfId="1" applyFont="1" applyFill="1" applyBorder="1" applyAlignment="1">
      <alignment horizontal="left" wrapText="1"/>
    </xf>
    <xf numFmtId="0" fontId="10" fillId="5" borderId="14" xfId="1" applyFont="1" applyFill="1" applyBorder="1" applyAlignment="1">
      <alignment horizontal="right" wrapText="1"/>
    </xf>
    <xf numFmtId="166" fontId="10" fillId="0" borderId="16" xfId="1" applyNumberFormat="1" applyFont="1" applyFill="1" applyBorder="1" applyAlignment="1">
      <alignment horizontal="center" wrapText="1"/>
    </xf>
    <xf numFmtId="165" fontId="10" fillId="0" borderId="13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15" xfId="1" applyFont="1" applyFill="1" applyBorder="1" applyAlignment="1">
      <alignment horizontal="right"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17" xfId="1" applyFont="1" applyFill="1" applyBorder="1" applyAlignment="1">
      <alignment horizontal="center" vertical="center" wrapText="1"/>
    </xf>
    <xf numFmtId="0" fontId="9" fillId="7" borderId="17" xfId="1" applyFont="1" applyFill="1" applyBorder="1" applyAlignment="1">
      <alignment horizontal="left" vertical="center" wrapText="1"/>
    </xf>
    <xf numFmtId="3" fontId="9" fillId="7" borderId="17" xfId="1" applyNumberFormat="1" applyFont="1" applyFill="1" applyBorder="1" applyAlignment="1">
      <alignment horizontal="right" vertical="center" wrapText="1"/>
    </xf>
    <xf numFmtId="0" fontId="11" fillId="8" borderId="18" xfId="0" applyFont="1" applyFill="1" applyBorder="1" applyAlignment="1">
      <alignment horizontal="right" vertical="center" wrapText="1"/>
    </xf>
    <xf numFmtId="0" fontId="11" fillId="9" borderId="18" xfId="0" applyFont="1" applyFill="1" applyBorder="1" applyAlignment="1">
      <alignment horizontal="right" vertical="center" wrapText="1"/>
    </xf>
    <xf numFmtId="0" fontId="12" fillId="0" borderId="0" xfId="0" applyFont="1"/>
    <xf numFmtId="0" fontId="13" fillId="0" borderId="0" xfId="0" applyFont="1"/>
    <xf numFmtId="0" fontId="14" fillId="10" borderId="19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left" vertical="center"/>
    </xf>
    <xf numFmtId="0" fontId="15" fillId="8" borderId="18" xfId="0" applyFont="1" applyFill="1" applyBorder="1" applyAlignment="1">
      <alignment horizontal="right" vertical="center" wrapText="1"/>
    </xf>
    <xf numFmtId="0" fontId="16" fillId="9" borderId="18" xfId="0" applyFont="1" applyFill="1" applyBorder="1" applyAlignment="1">
      <alignment horizontal="left" vertical="center"/>
    </xf>
    <xf numFmtId="0" fontId="15" fillId="9" borderId="18" xfId="0" applyFont="1" applyFill="1" applyBorder="1" applyAlignment="1">
      <alignment horizontal="right" vertical="center" wrapText="1"/>
    </xf>
    <xf numFmtId="0" fontId="16" fillId="11" borderId="18" xfId="0" applyFont="1" applyFill="1" applyBorder="1" applyAlignment="1">
      <alignment horizontal="left" vertical="center"/>
    </xf>
    <xf numFmtId="0" fontId="11" fillId="11" borderId="18" xfId="0" applyFont="1" applyFill="1" applyBorder="1" applyAlignment="1">
      <alignment horizontal="right" vertical="center" wrapText="1"/>
    </xf>
    <xf numFmtId="0" fontId="15" fillId="11" borderId="18" xfId="0" applyFont="1" applyFill="1" applyBorder="1" applyAlignment="1">
      <alignment horizontal="right" vertical="center" wrapText="1"/>
    </xf>
    <xf numFmtId="0" fontId="14" fillId="10" borderId="25" xfId="0" applyFont="1" applyFill="1" applyBorder="1" applyAlignment="1">
      <alignment horizontal="center" vertical="center" wrapText="1"/>
    </xf>
    <xf numFmtId="0" fontId="15" fillId="8" borderId="29" xfId="0" applyFont="1" applyFill="1" applyBorder="1" applyAlignment="1">
      <alignment horizontal="left" vertical="center"/>
    </xf>
    <xf numFmtId="10" fontId="17" fillId="8" borderId="30" xfId="0" applyNumberFormat="1" applyFont="1" applyFill="1" applyBorder="1" applyAlignment="1">
      <alignment horizontal="right" vertical="center" wrapText="1"/>
    </xf>
    <xf numFmtId="0" fontId="15" fillId="9" borderId="29" xfId="0" applyFont="1" applyFill="1" applyBorder="1" applyAlignment="1">
      <alignment horizontal="left" vertical="center"/>
    </xf>
    <xf numFmtId="10" fontId="17" fillId="9" borderId="30" xfId="0" applyNumberFormat="1" applyFont="1" applyFill="1" applyBorder="1" applyAlignment="1">
      <alignment horizontal="right" vertical="center" wrapText="1"/>
    </xf>
    <xf numFmtId="0" fontId="15" fillId="11" borderId="29" xfId="0" applyFont="1" applyFill="1" applyBorder="1" applyAlignment="1">
      <alignment horizontal="left" vertical="center"/>
    </xf>
    <xf numFmtId="10" fontId="17" fillId="11" borderId="30" xfId="0" applyNumberFormat="1" applyFont="1" applyFill="1" applyBorder="1" applyAlignment="1">
      <alignment horizontal="right" vertical="center" wrapText="1"/>
    </xf>
    <xf numFmtId="0" fontId="11" fillId="10" borderId="32" xfId="0" applyFont="1" applyFill="1" applyBorder="1" applyAlignment="1">
      <alignment horizontal="right" vertical="center" wrapText="1"/>
    </xf>
    <xf numFmtId="0" fontId="0" fillId="10" borderId="33" xfId="0" applyFill="1" applyBorder="1"/>
    <xf numFmtId="0" fontId="0" fillId="10" borderId="34" xfId="0" applyFill="1" applyBorder="1"/>
    <xf numFmtId="0" fontId="11" fillId="8" borderId="21" xfId="0" applyFont="1" applyFill="1" applyBorder="1" applyAlignment="1">
      <alignment vertical="center" wrapText="1"/>
    </xf>
    <xf numFmtId="0" fontId="11" fillId="8" borderId="22" xfId="0" applyFont="1" applyFill="1" applyBorder="1" applyAlignment="1">
      <alignment vertical="center" wrapText="1"/>
    </xf>
    <xf numFmtId="0" fontId="11" fillId="8" borderId="3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  <xf numFmtId="0" fontId="14" fillId="10" borderId="25" xfId="0" applyFont="1" applyFill="1" applyBorder="1" applyAlignment="1">
      <alignment horizontal="center" vertical="center" wrapText="1"/>
    </xf>
    <xf numFmtId="0" fontId="14" fillId="10" borderId="19" xfId="0" applyFont="1" applyFill="1" applyBorder="1" applyAlignment="1">
      <alignment horizontal="center" vertical="center" wrapText="1"/>
    </xf>
    <xf numFmtId="0" fontId="14" fillId="10" borderId="26" xfId="0" applyFont="1" applyFill="1" applyBorder="1" applyAlignment="1">
      <alignment horizontal="center" vertical="center" wrapText="1"/>
    </xf>
    <xf numFmtId="0" fontId="14" fillId="10" borderId="28" xfId="0" applyFont="1" applyFill="1" applyBorder="1" applyAlignment="1">
      <alignment horizontal="center" vertical="center" wrapText="1"/>
    </xf>
    <xf numFmtId="0" fontId="14" fillId="10" borderId="23" xfId="0" applyFont="1" applyFill="1" applyBorder="1" applyAlignment="1">
      <alignment horizontal="center" vertical="center" wrapText="1"/>
    </xf>
    <xf numFmtId="0" fontId="14" fillId="10" borderId="24" xfId="0" applyFont="1" applyFill="1" applyBorder="1" applyAlignment="1">
      <alignment horizontal="center" vertical="center" wrapText="1"/>
    </xf>
    <xf numFmtId="0" fontId="14" fillId="10" borderId="27" xfId="0" applyFont="1" applyFill="1" applyBorder="1" applyAlignment="1">
      <alignment horizontal="center" vertical="center" wrapText="1"/>
    </xf>
    <xf numFmtId="0" fontId="14" fillId="10" borderId="20" xfId="0" applyFont="1" applyFill="1" applyBorder="1" applyAlignment="1">
      <alignment horizontal="center" vertical="center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jpeg"/><Relationship Id="rId13" Type="http://schemas.openxmlformats.org/officeDocument/2006/relationships/image" Target="../media/image25.jpeg"/><Relationship Id="rId18" Type="http://schemas.openxmlformats.org/officeDocument/2006/relationships/hyperlink" Target="http://img.prepmich.com.mx/p87/img.0e01c7.1433740198.In1Ia.01.fds.jpg" TargetMode="External"/><Relationship Id="rId26" Type="http://schemas.openxmlformats.org/officeDocument/2006/relationships/hyperlink" Target="http://img.prepmich.com.mx/p87/img.0e01c7.1433738364.IH8Xo.01.fds.jpg" TargetMode="External"/><Relationship Id="rId3" Type="http://schemas.openxmlformats.org/officeDocument/2006/relationships/image" Target="../media/image15.jpeg"/><Relationship Id="rId21" Type="http://schemas.openxmlformats.org/officeDocument/2006/relationships/hyperlink" Target="http://img.prepmich.com.mx/p87/img.0e01c7.1433743831.u3ocN.01.fds.jpg" TargetMode="External"/><Relationship Id="rId34" Type="http://schemas.openxmlformats.org/officeDocument/2006/relationships/hyperlink" Target="http://img.prepmich.com.mx/p87/img.0e01c7.1433739243.CbJ05.01.fds.jpg" TargetMode="External"/><Relationship Id="rId7" Type="http://schemas.openxmlformats.org/officeDocument/2006/relationships/image" Target="../media/image19.jpeg"/><Relationship Id="rId12" Type="http://schemas.openxmlformats.org/officeDocument/2006/relationships/image" Target="../media/image24.jpeg"/><Relationship Id="rId17" Type="http://schemas.openxmlformats.org/officeDocument/2006/relationships/hyperlink" Target="http://img.prepmich.com.mx/p87/img.0e01c7.1433742551.ytvnz.01.fds.jpg" TargetMode="External"/><Relationship Id="rId25" Type="http://schemas.openxmlformats.org/officeDocument/2006/relationships/hyperlink" Target="http://img.prepmich.com.mx/p87/img.0e01c7.1433737977.Swkld.01.ds.jpg" TargetMode="External"/><Relationship Id="rId33" Type="http://schemas.openxmlformats.org/officeDocument/2006/relationships/hyperlink" Target="http://img.prepmich.com.mx/p87/img.0e01c7.1433737239.jmOSG.01.fds.jpg" TargetMode="External"/><Relationship Id="rId2" Type="http://schemas.openxmlformats.org/officeDocument/2006/relationships/image" Target="../media/image14.jpeg"/><Relationship Id="rId16" Type="http://schemas.openxmlformats.org/officeDocument/2006/relationships/hyperlink" Target="http://img.prepmich.com.mx/p87/img.0e01c7.1433742333.MuVLU.01.fds.jpg" TargetMode="External"/><Relationship Id="rId20" Type="http://schemas.openxmlformats.org/officeDocument/2006/relationships/hyperlink" Target="http://img.prepmich.com.mx/p87/img.0e01c7.1433742896.z0WOE.01.fds.jpg" TargetMode="External"/><Relationship Id="rId29" Type="http://schemas.openxmlformats.org/officeDocument/2006/relationships/hyperlink" Target="http://img.prepmich.com.mx/p87/img.0e01c7.1433746139.JL2kS.01.fds.jpg" TargetMode="External"/><Relationship Id="rId1" Type="http://schemas.openxmlformats.org/officeDocument/2006/relationships/image" Target="../media/image13.jpeg"/><Relationship Id="rId6" Type="http://schemas.openxmlformats.org/officeDocument/2006/relationships/image" Target="../media/image18.jpeg"/><Relationship Id="rId11" Type="http://schemas.openxmlformats.org/officeDocument/2006/relationships/image" Target="../media/image23.jpeg"/><Relationship Id="rId24" Type="http://schemas.openxmlformats.org/officeDocument/2006/relationships/hyperlink" Target="http://img.prepmich.com.mx/p87/img.0e01c7.1433734866.lrtU4.01.fds.jpg" TargetMode="External"/><Relationship Id="rId32" Type="http://schemas.openxmlformats.org/officeDocument/2006/relationships/hyperlink" Target="http://img.prepmich.com.mx/p87/img.0e01c7.1433737005.E0PyL.01.fds.jpg" TargetMode="External"/><Relationship Id="rId5" Type="http://schemas.openxmlformats.org/officeDocument/2006/relationships/image" Target="../media/image17.jpeg"/><Relationship Id="rId15" Type="http://schemas.openxmlformats.org/officeDocument/2006/relationships/image" Target="../media/image26.gif"/><Relationship Id="rId23" Type="http://schemas.openxmlformats.org/officeDocument/2006/relationships/hyperlink" Target="http://img.prepmich.com.mx/p87/img.0e01c7.1433740387.nTB8D.01.fds.jpg" TargetMode="External"/><Relationship Id="rId28" Type="http://schemas.openxmlformats.org/officeDocument/2006/relationships/hyperlink" Target="http://img.prepmich.com.mx/p87/img.0e01c7.1433745955._qrjq.01.ds.jpg" TargetMode="External"/><Relationship Id="rId10" Type="http://schemas.openxmlformats.org/officeDocument/2006/relationships/image" Target="../media/image22.jpeg"/><Relationship Id="rId19" Type="http://schemas.openxmlformats.org/officeDocument/2006/relationships/hyperlink" Target="http://img.prepmich.com.mx/p87/img.0e01c7.1433743190.jje3U.01.fds.jpg" TargetMode="External"/><Relationship Id="rId31" Type="http://schemas.openxmlformats.org/officeDocument/2006/relationships/hyperlink" Target="http://img.prepmich.com.mx/p87/img.0e01c7.1433737778.b8C6C.01.fds.jpg" TargetMode="External"/><Relationship Id="rId4" Type="http://schemas.openxmlformats.org/officeDocument/2006/relationships/image" Target="../media/image16.jpeg"/><Relationship Id="rId9" Type="http://schemas.openxmlformats.org/officeDocument/2006/relationships/image" Target="../media/image21.jpeg"/><Relationship Id="rId14" Type="http://schemas.openxmlformats.org/officeDocument/2006/relationships/hyperlink" Target="http://img.prepmich.com.mx/p87/img.0e01c7.1433742043.Xu2Pk.01.ds.jpg" TargetMode="External"/><Relationship Id="rId22" Type="http://schemas.openxmlformats.org/officeDocument/2006/relationships/hyperlink" Target="http://img.prepmich.com.mx/p87/img.0e01c7.1433744114.7f6zL.01.fds.jpg" TargetMode="External"/><Relationship Id="rId27" Type="http://schemas.openxmlformats.org/officeDocument/2006/relationships/hyperlink" Target="http://img.prepmich.com.mx/p87/img.0e01c7.1433738867.rYmwq.01.ds.jpg" TargetMode="External"/><Relationship Id="rId30" Type="http://schemas.openxmlformats.org/officeDocument/2006/relationships/hyperlink" Target="http://img.prepmich.com.mx/p87/img.0e01c7.1433737560.cH2LS.01.fds.jpg" TargetMode="External"/><Relationship Id="rId35" Type="http://schemas.openxmlformats.org/officeDocument/2006/relationships/hyperlink" Target="http://img.prepmich.com.mx/p87/img.0e01c7.1433740068.8YjO3.01.ds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25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834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42750</xdr:colOff>
      <xdr:row>12</xdr:row>
      <xdr:rowOff>52275</xdr:rowOff>
    </xdr:from>
    <xdr:ext cx="476250" cy="476250"/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46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42750</xdr:colOff>
      <xdr:row>12</xdr:row>
      <xdr:rowOff>52275</xdr:rowOff>
    </xdr:from>
    <xdr:ext cx="476250" cy="476250"/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01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42750</xdr:colOff>
      <xdr:row>12</xdr:row>
      <xdr:rowOff>52275</xdr:rowOff>
    </xdr:from>
    <xdr:ext cx="476250" cy="476250"/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28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476249</xdr:colOff>
      <xdr:row>11</xdr:row>
      <xdr:rowOff>180974</xdr:rowOff>
    </xdr:from>
    <xdr:ext cx="600075" cy="600075"/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6362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20</xdr:col>
      <xdr:colOff>476249</xdr:colOff>
      <xdr:row>11</xdr:row>
      <xdr:rowOff>171449</xdr:rowOff>
    </xdr:from>
    <xdr:ext cx="600075" cy="600075"/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0899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1009649</xdr:colOff>
      <xdr:row>11</xdr:row>
      <xdr:rowOff>180974</xdr:rowOff>
    </xdr:from>
    <xdr:ext cx="600075" cy="600075"/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1157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557100</xdr:colOff>
      <xdr:row>12</xdr:row>
      <xdr:rowOff>52275</xdr:rowOff>
    </xdr:from>
    <xdr:ext cx="438000" cy="457467"/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7200" y="2338275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66674</xdr:colOff>
      <xdr:row>12</xdr:row>
      <xdr:rowOff>57149</xdr:rowOff>
    </xdr:from>
    <xdr:ext cx="438000" cy="457467"/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1324" y="2343149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571499</xdr:colOff>
      <xdr:row>12</xdr:row>
      <xdr:rowOff>66674</xdr:rowOff>
    </xdr:from>
    <xdr:ext cx="438000" cy="457467"/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3424" y="2352674"/>
          <a:ext cx="438000" cy="4574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209550</xdr:colOff>
      <xdr:row>3</xdr:row>
      <xdr:rowOff>19050</xdr:rowOff>
    </xdr:from>
    <xdr:to>
      <xdr:col>2</xdr:col>
      <xdr:colOff>571500</xdr:colOff>
      <xdr:row>4</xdr:row>
      <xdr:rowOff>180975</xdr:rowOff>
    </xdr:to>
    <xdr:pic>
      <xdr:nvPicPr>
        <xdr:cNvPr id="2" name="Imagen 1" descr="PA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676275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3</xdr:row>
      <xdr:rowOff>19050</xdr:rowOff>
    </xdr:from>
    <xdr:to>
      <xdr:col>3</xdr:col>
      <xdr:colOff>571500</xdr:colOff>
      <xdr:row>4</xdr:row>
      <xdr:rowOff>180975</xdr:rowOff>
    </xdr:to>
    <xdr:pic>
      <xdr:nvPicPr>
        <xdr:cNvPr id="3" name="Imagen 2" descr="PRI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676275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209550</xdr:colOff>
      <xdr:row>3</xdr:row>
      <xdr:rowOff>19050</xdr:rowOff>
    </xdr:from>
    <xdr:to>
      <xdr:col>4</xdr:col>
      <xdr:colOff>571500</xdr:colOff>
      <xdr:row>4</xdr:row>
      <xdr:rowOff>180975</xdr:rowOff>
    </xdr:to>
    <xdr:pic>
      <xdr:nvPicPr>
        <xdr:cNvPr id="4" name="Imagen 3" descr="PRD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676275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3</xdr:row>
      <xdr:rowOff>19050</xdr:rowOff>
    </xdr:from>
    <xdr:to>
      <xdr:col>5</xdr:col>
      <xdr:colOff>571500</xdr:colOff>
      <xdr:row>4</xdr:row>
      <xdr:rowOff>180975</xdr:rowOff>
    </xdr:to>
    <xdr:pic>
      <xdr:nvPicPr>
        <xdr:cNvPr id="5" name="Imagen 4" descr="P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676275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209550</xdr:colOff>
      <xdr:row>3</xdr:row>
      <xdr:rowOff>19050</xdr:rowOff>
    </xdr:from>
    <xdr:to>
      <xdr:col>6</xdr:col>
      <xdr:colOff>571500</xdr:colOff>
      <xdr:row>4</xdr:row>
      <xdr:rowOff>180975</xdr:rowOff>
    </xdr:to>
    <xdr:pic>
      <xdr:nvPicPr>
        <xdr:cNvPr id="6" name="Imagen 5" descr="PVEM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0" y="676275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209550</xdr:colOff>
      <xdr:row>3</xdr:row>
      <xdr:rowOff>19050</xdr:rowOff>
    </xdr:from>
    <xdr:to>
      <xdr:col>7</xdr:col>
      <xdr:colOff>571500</xdr:colOff>
      <xdr:row>4</xdr:row>
      <xdr:rowOff>180975</xdr:rowOff>
    </xdr:to>
    <xdr:pic>
      <xdr:nvPicPr>
        <xdr:cNvPr id="7" name="Imagen 6" descr="PNA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676275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209550</xdr:colOff>
      <xdr:row>3</xdr:row>
      <xdr:rowOff>19050</xdr:rowOff>
    </xdr:from>
    <xdr:to>
      <xdr:col>8</xdr:col>
      <xdr:colOff>571500</xdr:colOff>
      <xdr:row>4</xdr:row>
      <xdr:rowOff>180975</xdr:rowOff>
    </xdr:to>
    <xdr:pic>
      <xdr:nvPicPr>
        <xdr:cNvPr id="8" name="Imagen 7" descr="CC PRI PVEM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676275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209550</xdr:colOff>
      <xdr:row>3</xdr:row>
      <xdr:rowOff>19050</xdr:rowOff>
    </xdr:from>
    <xdr:to>
      <xdr:col>9</xdr:col>
      <xdr:colOff>571500</xdr:colOff>
      <xdr:row>4</xdr:row>
      <xdr:rowOff>180975</xdr:rowOff>
    </xdr:to>
    <xdr:pic>
      <xdr:nvPicPr>
        <xdr:cNvPr id="9" name="Imagen 8" descr="CC PRD PT PNA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676275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209550</xdr:colOff>
      <xdr:row>3</xdr:row>
      <xdr:rowOff>19050</xdr:rowOff>
    </xdr:from>
    <xdr:to>
      <xdr:col>10</xdr:col>
      <xdr:colOff>571500</xdr:colOff>
      <xdr:row>4</xdr:row>
      <xdr:rowOff>180975</xdr:rowOff>
    </xdr:to>
    <xdr:pic>
      <xdr:nvPicPr>
        <xdr:cNvPr id="10" name="Imagen 9" descr="CC PRD P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676275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209550</xdr:colOff>
      <xdr:row>3</xdr:row>
      <xdr:rowOff>19050</xdr:rowOff>
    </xdr:from>
    <xdr:to>
      <xdr:col>11</xdr:col>
      <xdr:colOff>571500</xdr:colOff>
      <xdr:row>4</xdr:row>
      <xdr:rowOff>180975</xdr:rowOff>
    </xdr:to>
    <xdr:pic>
      <xdr:nvPicPr>
        <xdr:cNvPr id="11" name="Imagen 10" descr="CC PRD PNA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676275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209550</xdr:colOff>
      <xdr:row>3</xdr:row>
      <xdr:rowOff>19050</xdr:rowOff>
    </xdr:from>
    <xdr:to>
      <xdr:col>12</xdr:col>
      <xdr:colOff>571500</xdr:colOff>
      <xdr:row>4</xdr:row>
      <xdr:rowOff>180975</xdr:rowOff>
    </xdr:to>
    <xdr:pic>
      <xdr:nvPicPr>
        <xdr:cNvPr id="12" name="Imagen 11" descr="CC PT PNA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676275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3</xdr:row>
      <xdr:rowOff>19050</xdr:rowOff>
    </xdr:from>
    <xdr:to>
      <xdr:col>13</xdr:col>
      <xdr:colOff>571500</xdr:colOff>
      <xdr:row>4</xdr:row>
      <xdr:rowOff>180975</xdr:rowOff>
    </xdr:to>
    <xdr:pic>
      <xdr:nvPicPr>
        <xdr:cNvPr id="13" name="Imagen 12" descr="NORE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5550" y="676275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209550</xdr:colOff>
      <xdr:row>3</xdr:row>
      <xdr:rowOff>19050</xdr:rowOff>
    </xdr:from>
    <xdr:to>
      <xdr:col>14</xdr:col>
      <xdr:colOff>571500</xdr:colOff>
      <xdr:row>4</xdr:row>
      <xdr:rowOff>180975</xdr:rowOff>
    </xdr:to>
    <xdr:pic>
      <xdr:nvPicPr>
        <xdr:cNvPr id="14" name="Imagen 13" descr="NULOS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7550" y="676275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638175</xdr:colOff>
      <xdr:row>5</xdr:row>
      <xdr:rowOff>171450</xdr:rowOff>
    </xdr:to>
    <xdr:pic>
      <xdr:nvPicPr>
        <xdr:cNvPr id="15" name="Imagen 14" descr="Ver Acta">
          <a:hlinkClick xmlns:r="http://schemas.openxmlformats.org/officeDocument/2006/relationships" r:id="rId14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7275"/>
          <a:ext cx="638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638175</xdr:colOff>
      <xdr:row>6</xdr:row>
      <xdr:rowOff>171450</xdr:rowOff>
    </xdr:to>
    <xdr:pic>
      <xdr:nvPicPr>
        <xdr:cNvPr id="16" name="Imagen 15" descr="Ver Acta">
          <a:hlinkClick xmlns:r="http://schemas.openxmlformats.org/officeDocument/2006/relationships" r:id="rId16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638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638175</xdr:colOff>
      <xdr:row>7</xdr:row>
      <xdr:rowOff>171450</xdr:rowOff>
    </xdr:to>
    <xdr:pic>
      <xdr:nvPicPr>
        <xdr:cNvPr id="17" name="Imagen 16" descr="Ver Acta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325"/>
          <a:ext cx="638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638175</xdr:colOff>
      <xdr:row>8</xdr:row>
      <xdr:rowOff>171450</xdr:rowOff>
    </xdr:to>
    <xdr:pic>
      <xdr:nvPicPr>
        <xdr:cNvPr id="18" name="Imagen 17" descr="Ver Acta">
          <a:hlinkClick xmlns:r="http://schemas.openxmlformats.org/officeDocument/2006/relationships" r:id="rId18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"/>
          <a:ext cx="638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638175</xdr:colOff>
      <xdr:row>9</xdr:row>
      <xdr:rowOff>171450</xdr:rowOff>
    </xdr:to>
    <xdr:pic>
      <xdr:nvPicPr>
        <xdr:cNvPr id="19" name="Imagen 18" descr="Ver Acta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7375"/>
          <a:ext cx="638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638175</xdr:colOff>
      <xdr:row>10</xdr:row>
      <xdr:rowOff>171450</xdr:rowOff>
    </xdr:to>
    <xdr:pic>
      <xdr:nvPicPr>
        <xdr:cNvPr id="20" name="Imagen 19" descr="Ver Acta">
          <a:hlinkClick xmlns:r="http://schemas.openxmlformats.org/officeDocument/2006/relationships" r:id="rId20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"/>
          <a:ext cx="638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638175</xdr:colOff>
      <xdr:row>11</xdr:row>
      <xdr:rowOff>171450</xdr:rowOff>
    </xdr:to>
    <xdr:pic>
      <xdr:nvPicPr>
        <xdr:cNvPr id="21" name="Imagen 20" descr="Ver Acta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7425"/>
          <a:ext cx="638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638175</xdr:colOff>
      <xdr:row>12</xdr:row>
      <xdr:rowOff>171450</xdr:rowOff>
    </xdr:to>
    <xdr:pic>
      <xdr:nvPicPr>
        <xdr:cNvPr id="22" name="Imagen 21" descr="Ver Acta">
          <a:hlinkClick xmlns:r="http://schemas.openxmlformats.org/officeDocument/2006/relationships" r:id="rId2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"/>
          <a:ext cx="638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638175</xdr:colOff>
      <xdr:row>13</xdr:row>
      <xdr:rowOff>171450</xdr:rowOff>
    </xdr:to>
    <xdr:pic>
      <xdr:nvPicPr>
        <xdr:cNvPr id="23" name="Imagen 22" descr="Ver Acta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7475"/>
          <a:ext cx="638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638175</xdr:colOff>
      <xdr:row>14</xdr:row>
      <xdr:rowOff>171450</xdr:rowOff>
    </xdr:to>
    <xdr:pic>
      <xdr:nvPicPr>
        <xdr:cNvPr id="24" name="Imagen 23" descr="Ver Acta">
          <a:hlinkClick xmlns:r="http://schemas.openxmlformats.org/officeDocument/2006/relationships" r:id="rId24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638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638175</xdr:colOff>
      <xdr:row>15</xdr:row>
      <xdr:rowOff>171450</xdr:rowOff>
    </xdr:to>
    <xdr:pic>
      <xdr:nvPicPr>
        <xdr:cNvPr id="25" name="Imagen 24" descr="Ver Acta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7525"/>
          <a:ext cx="638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638175</xdr:colOff>
      <xdr:row>16</xdr:row>
      <xdr:rowOff>171450</xdr:rowOff>
    </xdr:to>
    <xdr:pic>
      <xdr:nvPicPr>
        <xdr:cNvPr id="26" name="Imagen 25" descr="Ver Acta">
          <a:hlinkClick xmlns:r="http://schemas.openxmlformats.org/officeDocument/2006/relationships" r:id="rId26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7550"/>
          <a:ext cx="638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638175</xdr:colOff>
      <xdr:row>17</xdr:row>
      <xdr:rowOff>171450</xdr:rowOff>
    </xdr:to>
    <xdr:pic>
      <xdr:nvPicPr>
        <xdr:cNvPr id="27" name="Imagen 26" descr="Ver Acta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7575"/>
          <a:ext cx="638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638175</xdr:colOff>
      <xdr:row>18</xdr:row>
      <xdr:rowOff>171450</xdr:rowOff>
    </xdr:to>
    <xdr:pic>
      <xdr:nvPicPr>
        <xdr:cNvPr id="28" name="Imagen 27" descr="Ver Acta">
          <a:hlinkClick xmlns:r="http://schemas.openxmlformats.org/officeDocument/2006/relationships" r:id="rId28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638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638175</xdr:colOff>
      <xdr:row>19</xdr:row>
      <xdr:rowOff>171450</xdr:rowOff>
    </xdr:to>
    <xdr:pic>
      <xdr:nvPicPr>
        <xdr:cNvPr id="29" name="Imagen 28" descr="Ver Acta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638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638175</xdr:colOff>
      <xdr:row>20</xdr:row>
      <xdr:rowOff>171450</xdr:rowOff>
    </xdr:to>
    <xdr:pic>
      <xdr:nvPicPr>
        <xdr:cNvPr id="30" name="Imagen 29" descr="Ver Acta">
          <a:hlinkClick xmlns:r="http://schemas.openxmlformats.org/officeDocument/2006/relationships" r:id="rId30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7650"/>
          <a:ext cx="638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638175</xdr:colOff>
      <xdr:row>21</xdr:row>
      <xdr:rowOff>171450</xdr:rowOff>
    </xdr:to>
    <xdr:pic>
      <xdr:nvPicPr>
        <xdr:cNvPr id="31" name="Imagen 30" descr="Ver Acta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"/>
          <a:ext cx="638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638175</xdr:colOff>
      <xdr:row>22</xdr:row>
      <xdr:rowOff>171450</xdr:rowOff>
    </xdr:to>
    <xdr:pic>
      <xdr:nvPicPr>
        <xdr:cNvPr id="32" name="Imagen 31" descr="Ver Acta">
          <a:hlinkClick xmlns:r="http://schemas.openxmlformats.org/officeDocument/2006/relationships" r:id="rId3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638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638175</xdr:colOff>
      <xdr:row>23</xdr:row>
      <xdr:rowOff>171450</xdr:rowOff>
    </xdr:to>
    <xdr:pic>
      <xdr:nvPicPr>
        <xdr:cNvPr id="33" name="Imagen 32" descr="Ver Acta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7725"/>
          <a:ext cx="638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638175</xdr:colOff>
      <xdr:row>24</xdr:row>
      <xdr:rowOff>171450</xdr:rowOff>
    </xdr:to>
    <xdr:pic>
      <xdr:nvPicPr>
        <xdr:cNvPr id="34" name="Imagen 33" descr="Ver Acta">
          <a:hlinkClick xmlns:r="http://schemas.openxmlformats.org/officeDocument/2006/relationships" r:id="rId34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0"/>
          <a:ext cx="638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638175</xdr:colOff>
      <xdr:row>25</xdr:row>
      <xdr:rowOff>171450</xdr:rowOff>
    </xdr:to>
    <xdr:pic>
      <xdr:nvPicPr>
        <xdr:cNvPr id="35" name="Imagen 34" descr="Ver Acta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7775"/>
          <a:ext cx="638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tabSelected="1" workbookViewId="0">
      <selection activeCell="D1" sqref="D1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1" width="15.85546875" customWidth="1"/>
    <col min="22" max="22" width="23.7109375" customWidth="1"/>
    <col min="23" max="23" width="11.7109375" bestFit="1" customWidth="1"/>
    <col min="24" max="24" width="11.85546875" bestFit="1" customWidth="1"/>
    <col min="25" max="28" width="9.710937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72" t="s">
        <v>23</v>
      </c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</row>
    <row r="6" spans="1:29" ht="15" customHeight="1" x14ac:dyDescent="0.25">
      <c r="B6" s="1"/>
      <c r="C6" s="1"/>
      <c r="D6" s="1"/>
      <c r="E6" s="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</row>
    <row r="7" spans="1:29" ht="18.75" x14ac:dyDescent="0.3">
      <c r="A7" s="73"/>
      <c r="B7" s="73"/>
      <c r="C7" s="73"/>
      <c r="D7" s="73"/>
      <c r="E7" s="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</row>
    <row r="8" spans="1:29" ht="18.75" x14ac:dyDescent="0.3">
      <c r="A8" s="73" t="s">
        <v>0</v>
      </c>
      <c r="B8" s="73"/>
      <c r="C8" s="73"/>
      <c r="D8" s="73"/>
      <c r="F8" s="74" t="s">
        <v>1</v>
      </c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</row>
    <row r="9" spans="1:29" ht="18.75" x14ac:dyDescent="0.3">
      <c r="A9" s="3" t="str">
        <f>CONCATENATE("Casillas computadas: ",AC16," de ",AC15)</f>
        <v>Casillas computadas: 21 de 21</v>
      </c>
      <c r="B9" s="4"/>
      <c r="C9" s="4"/>
      <c r="D9" s="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</row>
    <row r="10" spans="1:29" ht="18.75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</row>
    <row r="11" spans="1:29" ht="15.75" thickBot="1" x14ac:dyDescent="0.3">
      <c r="F11" s="2"/>
      <c r="G11" s="2"/>
      <c r="H11" s="2"/>
      <c r="I11" s="2"/>
      <c r="J11" s="2"/>
      <c r="K11" s="2"/>
    </row>
    <row r="12" spans="1:29" ht="15.75" thickBot="1" x14ac:dyDescent="0.3">
      <c r="A12" s="75" t="s">
        <v>2</v>
      </c>
      <c r="B12" s="76"/>
      <c r="C12" s="76"/>
      <c r="D12" s="76"/>
      <c r="E12" s="77"/>
      <c r="F12" s="78" t="s">
        <v>3</v>
      </c>
      <c r="G12" s="79"/>
      <c r="H12" s="79"/>
      <c r="I12" s="79"/>
      <c r="J12" s="79"/>
      <c r="K12" s="79"/>
      <c r="L12" s="79"/>
      <c r="M12" s="79"/>
      <c r="N12" s="79"/>
      <c r="O12" s="80"/>
      <c r="P12" s="81" t="s">
        <v>4</v>
      </c>
      <c r="Q12" s="82"/>
      <c r="R12" s="83"/>
      <c r="S12" s="81" t="s">
        <v>5</v>
      </c>
      <c r="T12" s="82"/>
      <c r="U12" s="82"/>
      <c r="V12" s="82"/>
      <c r="W12" s="82"/>
      <c r="X12" s="83"/>
      <c r="Y12" s="84" t="s">
        <v>6</v>
      </c>
      <c r="Z12" s="85"/>
      <c r="AA12" s="85"/>
      <c r="AB12" s="86"/>
    </row>
    <row r="13" spans="1:29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1"/>
      <c r="T13" s="11"/>
      <c r="U13" s="11"/>
      <c r="V13" s="11"/>
      <c r="W13" s="11" t="s">
        <v>12</v>
      </c>
      <c r="X13" s="11" t="s">
        <v>13</v>
      </c>
      <c r="Y13" s="10" t="s">
        <v>14</v>
      </c>
      <c r="Z13" s="10" t="s">
        <v>15</v>
      </c>
      <c r="AA13" s="10" t="s">
        <v>16</v>
      </c>
      <c r="AB13" s="10" t="s">
        <v>24</v>
      </c>
    </row>
    <row r="14" spans="1:29" ht="15" customHeight="1" x14ac:dyDescent="0.25">
      <c r="A14" s="13">
        <v>1</v>
      </c>
      <c r="B14" s="14" t="s">
        <v>17</v>
      </c>
      <c r="C14" s="15">
        <v>1939</v>
      </c>
      <c r="D14" s="16" t="s">
        <v>18</v>
      </c>
      <c r="E14" s="17">
        <v>647</v>
      </c>
      <c r="F14" s="17">
        <v>89</v>
      </c>
      <c r="G14" s="17">
        <v>108</v>
      </c>
      <c r="H14" s="17">
        <v>105</v>
      </c>
      <c r="I14" s="17">
        <v>3</v>
      </c>
      <c r="J14" s="17">
        <v>2</v>
      </c>
      <c r="K14" s="17">
        <v>0</v>
      </c>
      <c r="L14" s="17">
        <v>1</v>
      </c>
      <c r="M14" s="17">
        <v>0</v>
      </c>
      <c r="N14" s="17">
        <v>0</v>
      </c>
      <c r="O14" s="17">
        <v>0</v>
      </c>
      <c r="P14" s="17">
        <v>1</v>
      </c>
      <c r="Q14" s="17">
        <f t="shared" ref="Q14:Q34" si="0">P14</f>
        <v>1</v>
      </c>
      <c r="R14" s="17">
        <f t="shared" ref="R14:R34" si="1">G14+J14+P14</f>
        <v>111</v>
      </c>
      <c r="S14" s="17">
        <v>2</v>
      </c>
      <c r="T14" s="17">
        <v>0</v>
      </c>
      <c r="U14" s="17">
        <v>0</v>
      </c>
      <c r="V14" s="17">
        <v>0</v>
      </c>
      <c r="W14" s="17">
        <f t="shared" ref="W14:W34" si="2">SUM(S14:V14)</f>
        <v>2</v>
      </c>
      <c r="X14" s="17">
        <f t="shared" ref="X14:X34" si="3">W14+H14+I14+L14</f>
        <v>111</v>
      </c>
      <c r="Y14" s="17">
        <v>0</v>
      </c>
      <c r="Z14" s="17">
        <v>6</v>
      </c>
      <c r="AA14" s="17">
        <f t="shared" ref="AA14:AA34" si="4">SUM(F14:O14)</f>
        <v>308</v>
      </c>
      <c r="AB14" s="17">
        <f t="shared" ref="AB14:AB34" si="5">Q14+W14+Y14+Z14+AA14</f>
        <v>317</v>
      </c>
      <c r="AC14">
        <f>COUNTIF(AB14:AB34,0)</f>
        <v>0</v>
      </c>
    </row>
    <row r="15" spans="1:29" ht="15" customHeight="1" x14ac:dyDescent="0.25">
      <c r="A15" s="18">
        <f t="shared" ref="A15:A34" si="6">A14+1</f>
        <v>2</v>
      </c>
      <c r="B15" s="19" t="s">
        <v>17</v>
      </c>
      <c r="C15" s="20">
        <v>1939</v>
      </c>
      <c r="D15" s="21" t="s">
        <v>19</v>
      </c>
      <c r="E15" s="22">
        <v>646</v>
      </c>
      <c r="F15" s="22">
        <v>75</v>
      </c>
      <c r="G15" s="22">
        <v>119</v>
      </c>
      <c r="H15" s="22">
        <v>116</v>
      </c>
      <c r="I15" s="22">
        <v>4</v>
      </c>
      <c r="J15" s="22">
        <v>0</v>
      </c>
      <c r="K15" s="22">
        <v>0</v>
      </c>
      <c r="L15" s="22">
        <v>1</v>
      </c>
      <c r="M15" s="22">
        <v>0</v>
      </c>
      <c r="N15" s="22">
        <v>0</v>
      </c>
      <c r="O15" s="22">
        <v>0</v>
      </c>
      <c r="P15" s="22">
        <v>1</v>
      </c>
      <c r="Q15" s="22">
        <f t="shared" si="0"/>
        <v>1</v>
      </c>
      <c r="R15" s="22">
        <f t="shared" si="1"/>
        <v>120</v>
      </c>
      <c r="S15" s="22">
        <v>0</v>
      </c>
      <c r="T15" s="22">
        <v>0</v>
      </c>
      <c r="U15" s="22">
        <v>0</v>
      </c>
      <c r="V15" s="22">
        <v>0</v>
      </c>
      <c r="W15" s="22">
        <f t="shared" si="2"/>
        <v>0</v>
      </c>
      <c r="X15" s="22">
        <f t="shared" si="3"/>
        <v>121</v>
      </c>
      <c r="Y15" s="22">
        <v>0</v>
      </c>
      <c r="Z15" s="22">
        <v>5</v>
      </c>
      <c r="AA15" s="22">
        <f t="shared" si="4"/>
        <v>315</v>
      </c>
      <c r="AB15" s="22">
        <f t="shared" si="5"/>
        <v>321</v>
      </c>
      <c r="AC15">
        <f>C38</f>
        <v>21</v>
      </c>
    </row>
    <row r="16" spans="1:29" ht="15" customHeight="1" x14ac:dyDescent="0.25">
      <c r="A16" s="23">
        <f t="shared" si="6"/>
        <v>3</v>
      </c>
      <c r="B16" s="24" t="s">
        <v>17</v>
      </c>
      <c r="C16" s="25">
        <v>1939</v>
      </c>
      <c r="D16" s="26" t="s">
        <v>20</v>
      </c>
      <c r="E16" s="27">
        <v>646</v>
      </c>
      <c r="F16" s="27">
        <v>84</v>
      </c>
      <c r="G16" s="27">
        <v>115</v>
      </c>
      <c r="H16" s="27">
        <v>132</v>
      </c>
      <c r="I16" s="27">
        <v>2</v>
      </c>
      <c r="J16" s="27">
        <v>1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1</v>
      </c>
      <c r="Q16" s="27">
        <f t="shared" si="0"/>
        <v>1</v>
      </c>
      <c r="R16" s="27">
        <f t="shared" si="1"/>
        <v>117</v>
      </c>
      <c r="S16" s="27">
        <v>3</v>
      </c>
      <c r="T16" s="27">
        <v>0</v>
      </c>
      <c r="U16" s="27">
        <v>0</v>
      </c>
      <c r="V16" s="27">
        <v>0</v>
      </c>
      <c r="W16" s="27">
        <f t="shared" si="2"/>
        <v>3</v>
      </c>
      <c r="X16" s="27">
        <f t="shared" si="3"/>
        <v>137</v>
      </c>
      <c r="Y16" s="27">
        <v>0</v>
      </c>
      <c r="Z16" s="27">
        <v>11</v>
      </c>
      <c r="AA16" s="27">
        <f t="shared" si="4"/>
        <v>334</v>
      </c>
      <c r="AB16" s="27">
        <f t="shared" si="5"/>
        <v>349</v>
      </c>
      <c r="AC16">
        <f>AC15-AC14</f>
        <v>21</v>
      </c>
    </row>
    <row r="17" spans="1:29" ht="15" customHeight="1" x14ac:dyDescent="0.25">
      <c r="A17" s="18">
        <f t="shared" si="6"/>
        <v>4</v>
      </c>
      <c r="B17" s="19" t="s">
        <v>17</v>
      </c>
      <c r="C17" s="20">
        <v>1940</v>
      </c>
      <c r="D17" s="21" t="s">
        <v>18</v>
      </c>
      <c r="E17" s="22">
        <v>666</v>
      </c>
      <c r="F17" s="22">
        <v>91</v>
      </c>
      <c r="G17" s="22">
        <v>123</v>
      </c>
      <c r="H17" s="22">
        <v>134</v>
      </c>
      <c r="I17" s="22">
        <v>1</v>
      </c>
      <c r="J17" s="22">
        <v>1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1</v>
      </c>
      <c r="Q17" s="22">
        <f t="shared" si="0"/>
        <v>1</v>
      </c>
      <c r="R17" s="22">
        <f t="shared" si="1"/>
        <v>125</v>
      </c>
      <c r="S17" s="22">
        <v>2</v>
      </c>
      <c r="T17" s="22">
        <v>0</v>
      </c>
      <c r="U17" s="22">
        <v>0</v>
      </c>
      <c r="V17" s="22">
        <v>2</v>
      </c>
      <c r="W17" s="22">
        <f t="shared" si="2"/>
        <v>4</v>
      </c>
      <c r="X17" s="22">
        <f t="shared" si="3"/>
        <v>139</v>
      </c>
      <c r="Y17" s="22">
        <v>0</v>
      </c>
      <c r="Z17" s="22">
        <v>3</v>
      </c>
      <c r="AA17" s="22">
        <f t="shared" si="4"/>
        <v>350</v>
      </c>
      <c r="AB17" s="22">
        <f t="shared" si="5"/>
        <v>358</v>
      </c>
      <c r="AC17" s="28">
        <f>AC16*100/AC15</f>
        <v>100</v>
      </c>
    </row>
    <row r="18" spans="1:29" ht="15" customHeight="1" x14ac:dyDescent="0.25">
      <c r="A18" s="23">
        <f t="shared" si="6"/>
        <v>5</v>
      </c>
      <c r="B18" s="24" t="s">
        <v>17</v>
      </c>
      <c r="C18" s="25">
        <v>1941</v>
      </c>
      <c r="D18" s="26" t="s">
        <v>18</v>
      </c>
      <c r="E18" s="27">
        <v>474</v>
      </c>
      <c r="F18" s="27">
        <v>102</v>
      </c>
      <c r="G18" s="27">
        <v>80</v>
      </c>
      <c r="H18" s="27">
        <v>70</v>
      </c>
      <c r="I18" s="27">
        <v>1</v>
      </c>
      <c r="J18" s="27">
        <v>2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f t="shared" si="0"/>
        <v>0</v>
      </c>
      <c r="R18" s="27">
        <f t="shared" si="1"/>
        <v>82</v>
      </c>
      <c r="S18" s="27">
        <v>1</v>
      </c>
      <c r="T18" s="27">
        <v>0</v>
      </c>
      <c r="U18" s="27">
        <v>0</v>
      </c>
      <c r="V18" s="27">
        <v>1</v>
      </c>
      <c r="W18" s="27">
        <f t="shared" si="2"/>
        <v>2</v>
      </c>
      <c r="X18" s="27">
        <f t="shared" si="3"/>
        <v>73</v>
      </c>
      <c r="Y18" s="27">
        <v>0</v>
      </c>
      <c r="Z18" s="27">
        <v>3</v>
      </c>
      <c r="AA18" s="27">
        <f t="shared" si="4"/>
        <v>255</v>
      </c>
      <c r="AB18" s="27">
        <f t="shared" si="5"/>
        <v>260</v>
      </c>
      <c r="AC18" s="29" t="str">
        <f>TEXT(AC17,"0.00")</f>
        <v>100.00</v>
      </c>
    </row>
    <row r="19" spans="1:29" ht="15" customHeight="1" x14ac:dyDescent="0.25">
      <c r="A19" s="18">
        <f t="shared" si="6"/>
        <v>6</v>
      </c>
      <c r="B19" s="19" t="s">
        <v>17</v>
      </c>
      <c r="C19" s="20">
        <v>1941</v>
      </c>
      <c r="D19" s="21" t="s">
        <v>19</v>
      </c>
      <c r="E19" s="22">
        <v>474</v>
      </c>
      <c r="F19" s="22">
        <v>80</v>
      </c>
      <c r="G19" s="22">
        <v>94</v>
      </c>
      <c r="H19" s="22">
        <v>68</v>
      </c>
      <c r="I19" s="22">
        <v>1</v>
      </c>
      <c r="J19" s="22">
        <v>1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1</v>
      </c>
      <c r="Q19" s="22">
        <f t="shared" si="0"/>
        <v>1</v>
      </c>
      <c r="R19" s="22">
        <f t="shared" si="1"/>
        <v>96</v>
      </c>
      <c r="S19" s="22">
        <v>1</v>
      </c>
      <c r="T19" s="22">
        <v>0</v>
      </c>
      <c r="U19" s="22">
        <v>0</v>
      </c>
      <c r="V19" s="22">
        <v>1</v>
      </c>
      <c r="W19" s="22">
        <f t="shared" si="2"/>
        <v>2</v>
      </c>
      <c r="X19" s="22">
        <f t="shared" si="3"/>
        <v>71</v>
      </c>
      <c r="Y19" s="22">
        <v>0</v>
      </c>
      <c r="Z19" s="22">
        <v>5</v>
      </c>
      <c r="AA19" s="22">
        <f t="shared" si="4"/>
        <v>244</v>
      </c>
      <c r="AB19" s="22">
        <f t="shared" si="5"/>
        <v>252</v>
      </c>
    </row>
    <row r="20" spans="1:29" ht="15" customHeight="1" x14ac:dyDescent="0.25">
      <c r="A20" s="23">
        <f t="shared" si="6"/>
        <v>7</v>
      </c>
      <c r="B20" s="24" t="s">
        <v>17</v>
      </c>
      <c r="C20" s="25">
        <v>1942</v>
      </c>
      <c r="D20" s="26" t="s">
        <v>18</v>
      </c>
      <c r="E20" s="27">
        <v>766</v>
      </c>
      <c r="F20" s="27">
        <v>140</v>
      </c>
      <c r="G20" s="27">
        <v>116</v>
      </c>
      <c r="H20" s="27">
        <v>104</v>
      </c>
      <c r="I20" s="27">
        <v>4</v>
      </c>
      <c r="J20" s="27">
        <v>3</v>
      </c>
      <c r="K20" s="27">
        <v>0</v>
      </c>
      <c r="L20" s="27">
        <v>3</v>
      </c>
      <c r="M20" s="27">
        <v>0</v>
      </c>
      <c r="N20" s="27">
        <v>0</v>
      </c>
      <c r="O20" s="27">
        <v>0</v>
      </c>
      <c r="P20" s="27">
        <v>1</v>
      </c>
      <c r="Q20" s="27">
        <f t="shared" si="0"/>
        <v>1</v>
      </c>
      <c r="R20" s="27">
        <f t="shared" si="1"/>
        <v>120</v>
      </c>
      <c r="S20" s="27">
        <v>1</v>
      </c>
      <c r="T20" s="27">
        <v>0</v>
      </c>
      <c r="U20" s="27">
        <v>0</v>
      </c>
      <c r="V20" s="27">
        <v>2</v>
      </c>
      <c r="W20" s="27">
        <f t="shared" si="2"/>
        <v>3</v>
      </c>
      <c r="X20" s="27">
        <f t="shared" si="3"/>
        <v>114</v>
      </c>
      <c r="Y20" s="27">
        <v>0</v>
      </c>
      <c r="Z20" s="27">
        <v>13</v>
      </c>
      <c r="AA20" s="27">
        <f t="shared" si="4"/>
        <v>370</v>
      </c>
      <c r="AB20" s="27">
        <f t="shared" si="5"/>
        <v>387</v>
      </c>
    </row>
    <row r="21" spans="1:29" ht="15" customHeight="1" x14ac:dyDescent="0.25">
      <c r="A21" s="18">
        <f t="shared" si="6"/>
        <v>8</v>
      </c>
      <c r="B21" s="19" t="s">
        <v>17</v>
      </c>
      <c r="C21" s="20">
        <v>1942</v>
      </c>
      <c r="D21" s="21" t="s">
        <v>19</v>
      </c>
      <c r="E21" s="22">
        <v>765</v>
      </c>
      <c r="F21" s="22">
        <v>126</v>
      </c>
      <c r="G21" s="22">
        <v>121</v>
      </c>
      <c r="H21" s="22">
        <v>129</v>
      </c>
      <c r="I21" s="22">
        <v>4</v>
      </c>
      <c r="J21" s="22">
        <v>2</v>
      </c>
      <c r="K21" s="22">
        <v>0</v>
      </c>
      <c r="L21" s="22">
        <v>2</v>
      </c>
      <c r="M21" s="22">
        <v>0</v>
      </c>
      <c r="N21" s="22">
        <v>0</v>
      </c>
      <c r="O21" s="22">
        <v>0</v>
      </c>
      <c r="P21" s="22">
        <v>2</v>
      </c>
      <c r="Q21" s="22">
        <f t="shared" si="0"/>
        <v>2</v>
      </c>
      <c r="R21" s="22">
        <f t="shared" si="1"/>
        <v>125</v>
      </c>
      <c r="S21" s="22">
        <v>1</v>
      </c>
      <c r="T21" s="22">
        <v>0</v>
      </c>
      <c r="U21" s="22">
        <v>0</v>
      </c>
      <c r="V21" s="22">
        <v>0</v>
      </c>
      <c r="W21" s="22">
        <f t="shared" si="2"/>
        <v>1</v>
      </c>
      <c r="X21" s="22">
        <f t="shared" si="3"/>
        <v>136</v>
      </c>
      <c r="Y21" s="22">
        <v>0</v>
      </c>
      <c r="Z21" s="22">
        <v>9</v>
      </c>
      <c r="AA21" s="22">
        <f t="shared" si="4"/>
        <v>384</v>
      </c>
      <c r="AB21" s="22">
        <f t="shared" si="5"/>
        <v>396</v>
      </c>
    </row>
    <row r="22" spans="1:29" ht="15" customHeight="1" x14ac:dyDescent="0.25">
      <c r="A22" s="23">
        <f t="shared" si="6"/>
        <v>9</v>
      </c>
      <c r="B22" s="24" t="s">
        <v>17</v>
      </c>
      <c r="C22" s="25">
        <v>1943</v>
      </c>
      <c r="D22" s="26" t="s">
        <v>18</v>
      </c>
      <c r="E22" s="27">
        <v>453</v>
      </c>
      <c r="F22" s="27">
        <v>73</v>
      </c>
      <c r="G22" s="27">
        <v>84</v>
      </c>
      <c r="H22" s="27">
        <v>87</v>
      </c>
      <c r="I22" s="27">
        <v>3</v>
      </c>
      <c r="J22" s="27">
        <v>1</v>
      </c>
      <c r="K22" s="27">
        <v>0</v>
      </c>
      <c r="L22" s="27">
        <v>1</v>
      </c>
      <c r="M22" s="27">
        <v>0</v>
      </c>
      <c r="N22" s="27">
        <v>0</v>
      </c>
      <c r="O22" s="27">
        <v>0</v>
      </c>
      <c r="P22" s="27">
        <v>0</v>
      </c>
      <c r="Q22" s="27">
        <f t="shared" si="0"/>
        <v>0</v>
      </c>
      <c r="R22" s="27">
        <f t="shared" si="1"/>
        <v>85</v>
      </c>
      <c r="S22" s="27">
        <v>2</v>
      </c>
      <c r="T22" s="27">
        <v>0</v>
      </c>
      <c r="U22" s="27">
        <v>0</v>
      </c>
      <c r="V22" s="27">
        <v>1</v>
      </c>
      <c r="W22" s="27">
        <f t="shared" si="2"/>
        <v>3</v>
      </c>
      <c r="X22" s="27">
        <f t="shared" si="3"/>
        <v>94</v>
      </c>
      <c r="Y22" s="27">
        <v>0</v>
      </c>
      <c r="Z22" s="27">
        <v>6</v>
      </c>
      <c r="AA22" s="27">
        <f t="shared" si="4"/>
        <v>249</v>
      </c>
      <c r="AB22" s="27">
        <f t="shared" si="5"/>
        <v>258</v>
      </c>
    </row>
    <row r="23" spans="1:29" ht="15" customHeight="1" x14ac:dyDescent="0.25">
      <c r="A23" s="18">
        <f t="shared" si="6"/>
        <v>10</v>
      </c>
      <c r="B23" s="19" t="s">
        <v>17</v>
      </c>
      <c r="C23" s="20">
        <v>1943</v>
      </c>
      <c r="D23" s="21" t="s">
        <v>19</v>
      </c>
      <c r="E23" s="22">
        <v>453</v>
      </c>
      <c r="F23" s="22">
        <v>68</v>
      </c>
      <c r="G23" s="22">
        <v>74</v>
      </c>
      <c r="H23" s="22">
        <v>81</v>
      </c>
      <c r="I23" s="22">
        <v>3</v>
      </c>
      <c r="J23" s="22">
        <v>2</v>
      </c>
      <c r="K23" s="22">
        <v>0</v>
      </c>
      <c r="L23" s="22">
        <v>4</v>
      </c>
      <c r="M23" s="22">
        <v>0</v>
      </c>
      <c r="N23" s="22">
        <v>0</v>
      </c>
      <c r="O23" s="22">
        <v>0</v>
      </c>
      <c r="P23" s="22">
        <v>2</v>
      </c>
      <c r="Q23" s="22">
        <f t="shared" si="0"/>
        <v>2</v>
      </c>
      <c r="R23" s="22">
        <f t="shared" si="1"/>
        <v>78</v>
      </c>
      <c r="S23" s="22">
        <v>1</v>
      </c>
      <c r="T23" s="22">
        <v>0</v>
      </c>
      <c r="U23" s="22">
        <v>0</v>
      </c>
      <c r="V23" s="22">
        <v>2</v>
      </c>
      <c r="W23" s="22">
        <f t="shared" si="2"/>
        <v>3</v>
      </c>
      <c r="X23" s="22">
        <f t="shared" si="3"/>
        <v>91</v>
      </c>
      <c r="Y23" s="22">
        <v>0</v>
      </c>
      <c r="Z23" s="22">
        <v>7</v>
      </c>
      <c r="AA23" s="22">
        <f t="shared" si="4"/>
        <v>232</v>
      </c>
      <c r="AB23" s="22">
        <f t="shared" si="5"/>
        <v>244</v>
      </c>
      <c r="AC23">
        <f>C46</f>
        <v>0</v>
      </c>
    </row>
    <row r="24" spans="1:29" ht="15" customHeight="1" x14ac:dyDescent="0.25">
      <c r="A24" s="23">
        <f t="shared" si="6"/>
        <v>11</v>
      </c>
      <c r="B24" s="24" t="s">
        <v>17</v>
      </c>
      <c r="C24" s="25">
        <v>1944</v>
      </c>
      <c r="D24" s="26" t="s">
        <v>18</v>
      </c>
      <c r="E24" s="27">
        <v>424</v>
      </c>
      <c r="F24" s="27">
        <v>72</v>
      </c>
      <c r="G24" s="27">
        <v>75</v>
      </c>
      <c r="H24" s="27">
        <v>70</v>
      </c>
      <c r="I24" s="27">
        <v>2</v>
      </c>
      <c r="J24" s="27">
        <v>1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f t="shared" si="0"/>
        <v>0</v>
      </c>
      <c r="R24" s="27">
        <f t="shared" si="1"/>
        <v>76</v>
      </c>
      <c r="S24" s="27">
        <v>1</v>
      </c>
      <c r="T24" s="27">
        <v>0</v>
      </c>
      <c r="U24" s="27">
        <v>0</v>
      </c>
      <c r="V24" s="27">
        <v>0</v>
      </c>
      <c r="W24" s="27">
        <f t="shared" si="2"/>
        <v>1</v>
      </c>
      <c r="X24" s="27">
        <f t="shared" si="3"/>
        <v>73</v>
      </c>
      <c r="Y24" s="27">
        <v>0</v>
      </c>
      <c r="Z24" s="27">
        <v>4</v>
      </c>
      <c r="AA24" s="27">
        <f t="shared" si="4"/>
        <v>220</v>
      </c>
      <c r="AB24" s="27">
        <f t="shared" si="5"/>
        <v>225</v>
      </c>
      <c r="AC24">
        <f>AC23-AC22</f>
        <v>0</v>
      </c>
    </row>
    <row r="25" spans="1:29" ht="15" customHeight="1" x14ac:dyDescent="0.25">
      <c r="A25" s="18">
        <f t="shared" si="6"/>
        <v>12</v>
      </c>
      <c r="B25" s="19" t="s">
        <v>17</v>
      </c>
      <c r="C25" s="20">
        <v>1944</v>
      </c>
      <c r="D25" s="21" t="s">
        <v>19</v>
      </c>
      <c r="E25" s="22">
        <v>424</v>
      </c>
      <c r="F25" s="22">
        <v>60</v>
      </c>
      <c r="G25" s="22">
        <v>66</v>
      </c>
      <c r="H25" s="22">
        <v>107</v>
      </c>
      <c r="I25" s="22">
        <v>3</v>
      </c>
      <c r="J25" s="22">
        <v>2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f t="shared" si="0"/>
        <v>0</v>
      </c>
      <c r="R25" s="22">
        <f t="shared" si="1"/>
        <v>68</v>
      </c>
      <c r="S25" s="22">
        <v>0</v>
      </c>
      <c r="T25" s="22">
        <v>0</v>
      </c>
      <c r="U25" s="22">
        <v>0</v>
      </c>
      <c r="V25" s="22">
        <v>0</v>
      </c>
      <c r="W25" s="22">
        <f t="shared" si="2"/>
        <v>0</v>
      </c>
      <c r="X25" s="22">
        <f t="shared" si="3"/>
        <v>110</v>
      </c>
      <c r="Y25" s="22">
        <v>0</v>
      </c>
      <c r="Z25" s="22">
        <v>5</v>
      </c>
      <c r="AA25" s="22">
        <f t="shared" si="4"/>
        <v>238</v>
      </c>
      <c r="AB25" s="22">
        <f t="shared" si="5"/>
        <v>243</v>
      </c>
      <c r="AC25" s="28" t="e">
        <f>AC24*100/AC23</f>
        <v>#DIV/0!</v>
      </c>
    </row>
    <row r="26" spans="1:29" ht="15" customHeight="1" x14ac:dyDescent="0.25">
      <c r="A26" s="23">
        <f t="shared" si="6"/>
        <v>13</v>
      </c>
      <c r="B26" s="24" t="s">
        <v>17</v>
      </c>
      <c r="C26" s="25">
        <v>1944</v>
      </c>
      <c r="D26" s="26" t="s">
        <v>21</v>
      </c>
      <c r="E26" s="27">
        <v>524</v>
      </c>
      <c r="F26" s="27">
        <v>43</v>
      </c>
      <c r="G26" s="27">
        <v>55</v>
      </c>
      <c r="H26" s="27">
        <v>99</v>
      </c>
      <c r="I26" s="27">
        <v>2</v>
      </c>
      <c r="J26" s="27">
        <v>4</v>
      </c>
      <c r="K26" s="27">
        <v>0</v>
      </c>
      <c r="L26" s="27">
        <v>3</v>
      </c>
      <c r="M26" s="27">
        <v>0</v>
      </c>
      <c r="N26" s="27">
        <v>0</v>
      </c>
      <c r="O26" s="27">
        <v>0</v>
      </c>
      <c r="P26" s="27">
        <v>1</v>
      </c>
      <c r="Q26" s="27">
        <f t="shared" si="0"/>
        <v>1</v>
      </c>
      <c r="R26" s="27">
        <f t="shared" si="1"/>
        <v>60</v>
      </c>
      <c r="S26" s="27">
        <v>1</v>
      </c>
      <c r="T26" s="27">
        <v>0</v>
      </c>
      <c r="U26" s="27">
        <v>0</v>
      </c>
      <c r="V26" s="27">
        <v>1</v>
      </c>
      <c r="W26" s="27">
        <f t="shared" si="2"/>
        <v>2</v>
      </c>
      <c r="X26" s="27">
        <f t="shared" si="3"/>
        <v>106</v>
      </c>
      <c r="Y26" s="27">
        <v>0</v>
      </c>
      <c r="Z26" s="27">
        <v>4</v>
      </c>
      <c r="AA26" s="27">
        <f t="shared" si="4"/>
        <v>206</v>
      </c>
      <c r="AB26" s="27">
        <f t="shared" si="5"/>
        <v>213</v>
      </c>
      <c r="AC26" s="29" t="e">
        <f>TEXT(AC25,"0.00")</f>
        <v>#DIV/0!</v>
      </c>
    </row>
    <row r="27" spans="1:29" ht="15" customHeight="1" x14ac:dyDescent="0.25">
      <c r="A27" s="18">
        <f t="shared" si="6"/>
        <v>14</v>
      </c>
      <c r="B27" s="19" t="s">
        <v>17</v>
      </c>
      <c r="C27" s="20">
        <v>1945</v>
      </c>
      <c r="D27" s="21" t="s">
        <v>18</v>
      </c>
      <c r="E27" s="22">
        <v>576</v>
      </c>
      <c r="F27" s="22">
        <v>49</v>
      </c>
      <c r="G27" s="22">
        <v>112</v>
      </c>
      <c r="H27" s="22">
        <v>96</v>
      </c>
      <c r="I27" s="22">
        <v>3</v>
      </c>
      <c r="J27" s="22">
        <v>3</v>
      </c>
      <c r="K27" s="22">
        <v>0</v>
      </c>
      <c r="L27" s="22">
        <v>1</v>
      </c>
      <c r="M27" s="22">
        <v>0</v>
      </c>
      <c r="N27" s="22">
        <v>0</v>
      </c>
      <c r="O27" s="22">
        <v>0</v>
      </c>
      <c r="P27" s="22">
        <v>0</v>
      </c>
      <c r="Q27" s="22">
        <f t="shared" si="0"/>
        <v>0</v>
      </c>
      <c r="R27" s="22">
        <f t="shared" si="1"/>
        <v>115</v>
      </c>
      <c r="S27" s="22">
        <v>2</v>
      </c>
      <c r="T27" s="22">
        <v>0</v>
      </c>
      <c r="U27" s="22">
        <v>0</v>
      </c>
      <c r="V27" s="22">
        <v>0</v>
      </c>
      <c r="W27" s="22">
        <f t="shared" si="2"/>
        <v>2</v>
      </c>
      <c r="X27" s="22">
        <f t="shared" si="3"/>
        <v>102</v>
      </c>
      <c r="Y27" s="22">
        <v>1</v>
      </c>
      <c r="Z27" s="22">
        <v>12</v>
      </c>
      <c r="AA27" s="22">
        <f t="shared" si="4"/>
        <v>264</v>
      </c>
      <c r="AB27" s="22">
        <f t="shared" si="5"/>
        <v>279</v>
      </c>
    </row>
    <row r="28" spans="1:29" ht="15" customHeight="1" x14ac:dyDescent="0.25">
      <c r="A28" s="23">
        <f t="shared" si="6"/>
        <v>15</v>
      </c>
      <c r="B28" s="24" t="s">
        <v>17</v>
      </c>
      <c r="C28" s="25">
        <v>1945</v>
      </c>
      <c r="D28" s="26" t="s">
        <v>19</v>
      </c>
      <c r="E28" s="27">
        <v>576</v>
      </c>
      <c r="F28" s="27">
        <v>40</v>
      </c>
      <c r="G28" s="27">
        <v>104</v>
      </c>
      <c r="H28" s="27">
        <v>85</v>
      </c>
      <c r="I28" s="27">
        <v>1</v>
      </c>
      <c r="J28" s="27">
        <v>1</v>
      </c>
      <c r="K28" s="27">
        <v>0</v>
      </c>
      <c r="L28" s="27">
        <v>1</v>
      </c>
      <c r="M28" s="27">
        <v>0</v>
      </c>
      <c r="N28" s="27">
        <v>0</v>
      </c>
      <c r="O28" s="27">
        <v>0</v>
      </c>
      <c r="P28" s="27">
        <v>0</v>
      </c>
      <c r="Q28" s="27">
        <f t="shared" si="0"/>
        <v>0</v>
      </c>
      <c r="R28" s="27">
        <f t="shared" si="1"/>
        <v>105</v>
      </c>
      <c r="S28" s="27">
        <v>0</v>
      </c>
      <c r="T28" s="27">
        <v>0</v>
      </c>
      <c r="U28" s="27">
        <v>0</v>
      </c>
      <c r="V28" s="27">
        <v>2</v>
      </c>
      <c r="W28" s="27">
        <f t="shared" si="2"/>
        <v>2</v>
      </c>
      <c r="X28" s="27">
        <f t="shared" si="3"/>
        <v>89</v>
      </c>
      <c r="Y28" s="27">
        <v>0</v>
      </c>
      <c r="Z28" s="27">
        <v>16</v>
      </c>
      <c r="AA28" s="27">
        <f t="shared" si="4"/>
        <v>232</v>
      </c>
      <c r="AB28" s="27">
        <f t="shared" si="5"/>
        <v>250</v>
      </c>
    </row>
    <row r="29" spans="1:29" ht="15" customHeight="1" x14ac:dyDescent="0.25">
      <c r="A29" s="18">
        <f t="shared" si="6"/>
        <v>16</v>
      </c>
      <c r="B29" s="19" t="s">
        <v>17</v>
      </c>
      <c r="C29" s="20">
        <v>1946</v>
      </c>
      <c r="D29" s="21" t="s">
        <v>18</v>
      </c>
      <c r="E29" s="22">
        <v>473</v>
      </c>
      <c r="F29" s="22">
        <v>85</v>
      </c>
      <c r="G29" s="22">
        <v>85</v>
      </c>
      <c r="H29" s="22">
        <v>63</v>
      </c>
      <c r="I29" s="22">
        <v>0</v>
      </c>
      <c r="J29" s="22">
        <v>1</v>
      </c>
      <c r="K29" s="22">
        <v>0</v>
      </c>
      <c r="L29" s="22">
        <v>2</v>
      </c>
      <c r="M29" s="22">
        <v>0</v>
      </c>
      <c r="N29" s="22">
        <v>0</v>
      </c>
      <c r="O29" s="22">
        <v>0</v>
      </c>
      <c r="P29" s="22">
        <v>4</v>
      </c>
      <c r="Q29" s="22">
        <f t="shared" si="0"/>
        <v>4</v>
      </c>
      <c r="R29" s="22">
        <f t="shared" si="1"/>
        <v>90</v>
      </c>
      <c r="S29" s="22">
        <v>5</v>
      </c>
      <c r="T29" s="22">
        <v>0</v>
      </c>
      <c r="U29" s="22">
        <v>0</v>
      </c>
      <c r="V29" s="22">
        <v>0</v>
      </c>
      <c r="W29" s="22">
        <f t="shared" si="2"/>
        <v>5</v>
      </c>
      <c r="X29" s="22">
        <f t="shared" si="3"/>
        <v>70</v>
      </c>
      <c r="Y29" s="22">
        <v>0</v>
      </c>
      <c r="Z29" s="22">
        <v>7</v>
      </c>
      <c r="AA29" s="22">
        <f t="shared" si="4"/>
        <v>236</v>
      </c>
      <c r="AB29" s="22">
        <f t="shared" si="5"/>
        <v>252</v>
      </c>
      <c r="AC29">
        <f>C52</f>
        <v>0</v>
      </c>
    </row>
    <row r="30" spans="1:29" ht="15" customHeight="1" x14ac:dyDescent="0.25">
      <c r="A30" s="23">
        <f t="shared" si="6"/>
        <v>17</v>
      </c>
      <c r="B30" s="24" t="s">
        <v>17</v>
      </c>
      <c r="C30" s="25">
        <v>1946</v>
      </c>
      <c r="D30" s="26" t="s">
        <v>19</v>
      </c>
      <c r="E30" s="27">
        <v>473</v>
      </c>
      <c r="F30" s="27">
        <v>103</v>
      </c>
      <c r="G30" s="27">
        <v>61</v>
      </c>
      <c r="H30" s="27">
        <v>60</v>
      </c>
      <c r="I30" s="27">
        <v>1</v>
      </c>
      <c r="J30" s="27">
        <v>2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f t="shared" si="0"/>
        <v>0</v>
      </c>
      <c r="R30" s="27">
        <f t="shared" si="1"/>
        <v>63</v>
      </c>
      <c r="S30" s="27">
        <v>2</v>
      </c>
      <c r="T30" s="27">
        <v>0</v>
      </c>
      <c r="U30" s="27">
        <v>0</v>
      </c>
      <c r="V30" s="27">
        <v>0</v>
      </c>
      <c r="W30" s="27">
        <f t="shared" si="2"/>
        <v>2</v>
      </c>
      <c r="X30" s="27">
        <f t="shared" si="3"/>
        <v>63</v>
      </c>
      <c r="Y30" s="27">
        <v>0</v>
      </c>
      <c r="Z30" s="27">
        <v>5</v>
      </c>
      <c r="AA30" s="27">
        <f t="shared" si="4"/>
        <v>227</v>
      </c>
      <c r="AB30" s="27">
        <f t="shared" si="5"/>
        <v>234</v>
      </c>
      <c r="AC30">
        <f>AC29-AC28</f>
        <v>0</v>
      </c>
    </row>
    <row r="31" spans="1:29" ht="15" customHeight="1" x14ac:dyDescent="0.25">
      <c r="A31" s="18">
        <f t="shared" si="6"/>
        <v>18</v>
      </c>
      <c r="B31" s="19" t="s">
        <v>17</v>
      </c>
      <c r="C31" s="20">
        <v>1947</v>
      </c>
      <c r="D31" s="21" t="s">
        <v>18</v>
      </c>
      <c r="E31" s="22">
        <v>537</v>
      </c>
      <c r="F31" s="22">
        <v>18</v>
      </c>
      <c r="G31" s="22">
        <v>129</v>
      </c>
      <c r="H31" s="22">
        <v>136</v>
      </c>
      <c r="I31" s="22">
        <v>0</v>
      </c>
      <c r="J31" s="22">
        <v>0</v>
      </c>
      <c r="K31" s="22">
        <v>0</v>
      </c>
      <c r="L31" s="22">
        <v>2</v>
      </c>
      <c r="M31" s="22">
        <v>0</v>
      </c>
      <c r="N31" s="22">
        <v>0</v>
      </c>
      <c r="O31" s="22">
        <v>0</v>
      </c>
      <c r="P31" s="22">
        <v>0</v>
      </c>
      <c r="Q31" s="22">
        <f t="shared" si="0"/>
        <v>0</v>
      </c>
      <c r="R31" s="22">
        <f t="shared" si="1"/>
        <v>129</v>
      </c>
      <c r="S31" s="22">
        <v>2</v>
      </c>
      <c r="T31" s="22">
        <v>0</v>
      </c>
      <c r="U31" s="22">
        <v>0</v>
      </c>
      <c r="V31" s="22">
        <v>0</v>
      </c>
      <c r="W31" s="22">
        <f t="shared" si="2"/>
        <v>2</v>
      </c>
      <c r="X31" s="22">
        <f t="shared" si="3"/>
        <v>140</v>
      </c>
      <c r="Y31" s="22">
        <v>0</v>
      </c>
      <c r="Z31" s="22">
        <v>7</v>
      </c>
      <c r="AA31" s="22">
        <f t="shared" si="4"/>
        <v>285</v>
      </c>
      <c r="AB31" s="22">
        <f t="shared" si="5"/>
        <v>294</v>
      </c>
      <c r="AC31" s="28" t="e">
        <f>AC30*100/AC29</f>
        <v>#DIV/0!</v>
      </c>
    </row>
    <row r="32" spans="1:29" ht="15" customHeight="1" x14ac:dyDescent="0.25">
      <c r="A32" s="23">
        <f t="shared" si="6"/>
        <v>19</v>
      </c>
      <c r="B32" s="24" t="s">
        <v>17</v>
      </c>
      <c r="C32" s="25">
        <v>1947</v>
      </c>
      <c r="D32" s="26" t="s">
        <v>19</v>
      </c>
      <c r="E32" s="27">
        <v>537</v>
      </c>
      <c r="F32" s="27">
        <v>11</v>
      </c>
      <c r="G32" s="27">
        <v>90</v>
      </c>
      <c r="H32" s="27">
        <v>156</v>
      </c>
      <c r="I32" s="27">
        <v>0</v>
      </c>
      <c r="J32" s="27">
        <v>2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3</v>
      </c>
      <c r="Q32" s="27">
        <f t="shared" si="0"/>
        <v>3</v>
      </c>
      <c r="R32" s="27">
        <f t="shared" si="1"/>
        <v>95</v>
      </c>
      <c r="S32" s="27">
        <v>1</v>
      </c>
      <c r="T32" s="27">
        <v>0</v>
      </c>
      <c r="U32" s="27">
        <v>0</v>
      </c>
      <c r="V32" s="27">
        <v>0</v>
      </c>
      <c r="W32" s="27">
        <f t="shared" si="2"/>
        <v>1</v>
      </c>
      <c r="X32" s="27">
        <f t="shared" si="3"/>
        <v>157</v>
      </c>
      <c r="Y32" s="27">
        <v>0</v>
      </c>
      <c r="Z32" s="27">
        <v>5</v>
      </c>
      <c r="AA32" s="27">
        <f t="shared" si="4"/>
        <v>259</v>
      </c>
      <c r="AB32" s="27">
        <f t="shared" si="5"/>
        <v>268</v>
      </c>
      <c r="AC32" s="29" t="e">
        <f>TEXT(AC31,"0.00")</f>
        <v>#DIV/0!</v>
      </c>
    </row>
    <row r="33" spans="1:28" ht="15" customHeight="1" x14ac:dyDescent="0.25">
      <c r="A33" s="18">
        <f t="shared" si="6"/>
        <v>20</v>
      </c>
      <c r="B33" s="19" t="s">
        <v>17</v>
      </c>
      <c r="C33" s="20">
        <v>1948</v>
      </c>
      <c r="D33" s="21" t="s">
        <v>18</v>
      </c>
      <c r="E33" s="22">
        <v>641</v>
      </c>
      <c r="F33" s="22">
        <v>54</v>
      </c>
      <c r="G33" s="22">
        <v>140</v>
      </c>
      <c r="H33" s="22">
        <v>51</v>
      </c>
      <c r="I33" s="22">
        <v>10</v>
      </c>
      <c r="J33" s="22">
        <v>0</v>
      </c>
      <c r="K33" s="22">
        <v>0</v>
      </c>
      <c r="L33" s="22">
        <v>1</v>
      </c>
      <c r="M33" s="22">
        <v>0</v>
      </c>
      <c r="N33" s="22">
        <v>0</v>
      </c>
      <c r="O33" s="22">
        <v>0</v>
      </c>
      <c r="P33" s="22">
        <v>0</v>
      </c>
      <c r="Q33" s="22">
        <f t="shared" si="0"/>
        <v>0</v>
      </c>
      <c r="R33" s="22">
        <f t="shared" si="1"/>
        <v>140</v>
      </c>
      <c r="S33" s="22">
        <v>1</v>
      </c>
      <c r="T33" s="22">
        <v>0</v>
      </c>
      <c r="U33" s="22">
        <v>0</v>
      </c>
      <c r="V33" s="22">
        <v>0</v>
      </c>
      <c r="W33" s="22">
        <f t="shared" si="2"/>
        <v>1</v>
      </c>
      <c r="X33" s="22">
        <f t="shared" si="3"/>
        <v>63</v>
      </c>
      <c r="Y33" s="22">
        <v>0</v>
      </c>
      <c r="Z33" s="22">
        <v>21</v>
      </c>
      <c r="AA33" s="22">
        <f t="shared" si="4"/>
        <v>256</v>
      </c>
      <c r="AB33" s="22">
        <f t="shared" si="5"/>
        <v>278</v>
      </c>
    </row>
    <row r="34" spans="1:28" ht="15" customHeight="1" x14ac:dyDescent="0.25">
      <c r="A34" s="23">
        <f t="shared" si="6"/>
        <v>21</v>
      </c>
      <c r="B34" s="24" t="s">
        <v>17</v>
      </c>
      <c r="C34" s="25">
        <v>1949</v>
      </c>
      <c r="D34" s="26" t="s">
        <v>18</v>
      </c>
      <c r="E34" s="27">
        <v>376</v>
      </c>
      <c r="F34" s="27">
        <v>75</v>
      </c>
      <c r="G34" s="27">
        <v>43</v>
      </c>
      <c r="H34" s="27">
        <v>38</v>
      </c>
      <c r="I34" s="27">
        <v>3</v>
      </c>
      <c r="J34" s="27">
        <v>2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f t="shared" si="0"/>
        <v>0</v>
      </c>
      <c r="R34" s="27">
        <f t="shared" si="1"/>
        <v>45</v>
      </c>
      <c r="S34" s="27">
        <v>2</v>
      </c>
      <c r="T34" s="27">
        <v>0</v>
      </c>
      <c r="U34" s="27">
        <v>0</v>
      </c>
      <c r="V34" s="27">
        <v>0</v>
      </c>
      <c r="W34" s="27">
        <f t="shared" si="2"/>
        <v>2</v>
      </c>
      <c r="X34" s="27">
        <f t="shared" si="3"/>
        <v>43</v>
      </c>
      <c r="Y34" s="27">
        <v>0</v>
      </c>
      <c r="Z34" s="27">
        <v>4</v>
      </c>
      <c r="AA34" s="27">
        <f t="shared" si="4"/>
        <v>161</v>
      </c>
      <c r="AB34" s="27">
        <f t="shared" si="5"/>
        <v>167</v>
      </c>
    </row>
    <row r="35" spans="1:28" ht="0.95" customHeight="1" x14ac:dyDescent="0.25">
      <c r="A35" s="30"/>
      <c r="B35" s="31"/>
      <c r="C35" s="32"/>
      <c r="D35" s="33"/>
      <c r="E35" s="34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6"/>
    </row>
    <row r="36" spans="1:28" ht="0.95" customHeight="1" x14ac:dyDescent="0.25">
      <c r="A36" s="37"/>
      <c r="B36" s="38"/>
      <c r="C36" s="39"/>
      <c r="D36" s="40"/>
      <c r="E36" s="41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3"/>
    </row>
    <row r="37" spans="1:28" ht="0.95" customHeight="1" x14ac:dyDescent="0.25">
      <c r="A37" s="30"/>
      <c r="B37" s="31"/>
      <c r="C37" s="32"/>
      <c r="D37" s="33"/>
      <c r="E37" s="34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6"/>
    </row>
    <row r="38" spans="1:28" x14ac:dyDescent="0.25">
      <c r="A38" s="44" t="s">
        <v>22</v>
      </c>
      <c r="B38" s="44"/>
      <c r="C38" s="44">
        <f>COUNTA(C14:C34)</f>
        <v>21</v>
      </c>
      <c r="D38" s="45"/>
      <c r="E38" s="46">
        <f>SUM(E14:E34)</f>
        <v>11551</v>
      </c>
      <c r="F38" s="46">
        <f t="shared" ref="F38:AB38" si="7">SUM(F14:F34)</f>
        <v>1538</v>
      </c>
      <c r="G38" s="46">
        <f t="shared" si="7"/>
        <v>1994</v>
      </c>
      <c r="H38" s="46">
        <f t="shared" si="7"/>
        <v>1987</v>
      </c>
      <c r="I38" s="46">
        <f t="shared" si="7"/>
        <v>51</v>
      </c>
      <c r="J38" s="46">
        <f t="shared" si="7"/>
        <v>33</v>
      </c>
      <c r="K38" s="46">
        <f t="shared" si="7"/>
        <v>0</v>
      </c>
      <c r="L38" s="46">
        <f t="shared" si="7"/>
        <v>22</v>
      </c>
      <c r="M38" s="46">
        <f t="shared" si="7"/>
        <v>0</v>
      </c>
      <c r="N38" s="46">
        <f t="shared" si="7"/>
        <v>0</v>
      </c>
      <c r="O38" s="46">
        <f t="shared" si="7"/>
        <v>0</v>
      </c>
      <c r="P38" s="46">
        <f t="shared" si="7"/>
        <v>18</v>
      </c>
      <c r="Q38" s="46">
        <f t="shared" si="7"/>
        <v>18</v>
      </c>
      <c r="R38" s="46">
        <f t="shared" si="7"/>
        <v>2045</v>
      </c>
      <c r="S38" s="46">
        <f t="shared" si="7"/>
        <v>31</v>
      </c>
      <c r="T38" s="46">
        <f t="shared" si="7"/>
        <v>0</v>
      </c>
      <c r="U38" s="46">
        <f t="shared" si="7"/>
        <v>0</v>
      </c>
      <c r="V38" s="46">
        <f t="shared" si="7"/>
        <v>12</v>
      </c>
      <c r="W38" s="46">
        <f t="shared" si="7"/>
        <v>43</v>
      </c>
      <c r="X38" s="46">
        <f t="shared" si="7"/>
        <v>2103</v>
      </c>
      <c r="Y38" s="46">
        <f t="shared" si="7"/>
        <v>1</v>
      </c>
      <c r="Z38" s="46">
        <f t="shared" si="7"/>
        <v>158</v>
      </c>
      <c r="AA38" s="46">
        <f t="shared" si="7"/>
        <v>5625</v>
      </c>
      <c r="AB38" s="46">
        <f t="shared" si="7"/>
        <v>5845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Q27" sqref="Q27"/>
    </sheetView>
  </sheetViews>
  <sheetFormatPr baseColWidth="10" defaultRowHeight="15" x14ac:dyDescent="0.25"/>
  <cols>
    <col min="2" max="2" width="15.5703125" customWidth="1"/>
  </cols>
  <sheetData>
    <row r="1" spans="1:18" x14ac:dyDescent="0.25">
      <c r="A1" s="49" t="s">
        <v>25</v>
      </c>
    </row>
    <row r="2" spans="1:18" ht="18" x14ac:dyDescent="0.25">
      <c r="A2" s="50" t="s">
        <v>26</v>
      </c>
    </row>
    <row r="3" spans="1:18" ht="18.75" thickBot="1" x14ac:dyDescent="0.3">
      <c r="A3" s="50"/>
    </row>
    <row r="4" spans="1:18" ht="15.75" thickTop="1" x14ac:dyDescent="0.25">
      <c r="A4" s="91" t="s">
        <v>27</v>
      </c>
      <c r="B4" s="92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59" t="s">
        <v>28</v>
      </c>
      <c r="Q4" s="59" t="s">
        <v>30</v>
      </c>
      <c r="R4" s="89" t="s">
        <v>32</v>
      </c>
    </row>
    <row r="5" spans="1:18" ht="15.75" thickBot="1" x14ac:dyDescent="0.3">
      <c r="A5" s="93"/>
      <c r="B5" s="94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51" t="s">
        <v>29</v>
      </c>
      <c r="Q5" s="51" t="s">
        <v>31</v>
      </c>
      <c r="R5" s="90"/>
    </row>
    <row r="6" spans="1:18" ht="15.75" thickBot="1" x14ac:dyDescent="0.3">
      <c r="A6" s="60"/>
      <c r="B6" s="52" t="s">
        <v>33</v>
      </c>
      <c r="C6" s="47">
        <v>89</v>
      </c>
      <c r="D6" s="47">
        <v>111</v>
      </c>
      <c r="E6" s="47">
        <v>111</v>
      </c>
      <c r="F6" s="47">
        <v>0</v>
      </c>
      <c r="G6" s="47">
        <v>0</v>
      </c>
      <c r="H6" s="47">
        <v>0</v>
      </c>
      <c r="I6" s="47">
        <v>0</v>
      </c>
      <c r="J6" s="47">
        <v>0</v>
      </c>
      <c r="K6" s="47">
        <v>0</v>
      </c>
      <c r="L6" s="47">
        <v>0</v>
      </c>
      <c r="M6" s="47">
        <v>0</v>
      </c>
      <c r="N6" s="47">
        <v>0</v>
      </c>
      <c r="O6" s="47">
        <v>6</v>
      </c>
      <c r="P6" s="53">
        <v>317</v>
      </c>
      <c r="Q6" s="53">
        <v>627</v>
      </c>
      <c r="R6" s="61">
        <v>0.50560000000000005</v>
      </c>
    </row>
    <row r="7" spans="1:18" ht="15.75" thickBot="1" x14ac:dyDescent="0.3">
      <c r="A7" s="62"/>
      <c r="B7" s="54" t="s">
        <v>34</v>
      </c>
      <c r="C7" s="48">
        <v>101</v>
      </c>
      <c r="D7" s="48">
        <v>90</v>
      </c>
      <c r="E7" s="48">
        <v>103</v>
      </c>
      <c r="F7" s="48">
        <v>3</v>
      </c>
      <c r="G7" s="48">
        <v>1</v>
      </c>
      <c r="H7" s="48">
        <v>2</v>
      </c>
      <c r="I7" s="48">
        <v>0</v>
      </c>
      <c r="J7" s="48">
        <v>1</v>
      </c>
      <c r="K7" s="48">
        <v>3</v>
      </c>
      <c r="L7" s="48">
        <v>0</v>
      </c>
      <c r="M7" s="48">
        <v>0</v>
      </c>
      <c r="N7" s="48">
        <v>0</v>
      </c>
      <c r="O7" s="48">
        <v>8</v>
      </c>
      <c r="P7" s="55">
        <v>312</v>
      </c>
      <c r="Q7" s="55">
        <v>626</v>
      </c>
      <c r="R7" s="63">
        <v>0.49840000000000001</v>
      </c>
    </row>
    <row r="8" spans="1:18" ht="15.75" thickBot="1" x14ac:dyDescent="0.3">
      <c r="A8" s="60"/>
      <c r="B8" s="52" t="s">
        <v>35</v>
      </c>
      <c r="C8" s="47">
        <v>84</v>
      </c>
      <c r="D8" s="47">
        <v>115</v>
      </c>
      <c r="E8" s="47">
        <v>132</v>
      </c>
      <c r="F8" s="47">
        <v>2</v>
      </c>
      <c r="G8" s="47">
        <v>1</v>
      </c>
      <c r="H8" s="47">
        <v>0</v>
      </c>
      <c r="I8" s="47">
        <v>1</v>
      </c>
      <c r="J8" s="47">
        <v>0</v>
      </c>
      <c r="K8" s="47">
        <v>3</v>
      </c>
      <c r="L8" s="47">
        <v>0</v>
      </c>
      <c r="M8" s="47">
        <v>0</v>
      </c>
      <c r="N8" s="47">
        <v>0</v>
      </c>
      <c r="O8" s="47">
        <v>11</v>
      </c>
      <c r="P8" s="53">
        <v>349</v>
      </c>
      <c r="Q8" s="53">
        <v>626</v>
      </c>
      <c r="R8" s="61">
        <v>0.5575</v>
      </c>
    </row>
    <row r="9" spans="1:18" ht="15.75" thickBot="1" x14ac:dyDescent="0.3">
      <c r="A9" s="62"/>
      <c r="B9" s="54" t="s">
        <v>36</v>
      </c>
      <c r="C9" s="48">
        <v>91</v>
      </c>
      <c r="D9" s="48">
        <v>123</v>
      </c>
      <c r="E9" s="48">
        <v>134</v>
      </c>
      <c r="F9" s="48">
        <v>1</v>
      </c>
      <c r="G9" s="48">
        <v>1</v>
      </c>
      <c r="H9" s="48">
        <v>0</v>
      </c>
      <c r="I9" s="48">
        <v>1</v>
      </c>
      <c r="J9" s="48">
        <v>2</v>
      </c>
      <c r="K9" s="48">
        <v>2</v>
      </c>
      <c r="L9" s="48">
        <v>0</v>
      </c>
      <c r="M9" s="48">
        <v>0</v>
      </c>
      <c r="N9" s="48">
        <v>0</v>
      </c>
      <c r="O9" s="48">
        <v>3</v>
      </c>
      <c r="P9" s="55">
        <v>358</v>
      </c>
      <c r="Q9" s="55">
        <v>646</v>
      </c>
      <c r="R9" s="63">
        <v>0.55420000000000003</v>
      </c>
    </row>
    <row r="10" spans="1:18" ht="15.75" thickBot="1" x14ac:dyDescent="0.3">
      <c r="A10" s="60"/>
      <c r="B10" s="52" t="s">
        <v>37</v>
      </c>
      <c r="C10" s="47">
        <v>102</v>
      </c>
      <c r="D10" s="47">
        <v>80</v>
      </c>
      <c r="E10" s="47">
        <v>70</v>
      </c>
      <c r="F10" s="47">
        <v>1</v>
      </c>
      <c r="G10" s="47">
        <v>2</v>
      </c>
      <c r="H10" s="47">
        <v>0</v>
      </c>
      <c r="I10" s="47">
        <v>0</v>
      </c>
      <c r="J10" s="47">
        <v>1</v>
      </c>
      <c r="K10" s="47">
        <v>0</v>
      </c>
      <c r="L10" s="47">
        <v>0</v>
      </c>
      <c r="M10" s="47">
        <v>0</v>
      </c>
      <c r="N10" s="47">
        <v>0</v>
      </c>
      <c r="O10" s="47">
        <v>3</v>
      </c>
      <c r="P10" s="53">
        <v>259</v>
      </c>
      <c r="Q10" s="53">
        <v>454</v>
      </c>
      <c r="R10" s="61">
        <v>0.57050000000000001</v>
      </c>
    </row>
    <row r="11" spans="1:18" ht="15.75" thickBot="1" x14ac:dyDescent="0.3">
      <c r="A11" s="62"/>
      <c r="B11" s="54" t="s">
        <v>38</v>
      </c>
      <c r="C11" s="48">
        <v>80</v>
      </c>
      <c r="D11" s="48">
        <v>94</v>
      </c>
      <c r="E11" s="48">
        <v>68</v>
      </c>
      <c r="F11" s="48">
        <v>1</v>
      </c>
      <c r="G11" s="48">
        <v>1</v>
      </c>
      <c r="H11" s="48">
        <v>0</v>
      </c>
      <c r="I11" s="48">
        <v>1</v>
      </c>
      <c r="J11" s="48">
        <v>1</v>
      </c>
      <c r="K11" s="48">
        <v>1</v>
      </c>
      <c r="L11" s="48">
        <v>0</v>
      </c>
      <c r="M11" s="48">
        <v>0</v>
      </c>
      <c r="N11" s="48">
        <v>0</v>
      </c>
      <c r="O11" s="48">
        <v>5</v>
      </c>
      <c r="P11" s="55">
        <v>252</v>
      </c>
      <c r="Q11" s="55">
        <v>454</v>
      </c>
      <c r="R11" s="63">
        <v>0.55510000000000004</v>
      </c>
    </row>
    <row r="12" spans="1:18" ht="15.75" thickBot="1" x14ac:dyDescent="0.3">
      <c r="A12" s="60"/>
      <c r="B12" s="52" t="s">
        <v>39</v>
      </c>
      <c r="C12" s="47">
        <v>140</v>
      </c>
      <c r="D12" s="47">
        <v>116</v>
      </c>
      <c r="E12" s="47">
        <v>104</v>
      </c>
      <c r="F12" s="47">
        <v>4</v>
      </c>
      <c r="G12" s="47">
        <v>3</v>
      </c>
      <c r="H12" s="47">
        <v>3</v>
      </c>
      <c r="I12" s="47">
        <v>1</v>
      </c>
      <c r="J12" s="47">
        <v>2</v>
      </c>
      <c r="K12" s="47">
        <v>2</v>
      </c>
      <c r="L12" s="47">
        <v>0</v>
      </c>
      <c r="M12" s="47">
        <v>0</v>
      </c>
      <c r="N12" s="47">
        <v>0</v>
      </c>
      <c r="O12" s="47">
        <v>13</v>
      </c>
      <c r="P12" s="53">
        <v>388</v>
      </c>
      <c r="Q12" s="53">
        <v>746</v>
      </c>
      <c r="R12" s="61">
        <v>0.52010000000000001</v>
      </c>
    </row>
    <row r="13" spans="1:18" ht="15.75" thickBot="1" x14ac:dyDescent="0.3">
      <c r="A13" s="62"/>
      <c r="B13" s="54" t="s">
        <v>40</v>
      </c>
      <c r="C13" s="48">
        <v>126</v>
      </c>
      <c r="D13" s="48">
        <v>121</v>
      </c>
      <c r="E13" s="48">
        <v>130</v>
      </c>
      <c r="F13" s="48">
        <v>4</v>
      </c>
      <c r="G13" s="48">
        <v>2</v>
      </c>
      <c r="H13" s="48">
        <v>2</v>
      </c>
      <c r="I13" s="48">
        <v>2</v>
      </c>
      <c r="J13" s="48">
        <v>0</v>
      </c>
      <c r="K13" s="48">
        <v>1</v>
      </c>
      <c r="L13" s="48">
        <v>0</v>
      </c>
      <c r="M13" s="48">
        <v>0</v>
      </c>
      <c r="N13" s="48">
        <v>0</v>
      </c>
      <c r="O13" s="48">
        <v>8</v>
      </c>
      <c r="P13" s="55">
        <v>396</v>
      </c>
      <c r="Q13" s="55">
        <v>745</v>
      </c>
      <c r="R13" s="63">
        <v>0.53149999999999997</v>
      </c>
    </row>
    <row r="14" spans="1:18" ht="15.75" thickBot="1" x14ac:dyDescent="0.3">
      <c r="A14" s="64"/>
      <c r="B14" s="56" t="s">
        <v>41</v>
      </c>
      <c r="C14" s="57">
        <v>73</v>
      </c>
      <c r="D14" s="57">
        <v>84</v>
      </c>
      <c r="E14" s="57">
        <v>87</v>
      </c>
      <c r="F14" s="57">
        <v>3</v>
      </c>
      <c r="G14" s="57">
        <v>1</v>
      </c>
      <c r="H14" s="57">
        <v>1</v>
      </c>
      <c r="I14" s="57">
        <v>0</v>
      </c>
      <c r="J14" s="57">
        <v>1</v>
      </c>
      <c r="K14" s="57">
        <v>2</v>
      </c>
      <c r="L14" s="57">
        <v>0</v>
      </c>
      <c r="M14" s="57">
        <v>0</v>
      </c>
      <c r="N14" s="57">
        <v>0</v>
      </c>
      <c r="O14" s="57">
        <v>6</v>
      </c>
      <c r="P14" s="58">
        <v>258</v>
      </c>
      <c r="Q14" s="58">
        <v>433</v>
      </c>
      <c r="R14" s="65">
        <v>0.5958</v>
      </c>
    </row>
    <row r="15" spans="1:18" ht="15.75" thickBot="1" x14ac:dyDescent="0.3">
      <c r="A15" s="62"/>
      <c r="B15" s="54" t="s">
        <v>42</v>
      </c>
      <c r="C15" s="48">
        <v>67</v>
      </c>
      <c r="D15" s="48">
        <v>74</v>
      </c>
      <c r="E15" s="48">
        <v>81</v>
      </c>
      <c r="F15" s="48">
        <v>3</v>
      </c>
      <c r="G15" s="48">
        <v>2</v>
      </c>
      <c r="H15" s="48">
        <v>4</v>
      </c>
      <c r="I15" s="48">
        <v>2</v>
      </c>
      <c r="J15" s="48">
        <v>2</v>
      </c>
      <c r="K15" s="48">
        <v>1</v>
      </c>
      <c r="L15" s="48">
        <v>0</v>
      </c>
      <c r="M15" s="48">
        <v>0</v>
      </c>
      <c r="N15" s="48">
        <v>0</v>
      </c>
      <c r="O15" s="48">
        <v>8</v>
      </c>
      <c r="P15" s="55">
        <v>244</v>
      </c>
      <c r="Q15" s="55">
        <v>433</v>
      </c>
      <c r="R15" s="63">
        <v>0.5635</v>
      </c>
    </row>
    <row r="16" spans="1:18" ht="15.75" thickBot="1" x14ac:dyDescent="0.3">
      <c r="A16" s="60"/>
      <c r="B16" s="52" t="s">
        <v>43</v>
      </c>
      <c r="C16" s="47">
        <v>71</v>
      </c>
      <c r="D16" s="47">
        <v>75</v>
      </c>
      <c r="E16" s="47">
        <v>70</v>
      </c>
      <c r="F16" s="47">
        <v>2</v>
      </c>
      <c r="G16" s="47">
        <v>1</v>
      </c>
      <c r="H16" s="47">
        <v>0</v>
      </c>
      <c r="I16" s="47">
        <v>1</v>
      </c>
      <c r="J16" s="47">
        <v>0</v>
      </c>
      <c r="K16" s="47">
        <v>1</v>
      </c>
      <c r="L16" s="47">
        <v>0</v>
      </c>
      <c r="M16" s="47">
        <v>0</v>
      </c>
      <c r="N16" s="47">
        <v>0</v>
      </c>
      <c r="O16" s="47">
        <v>4</v>
      </c>
      <c r="P16" s="53">
        <v>225</v>
      </c>
      <c r="Q16" s="53">
        <v>404</v>
      </c>
      <c r="R16" s="61">
        <v>0.55689999999999995</v>
      </c>
    </row>
    <row r="17" spans="1:18" ht="15.75" thickBot="1" x14ac:dyDescent="0.3">
      <c r="A17" s="62"/>
      <c r="B17" s="54" t="s">
        <v>44</v>
      </c>
      <c r="C17" s="48">
        <v>60</v>
      </c>
      <c r="D17" s="48">
        <v>66</v>
      </c>
      <c r="E17" s="48">
        <v>107</v>
      </c>
      <c r="F17" s="48">
        <v>3</v>
      </c>
      <c r="G17" s="48">
        <v>2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5</v>
      </c>
      <c r="P17" s="55">
        <v>243</v>
      </c>
      <c r="Q17" s="55">
        <v>404</v>
      </c>
      <c r="R17" s="63">
        <v>0.60150000000000003</v>
      </c>
    </row>
    <row r="18" spans="1:18" ht="15.75" customHeight="1" thickBot="1" x14ac:dyDescent="0.3">
      <c r="A18" s="60"/>
      <c r="B18" s="52" t="s">
        <v>45</v>
      </c>
      <c r="C18" s="69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1"/>
    </row>
    <row r="19" spans="1:18" ht="15.75" thickBot="1" x14ac:dyDescent="0.3">
      <c r="A19" s="62"/>
      <c r="B19" s="54" t="s">
        <v>46</v>
      </c>
      <c r="C19" s="48">
        <v>49</v>
      </c>
      <c r="D19" s="48">
        <v>112</v>
      </c>
      <c r="E19" s="48">
        <v>96</v>
      </c>
      <c r="F19" s="48">
        <v>3</v>
      </c>
      <c r="G19" s="48">
        <v>3</v>
      </c>
      <c r="H19" s="48">
        <v>1</v>
      </c>
      <c r="I19" s="48">
        <v>0</v>
      </c>
      <c r="J19" s="48">
        <v>0</v>
      </c>
      <c r="K19" s="48">
        <v>2</v>
      </c>
      <c r="L19" s="48">
        <v>0</v>
      </c>
      <c r="M19" s="48">
        <v>0</v>
      </c>
      <c r="N19" s="48">
        <v>0</v>
      </c>
      <c r="O19" s="48">
        <v>13</v>
      </c>
      <c r="P19" s="55">
        <v>279</v>
      </c>
      <c r="Q19" s="55">
        <v>556</v>
      </c>
      <c r="R19" s="63">
        <v>0.50180000000000002</v>
      </c>
    </row>
    <row r="20" spans="1:18" ht="15.75" thickBot="1" x14ac:dyDescent="0.3">
      <c r="A20" s="60"/>
      <c r="B20" s="52" t="s">
        <v>47</v>
      </c>
      <c r="C20" s="47">
        <v>40</v>
      </c>
      <c r="D20" s="47">
        <v>104</v>
      </c>
      <c r="E20" s="47">
        <v>86</v>
      </c>
      <c r="F20" s="47">
        <v>1</v>
      </c>
      <c r="G20" s="47">
        <v>1</v>
      </c>
      <c r="H20" s="47">
        <v>1</v>
      </c>
      <c r="I20" s="47">
        <v>0</v>
      </c>
      <c r="J20" s="47">
        <v>0</v>
      </c>
      <c r="K20" s="47">
        <v>2</v>
      </c>
      <c r="L20" s="47">
        <v>0</v>
      </c>
      <c r="M20" s="47">
        <v>0</v>
      </c>
      <c r="N20" s="47">
        <v>0</v>
      </c>
      <c r="O20" s="47">
        <v>15</v>
      </c>
      <c r="P20" s="53">
        <v>250</v>
      </c>
      <c r="Q20" s="53">
        <v>556</v>
      </c>
      <c r="R20" s="61">
        <v>0.4496</v>
      </c>
    </row>
    <row r="21" spans="1:18" ht="15.75" thickBot="1" x14ac:dyDescent="0.3">
      <c r="A21" s="62"/>
      <c r="B21" s="54" t="s">
        <v>48</v>
      </c>
      <c r="C21" s="48">
        <v>83</v>
      </c>
      <c r="D21" s="48">
        <v>87</v>
      </c>
      <c r="E21" s="48">
        <v>63</v>
      </c>
      <c r="F21" s="48">
        <v>0</v>
      </c>
      <c r="G21" s="48">
        <v>1</v>
      </c>
      <c r="H21" s="48">
        <v>2</v>
      </c>
      <c r="I21" s="48">
        <v>4</v>
      </c>
      <c r="J21" s="48">
        <v>0</v>
      </c>
      <c r="K21" s="48">
        <v>5</v>
      </c>
      <c r="L21" s="48">
        <v>0</v>
      </c>
      <c r="M21" s="48">
        <v>0</v>
      </c>
      <c r="N21" s="48">
        <v>0</v>
      </c>
      <c r="O21" s="48">
        <v>7</v>
      </c>
      <c r="P21" s="55">
        <v>252</v>
      </c>
      <c r="Q21" s="55">
        <v>453</v>
      </c>
      <c r="R21" s="63">
        <v>0.55630000000000002</v>
      </c>
    </row>
    <row r="22" spans="1:18" ht="15.75" thickBot="1" x14ac:dyDescent="0.3">
      <c r="A22" s="60"/>
      <c r="B22" s="52" t="s">
        <v>49</v>
      </c>
      <c r="C22" s="47">
        <v>103</v>
      </c>
      <c r="D22" s="47">
        <v>61</v>
      </c>
      <c r="E22" s="47">
        <v>60</v>
      </c>
      <c r="F22" s="47">
        <v>1</v>
      </c>
      <c r="G22" s="47">
        <v>2</v>
      </c>
      <c r="H22" s="47">
        <v>0</v>
      </c>
      <c r="I22" s="47">
        <v>0</v>
      </c>
      <c r="J22" s="47">
        <v>0</v>
      </c>
      <c r="K22" s="47">
        <v>2</v>
      </c>
      <c r="L22" s="47">
        <v>0</v>
      </c>
      <c r="M22" s="47">
        <v>0</v>
      </c>
      <c r="N22" s="47">
        <v>0</v>
      </c>
      <c r="O22" s="47">
        <v>5</v>
      </c>
      <c r="P22" s="53">
        <v>234</v>
      </c>
      <c r="Q22" s="53">
        <v>453</v>
      </c>
      <c r="R22" s="61">
        <v>0.51659999999999995</v>
      </c>
    </row>
    <row r="23" spans="1:18" ht="15.75" thickBot="1" x14ac:dyDescent="0.3">
      <c r="A23" s="62"/>
      <c r="B23" s="54" t="s">
        <v>50</v>
      </c>
      <c r="C23" s="48">
        <v>18</v>
      </c>
      <c r="D23" s="48">
        <v>129</v>
      </c>
      <c r="E23" s="48">
        <v>137</v>
      </c>
      <c r="F23" s="48">
        <v>0</v>
      </c>
      <c r="G23" s="48">
        <v>0</v>
      </c>
      <c r="H23" s="48">
        <v>2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8</v>
      </c>
      <c r="P23" s="55">
        <v>294</v>
      </c>
      <c r="Q23" s="55">
        <v>517</v>
      </c>
      <c r="R23" s="63">
        <v>0.56869999999999998</v>
      </c>
    </row>
    <row r="24" spans="1:18" ht="15.75" thickBot="1" x14ac:dyDescent="0.3">
      <c r="A24" s="60"/>
      <c r="B24" s="52" t="s">
        <v>51</v>
      </c>
      <c r="C24" s="47">
        <v>11</v>
      </c>
      <c r="D24" s="47">
        <v>90</v>
      </c>
      <c r="E24" s="47">
        <v>156</v>
      </c>
      <c r="F24" s="47">
        <v>0</v>
      </c>
      <c r="G24" s="47">
        <v>2</v>
      </c>
      <c r="H24" s="47">
        <v>0</v>
      </c>
      <c r="I24" s="47">
        <v>3</v>
      </c>
      <c r="J24" s="47">
        <v>0</v>
      </c>
      <c r="K24" s="47">
        <v>1</v>
      </c>
      <c r="L24" s="47">
        <v>0</v>
      </c>
      <c r="M24" s="47">
        <v>0</v>
      </c>
      <c r="N24" s="47">
        <v>0</v>
      </c>
      <c r="O24" s="47">
        <v>5</v>
      </c>
      <c r="P24" s="53">
        <v>268</v>
      </c>
      <c r="Q24" s="53">
        <v>517</v>
      </c>
      <c r="R24" s="61">
        <v>0.51839999999999997</v>
      </c>
    </row>
    <row r="25" spans="1:18" ht="15.75" thickBot="1" x14ac:dyDescent="0.3">
      <c r="A25" s="62"/>
      <c r="B25" s="54" t="s">
        <v>52</v>
      </c>
      <c r="C25" s="48">
        <v>54</v>
      </c>
      <c r="D25" s="48">
        <v>140</v>
      </c>
      <c r="E25" s="48">
        <v>51</v>
      </c>
      <c r="F25" s="48">
        <v>10</v>
      </c>
      <c r="G25" s="48">
        <v>0</v>
      </c>
      <c r="H25" s="48">
        <v>1</v>
      </c>
      <c r="I25" s="48">
        <v>0</v>
      </c>
      <c r="J25" s="48">
        <v>0</v>
      </c>
      <c r="K25" s="48">
        <v>1</v>
      </c>
      <c r="L25" s="48">
        <v>0</v>
      </c>
      <c r="M25" s="48">
        <v>0</v>
      </c>
      <c r="N25" s="48">
        <v>0</v>
      </c>
      <c r="O25" s="48">
        <v>21</v>
      </c>
      <c r="P25" s="55">
        <v>278</v>
      </c>
      <c r="Q25" s="55">
        <v>621</v>
      </c>
      <c r="R25" s="63">
        <v>0.44769999999999999</v>
      </c>
    </row>
    <row r="26" spans="1:18" ht="15.75" thickBot="1" x14ac:dyDescent="0.3">
      <c r="A26" s="60"/>
      <c r="B26" s="52" t="s">
        <v>53</v>
      </c>
      <c r="C26" s="47">
        <v>75</v>
      </c>
      <c r="D26" s="47">
        <v>43</v>
      </c>
      <c r="E26" s="47">
        <v>38</v>
      </c>
      <c r="F26" s="47">
        <v>3</v>
      </c>
      <c r="G26" s="47">
        <v>2</v>
      </c>
      <c r="H26" s="47">
        <v>0</v>
      </c>
      <c r="I26" s="47">
        <v>0</v>
      </c>
      <c r="J26" s="47">
        <v>0</v>
      </c>
      <c r="K26" s="47">
        <v>2</v>
      </c>
      <c r="L26" s="47">
        <v>0</v>
      </c>
      <c r="M26" s="47">
        <v>0</v>
      </c>
      <c r="N26" s="47">
        <v>0</v>
      </c>
      <c r="O26" s="47">
        <v>4</v>
      </c>
      <c r="P26" s="53">
        <v>167</v>
      </c>
      <c r="Q26" s="53">
        <v>356</v>
      </c>
      <c r="R26" s="61">
        <v>0.46910000000000002</v>
      </c>
    </row>
    <row r="27" spans="1:18" ht="15.75" thickBot="1" x14ac:dyDescent="0.3">
      <c r="A27" s="66"/>
      <c r="B27" s="67"/>
      <c r="C27" s="67">
        <f>SUM(C6:C26)</f>
        <v>1517</v>
      </c>
      <c r="D27" s="67">
        <f t="shared" ref="D27:P27" si="0">SUM(D6:D26)</f>
        <v>1915</v>
      </c>
      <c r="E27" s="67">
        <f t="shared" si="0"/>
        <v>1884</v>
      </c>
      <c r="F27" s="67">
        <f t="shared" si="0"/>
        <v>45</v>
      </c>
      <c r="G27" s="67">
        <f t="shared" si="0"/>
        <v>28</v>
      </c>
      <c r="H27" s="67">
        <f t="shared" si="0"/>
        <v>19</v>
      </c>
      <c r="I27" s="67">
        <f t="shared" si="0"/>
        <v>16</v>
      </c>
      <c r="J27" s="67">
        <f t="shared" si="0"/>
        <v>10</v>
      </c>
      <c r="K27" s="67">
        <f t="shared" si="0"/>
        <v>31</v>
      </c>
      <c r="L27" s="67">
        <f t="shared" si="0"/>
        <v>0</v>
      </c>
      <c r="M27" s="67">
        <f t="shared" si="0"/>
        <v>0</v>
      </c>
      <c r="N27" s="67">
        <f t="shared" si="0"/>
        <v>0</v>
      </c>
      <c r="O27" s="67">
        <f t="shared" si="0"/>
        <v>158</v>
      </c>
      <c r="P27" s="67">
        <f t="shared" si="0"/>
        <v>5623</v>
      </c>
      <c r="Q27" s="67"/>
      <c r="R27" s="68"/>
    </row>
    <row r="28" spans="1:18" ht="15.75" thickTop="1" x14ac:dyDescent="0.25"/>
  </sheetData>
  <mergeCells count="15">
    <mergeCell ref="G4:G5"/>
    <mergeCell ref="A4:B5"/>
    <mergeCell ref="C4:C5"/>
    <mergeCell ref="D4:D5"/>
    <mergeCell ref="E4:E5"/>
    <mergeCell ref="F4:F5"/>
    <mergeCell ref="N4:N5"/>
    <mergeCell ref="O4:O5"/>
    <mergeCell ref="R4:R5"/>
    <mergeCell ref="H4:H5"/>
    <mergeCell ref="I4:I5"/>
    <mergeCell ref="J4:J5"/>
    <mergeCell ref="K4:K5"/>
    <mergeCell ref="L4:L5"/>
    <mergeCell ref="M4:M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2015-06-07T01:44:13Z</dcterms:created>
  <dcterms:modified xsi:type="dcterms:W3CDTF">2015-06-13T00:38:40Z</dcterms:modified>
</cp:coreProperties>
</file>