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"/>
    </mc:Choice>
  </mc:AlternateContent>
  <bookViews>
    <workbookView xWindow="0" yWindow="0" windowWidth="24240" windowHeight="12435"/>
  </bookViews>
  <sheets>
    <sheet name="M_03_031_EPITACIO_HUERTA" sheetId="1" r:id="rId1"/>
  </sheets>
  <definedNames>
    <definedName name="_xlnm._FilterDatabase" localSheetId="0" hidden="1">M_03_031_EPITACIO_HUERTA!$P$12:$R$12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1" l="1"/>
  <c r="AB38" i="1"/>
  <c r="Y38" i="1"/>
  <c r="V38" i="1"/>
  <c r="U38" i="1"/>
  <c r="T38" i="1"/>
  <c r="S38" i="1"/>
  <c r="P38" i="1"/>
  <c r="O38" i="1"/>
  <c r="N38" i="1"/>
  <c r="M38" i="1"/>
  <c r="L38" i="1"/>
  <c r="K38" i="1"/>
  <c r="J38" i="1"/>
  <c r="I38" i="1"/>
  <c r="H38" i="1"/>
  <c r="G38" i="1"/>
  <c r="F38" i="1"/>
  <c r="AD25" i="1"/>
  <c r="Z25" i="1"/>
  <c r="AA25" i="1" s="1"/>
  <c r="W25" i="1"/>
  <c r="X25" i="1" s="1"/>
  <c r="Q25" i="1"/>
  <c r="AD24" i="1"/>
  <c r="Z24" i="1"/>
  <c r="AA24" i="1" s="1"/>
  <c r="W24" i="1"/>
  <c r="X24" i="1" s="1"/>
  <c r="Q24" i="1"/>
  <c r="AD23" i="1"/>
  <c r="Z23" i="1"/>
  <c r="AA23" i="1" s="1"/>
  <c r="W23" i="1"/>
  <c r="X23" i="1" s="1"/>
  <c r="Q23" i="1"/>
  <c r="AD22" i="1"/>
  <c r="Z22" i="1"/>
  <c r="AA22" i="1" s="1"/>
  <c r="W22" i="1"/>
  <c r="X22" i="1" s="1"/>
  <c r="Q22" i="1"/>
  <c r="AD21" i="1"/>
  <c r="Z21" i="1"/>
  <c r="AA21" i="1" s="1"/>
  <c r="W21" i="1"/>
  <c r="X21" i="1" s="1"/>
  <c r="Q21" i="1"/>
  <c r="AD20" i="1"/>
  <c r="Z20" i="1"/>
  <c r="AA20" i="1" s="1"/>
  <c r="W20" i="1"/>
  <c r="X20" i="1" s="1"/>
  <c r="Q20" i="1"/>
  <c r="AD19" i="1"/>
  <c r="Z19" i="1"/>
  <c r="AA19" i="1" s="1"/>
  <c r="W19" i="1"/>
  <c r="X19" i="1" s="1"/>
  <c r="Q19" i="1"/>
  <c r="AD18" i="1"/>
  <c r="Z18" i="1"/>
  <c r="AA18" i="1" s="1"/>
  <c r="W18" i="1"/>
  <c r="X18" i="1" s="1"/>
  <c r="Q18" i="1"/>
  <c r="AD17" i="1"/>
  <c r="Z17" i="1"/>
  <c r="AA17" i="1" s="1"/>
  <c r="W17" i="1"/>
  <c r="X17" i="1" s="1"/>
  <c r="Q17" i="1"/>
  <c r="AD16" i="1"/>
  <c r="Z16" i="1"/>
  <c r="AA16" i="1" s="1"/>
  <c r="W16" i="1"/>
  <c r="X16" i="1" s="1"/>
  <c r="Q16" i="1"/>
  <c r="AD15" i="1"/>
  <c r="Z15" i="1"/>
  <c r="AA15" i="1" s="1"/>
  <c r="W15" i="1"/>
  <c r="X15" i="1" s="1"/>
  <c r="Q15" i="1"/>
  <c r="AD14" i="1"/>
  <c r="Z14" i="1"/>
  <c r="AA14" i="1" s="1"/>
  <c r="W14" i="1"/>
  <c r="Q14" i="1"/>
  <c r="AD34" i="1"/>
  <c r="Z34" i="1"/>
  <c r="AA34" i="1" s="1"/>
  <c r="W34" i="1"/>
  <c r="X34" i="1" s="1"/>
  <c r="Q34" i="1"/>
  <c r="AD33" i="1"/>
  <c r="Z33" i="1"/>
  <c r="AA33" i="1" s="1"/>
  <c r="W33" i="1"/>
  <c r="X33" i="1" s="1"/>
  <c r="Q33" i="1"/>
  <c r="AD32" i="1"/>
  <c r="Z32" i="1"/>
  <c r="AA32" i="1" s="1"/>
  <c r="W32" i="1"/>
  <c r="X32" i="1" s="1"/>
  <c r="Q32" i="1"/>
  <c r="AD31" i="1"/>
  <c r="Z31" i="1"/>
  <c r="AA31" i="1" s="1"/>
  <c r="W31" i="1"/>
  <c r="X31" i="1" s="1"/>
  <c r="Q31" i="1"/>
  <c r="AD30" i="1"/>
  <c r="Z30" i="1"/>
  <c r="AA30" i="1" s="1"/>
  <c r="W30" i="1"/>
  <c r="X30" i="1" s="1"/>
  <c r="Q30" i="1"/>
  <c r="AD29" i="1"/>
  <c r="Z29" i="1"/>
  <c r="AA29" i="1" s="1"/>
  <c r="W29" i="1"/>
  <c r="X29" i="1" s="1"/>
  <c r="Q29" i="1"/>
  <c r="AD28" i="1"/>
  <c r="Z28" i="1"/>
  <c r="AA28" i="1" s="1"/>
  <c r="W28" i="1"/>
  <c r="X28" i="1" s="1"/>
  <c r="Q28" i="1"/>
  <c r="AD27" i="1"/>
  <c r="Z27" i="1"/>
  <c r="AA27" i="1" s="1"/>
  <c r="W27" i="1"/>
  <c r="X27" i="1" s="1"/>
  <c r="Q27" i="1"/>
  <c r="AD26" i="1"/>
  <c r="Z26" i="1"/>
  <c r="AA26" i="1" s="1"/>
  <c r="W26" i="1"/>
  <c r="X26" i="1" s="1"/>
  <c r="R26" i="1"/>
  <c r="Q26" i="1"/>
  <c r="Z38" i="1" l="1"/>
  <c r="AE20" i="1"/>
  <c r="AE25" i="1"/>
  <c r="AE23" i="1"/>
  <c r="AE18" i="1"/>
  <c r="AE19" i="1"/>
  <c r="AE17" i="1"/>
  <c r="AE24" i="1"/>
  <c r="W38" i="1"/>
  <c r="AE15" i="1"/>
  <c r="AE14" i="1"/>
  <c r="X14" i="1"/>
  <c r="X38" i="1" s="1"/>
  <c r="AE26" i="1"/>
  <c r="Q38" i="1"/>
  <c r="AE31" i="1"/>
  <c r="AE22" i="1"/>
  <c r="AE16" i="1"/>
  <c r="AE33" i="1"/>
  <c r="AE32" i="1"/>
  <c r="AE30" i="1"/>
  <c r="AE29" i="1"/>
  <c r="AE21" i="1"/>
  <c r="AE28" i="1"/>
  <c r="AE27" i="1"/>
  <c r="AA38" i="1"/>
  <c r="AE34" i="1"/>
  <c r="AD38" i="1"/>
  <c r="R14" i="1"/>
  <c r="R15" i="1"/>
  <c r="R16" i="1"/>
  <c r="R17" i="1"/>
  <c r="R18" i="1"/>
  <c r="R19" i="1"/>
  <c r="R20" i="1"/>
  <c r="R21" i="1"/>
  <c r="R22" i="1"/>
  <c r="R23" i="1"/>
  <c r="R24" i="1"/>
  <c r="R25" i="1"/>
  <c r="R28" i="1"/>
  <c r="R29" i="1"/>
  <c r="R30" i="1"/>
  <c r="R31" i="1"/>
  <c r="R32" i="1"/>
  <c r="R33" i="1"/>
  <c r="R34" i="1"/>
  <c r="R27" i="1"/>
  <c r="E38" i="1"/>
  <c r="C38" i="1"/>
  <c r="AF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E38" i="1" l="1"/>
  <c r="R38" i="1"/>
  <c r="AF14" i="1"/>
  <c r="AF16" i="1" s="1"/>
  <c r="AF17" i="1" l="1"/>
  <c r="AF18" i="1" s="1"/>
  <c r="A10" i="1" s="1"/>
  <c r="A9" i="1"/>
</calcChain>
</file>

<file path=xl/sharedStrings.xml><?xml version="1.0" encoding="utf-8"?>
<sst xmlns="http://schemas.openxmlformats.org/spreadsheetml/2006/main" count="67" uniqueCount="25">
  <si>
    <t>Municipio: 031 Epitacio Huerta</t>
  </si>
  <si>
    <t>Ayuntamiento</t>
  </si>
  <si>
    <t>CASILLAS</t>
  </si>
  <si>
    <t>VOTOS DE PARTIDOS</t>
  </si>
  <si>
    <t>VOTOS EN CANDIDATURA COMUN 1</t>
  </si>
  <si>
    <t>VOTOS EN CANDIDATURA COMUN 2</t>
  </si>
  <si>
    <t>VOTOS EN CANDIDATURA COMUN 3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</si>
  <si>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</si>
  <si>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</si>
  <si>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</si>
  <si>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</si>
  <si>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</si>
  <si>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</si>
  <si>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</si>
  <si>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</si>
  <si>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</si>
  <si>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</si>
  <si>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</si>
  <si>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EPITACIO HUERTA</t>
  </si>
  <si>
    <t>BÁSICA</t>
  </si>
  <si>
    <t>CONTIGUA 1</t>
  </si>
  <si>
    <t>EXTRAORDINARIA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</si>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</sst>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11"/>
      <color rgb="FFFF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1" fillId="0" borderId="0" xfId="1" applyFont="1" applyFill="1" applyBorder="1" applyAlignment="1" applyProtection="1">
      <alignment wrapText="1"/>
      <protection locked="0"/>
    </xf>
    <xf numFmtId="0" fontId="11" fillId="6" borderId="0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>
      <alignment wrapText="1"/>
    </xf>
    <xf numFmtId="166" fontId="11" fillId="6" borderId="0" xfId="1" applyNumberFormat="1" applyFont="1" applyFill="1" applyBorder="1" applyAlignment="1">
      <alignment horizontal="center" wrapText="1"/>
    </xf>
    <xf numFmtId="165" fontId="11" fillId="6" borderId="0" xfId="1" applyNumberFormat="1" applyFont="1" applyFill="1" applyBorder="1" applyAlignment="1">
      <alignment horizontal="left" wrapText="1"/>
    </xf>
    <xf numFmtId="165" fontId="11" fillId="6" borderId="0" xfId="1" applyNumberFormat="1" applyFont="1" applyFill="1" applyBorder="1" applyAlignment="1">
      <alignment horizontal="center" wrapText="1"/>
    </xf>
    <xf numFmtId="0" fontId="11" fillId="6" borderId="0" xfId="1" applyFont="1" applyFill="1" applyBorder="1" applyAlignment="1">
      <alignment horizontal="left" wrapText="1"/>
    </xf>
    <xf numFmtId="0" fontId="11" fillId="6" borderId="0" xfId="1" applyFont="1" applyFill="1" applyBorder="1" applyAlignment="1">
      <alignment horizontal="right" wrapText="1"/>
    </xf>
    <xf numFmtId="0" fontId="11" fillId="6" borderId="0" xfId="1" applyFont="1" applyFill="1" applyBorder="1" applyAlignment="1">
      <alignment wrapText="1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66" fontId="11" fillId="7" borderId="20" xfId="1" applyNumberFormat="1" applyFont="1" applyFill="1" applyBorder="1" applyAlignment="1">
      <alignment horizontal="center" wrapText="1"/>
    </xf>
    <xf numFmtId="0" fontId="11" fillId="7" borderId="10" xfId="2" applyFont="1" applyFill="1" applyBorder="1" applyAlignment="1">
      <alignment wrapText="1"/>
    </xf>
    <xf numFmtId="165" fontId="11" fillId="7" borderId="10" xfId="2" applyNumberFormat="1" applyFont="1" applyFill="1" applyBorder="1" applyAlignment="1">
      <alignment horizontal="center" wrapText="1"/>
    </xf>
    <xf numFmtId="0" fontId="1" fillId="7" borderId="0" xfId="0" applyFont="1" applyFill="1"/>
    <xf numFmtId="0" fontId="11" fillId="7" borderId="20" xfId="1" applyFont="1" applyFill="1" applyBorder="1" applyAlignment="1" applyProtection="1">
      <alignment wrapText="1"/>
      <protection locked="0"/>
    </xf>
    <xf numFmtId="0" fontId="11" fillId="7" borderId="1" xfId="1" applyFont="1" applyFill="1" applyBorder="1" applyAlignment="1" applyProtection="1">
      <alignment wrapText="1"/>
      <protection locked="0"/>
    </xf>
    <xf numFmtId="0" fontId="11" fillId="7" borderId="11" xfId="1" applyFont="1" applyFill="1" applyBorder="1" applyAlignment="1" applyProtection="1">
      <alignment wrapText="1"/>
      <protection locked="0"/>
    </xf>
    <xf numFmtId="0" fontId="11" fillId="7" borderId="12" xfId="1" applyFont="1" applyFill="1" applyBorder="1" applyAlignment="1" applyProtection="1">
      <alignment wrapText="1"/>
      <protection locked="0"/>
    </xf>
    <xf numFmtId="0" fontId="11" fillId="7" borderId="18" xfId="1" applyFont="1" applyFill="1" applyBorder="1" applyAlignment="1" applyProtection="1">
      <alignment wrapText="1"/>
      <protection locked="0"/>
    </xf>
    <xf numFmtId="0" fontId="11" fillId="7" borderId="19" xfId="1" applyFont="1" applyFill="1" applyBorder="1" applyAlignment="1" applyProtection="1">
      <alignment wrapText="1"/>
      <protection locked="0"/>
    </xf>
    <xf numFmtId="0" fontId="11" fillId="7" borderId="24" xfId="1" applyFont="1" applyFill="1" applyBorder="1" applyAlignment="1" applyProtection="1">
      <alignment wrapText="1"/>
      <protection locked="0"/>
    </xf>
    <xf numFmtId="0" fontId="11" fillId="7" borderId="9" xfId="1" applyFont="1" applyFill="1" applyBorder="1" applyAlignment="1" applyProtection="1">
      <alignment wrapText="1"/>
      <protection locked="0"/>
    </xf>
    <xf numFmtId="0" fontId="11" fillId="7" borderId="19" xfId="1" applyFont="1" applyFill="1" applyBorder="1" applyAlignment="1">
      <alignment wrapText="1"/>
    </xf>
    <xf numFmtId="0" fontId="0" fillId="7" borderId="0" xfId="0" applyFill="1"/>
    <xf numFmtId="166" fontId="11" fillId="7" borderId="16" xfId="1" applyNumberFormat="1" applyFont="1" applyFill="1" applyBorder="1" applyAlignment="1">
      <alignment horizontal="center" wrapText="1"/>
    </xf>
    <xf numFmtId="0" fontId="11" fillId="7" borderId="16" xfId="1" applyFont="1" applyFill="1" applyBorder="1" applyAlignment="1" applyProtection="1">
      <alignment wrapText="1"/>
      <protection locked="0"/>
    </xf>
    <xf numFmtId="0" fontId="11" fillId="7" borderId="10" xfId="1" applyFont="1" applyFill="1" applyBorder="1" applyAlignment="1" applyProtection="1">
      <alignment wrapText="1"/>
      <protection locked="0"/>
    </xf>
    <xf numFmtId="0" fontId="11" fillId="7" borderId="22" xfId="1" applyFont="1" applyFill="1" applyBorder="1" applyAlignment="1" applyProtection="1">
      <alignment wrapText="1"/>
      <protection locked="0"/>
    </xf>
    <xf numFmtId="0" fontId="11" fillId="7" borderId="17" xfId="1" applyFont="1" applyFill="1" applyBorder="1" applyAlignment="1" applyProtection="1">
      <alignment wrapText="1"/>
      <protection locked="0"/>
    </xf>
    <xf numFmtId="0" fontId="11" fillId="7" borderId="23" xfId="1" applyFont="1" applyFill="1" applyBorder="1" applyAlignment="1" applyProtection="1">
      <alignment wrapText="1"/>
      <protection locked="0"/>
    </xf>
    <xf numFmtId="0" fontId="0" fillId="7" borderId="0" xfId="0" applyFill="1" applyAlignment="1">
      <alignment horizontal="right"/>
    </xf>
    <xf numFmtId="2" fontId="0" fillId="7" borderId="0" xfId="0" applyNumberFormat="1" applyFill="1"/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166" fontId="11" fillId="7" borderId="9" xfId="1" applyNumberFormat="1" applyFont="1" applyFill="1" applyBorder="1" applyAlignment="1">
      <alignment horizontal="center" wrapText="1"/>
    </xf>
    <xf numFmtId="0" fontId="11" fillId="7" borderId="13" xfId="1" applyFont="1" applyFill="1" applyBorder="1" applyAlignment="1" applyProtection="1">
      <alignment wrapText="1"/>
      <protection locked="0"/>
    </xf>
    <xf numFmtId="0" fontId="11" fillId="7" borderId="14" xfId="1" applyFont="1" applyFill="1" applyBorder="1" applyAlignment="1" applyProtection="1">
      <alignment wrapText="1"/>
      <protection locked="0"/>
    </xf>
    <xf numFmtId="0" fontId="11" fillId="7" borderId="15" xfId="1" applyFont="1" applyFill="1" applyBorder="1" applyAlignment="1" applyProtection="1">
      <alignment wrapText="1"/>
      <protection locked="0"/>
    </xf>
    <xf numFmtId="0" fontId="11" fillId="7" borderId="12" xfId="1" applyFont="1" applyFill="1" applyBorder="1" applyAlignment="1">
      <alignment wrapText="1"/>
    </xf>
    <xf numFmtId="0" fontId="12" fillId="7" borderId="0" xfId="0" applyFont="1" applyFill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colors>
    <mruColors>
      <color rgb="FFFF00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23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28</xdr:col>
      <xdr:colOff>581025</xdr:colOff>
      <xdr:row>0</xdr:row>
      <xdr:rowOff>0</xdr:rowOff>
    </xdr:from>
    <xdr:to>
      <xdr:col>30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31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1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2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08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86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5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34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21</xdr:col>
      <xdr:colOff>895349</xdr:colOff>
      <xdr:row>11</xdr:row>
      <xdr:rowOff>161924</xdr:rowOff>
    </xdr:from>
    <xdr:to>
      <xdr:col>22</xdr:col>
      <xdr:colOff>28574</xdr:colOff>
      <xdr:row>12</xdr:row>
      <xdr:rowOff>571499</xdr:rowOff>
    </xdr:to>
    <xdr:pic>
      <xdr:nvPicPr>
        <xdr:cNvPr id="16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11474" y="225742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18</xdr:col>
      <xdr:colOff>23700</xdr:colOff>
      <xdr:row>12</xdr:row>
      <xdr:rowOff>42750</xdr:rowOff>
    </xdr:from>
    <xdr:to>
      <xdr:col>18</xdr:col>
      <xdr:colOff>499950</xdr:colOff>
      <xdr:row>12</xdr:row>
      <xdr:rowOff>519000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6600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14175</xdr:colOff>
      <xdr:row>12</xdr:row>
      <xdr:rowOff>33225</xdr:rowOff>
    </xdr:from>
    <xdr:to>
      <xdr:col>19</xdr:col>
      <xdr:colOff>490425</xdr:colOff>
      <xdr:row>12</xdr:row>
      <xdr:rowOff>509475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77675" y="231922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12</xdr:row>
      <xdr:rowOff>53557</xdr:rowOff>
    </xdr:from>
    <xdr:to>
      <xdr:col>18</xdr:col>
      <xdr:colOff>952350</xdr:colOff>
      <xdr:row>12</xdr:row>
      <xdr:rowOff>511024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2339557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21</xdr:col>
      <xdr:colOff>23700</xdr:colOff>
      <xdr:row>12</xdr:row>
      <xdr:rowOff>42750</xdr:rowOff>
    </xdr:from>
    <xdr:to>
      <xdr:col>21</xdr:col>
      <xdr:colOff>499950</xdr:colOff>
      <xdr:row>12</xdr:row>
      <xdr:rowOff>519000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825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11</xdr:row>
      <xdr:rowOff>152400</xdr:rowOff>
    </xdr:from>
    <xdr:to>
      <xdr:col>20</xdr:col>
      <xdr:colOff>54535</xdr:colOff>
      <xdr:row>12</xdr:row>
      <xdr:rowOff>565456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92125" y="2247900"/>
          <a:ext cx="597460" cy="603556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11</xdr:row>
      <xdr:rowOff>161925</xdr:rowOff>
    </xdr:from>
    <xdr:to>
      <xdr:col>21</xdr:col>
      <xdr:colOff>45010</xdr:colOff>
      <xdr:row>12</xdr:row>
      <xdr:rowOff>574981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63675" y="2257425"/>
          <a:ext cx="597460" cy="603556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</xdr:colOff>
      <xdr:row>12</xdr:row>
      <xdr:rowOff>47625</xdr:rowOff>
    </xdr:from>
    <xdr:to>
      <xdr:col>20</xdr:col>
      <xdr:colOff>461429</xdr:colOff>
      <xdr:row>12</xdr:row>
      <xdr:rowOff>504865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63625" y="2333625"/>
          <a:ext cx="432854" cy="457240"/>
        </a:xfrm>
        <a:prstGeom prst="rect">
          <a:avLst/>
        </a:prstGeom>
      </xdr:spPr>
    </xdr:pic>
    <xdr:clientData/>
  </xdr:twoCellAnchor>
  <xdr:twoCellAnchor editAs="oneCell">
    <xdr:from>
      <xdr:col>21</xdr:col>
      <xdr:colOff>514350</xdr:colOff>
      <xdr:row>12</xdr:row>
      <xdr:rowOff>47625</xdr:rowOff>
    </xdr:from>
    <xdr:to>
      <xdr:col>21</xdr:col>
      <xdr:colOff>947204</xdr:colOff>
      <xdr:row>12</xdr:row>
      <xdr:rowOff>504865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230475" y="2333625"/>
          <a:ext cx="432854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12</xdr:row>
      <xdr:rowOff>47625</xdr:rowOff>
    </xdr:from>
    <xdr:to>
      <xdr:col>24</xdr:col>
      <xdr:colOff>504104</xdr:colOff>
      <xdr:row>12</xdr:row>
      <xdr:rowOff>523154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783175" y="2333625"/>
          <a:ext cx="475529" cy="475529"/>
        </a:xfrm>
        <a:prstGeom prst="rect">
          <a:avLst/>
        </a:prstGeom>
      </xdr:spPr>
    </xdr:pic>
    <xdr:clientData/>
  </xdr:twoCellAnchor>
  <xdr:twoCellAnchor editAs="oneCell">
    <xdr:from>
      <xdr:col>24</xdr:col>
      <xdr:colOff>523875</xdr:colOff>
      <xdr:row>12</xdr:row>
      <xdr:rowOff>76200</xdr:rowOff>
    </xdr:from>
    <xdr:to>
      <xdr:col>24</xdr:col>
      <xdr:colOff>981115</xdr:colOff>
      <xdr:row>12</xdr:row>
      <xdr:rowOff>533440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78475" y="2362200"/>
          <a:ext cx="457240" cy="457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topLeftCell="A8" zoomScale="80" zoomScaleNormal="80" workbookViewId="0">
      <pane xSplit="5" ySplit="6" topLeftCell="O35" activePane="bottomRight" state="frozen"/>
      <selection activeCell="A8" sqref="A8"/>
      <selection pane="topRight" activeCell="F8" sqref="F8"/>
      <selection pane="bottomLeft" activeCell="A14" sqref="A14"/>
      <selection pane="bottomRight" activeCell="F38" sqref="F38"/>
    </sheetView>
  </sheetViews>
  <sheetFormatPr baseColWidth="10" defaultRowHeight="15" customHeight="1" x14ac:dyDescent="0.25"/>
  <cols>
    <col min="1" max="1" width="5.140625" bestFit="1" customWidth="1"/>
    <col min="2" max="2" width="14.5703125" style="8" customWidth="1"/>
    <col min="3" max="3" width="6.5703125" style="8" bestFit="1" customWidth="1"/>
    <col min="4" max="4" width="14.42578125" customWidth="1"/>
    <col min="5" max="5" width="10.28515625" customWidth="1"/>
    <col min="6" max="15" width="8.7109375" customWidth="1"/>
    <col min="16" max="16" width="14.7109375" bestFit="1" customWidth="1"/>
    <col min="17" max="18" width="11.85546875" customWidth="1"/>
    <col min="19" max="19" width="14.85546875" customWidth="1"/>
    <col min="20" max="20" width="14.5703125" customWidth="1"/>
    <col min="21" max="21" width="14.7109375" customWidth="1"/>
    <col min="22" max="22" width="22" customWidth="1"/>
    <col min="23" max="23" width="11.7109375" bestFit="1" customWidth="1"/>
    <col min="24" max="24" width="11.85546875" bestFit="1" customWidth="1"/>
    <col min="25" max="25" width="15.42578125" customWidth="1"/>
    <col min="26" max="27" width="11.85546875" customWidth="1"/>
    <col min="28" max="31" width="9.7109375" customWidth="1"/>
    <col min="32" max="32" width="11.42578125" hidden="1" customWidth="1"/>
  </cols>
  <sheetData>
    <row r="1" spans="1:34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4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4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4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4" ht="15" customHeight="1" x14ac:dyDescent="0.25">
      <c r="B5" s="1"/>
      <c r="C5" s="1"/>
      <c r="D5" s="1"/>
      <c r="E5" s="2"/>
      <c r="F5" s="67" t="s">
        <v>23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</row>
    <row r="6" spans="1:34" ht="15" customHeight="1" x14ac:dyDescent="0.25">
      <c r="B6" s="1"/>
      <c r="C6" s="1"/>
      <c r="D6" s="1"/>
      <c r="E6" s="2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</row>
    <row r="7" spans="1:34" ht="15" customHeight="1" x14ac:dyDescent="0.3">
      <c r="A7" s="68"/>
      <c r="B7" s="68"/>
      <c r="C7" s="68"/>
      <c r="D7" s="68"/>
      <c r="E7" s="2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</row>
    <row r="8" spans="1:34" ht="15" customHeight="1" x14ac:dyDescent="0.3">
      <c r="A8" s="68" t="s">
        <v>0</v>
      </c>
      <c r="B8" s="68"/>
      <c r="C8" s="68"/>
      <c r="D8" s="68"/>
      <c r="F8" s="69" t="s">
        <v>1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</row>
    <row r="9" spans="1:34" ht="15" customHeight="1" x14ac:dyDescent="0.3">
      <c r="A9" s="3" t="str">
        <f>CONCATENATE("Casillas computadas: ",AF16," de ",AF15)</f>
        <v>Casillas computadas: 21 de 21</v>
      </c>
      <c r="B9" s="4"/>
      <c r="C9" s="4"/>
      <c r="D9" s="4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</row>
    <row r="10" spans="1:34" ht="15" customHeight="1" x14ac:dyDescent="0.3">
      <c r="A10" s="5" t="str">
        <f>CONCATENATE("Porcentaje de avance de captura: ",AF18,"%")</f>
        <v>Porcentaje de avance de captura: 100.00%</v>
      </c>
      <c r="B10" s="6"/>
      <c r="C10" s="6"/>
      <c r="D10" s="7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</row>
    <row r="11" spans="1:34" ht="15" customHeight="1" thickBot="1" x14ac:dyDescent="0.3">
      <c r="F11" s="2"/>
      <c r="G11" s="2"/>
      <c r="H11" s="2"/>
      <c r="I11" s="2"/>
      <c r="J11" s="2"/>
      <c r="K11" s="2"/>
    </row>
    <row r="12" spans="1:34" ht="15" customHeight="1" thickBot="1" x14ac:dyDescent="0.3">
      <c r="A12" s="70" t="s">
        <v>2</v>
      </c>
      <c r="B12" s="71"/>
      <c r="C12" s="71"/>
      <c r="D12" s="71"/>
      <c r="E12" s="72"/>
      <c r="F12" s="73" t="s">
        <v>3</v>
      </c>
      <c r="G12" s="74"/>
      <c r="H12" s="74"/>
      <c r="I12" s="74"/>
      <c r="J12" s="74"/>
      <c r="K12" s="74"/>
      <c r="L12" s="74"/>
      <c r="M12" s="74"/>
      <c r="N12" s="74"/>
      <c r="O12" s="75"/>
      <c r="P12" s="76" t="s">
        <v>4</v>
      </c>
      <c r="Q12" s="76"/>
      <c r="R12" s="76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2"/>
      <c r="AB12" s="83" t="s">
        <v>7</v>
      </c>
      <c r="AC12" s="84"/>
      <c r="AD12" s="84"/>
      <c r="AE12" s="85"/>
    </row>
    <row r="13" spans="1:34" s="15" customFormat="1" ht="45.75" thickBot="1" x14ac:dyDescent="0.3">
      <c r="A13" s="9" t="s">
        <v>8</v>
      </c>
      <c r="B13" s="9" t="s">
        <v>9</v>
      </c>
      <c r="C13" s="9" t="s">
        <v>10</v>
      </c>
      <c r="D13" s="9" t="s">
        <v>11</v>
      </c>
      <c r="E13" s="9" t="s">
        <v>12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13</v>
      </c>
      <c r="R13" s="12" t="s">
        <v>14</v>
      </c>
      <c r="S13" s="13"/>
      <c r="T13" s="13"/>
      <c r="U13" s="13"/>
      <c r="V13" s="13"/>
      <c r="W13" s="14" t="s">
        <v>13</v>
      </c>
      <c r="X13" s="14" t="s">
        <v>14</v>
      </c>
      <c r="Y13" s="10"/>
      <c r="Z13" s="10" t="s">
        <v>13</v>
      </c>
      <c r="AA13" s="10" t="s">
        <v>14</v>
      </c>
      <c r="AB13" s="12" t="s">
        <v>15</v>
      </c>
      <c r="AC13" s="12" t="s">
        <v>16</v>
      </c>
      <c r="AD13" s="12" t="s">
        <v>17</v>
      </c>
      <c r="AE13" s="12" t="s">
        <v>24</v>
      </c>
    </row>
    <row r="14" spans="1:34" s="49" customFormat="1" ht="15" customHeight="1" thickBot="1" x14ac:dyDescent="0.3">
      <c r="A14" s="61">
        <v>1</v>
      </c>
      <c r="B14" s="37" t="s">
        <v>18</v>
      </c>
      <c r="C14" s="38">
        <v>446</v>
      </c>
      <c r="D14" s="37" t="s">
        <v>19</v>
      </c>
      <c r="E14" s="39">
        <v>608</v>
      </c>
      <c r="F14" s="47">
        <v>10</v>
      </c>
      <c r="G14" s="42">
        <v>165</v>
      </c>
      <c r="H14" s="42">
        <v>163</v>
      </c>
      <c r="I14" s="42">
        <v>1</v>
      </c>
      <c r="J14" s="42">
        <v>0</v>
      </c>
      <c r="K14" s="42">
        <v>91</v>
      </c>
      <c r="L14" s="42">
        <v>2</v>
      </c>
      <c r="M14" s="42">
        <v>1</v>
      </c>
      <c r="N14" s="42">
        <v>0</v>
      </c>
      <c r="O14" s="43">
        <v>0</v>
      </c>
      <c r="P14" s="62">
        <v>2</v>
      </c>
      <c r="Q14" s="41">
        <f t="shared" ref="Q14:Q25" si="0">P14</f>
        <v>2</v>
      </c>
      <c r="R14" s="63">
        <f t="shared" ref="R14:R25" si="1">Q14+G14+J14</f>
        <v>167</v>
      </c>
      <c r="S14" s="47">
        <v>0</v>
      </c>
      <c r="T14" s="42">
        <v>0</v>
      </c>
      <c r="U14" s="42">
        <v>0</v>
      </c>
      <c r="V14" s="42">
        <v>2</v>
      </c>
      <c r="W14" s="42">
        <f t="shared" ref="W14:W25" si="2">SUM(S14:V14)</f>
        <v>2</v>
      </c>
      <c r="X14" s="43">
        <f t="shared" ref="X14:X25" si="3">W14+H14+I14+L14</f>
        <v>168</v>
      </c>
      <c r="Y14" s="63">
        <v>4</v>
      </c>
      <c r="Z14" s="41">
        <f t="shared" ref="Z14:Z25" si="4">Y14</f>
        <v>4</v>
      </c>
      <c r="AA14" s="63">
        <f t="shared" ref="AA14:AA25" si="5">Z14+F14+K14</f>
        <v>105</v>
      </c>
      <c r="AB14" s="47">
        <v>0</v>
      </c>
      <c r="AC14" s="42">
        <v>16</v>
      </c>
      <c r="AD14" s="64">
        <f t="shared" ref="AD14:AD25" si="6">SUM(F14:O14)</f>
        <v>433</v>
      </c>
      <c r="AE14" s="65">
        <f t="shared" ref="AE14:AE25" si="7">Q14+W14+Z14+AB14+AC14+AD14</f>
        <v>457</v>
      </c>
      <c r="AF14" s="49">
        <f>COUNTIF(AE14:AE34,0)</f>
        <v>0</v>
      </c>
      <c r="AH14" s="66"/>
    </row>
    <row r="15" spans="1:34" s="49" customFormat="1" ht="15" customHeight="1" thickBot="1" x14ac:dyDescent="0.3">
      <c r="A15" s="50">
        <f>A14+1</f>
        <v>2</v>
      </c>
      <c r="B15" s="37" t="s">
        <v>18</v>
      </c>
      <c r="C15" s="38">
        <v>446</v>
      </c>
      <c r="D15" s="37" t="s">
        <v>20</v>
      </c>
      <c r="E15" s="39">
        <v>608</v>
      </c>
      <c r="F15" s="51">
        <v>12</v>
      </c>
      <c r="G15" s="52">
        <v>184</v>
      </c>
      <c r="H15" s="52">
        <v>172</v>
      </c>
      <c r="I15" s="52">
        <v>0</v>
      </c>
      <c r="J15" s="52">
        <v>2</v>
      </c>
      <c r="K15" s="52">
        <v>63</v>
      </c>
      <c r="L15" s="52">
        <v>0</v>
      </c>
      <c r="M15" s="52">
        <v>2</v>
      </c>
      <c r="N15" s="42">
        <v>0</v>
      </c>
      <c r="O15" s="43">
        <v>0</v>
      </c>
      <c r="P15" s="51">
        <v>0</v>
      </c>
      <c r="Q15" s="52">
        <f t="shared" si="0"/>
        <v>0</v>
      </c>
      <c r="R15" s="53">
        <f t="shared" si="1"/>
        <v>186</v>
      </c>
      <c r="S15" s="51">
        <v>1</v>
      </c>
      <c r="T15" s="52">
        <v>0</v>
      </c>
      <c r="U15" s="52">
        <v>0</v>
      </c>
      <c r="V15" s="52">
        <v>1</v>
      </c>
      <c r="W15" s="52">
        <f t="shared" si="2"/>
        <v>2</v>
      </c>
      <c r="X15" s="54">
        <f t="shared" si="3"/>
        <v>174</v>
      </c>
      <c r="Y15" s="55">
        <v>5</v>
      </c>
      <c r="Z15" s="52">
        <f t="shared" si="4"/>
        <v>5</v>
      </c>
      <c r="AA15" s="54">
        <f t="shared" si="5"/>
        <v>80</v>
      </c>
      <c r="AB15" s="47">
        <v>0</v>
      </c>
      <c r="AC15" s="52">
        <v>9</v>
      </c>
      <c r="AD15" s="44">
        <f t="shared" si="6"/>
        <v>435</v>
      </c>
      <c r="AE15" s="48">
        <f t="shared" si="7"/>
        <v>451</v>
      </c>
      <c r="AF15" s="49">
        <f>C38</f>
        <v>21</v>
      </c>
    </row>
    <row r="16" spans="1:34" s="49" customFormat="1" ht="15" customHeight="1" thickBot="1" x14ac:dyDescent="0.3">
      <c r="A16" s="36">
        <f t="shared" ref="A16:A34" si="8">A15+1</f>
        <v>3</v>
      </c>
      <c r="B16" s="37" t="s">
        <v>18</v>
      </c>
      <c r="C16" s="38">
        <v>447</v>
      </c>
      <c r="D16" s="37" t="s">
        <v>19</v>
      </c>
      <c r="E16" s="39">
        <v>677</v>
      </c>
      <c r="F16" s="40">
        <v>9</v>
      </c>
      <c r="G16" s="41">
        <v>85</v>
      </c>
      <c r="H16" s="41">
        <v>105</v>
      </c>
      <c r="I16" s="41">
        <v>6</v>
      </c>
      <c r="J16" s="41">
        <v>2</v>
      </c>
      <c r="K16" s="41">
        <v>109</v>
      </c>
      <c r="L16" s="41">
        <v>3</v>
      </c>
      <c r="M16" s="41">
        <v>0</v>
      </c>
      <c r="N16" s="42">
        <v>0</v>
      </c>
      <c r="O16" s="43">
        <v>0</v>
      </c>
      <c r="P16" s="40">
        <v>1</v>
      </c>
      <c r="Q16" s="41">
        <f t="shared" si="0"/>
        <v>1</v>
      </c>
      <c r="R16" s="44">
        <f t="shared" si="1"/>
        <v>88</v>
      </c>
      <c r="S16" s="40">
        <v>3</v>
      </c>
      <c r="T16" s="41">
        <v>1</v>
      </c>
      <c r="U16" s="41">
        <v>0</v>
      </c>
      <c r="V16" s="41">
        <v>0</v>
      </c>
      <c r="W16" s="41">
        <f t="shared" si="2"/>
        <v>4</v>
      </c>
      <c r="X16" s="45">
        <f t="shared" si="3"/>
        <v>118</v>
      </c>
      <c r="Y16" s="46">
        <v>0</v>
      </c>
      <c r="Z16" s="41">
        <f t="shared" si="4"/>
        <v>0</v>
      </c>
      <c r="AA16" s="45">
        <f t="shared" si="5"/>
        <v>118</v>
      </c>
      <c r="AB16" s="47">
        <v>0</v>
      </c>
      <c r="AC16" s="41">
        <v>4</v>
      </c>
      <c r="AD16" s="44">
        <f t="shared" si="6"/>
        <v>319</v>
      </c>
      <c r="AE16" s="48">
        <f t="shared" si="7"/>
        <v>328</v>
      </c>
      <c r="AF16" s="49">
        <f>AF15-AF14</f>
        <v>21</v>
      </c>
      <c r="AH16" s="66"/>
    </row>
    <row r="17" spans="1:34" s="49" customFormat="1" ht="15" customHeight="1" thickBot="1" x14ac:dyDescent="0.3">
      <c r="A17" s="50">
        <f t="shared" si="8"/>
        <v>4</v>
      </c>
      <c r="B17" s="37" t="s">
        <v>18</v>
      </c>
      <c r="C17" s="38">
        <v>447</v>
      </c>
      <c r="D17" s="37" t="s">
        <v>20</v>
      </c>
      <c r="E17" s="39">
        <v>677</v>
      </c>
      <c r="F17" s="51">
        <v>10</v>
      </c>
      <c r="G17" s="52">
        <v>124</v>
      </c>
      <c r="H17" s="52">
        <v>130</v>
      </c>
      <c r="I17" s="52">
        <v>5</v>
      </c>
      <c r="J17" s="52">
        <v>2</v>
      </c>
      <c r="K17" s="52">
        <v>103</v>
      </c>
      <c r="L17" s="52">
        <v>1</v>
      </c>
      <c r="M17" s="52">
        <v>0</v>
      </c>
      <c r="N17" s="42">
        <v>0</v>
      </c>
      <c r="O17" s="43">
        <v>0</v>
      </c>
      <c r="P17" s="51">
        <v>0</v>
      </c>
      <c r="Q17" s="52">
        <f t="shared" si="0"/>
        <v>0</v>
      </c>
      <c r="R17" s="53">
        <f t="shared" si="1"/>
        <v>126</v>
      </c>
      <c r="S17" s="51">
        <v>0</v>
      </c>
      <c r="T17" s="52">
        <v>0</v>
      </c>
      <c r="U17" s="52">
        <v>0</v>
      </c>
      <c r="V17" s="52">
        <v>0</v>
      </c>
      <c r="W17" s="52">
        <f t="shared" si="2"/>
        <v>0</v>
      </c>
      <c r="X17" s="54">
        <f t="shared" si="3"/>
        <v>136</v>
      </c>
      <c r="Y17" s="55">
        <v>0</v>
      </c>
      <c r="Z17" s="52">
        <f t="shared" si="4"/>
        <v>0</v>
      </c>
      <c r="AA17" s="54">
        <f t="shared" si="5"/>
        <v>113</v>
      </c>
      <c r="AB17" s="47">
        <v>0</v>
      </c>
      <c r="AC17" s="52">
        <v>11</v>
      </c>
      <c r="AD17" s="44">
        <f t="shared" si="6"/>
        <v>375</v>
      </c>
      <c r="AE17" s="48">
        <f t="shared" si="7"/>
        <v>386</v>
      </c>
      <c r="AF17" s="57">
        <f>AF16*100/AF15</f>
        <v>100</v>
      </c>
      <c r="AH17" s="66"/>
    </row>
    <row r="18" spans="1:34" s="49" customFormat="1" ht="15" customHeight="1" thickBot="1" x14ac:dyDescent="0.3">
      <c r="A18" s="36">
        <f t="shared" si="8"/>
        <v>5</v>
      </c>
      <c r="B18" s="37" t="s">
        <v>18</v>
      </c>
      <c r="C18" s="38">
        <v>448</v>
      </c>
      <c r="D18" s="37" t="s">
        <v>19</v>
      </c>
      <c r="E18" s="39">
        <v>524</v>
      </c>
      <c r="F18" s="40">
        <v>12</v>
      </c>
      <c r="G18" s="41">
        <v>147</v>
      </c>
      <c r="H18" s="41">
        <v>70</v>
      </c>
      <c r="I18" s="41">
        <v>0</v>
      </c>
      <c r="J18" s="41">
        <v>8</v>
      </c>
      <c r="K18" s="41">
        <v>95</v>
      </c>
      <c r="L18" s="41">
        <v>1</v>
      </c>
      <c r="M18" s="41">
        <v>0</v>
      </c>
      <c r="N18" s="42">
        <v>0</v>
      </c>
      <c r="O18" s="43">
        <v>0</v>
      </c>
      <c r="P18" s="40">
        <v>1</v>
      </c>
      <c r="Q18" s="41">
        <f t="shared" si="0"/>
        <v>1</v>
      </c>
      <c r="R18" s="44">
        <f t="shared" si="1"/>
        <v>156</v>
      </c>
      <c r="S18" s="40">
        <v>0</v>
      </c>
      <c r="T18" s="41">
        <v>1</v>
      </c>
      <c r="U18" s="41">
        <v>0</v>
      </c>
      <c r="V18" s="41">
        <v>0</v>
      </c>
      <c r="W18" s="41">
        <f t="shared" si="2"/>
        <v>1</v>
      </c>
      <c r="X18" s="45">
        <f t="shared" si="3"/>
        <v>72</v>
      </c>
      <c r="Y18" s="46">
        <v>2</v>
      </c>
      <c r="Z18" s="41">
        <f t="shared" si="4"/>
        <v>2</v>
      </c>
      <c r="AA18" s="45">
        <f t="shared" si="5"/>
        <v>109</v>
      </c>
      <c r="AB18" s="47">
        <v>0</v>
      </c>
      <c r="AC18" s="41">
        <v>16</v>
      </c>
      <c r="AD18" s="44">
        <f t="shared" si="6"/>
        <v>333</v>
      </c>
      <c r="AE18" s="48">
        <f t="shared" si="7"/>
        <v>353</v>
      </c>
      <c r="AF18" s="56" t="str">
        <f>TEXT(AF17,"0.00")</f>
        <v>100.00</v>
      </c>
      <c r="AH18" s="66"/>
    </row>
    <row r="19" spans="1:34" s="49" customFormat="1" ht="15" customHeight="1" thickBot="1" x14ac:dyDescent="0.3">
      <c r="A19" s="50">
        <f t="shared" si="8"/>
        <v>6</v>
      </c>
      <c r="B19" s="37" t="s">
        <v>18</v>
      </c>
      <c r="C19" s="38">
        <v>448</v>
      </c>
      <c r="D19" s="37" t="s">
        <v>20</v>
      </c>
      <c r="E19" s="39">
        <v>523</v>
      </c>
      <c r="F19" s="51">
        <v>5</v>
      </c>
      <c r="G19" s="52">
        <v>108</v>
      </c>
      <c r="H19" s="52">
        <v>90</v>
      </c>
      <c r="I19" s="52">
        <v>4</v>
      </c>
      <c r="J19" s="52">
        <v>1</v>
      </c>
      <c r="K19" s="52">
        <v>97</v>
      </c>
      <c r="L19" s="52">
        <v>0</v>
      </c>
      <c r="M19" s="52">
        <v>1</v>
      </c>
      <c r="N19" s="42">
        <v>0</v>
      </c>
      <c r="O19" s="43">
        <v>0</v>
      </c>
      <c r="P19" s="51">
        <v>5</v>
      </c>
      <c r="Q19" s="52">
        <f t="shared" si="0"/>
        <v>5</v>
      </c>
      <c r="R19" s="53">
        <f t="shared" si="1"/>
        <v>114</v>
      </c>
      <c r="S19" s="51">
        <v>3</v>
      </c>
      <c r="T19" s="52">
        <v>0</v>
      </c>
      <c r="U19" s="52">
        <v>0</v>
      </c>
      <c r="V19" s="52">
        <v>1</v>
      </c>
      <c r="W19" s="52">
        <f t="shared" si="2"/>
        <v>4</v>
      </c>
      <c r="X19" s="54">
        <f t="shared" si="3"/>
        <v>98</v>
      </c>
      <c r="Y19" s="55">
        <v>7</v>
      </c>
      <c r="Z19" s="52">
        <f t="shared" si="4"/>
        <v>7</v>
      </c>
      <c r="AA19" s="54">
        <f t="shared" si="5"/>
        <v>109</v>
      </c>
      <c r="AB19" s="47">
        <v>0</v>
      </c>
      <c r="AC19" s="52">
        <v>9</v>
      </c>
      <c r="AD19" s="44">
        <f t="shared" si="6"/>
        <v>306</v>
      </c>
      <c r="AE19" s="48">
        <f t="shared" si="7"/>
        <v>331</v>
      </c>
      <c r="AH19" s="66"/>
    </row>
    <row r="20" spans="1:34" s="49" customFormat="1" ht="15" customHeight="1" thickBot="1" x14ac:dyDescent="0.3">
      <c r="A20" s="36">
        <f t="shared" si="8"/>
        <v>7</v>
      </c>
      <c r="B20" s="37" t="s">
        <v>18</v>
      </c>
      <c r="C20" s="38">
        <v>449</v>
      </c>
      <c r="D20" s="37" t="s">
        <v>19</v>
      </c>
      <c r="E20" s="39">
        <v>497</v>
      </c>
      <c r="F20" s="40">
        <v>12</v>
      </c>
      <c r="G20" s="41">
        <v>94</v>
      </c>
      <c r="H20" s="41">
        <v>115</v>
      </c>
      <c r="I20" s="41">
        <v>1</v>
      </c>
      <c r="J20" s="41">
        <v>3</v>
      </c>
      <c r="K20" s="41">
        <v>84</v>
      </c>
      <c r="L20" s="41">
        <v>1</v>
      </c>
      <c r="M20" s="41">
        <v>1</v>
      </c>
      <c r="N20" s="42">
        <v>0</v>
      </c>
      <c r="O20" s="43">
        <v>0</v>
      </c>
      <c r="P20" s="40">
        <v>1</v>
      </c>
      <c r="Q20" s="41">
        <f t="shared" si="0"/>
        <v>1</v>
      </c>
      <c r="R20" s="44">
        <f t="shared" si="1"/>
        <v>98</v>
      </c>
      <c r="S20" s="40">
        <v>4</v>
      </c>
      <c r="T20" s="41">
        <v>0</v>
      </c>
      <c r="U20" s="41">
        <v>0</v>
      </c>
      <c r="V20" s="41">
        <v>0</v>
      </c>
      <c r="W20" s="41">
        <f t="shared" si="2"/>
        <v>4</v>
      </c>
      <c r="X20" s="45">
        <f t="shared" si="3"/>
        <v>121</v>
      </c>
      <c r="Y20" s="46">
        <v>3</v>
      </c>
      <c r="Z20" s="41">
        <f t="shared" si="4"/>
        <v>3</v>
      </c>
      <c r="AA20" s="45">
        <f t="shared" si="5"/>
        <v>99</v>
      </c>
      <c r="AB20" s="47">
        <v>0</v>
      </c>
      <c r="AC20" s="41">
        <v>10</v>
      </c>
      <c r="AD20" s="44">
        <f t="shared" si="6"/>
        <v>311</v>
      </c>
      <c r="AE20" s="48">
        <f t="shared" si="7"/>
        <v>329</v>
      </c>
    </row>
    <row r="21" spans="1:34" s="49" customFormat="1" ht="15" customHeight="1" thickBot="1" x14ac:dyDescent="0.3">
      <c r="A21" s="50">
        <f t="shared" si="8"/>
        <v>8</v>
      </c>
      <c r="B21" s="37" t="s">
        <v>18</v>
      </c>
      <c r="C21" s="38">
        <v>449</v>
      </c>
      <c r="D21" s="37" t="s">
        <v>20</v>
      </c>
      <c r="E21" s="39">
        <v>497</v>
      </c>
      <c r="F21" s="51">
        <v>10</v>
      </c>
      <c r="G21" s="52">
        <v>131</v>
      </c>
      <c r="H21" s="52">
        <v>104</v>
      </c>
      <c r="I21" s="52">
        <v>5</v>
      </c>
      <c r="J21" s="52">
        <v>4</v>
      </c>
      <c r="K21" s="52">
        <v>73</v>
      </c>
      <c r="L21" s="52">
        <v>1</v>
      </c>
      <c r="M21" s="52">
        <v>2</v>
      </c>
      <c r="N21" s="42">
        <v>0</v>
      </c>
      <c r="O21" s="43">
        <v>0</v>
      </c>
      <c r="P21" s="51">
        <v>0</v>
      </c>
      <c r="Q21" s="52">
        <f t="shared" si="0"/>
        <v>0</v>
      </c>
      <c r="R21" s="53">
        <f t="shared" si="1"/>
        <v>135</v>
      </c>
      <c r="S21" s="51">
        <v>3</v>
      </c>
      <c r="T21" s="52">
        <v>0</v>
      </c>
      <c r="U21" s="52">
        <v>0</v>
      </c>
      <c r="V21" s="52">
        <v>0</v>
      </c>
      <c r="W21" s="52">
        <f t="shared" si="2"/>
        <v>3</v>
      </c>
      <c r="X21" s="54">
        <f t="shared" si="3"/>
        <v>113</v>
      </c>
      <c r="Y21" s="55">
        <v>5</v>
      </c>
      <c r="Z21" s="52">
        <f t="shared" si="4"/>
        <v>5</v>
      </c>
      <c r="AA21" s="54">
        <f t="shared" si="5"/>
        <v>88</v>
      </c>
      <c r="AB21" s="47">
        <v>0</v>
      </c>
      <c r="AC21" s="52">
        <v>18</v>
      </c>
      <c r="AD21" s="44">
        <f t="shared" si="6"/>
        <v>330</v>
      </c>
      <c r="AE21" s="48">
        <f t="shared" si="7"/>
        <v>356</v>
      </c>
    </row>
    <row r="22" spans="1:34" s="49" customFormat="1" ht="15" customHeight="1" thickBot="1" x14ac:dyDescent="0.3">
      <c r="A22" s="36">
        <f t="shared" si="8"/>
        <v>9</v>
      </c>
      <c r="B22" s="37" t="s">
        <v>18</v>
      </c>
      <c r="C22" s="38">
        <v>450</v>
      </c>
      <c r="D22" s="37" t="s">
        <v>19</v>
      </c>
      <c r="E22" s="39">
        <v>482</v>
      </c>
      <c r="F22" s="40">
        <v>7</v>
      </c>
      <c r="G22" s="41">
        <v>104</v>
      </c>
      <c r="H22" s="41">
        <v>120</v>
      </c>
      <c r="I22" s="41">
        <v>2</v>
      </c>
      <c r="J22" s="41">
        <v>0</v>
      </c>
      <c r="K22" s="41">
        <v>81</v>
      </c>
      <c r="L22" s="41">
        <v>1</v>
      </c>
      <c r="M22" s="41">
        <v>1</v>
      </c>
      <c r="N22" s="42">
        <v>0</v>
      </c>
      <c r="O22" s="43">
        <v>0</v>
      </c>
      <c r="P22" s="40">
        <v>2</v>
      </c>
      <c r="Q22" s="41">
        <f t="shared" si="0"/>
        <v>2</v>
      </c>
      <c r="R22" s="44">
        <f t="shared" si="1"/>
        <v>106</v>
      </c>
      <c r="S22" s="40">
        <v>2</v>
      </c>
      <c r="T22" s="41">
        <v>0</v>
      </c>
      <c r="U22" s="41">
        <v>0</v>
      </c>
      <c r="V22" s="41">
        <v>0</v>
      </c>
      <c r="W22" s="41">
        <f t="shared" si="2"/>
        <v>2</v>
      </c>
      <c r="X22" s="45">
        <f t="shared" si="3"/>
        <v>125</v>
      </c>
      <c r="Y22" s="46">
        <v>11</v>
      </c>
      <c r="Z22" s="41">
        <f t="shared" si="4"/>
        <v>11</v>
      </c>
      <c r="AA22" s="45">
        <f t="shared" si="5"/>
        <v>99</v>
      </c>
      <c r="AB22" s="47">
        <v>0</v>
      </c>
      <c r="AC22" s="41">
        <v>9</v>
      </c>
      <c r="AD22" s="44">
        <f t="shared" si="6"/>
        <v>316</v>
      </c>
      <c r="AE22" s="48">
        <f t="shared" si="7"/>
        <v>340</v>
      </c>
    </row>
    <row r="23" spans="1:34" s="49" customFormat="1" ht="15" customHeight="1" thickBot="1" x14ac:dyDescent="0.3">
      <c r="A23" s="50">
        <f t="shared" si="8"/>
        <v>10</v>
      </c>
      <c r="B23" s="37" t="s">
        <v>18</v>
      </c>
      <c r="C23" s="38">
        <v>450</v>
      </c>
      <c r="D23" s="37" t="s">
        <v>20</v>
      </c>
      <c r="E23" s="39">
        <v>482</v>
      </c>
      <c r="F23" s="51">
        <v>3</v>
      </c>
      <c r="G23" s="52">
        <v>135</v>
      </c>
      <c r="H23" s="52">
        <v>101</v>
      </c>
      <c r="I23" s="52">
        <v>1</v>
      </c>
      <c r="J23" s="52">
        <v>1</v>
      </c>
      <c r="K23" s="52">
        <v>69</v>
      </c>
      <c r="L23" s="52">
        <v>1</v>
      </c>
      <c r="M23" s="52">
        <v>0</v>
      </c>
      <c r="N23" s="42">
        <v>0</v>
      </c>
      <c r="O23" s="43">
        <v>0</v>
      </c>
      <c r="P23" s="51">
        <v>3</v>
      </c>
      <c r="Q23" s="52">
        <f t="shared" si="0"/>
        <v>3</v>
      </c>
      <c r="R23" s="53">
        <f t="shared" si="1"/>
        <v>139</v>
      </c>
      <c r="S23" s="51">
        <v>1</v>
      </c>
      <c r="T23" s="52">
        <v>0</v>
      </c>
      <c r="U23" s="52">
        <v>0</v>
      </c>
      <c r="V23" s="52">
        <v>0</v>
      </c>
      <c r="W23" s="52">
        <f t="shared" si="2"/>
        <v>1</v>
      </c>
      <c r="X23" s="54">
        <f t="shared" si="3"/>
        <v>104</v>
      </c>
      <c r="Y23" s="55">
        <v>1</v>
      </c>
      <c r="Z23" s="52">
        <f t="shared" si="4"/>
        <v>1</v>
      </c>
      <c r="AA23" s="54">
        <f t="shared" si="5"/>
        <v>73</v>
      </c>
      <c r="AB23" s="47">
        <v>0</v>
      </c>
      <c r="AC23" s="52">
        <v>11</v>
      </c>
      <c r="AD23" s="44">
        <f t="shared" si="6"/>
        <v>311</v>
      </c>
      <c r="AE23" s="48">
        <f t="shared" si="7"/>
        <v>327</v>
      </c>
      <c r="AF23" s="57"/>
    </row>
    <row r="24" spans="1:34" s="49" customFormat="1" ht="15" customHeight="1" thickBot="1" x14ac:dyDescent="0.3">
      <c r="A24" s="36">
        <f t="shared" si="8"/>
        <v>11</v>
      </c>
      <c r="B24" s="37" t="s">
        <v>18</v>
      </c>
      <c r="C24" s="38">
        <v>451</v>
      </c>
      <c r="D24" s="37" t="s">
        <v>19</v>
      </c>
      <c r="E24" s="39">
        <v>484</v>
      </c>
      <c r="F24" s="40">
        <v>1</v>
      </c>
      <c r="G24" s="41">
        <v>51</v>
      </c>
      <c r="H24" s="41">
        <v>109</v>
      </c>
      <c r="I24" s="41">
        <v>1</v>
      </c>
      <c r="J24" s="41">
        <v>2</v>
      </c>
      <c r="K24" s="41">
        <v>106</v>
      </c>
      <c r="L24" s="41">
        <v>0</v>
      </c>
      <c r="M24" s="41">
        <v>1</v>
      </c>
      <c r="N24" s="42">
        <v>0</v>
      </c>
      <c r="O24" s="43">
        <v>0</v>
      </c>
      <c r="P24" s="40">
        <v>3</v>
      </c>
      <c r="Q24" s="41">
        <f t="shared" si="0"/>
        <v>3</v>
      </c>
      <c r="R24" s="44">
        <f t="shared" si="1"/>
        <v>56</v>
      </c>
      <c r="S24" s="40">
        <v>1</v>
      </c>
      <c r="T24" s="41">
        <v>0</v>
      </c>
      <c r="U24" s="41">
        <v>0</v>
      </c>
      <c r="V24" s="41">
        <v>0</v>
      </c>
      <c r="W24" s="41">
        <f t="shared" si="2"/>
        <v>1</v>
      </c>
      <c r="X24" s="45">
        <f t="shared" si="3"/>
        <v>111</v>
      </c>
      <c r="Y24" s="46">
        <v>5</v>
      </c>
      <c r="Z24" s="41">
        <f t="shared" si="4"/>
        <v>5</v>
      </c>
      <c r="AA24" s="45">
        <f t="shared" si="5"/>
        <v>112</v>
      </c>
      <c r="AB24" s="47">
        <v>0</v>
      </c>
      <c r="AC24" s="41">
        <v>14</v>
      </c>
      <c r="AD24" s="44">
        <f t="shared" si="6"/>
        <v>271</v>
      </c>
      <c r="AE24" s="48">
        <f t="shared" si="7"/>
        <v>294</v>
      </c>
      <c r="AF24" s="56"/>
      <c r="AH24" s="66"/>
    </row>
    <row r="25" spans="1:34" s="49" customFormat="1" ht="15" customHeight="1" thickBot="1" x14ac:dyDescent="0.3">
      <c r="A25" s="50">
        <f t="shared" si="8"/>
        <v>12</v>
      </c>
      <c r="B25" s="37" t="s">
        <v>18</v>
      </c>
      <c r="C25" s="38">
        <v>451</v>
      </c>
      <c r="D25" s="37" t="s">
        <v>20</v>
      </c>
      <c r="E25" s="39">
        <v>483</v>
      </c>
      <c r="F25" s="51">
        <v>4</v>
      </c>
      <c r="G25" s="52">
        <v>66</v>
      </c>
      <c r="H25" s="52">
        <v>124</v>
      </c>
      <c r="I25" s="52">
        <v>2</v>
      </c>
      <c r="J25" s="52">
        <v>0</v>
      </c>
      <c r="K25" s="52">
        <v>100</v>
      </c>
      <c r="L25" s="52">
        <v>0</v>
      </c>
      <c r="M25" s="52">
        <v>0</v>
      </c>
      <c r="N25" s="42">
        <v>0</v>
      </c>
      <c r="O25" s="43">
        <v>0</v>
      </c>
      <c r="P25" s="51">
        <v>5</v>
      </c>
      <c r="Q25" s="52">
        <f t="shared" si="0"/>
        <v>5</v>
      </c>
      <c r="R25" s="53">
        <f t="shared" si="1"/>
        <v>71</v>
      </c>
      <c r="S25" s="51">
        <v>0</v>
      </c>
      <c r="T25" s="52">
        <v>0</v>
      </c>
      <c r="U25" s="52">
        <v>0</v>
      </c>
      <c r="V25" s="52">
        <v>0</v>
      </c>
      <c r="W25" s="52">
        <f t="shared" si="2"/>
        <v>0</v>
      </c>
      <c r="X25" s="54">
        <f t="shared" si="3"/>
        <v>126</v>
      </c>
      <c r="Y25" s="55">
        <v>1</v>
      </c>
      <c r="Z25" s="52">
        <f t="shared" si="4"/>
        <v>1</v>
      </c>
      <c r="AA25" s="54">
        <f t="shared" si="5"/>
        <v>105</v>
      </c>
      <c r="AB25" s="47">
        <v>0</v>
      </c>
      <c r="AC25" s="52">
        <v>8</v>
      </c>
      <c r="AD25" s="44">
        <f t="shared" si="6"/>
        <v>296</v>
      </c>
      <c r="AE25" s="48">
        <f t="shared" si="7"/>
        <v>310</v>
      </c>
    </row>
    <row r="26" spans="1:34" s="49" customFormat="1" ht="15" customHeight="1" thickBot="1" x14ac:dyDescent="0.3">
      <c r="A26" s="36">
        <f t="shared" si="8"/>
        <v>13</v>
      </c>
      <c r="B26" s="37" t="s">
        <v>18</v>
      </c>
      <c r="C26" s="38">
        <v>452</v>
      </c>
      <c r="D26" s="37" t="s">
        <v>19</v>
      </c>
      <c r="E26" s="39">
        <v>689</v>
      </c>
      <c r="F26" s="40">
        <v>6</v>
      </c>
      <c r="G26" s="41">
        <v>165</v>
      </c>
      <c r="H26" s="41">
        <v>110</v>
      </c>
      <c r="I26" s="41">
        <v>1</v>
      </c>
      <c r="J26" s="41">
        <v>3</v>
      </c>
      <c r="K26" s="41">
        <v>155</v>
      </c>
      <c r="L26" s="41">
        <v>2</v>
      </c>
      <c r="M26" s="41">
        <v>7</v>
      </c>
      <c r="N26" s="42">
        <v>0</v>
      </c>
      <c r="O26" s="43">
        <v>0</v>
      </c>
      <c r="P26" s="40">
        <v>4</v>
      </c>
      <c r="Q26" s="41">
        <f>P26</f>
        <v>4</v>
      </c>
      <c r="R26" s="44">
        <f>Q26+G26+J26</f>
        <v>172</v>
      </c>
      <c r="S26" s="40">
        <v>1</v>
      </c>
      <c r="T26" s="41">
        <v>0</v>
      </c>
      <c r="U26" s="41">
        <v>0</v>
      </c>
      <c r="V26" s="41">
        <v>0</v>
      </c>
      <c r="W26" s="41">
        <f>SUM(S26:V26)</f>
        <v>1</v>
      </c>
      <c r="X26" s="45">
        <f>W26+H26+I26+L26</f>
        <v>114</v>
      </c>
      <c r="Y26" s="46">
        <v>10</v>
      </c>
      <c r="Z26" s="41">
        <f>Y26</f>
        <v>10</v>
      </c>
      <c r="AA26" s="45">
        <f>Z26+F26+K26</f>
        <v>171</v>
      </c>
      <c r="AB26" s="47">
        <v>0</v>
      </c>
      <c r="AC26" s="41">
        <v>6</v>
      </c>
      <c r="AD26" s="44">
        <f>SUM(F26:O26)</f>
        <v>449</v>
      </c>
      <c r="AE26" s="48">
        <f>Q26+W26+Z26+AB26+AC26+AD26</f>
        <v>470</v>
      </c>
      <c r="AH26" s="66"/>
    </row>
    <row r="27" spans="1:34" s="49" customFormat="1" ht="15" customHeight="1" thickBot="1" x14ac:dyDescent="0.3">
      <c r="A27" s="50">
        <f t="shared" si="8"/>
        <v>14</v>
      </c>
      <c r="B27" s="37" t="s">
        <v>18</v>
      </c>
      <c r="C27" s="38">
        <v>453</v>
      </c>
      <c r="D27" s="37" t="s">
        <v>19</v>
      </c>
      <c r="E27" s="39">
        <v>674</v>
      </c>
      <c r="F27" s="51">
        <v>14</v>
      </c>
      <c r="G27" s="52">
        <v>99</v>
      </c>
      <c r="H27" s="52">
        <v>135</v>
      </c>
      <c r="I27" s="52">
        <v>0</v>
      </c>
      <c r="J27" s="52">
        <v>0</v>
      </c>
      <c r="K27" s="52">
        <v>227</v>
      </c>
      <c r="L27" s="52">
        <v>0</v>
      </c>
      <c r="M27" s="52">
        <v>1</v>
      </c>
      <c r="N27" s="42">
        <v>0</v>
      </c>
      <c r="O27" s="43">
        <v>0</v>
      </c>
      <c r="P27" s="51">
        <v>1</v>
      </c>
      <c r="Q27" s="52">
        <f t="shared" ref="Q27:Q34" si="9">P27</f>
        <v>1</v>
      </c>
      <c r="R27" s="53">
        <f t="shared" ref="R27:R34" si="10">Q27+G27+J27</f>
        <v>100</v>
      </c>
      <c r="S27" s="51">
        <v>2</v>
      </c>
      <c r="T27" s="52">
        <v>1</v>
      </c>
      <c r="U27" s="52">
        <v>0</v>
      </c>
      <c r="V27" s="52">
        <v>0</v>
      </c>
      <c r="W27" s="52">
        <f t="shared" ref="W27:W34" si="11">SUM(S27:V27)</f>
        <v>3</v>
      </c>
      <c r="X27" s="54">
        <f t="shared" ref="X27:X34" si="12">W27+H27+I27+L27</f>
        <v>138</v>
      </c>
      <c r="Y27" s="55">
        <v>3</v>
      </c>
      <c r="Z27" s="52">
        <f t="shared" ref="Z27:Z34" si="13">Y27</f>
        <v>3</v>
      </c>
      <c r="AA27" s="54">
        <f t="shared" ref="AA27:AA34" si="14">Z27+F27+K27</f>
        <v>244</v>
      </c>
      <c r="AB27" s="47">
        <v>0</v>
      </c>
      <c r="AC27" s="52">
        <v>7</v>
      </c>
      <c r="AD27" s="44">
        <f t="shared" ref="AD27:AD34" si="15">SUM(F27:O27)</f>
        <v>476</v>
      </c>
      <c r="AE27" s="48">
        <f t="shared" ref="AE27:AE34" si="16">Q27+W27+Z27+AB27+AC27+AD27</f>
        <v>490</v>
      </c>
    </row>
    <row r="28" spans="1:34" s="49" customFormat="1" ht="15" customHeight="1" thickBot="1" x14ac:dyDescent="0.3">
      <c r="A28" s="36">
        <f t="shared" si="8"/>
        <v>15</v>
      </c>
      <c r="B28" s="37" t="s">
        <v>18</v>
      </c>
      <c r="C28" s="38">
        <v>454</v>
      </c>
      <c r="D28" s="37" t="s">
        <v>19</v>
      </c>
      <c r="E28" s="39">
        <v>675</v>
      </c>
      <c r="F28" s="40">
        <v>3</v>
      </c>
      <c r="G28" s="41">
        <v>98</v>
      </c>
      <c r="H28" s="41">
        <v>255</v>
      </c>
      <c r="I28" s="41">
        <v>2</v>
      </c>
      <c r="J28" s="41">
        <v>0</v>
      </c>
      <c r="K28" s="41">
        <v>64</v>
      </c>
      <c r="L28" s="41">
        <v>0</v>
      </c>
      <c r="M28" s="41">
        <v>1</v>
      </c>
      <c r="N28" s="42">
        <v>0</v>
      </c>
      <c r="O28" s="43">
        <v>0</v>
      </c>
      <c r="P28" s="40">
        <v>0</v>
      </c>
      <c r="Q28" s="41">
        <f t="shared" si="9"/>
        <v>0</v>
      </c>
      <c r="R28" s="44">
        <f t="shared" si="10"/>
        <v>98</v>
      </c>
      <c r="S28" s="40">
        <v>3</v>
      </c>
      <c r="T28" s="41">
        <v>0</v>
      </c>
      <c r="U28" s="41">
        <v>0</v>
      </c>
      <c r="V28" s="41">
        <v>0</v>
      </c>
      <c r="W28" s="41">
        <f t="shared" si="11"/>
        <v>3</v>
      </c>
      <c r="X28" s="45">
        <f t="shared" si="12"/>
        <v>260</v>
      </c>
      <c r="Y28" s="46">
        <v>2</v>
      </c>
      <c r="Z28" s="41">
        <f t="shared" si="13"/>
        <v>2</v>
      </c>
      <c r="AA28" s="45">
        <f t="shared" si="14"/>
        <v>69</v>
      </c>
      <c r="AB28" s="47">
        <v>0</v>
      </c>
      <c r="AC28" s="41">
        <v>16</v>
      </c>
      <c r="AD28" s="44">
        <f t="shared" si="15"/>
        <v>423</v>
      </c>
      <c r="AE28" s="48">
        <f t="shared" si="16"/>
        <v>444</v>
      </c>
    </row>
    <row r="29" spans="1:34" s="49" customFormat="1" ht="15" customHeight="1" thickBot="1" x14ac:dyDescent="0.3">
      <c r="A29" s="50">
        <f t="shared" si="8"/>
        <v>16</v>
      </c>
      <c r="B29" s="37" t="s">
        <v>18</v>
      </c>
      <c r="C29" s="38">
        <v>454</v>
      </c>
      <c r="D29" s="37" t="s">
        <v>20</v>
      </c>
      <c r="E29" s="39">
        <v>674</v>
      </c>
      <c r="F29" s="51">
        <v>2</v>
      </c>
      <c r="G29" s="52">
        <v>126</v>
      </c>
      <c r="H29" s="52">
        <v>277</v>
      </c>
      <c r="I29" s="52">
        <v>4</v>
      </c>
      <c r="J29" s="52">
        <v>0</v>
      </c>
      <c r="K29" s="52">
        <v>38</v>
      </c>
      <c r="L29" s="52">
        <v>0</v>
      </c>
      <c r="M29" s="52">
        <v>1</v>
      </c>
      <c r="N29" s="42">
        <v>0</v>
      </c>
      <c r="O29" s="43">
        <v>0</v>
      </c>
      <c r="P29" s="51">
        <v>2</v>
      </c>
      <c r="Q29" s="52">
        <f t="shared" si="9"/>
        <v>2</v>
      </c>
      <c r="R29" s="53">
        <f t="shared" si="10"/>
        <v>128</v>
      </c>
      <c r="S29" s="51">
        <v>6</v>
      </c>
      <c r="T29" s="52">
        <v>0</v>
      </c>
      <c r="U29" s="52">
        <v>0</v>
      </c>
      <c r="V29" s="52">
        <v>0</v>
      </c>
      <c r="W29" s="52">
        <f t="shared" si="11"/>
        <v>6</v>
      </c>
      <c r="X29" s="54">
        <f t="shared" si="12"/>
        <v>287</v>
      </c>
      <c r="Y29" s="55">
        <v>2</v>
      </c>
      <c r="Z29" s="52">
        <f t="shared" si="13"/>
        <v>2</v>
      </c>
      <c r="AA29" s="54">
        <f t="shared" si="14"/>
        <v>42</v>
      </c>
      <c r="AB29" s="47">
        <v>0</v>
      </c>
      <c r="AC29" s="52">
        <v>12</v>
      </c>
      <c r="AD29" s="44">
        <f t="shared" si="15"/>
        <v>448</v>
      </c>
      <c r="AE29" s="48">
        <f t="shared" si="16"/>
        <v>470</v>
      </c>
    </row>
    <row r="30" spans="1:34" s="49" customFormat="1" ht="15" customHeight="1" thickBot="1" x14ac:dyDescent="0.3">
      <c r="A30" s="50">
        <f t="shared" si="8"/>
        <v>17</v>
      </c>
      <c r="B30" s="37" t="s">
        <v>18</v>
      </c>
      <c r="C30" s="38">
        <v>455</v>
      </c>
      <c r="D30" s="37" t="s">
        <v>19</v>
      </c>
      <c r="E30" s="39">
        <v>742</v>
      </c>
      <c r="F30" s="40">
        <v>20</v>
      </c>
      <c r="G30" s="41">
        <v>106</v>
      </c>
      <c r="H30" s="41">
        <v>188</v>
      </c>
      <c r="I30" s="41">
        <v>3</v>
      </c>
      <c r="J30" s="41">
        <v>1</v>
      </c>
      <c r="K30" s="41">
        <v>171</v>
      </c>
      <c r="L30" s="41">
        <v>1</v>
      </c>
      <c r="M30" s="41">
        <v>4</v>
      </c>
      <c r="N30" s="42">
        <v>0</v>
      </c>
      <c r="O30" s="43">
        <v>0</v>
      </c>
      <c r="P30" s="40">
        <v>0</v>
      </c>
      <c r="Q30" s="41">
        <f t="shared" si="9"/>
        <v>0</v>
      </c>
      <c r="R30" s="44">
        <f t="shared" si="10"/>
        <v>107</v>
      </c>
      <c r="S30" s="40">
        <v>1</v>
      </c>
      <c r="T30" s="41">
        <v>0</v>
      </c>
      <c r="U30" s="41">
        <v>0</v>
      </c>
      <c r="V30" s="41">
        <v>0</v>
      </c>
      <c r="W30" s="41">
        <f t="shared" si="11"/>
        <v>1</v>
      </c>
      <c r="X30" s="45">
        <f t="shared" si="12"/>
        <v>193</v>
      </c>
      <c r="Y30" s="46">
        <v>12</v>
      </c>
      <c r="Z30" s="41">
        <f t="shared" si="13"/>
        <v>12</v>
      </c>
      <c r="AA30" s="45">
        <f t="shared" si="14"/>
        <v>203</v>
      </c>
      <c r="AB30" s="47">
        <v>0</v>
      </c>
      <c r="AC30" s="41">
        <v>14</v>
      </c>
      <c r="AD30" s="44">
        <f t="shared" si="15"/>
        <v>494</v>
      </c>
      <c r="AE30" s="48">
        <f t="shared" si="16"/>
        <v>521</v>
      </c>
      <c r="AH30" s="66"/>
    </row>
    <row r="31" spans="1:34" s="49" customFormat="1" ht="15" customHeight="1" thickBot="1" x14ac:dyDescent="0.3">
      <c r="A31" s="50">
        <f t="shared" si="8"/>
        <v>18</v>
      </c>
      <c r="B31" s="37" t="s">
        <v>18</v>
      </c>
      <c r="C31" s="38">
        <v>455</v>
      </c>
      <c r="D31" s="37" t="s">
        <v>20</v>
      </c>
      <c r="E31" s="39">
        <v>741</v>
      </c>
      <c r="F31" s="51">
        <v>9</v>
      </c>
      <c r="G31" s="52">
        <v>95</v>
      </c>
      <c r="H31" s="52">
        <v>195</v>
      </c>
      <c r="I31" s="52">
        <v>4</v>
      </c>
      <c r="J31" s="52">
        <v>1</v>
      </c>
      <c r="K31" s="52">
        <v>187</v>
      </c>
      <c r="L31" s="52">
        <v>0</v>
      </c>
      <c r="M31" s="52">
        <v>1</v>
      </c>
      <c r="N31" s="42">
        <v>0</v>
      </c>
      <c r="O31" s="43">
        <v>0</v>
      </c>
      <c r="P31" s="51">
        <v>1</v>
      </c>
      <c r="Q31" s="52">
        <f t="shared" si="9"/>
        <v>1</v>
      </c>
      <c r="R31" s="53">
        <f t="shared" si="10"/>
        <v>97</v>
      </c>
      <c r="S31" s="51">
        <v>2</v>
      </c>
      <c r="T31" s="52">
        <v>0</v>
      </c>
      <c r="U31" s="52">
        <v>0</v>
      </c>
      <c r="V31" s="52">
        <v>0</v>
      </c>
      <c r="W31" s="52">
        <f t="shared" si="11"/>
        <v>2</v>
      </c>
      <c r="X31" s="54">
        <f t="shared" si="12"/>
        <v>201</v>
      </c>
      <c r="Y31" s="55">
        <v>5</v>
      </c>
      <c r="Z31" s="52">
        <f t="shared" si="13"/>
        <v>5</v>
      </c>
      <c r="AA31" s="54">
        <f t="shared" si="14"/>
        <v>201</v>
      </c>
      <c r="AB31" s="47">
        <v>0</v>
      </c>
      <c r="AC31" s="52">
        <v>11</v>
      </c>
      <c r="AD31" s="44">
        <f t="shared" si="15"/>
        <v>492</v>
      </c>
      <c r="AE31" s="48">
        <f t="shared" si="16"/>
        <v>511</v>
      </c>
      <c r="AH31" s="66"/>
    </row>
    <row r="32" spans="1:34" s="49" customFormat="1" ht="15" customHeight="1" thickBot="1" x14ac:dyDescent="0.3">
      <c r="A32" s="50">
        <f t="shared" si="8"/>
        <v>19</v>
      </c>
      <c r="B32" s="37" t="s">
        <v>18</v>
      </c>
      <c r="C32" s="38">
        <v>455</v>
      </c>
      <c r="D32" s="37" t="s">
        <v>21</v>
      </c>
      <c r="E32" s="39">
        <v>226</v>
      </c>
      <c r="F32" s="40">
        <v>0</v>
      </c>
      <c r="G32" s="41">
        <v>39</v>
      </c>
      <c r="H32" s="41">
        <v>83</v>
      </c>
      <c r="I32" s="41">
        <v>0</v>
      </c>
      <c r="J32" s="41">
        <v>0</v>
      </c>
      <c r="K32" s="41">
        <v>16</v>
      </c>
      <c r="L32" s="41">
        <v>2</v>
      </c>
      <c r="M32" s="41">
        <v>0</v>
      </c>
      <c r="N32" s="42">
        <v>0</v>
      </c>
      <c r="O32" s="43">
        <v>0</v>
      </c>
      <c r="P32" s="40">
        <v>0</v>
      </c>
      <c r="Q32" s="41">
        <f t="shared" si="9"/>
        <v>0</v>
      </c>
      <c r="R32" s="44">
        <f t="shared" si="10"/>
        <v>39</v>
      </c>
      <c r="S32" s="40">
        <v>0</v>
      </c>
      <c r="T32" s="41">
        <v>0</v>
      </c>
      <c r="U32" s="41">
        <v>0</v>
      </c>
      <c r="V32" s="41">
        <v>0</v>
      </c>
      <c r="W32" s="41">
        <f t="shared" si="11"/>
        <v>0</v>
      </c>
      <c r="X32" s="45">
        <f t="shared" si="12"/>
        <v>85</v>
      </c>
      <c r="Y32" s="46">
        <v>0</v>
      </c>
      <c r="Z32" s="41">
        <f t="shared" si="13"/>
        <v>0</v>
      </c>
      <c r="AA32" s="45">
        <f t="shared" si="14"/>
        <v>16</v>
      </c>
      <c r="AB32" s="47">
        <v>0</v>
      </c>
      <c r="AC32" s="41">
        <v>3</v>
      </c>
      <c r="AD32" s="44">
        <f t="shared" si="15"/>
        <v>140</v>
      </c>
      <c r="AE32" s="48">
        <f t="shared" si="16"/>
        <v>143</v>
      </c>
    </row>
    <row r="33" spans="1:31" s="49" customFormat="1" ht="15" customHeight="1" thickBot="1" x14ac:dyDescent="0.3">
      <c r="A33" s="50">
        <f t="shared" si="8"/>
        <v>20</v>
      </c>
      <c r="B33" s="37" t="s">
        <v>18</v>
      </c>
      <c r="C33" s="38">
        <v>456</v>
      </c>
      <c r="D33" s="37" t="s">
        <v>19</v>
      </c>
      <c r="E33" s="39">
        <v>632</v>
      </c>
      <c r="F33" s="51">
        <v>4</v>
      </c>
      <c r="G33" s="52">
        <v>137</v>
      </c>
      <c r="H33" s="52">
        <v>181</v>
      </c>
      <c r="I33" s="52">
        <v>0</v>
      </c>
      <c r="J33" s="52">
        <v>0</v>
      </c>
      <c r="K33" s="52">
        <v>80</v>
      </c>
      <c r="L33" s="52">
        <v>3</v>
      </c>
      <c r="M33" s="52">
        <v>9</v>
      </c>
      <c r="N33" s="42">
        <v>0</v>
      </c>
      <c r="O33" s="43">
        <v>0</v>
      </c>
      <c r="P33" s="51">
        <v>2</v>
      </c>
      <c r="Q33" s="52">
        <f t="shared" si="9"/>
        <v>2</v>
      </c>
      <c r="R33" s="53">
        <f t="shared" si="10"/>
        <v>139</v>
      </c>
      <c r="S33" s="51">
        <v>4</v>
      </c>
      <c r="T33" s="52">
        <v>0</v>
      </c>
      <c r="U33" s="52">
        <v>0</v>
      </c>
      <c r="V33" s="52">
        <v>0</v>
      </c>
      <c r="W33" s="52">
        <f t="shared" si="11"/>
        <v>4</v>
      </c>
      <c r="X33" s="54">
        <f t="shared" si="12"/>
        <v>188</v>
      </c>
      <c r="Y33" s="55">
        <v>1</v>
      </c>
      <c r="Z33" s="52">
        <f t="shared" si="13"/>
        <v>1</v>
      </c>
      <c r="AA33" s="54">
        <f t="shared" si="14"/>
        <v>85</v>
      </c>
      <c r="AB33" s="47">
        <v>0</v>
      </c>
      <c r="AC33" s="52">
        <v>8</v>
      </c>
      <c r="AD33" s="44">
        <f t="shared" si="15"/>
        <v>414</v>
      </c>
      <c r="AE33" s="48">
        <f t="shared" si="16"/>
        <v>429</v>
      </c>
    </row>
    <row r="34" spans="1:31" s="49" customFormat="1" ht="15" customHeight="1" x14ac:dyDescent="0.25">
      <c r="A34" s="50">
        <f t="shared" si="8"/>
        <v>21</v>
      </c>
      <c r="B34" s="37" t="s">
        <v>18</v>
      </c>
      <c r="C34" s="38">
        <v>456</v>
      </c>
      <c r="D34" s="37" t="s">
        <v>20</v>
      </c>
      <c r="E34" s="39">
        <v>632</v>
      </c>
      <c r="F34" s="40">
        <v>1</v>
      </c>
      <c r="G34" s="41">
        <v>148</v>
      </c>
      <c r="H34" s="41">
        <v>202</v>
      </c>
      <c r="I34" s="41">
        <v>1</v>
      </c>
      <c r="J34" s="41">
        <v>0</v>
      </c>
      <c r="K34" s="41">
        <v>87</v>
      </c>
      <c r="L34" s="41">
        <v>0</v>
      </c>
      <c r="M34" s="41">
        <v>6</v>
      </c>
      <c r="N34" s="42">
        <v>0</v>
      </c>
      <c r="O34" s="43">
        <v>0</v>
      </c>
      <c r="P34" s="40">
        <v>3</v>
      </c>
      <c r="Q34" s="41">
        <f t="shared" si="9"/>
        <v>3</v>
      </c>
      <c r="R34" s="44">
        <f t="shared" si="10"/>
        <v>151</v>
      </c>
      <c r="S34" s="40">
        <v>2</v>
      </c>
      <c r="T34" s="41">
        <v>0</v>
      </c>
      <c r="U34" s="41">
        <v>0</v>
      </c>
      <c r="V34" s="41">
        <v>0</v>
      </c>
      <c r="W34" s="41">
        <f t="shared" si="11"/>
        <v>2</v>
      </c>
      <c r="X34" s="45">
        <f t="shared" si="12"/>
        <v>205</v>
      </c>
      <c r="Y34" s="46">
        <v>2</v>
      </c>
      <c r="Z34" s="41">
        <f t="shared" si="13"/>
        <v>2</v>
      </c>
      <c r="AA34" s="45">
        <f t="shared" si="14"/>
        <v>90</v>
      </c>
      <c r="AB34" s="47">
        <v>0</v>
      </c>
      <c r="AC34" s="41">
        <v>5</v>
      </c>
      <c r="AD34" s="44">
        <f t="shared" si="15"/>
        <v>445</v>
      </c>
      <c r="AE34" s="48">
        <f t="shared" si="16"/>
        <v>457</v>
      </c>
    </row>
    <row r="35" spans="1:31" ht="5.0999999999999996" customHeight="1" x14ac:dyDescent="0.25">
      <c r="A35" s="18"/>
      <c r="B35" s="19"/>
      <c r="C35" s="20"/>
      <c r="D35" s="21"/>
      <c r="E35" s="22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0"/>
      <c r="T35" s="31"/>
      <c r="U35" s="31"/>
      <c r="V35" s="31"/>
      <c r="W35" s="31"/>
      <c r="X35" s="32"/>
      <c r="Y35" s="16"/>
      <c r="Z35" s="16"/>
      <c r="AA35" s="16"/>
      <c r="AB35" s="16"/>
      <c r="AC35" s="16"/>
      <c r="AD35" s="16"/>
      <c r="AE35" s="23"/>
    </row>
    <row r="36" spans="1:31" ht="0.95" customHeight="1" thickBot="1" x14ac:dyDescent="0.3">
      <c r="A36" s="24"/>
      <c r="B36" s="25"/>
      <c r="C36" s="26"/>
      <c r="D36" s="27"/>
      <c r="E36" s="2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33"/>
      <c r="T36" s="34"/>
      <c r="U36" s="34"/>
      <c r="V36" s="34"/>
      <c r="W36" s="34"/>
      <c r="X36" s="35"/>
      <c r="Y36" s="17"/>
      <c r="Z36" s="17"/>
      <c r="AA36" s="17"/>
      <c r="AB36" s="17"/>
      <c r="AC36" s="17"/>
      <c r="AD36" s="17"/>
      <c r="AE36" s="29"/>
    </row>
    <row r="37" spans="1:31" ht="0.95" customHeight="1" x14ac:dyDescent="0.25">
      <c r="A37" s="18"/>
      <c r="B37" s="19"/>
      <c r="C37" s="20"/>
      <c r="D37" s="21"/>
      <c r="E37" s="22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Y37" s="16"/>
      <c r="Z37" s="16"/>
      <c r="AA37" s="16"/>
      <c r="AB37" s="16"/>
      <c r="AC37" s="16"/>
      <c r="AD37" s="16"/>
      <c r="AE37" s="23"/>
    </row>
    <row r="38" spans="1:31" s="49" customFormat="1" ht="30" customHeight="1" x14ac:dyDescent="0.25">
      <c r="A38" s="58" t="s">
        <v>22</v>
      </c>
      <c r="B38" s="58"/>
      <c r="C38" s="58">
        <f>COUNTA(C14:C34)</f>
        <v>21</v>
      </c>
      <c r="D38" s="59"/>
      <c r="E38" s="60">
        <f>SUM(E14:E34)</f>
        <v>12227</v>
      </c>
      <c r="F38" s="60">
        <f t="shared" ref="F38:AE38" si="17">SUM(F14:F34)</f>
        <v>154</v>
      </c>
      <c r="G38" s="60">
        <f t="shared" si="17"/>
        <v>2407</v>
      </c>
      <c r="H38" s="60">
        <f t="shared" si="17"/>
        <v>3029</v>
      </c>
      <c r="I38" s="60">
        <f t="shared" si="17"/>
        <v>43</v>
      </c>
      <c r="J38" s="60">
        <f t="shared" si="17"/>
        <v>30</v>
      </c>
      <c r="K38" s="60">
        <f t="shared" si="17"/>
        <v>2096</v>
      </c>
      <c r="L38" s="60">
        <f t="shared" si="17"/>
        <v>19</v>
      </c>
      <c r="M38" s="60">
        <f t="shared" si="17"/>
        <v>39</v>
      </c>
      <c r="N38" s="60">
        <f t="shared" si="17"/>
        <v>0</v>
      </c>
      <c r="O38" s="60">
        <f t="shared" si="17"/>
        <v>0</v>
      </c>
      <c r="P38" s="60">
        <f t="shared" si="17"/>
        <v>36</v>
      </c>
      <c r="Q38" s="60">
        <f t="shared" si="17"/>
        <v>36</v>
      </c>
      <c r="R38" s="60">
        <f t="shared" si="17"/>
        <v>2473</v>
      </c>
      <c r="S38" s="60">
        <f t="shared" si="17"/>
        <v>39</v>
      </c>
      <c r="T38" s="60">
        <f t="shared" si="17"/>
        <v>3</v>
      </c>
      <c r="U38" s="60">
        <f t="shared" si="17"/>
        <v>0</v>
      </c>
      <c r="V38" s="60">
        <f t="shared" si="17"/>
        <v>4</v>
      </c>
      <c r="W38" s="60">
        <f t="shared" si="17"/>
        <v>46</v>
      </c>
      <c r="X38" s="60">
        <f t="shared" si="17"/>
        <v>3137</v>
      </c>
      <c r="Y38" s="60">
        <f t="shared" si="17"/>
        <v>81</v>
      </c>
      <c r="Z38" s="60">
        <f t="shared" si="17"/>
        <v>81</v>
      </c>
      <c r="AA38" s="60">
        <f t="shared" si="17"/>
        <v>2331</v>
      </c>
      <c r="AB38" s="60">
        <f t="shared" si="17"/>
        <v>0</v>
      </c>
      <c r="AC38" s="60">
        <f t="shared" si="17"/>
        <v>217</v>
      </c>
      <c r="AD38" s="60">
        <f t="shared" si="17"/>
        <v>7817</v>
      </c>
      <c r="AE38" s="60">
        <f t="shared" si="17"/>
        <v>8197</v>
      </c>
    </row>
  </sheetData>
  <mergeCells count="10">
    <mergeCell ref="F5:AE7"/>
    <mergeCell ref="A7:D7"/>
    <mergeCell ref="A8:D8"/>
    <mergeCell ref="F8:AE10"/>
    <mergeCell ref="A12:E12"/>
    <mergeCell ref="F12:O12"/>
    <mergeCell ref="P12:R12"/>
    <mergeCell ref="S12:X12"/>
    <mergeCell ref="Y12:AA12"/>
    <mergeCell ref="AB12:AE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M_03_031_EPITACIO_HUERTA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ROBERT</cp:lastModifiedBy>
  <dcterms:created xsi:type="dcterms:W3CDTF">2015-06-05T00:25:27Z</dcterms:created>
  <dcterms:modified xsi:type="dcterms:W3CDTF">2015-06-17T02:36:26Z</dcterms:modified>
</cp:coreProperties>
</file>