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workbookProtection lockWindows="1"/>
  <bookViews>
    <workbookView xWindow="0" yWindow="0" windowWidth="28725" windowHeight="2400"/>
  </bookViews>
  <sheets>
    <sheet name="M_07_016_COENEO" sheetId="1" r:id="rId1"/>
  </sheets>
  <definedNames>
    <definedName name="_xlnm._FilterDatabase" localSheetId="0">M_07_016_COENEO!$P$12:$R$12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Z58" i="1" l="1"/>
  <c r="Y58" i="1"/>
  <c r="V58" i="1"/>
  <c r="S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AA54" i="1"/>
  <c r="W54" i="1"/>
  <c r="X54" i="1" s="1"/>
  <c r="T54" i="1"/>
  <c r="U54" i="1" s="1"/>
  <c r="Q54" i="1"/>
  <c r="AA53" i="1"/>
  <c r="X53" i="1"/>
  <c r="W53" i="1"/>
  <c r="T53" i="1"/>
  <c r="U53" i="1" s="1"/>
  <c r="R53" i="1"/>
  <c r="Q53" i="1"/>
  <c r="AB53" i="1" s="1"/>
  <c r="AA52" i="1"/>
  <c r="W52" i="1"/>
  <c r="X52" i="1" s="1"/>
  <c r="T52" i="1"/>
  <c r="U52" i="1" s="1"/>
  <c r="Q52" i="1"/>
  <c r="AA51" i="1"/>
  <c r="X51" i="1"/>
  <c r="W51" i="1"/>
  <c r="T51" i="1"/>
  <c r="U51" i="1" s="1"/>
  <c r="R51" i="1"/>
  <c r="Q51" i="1"/>
  <c r="AB51" i="1" s="1"/>
  <c r="AA50" i="1"/>
  <c r="W50" i="1"/>
  <c r="X50" i="1" s="1"/>
  <c r="T50" i="1"/>
  <c r="U50" i="1" s="1"/>
  <c r="Q50" i="1"/>
  <c r="AA49" i="1"/>
  <c r="X49" i="1"/>
  <c r="W49" i="1"/>
  <c r="T49" i="1"/>
  <c r="U49" i="1" s="1"/>
  <c r="R49" i="1"/>
  <c r="Q49" i="1"/>
  <c r="AB49" i="1" s="1"/>
  <c r="AA48" i="1"/>
  <c r="W48" i="1"/>
  <c r="X48" i="1" s="1"/>
  <c r="T48" i="1"/>
  <c r="U48" i="1" s="1"/>
  <c r="Q48" i="1"/>
  <c r="AA47" i="1"/>
  <c r="X47" i="1"/>
  <c r="W47" i="1"/>
  <c r="T47" i="1"/>
  <c r="U47" i="1" s="1"/>
  <c r="R47" i="1"/>
  <c r="Q47" i="1"/>
  <c r="AB47" i="1" s="1"/>
  <c r="AA46" i="1"/>
  <c r="W46" i="1"/>
  <c r="X46" i="1" s="1"/>
  <c r="T46" i="1"/>
  <c r="U46" i="1" s="1"/>
  <c r="Q46" i="1"/>
  <c r="AA45" i="1"/>
  <c r="X45" i="1"/>
  <c r="W45" i="1"/>
  <c r="T45" i="1"/>
  <c r="U45" i="1" s="1"/>
  <c r="R45" i="1"/>
  <c r="Q45" i="1"/>
  <c r="AB45" i="1" s="1"/>
  <c r="AA44" i="1"/>
  <c r="W44" i="1"/>
  <c r="X44" i="1" s="1"/>
  <c r="T44" i="1"/>
  <c r="U44" i="1" s="1"/>
  <c r="Q44" i="1"/>
  <c r="AA43" i="1"/>
  <c r="X43" i="1"/>
  <c r="W43" i="1"/>
  <c r="T43" i="1"/>
  <c r="U43" i="1" s="1"/>
  <c r="R43" i="1"/>
  <c r="Q43" i="1"/>
  <c r="AB43" i="1" s="1"/>
  <c r="AA42" i="1"/>
  <c r="W42" i="1"/>
  <c r="X42" i="1" s="1"/>
  <c r="T42" i="1"/>
  <c r="U42" i="1" s="1"/>
  <c r="Q42" i="1"/>
  <c r="AA41" i="1"/>
  <c r="X41" i="1"/>
  <c r="W41" i="1"/>
  <c r="T41" i="1"/>
  <c r="U41" i="1" s="1"/>
  <c r="R41" i="1"/>
  <c r="Q41" i="1"/>
  <c r="AB41" i="1" s="1"/>
  <c r="AA40" i="1"/>
  <c r="W40" i="1"/>
  <c r="X40" i="1" s="1"/>
  <c r="T40" i="1"/>
  <c r="U40" i="1" s="1"/>
  <c r="Q40" i="1"/>
  <c r="AA39" i="1"/>
  <c r="X39" i="1"/>
  <c r="W39" i="1"/>
  <c r="T39" i="1"/>
  <c r="U39" i="1" s="1"/>
  <c r="R39" i="1"/>
  <c r="Q39" i="1"/>
  <c r="AB39" i="1" s="1"/>
  <c r="AA38" i="1"/>
  <c r="W38" i="1"/>
  <c r="X38" i="1" s="1"/>
  <c r="T38" i="1"/>
  <c r="U38" i="1" s="1"/>
  <c r="Q38" i="1"/>
  <c r="AA37" i="1"/>
  <c r="X37" i="1"/>
  <c r="W37" i="1"/>
  <c r="T37" i="1"/>
  <c r="U37" i="1" s="1"/>
  <c r="R37" i="1"/>
  <c r="Q37" i="1"/>
  <c r="AB37" i="1" s="1"/>
  <c r="AA36" i="1"/>
  <c r="W36" i="1"/>
  <c r="X36" i="1" s="1"/>
  <c r="T36" i="1"/>
  <c r="U36" i="1" s="1"/>
  <c r="Q36" i="1"/>
  <c r="AA35" i="1"/>
  <c r="X35" i="1"/>
  <c r="W35" i="1"/>
  <c r="T35" i="1"/>
  <c r="U35" i="1" s="1"/>
  <c r="R35" i="1"/>
  <c r="Q35" i="1"/>
  <c r="AB35" i="1" s="1"/>
  <c r="AA34" i="1"/>
  <c r="W34" i="1"/>
  <c r="X34" i="1" s="1"/>
  <c r="T34" i="1"/>
  <c r="U34" i="1" s="1"/>
  <c r="Q34" i="1"/>
  <c r="AA33" i="1"/>
  <c r="X33" i="1"/>
  <c r="W33" i="1"/>
  <c r="T33" i="1"/>
  <c r="U33" i="1" s="1"/>
  <c r="R33" i="1"/>
  <c r="Q33" i="1"/>
  <c r="AB33" i="1" s="1"/>
  <c r="AA32" i="1"/>
  <c r="W32" i="1"/>
  <c r="X32" i="1" s="1"/>
  <c r="T32" i="1"/>
  <c r="U32" i="1" s="1"/>
  <c r="Q32" i="1"/>
  <c r="AA31" i="1"/>
  <c r="X31" i="1"/>
  <c r="W31" i="1"/>
  <c r="T31" i="1"/>
  <c r="U31" i="1" s="1"/>
  <c r="R31" i="1"/>
  <c r="Q31" i="1"/>
  <c r="AB31" i="1" s="1"/>
  <c r="AA30" i="1"/>
  <c r="W30" i="1"/>
  <c r="X30" i="1" s="1"/>
  <c r="T30" i="1"/>
  <c r="U30" i="1" s="1"/>
  <c r="Q30" i="1"/>
  <c r="AA29" i="1"/>
  <c r="X29" i="1"/>
  <c r="U29" i="1"/>
  <c r="Q29" i="1"/>
  <c r="R29" i="1" s="1"/>
  <c r="AA28" i="1"/>
  <c r="X28" i="1"/>
  <c r="W28" i="1"/>
  <c r="T28" i="1"/>
  <c r="U28" i="1" s="1"/>
  <c r="R28" i="1"/>
  <c r="Q28" i="1"/>
  <c r="AB28" i="1" s="1"/>
  <c r="AA27" i="1"/>
  <c r="W27" i="1"/>
  <c r="X27" i="1" s="1"/>
  <c r="T27" i="1"/>
  <c r="U27" i="1" s="1"/>
  <c r="Q27" i="1"/>
  <c r="AA26" i="1"/>
  <c r="X26" i="1"/>
  <c r="W26" i="1"/>
  <c r="T26" i="1"/>
  <c r="U26" i="1" s="1"/>
  <c r="R26" i="1"/>
  <c r="Q26" i="1"/>
  <c r="AB26" i="1" s="1"/>
  <c r="AA25" i="1"/>
  <c r="W25" i="1"/>
  <c r="X25" i="1" s="1"/>
  <c r="T25" i="1"/>
  <c r="U25" i="1" s="1"/>
  <c r="Q25" i="1"/>
  <c r="AA24" i="1"/>
  <c r="X24" i="1"/>
  <c r="W24" i="1"/>
  <c r="T24" i="1"/>
  <c r="U24" i="1" s="1"/>
  <c r="R24" i="1"/>
  <c r="Q24" i="1"/>
  <c r="AB24" i="1" s="1"/>
  <c r="AA23" i="1"/>
  <c r="W23" i="1"/>
  <c r="X23" i="1" s="1"/>
  <c r="T23" i="1"/>
  <c r="U23" i="1" s="1"/>
  <c r="Q23" i="1"/>
  <c r="AA22" i="1"/>
  <c r="W22" i="1"/>
  <c r="X22" i="1" s="1"/>
  <c r="T22" i="1"/>
  <c r="U22" i="1" s="1"/>
  <c r="Q22" i="1"/>
  <c r="AA21" i="1"/>
  <c r="X21" i="1"/>
  <c r="W21" i="1"/>
  <c r="T21" i="1"/>
  <c r="U21" i="1" s="1"/>
  <c r="R21" i="1"/>
  <c r="Q21" i="1"/>
  <c r="AB21" i="1" s="1"/>
  <c r="AA20" i="1"/>
  <c r="W20" i="1"/>
  <c r="X20" i="1" s="1"/>
  <c r="T20" i="1"/>
  <c r="U20" i="1" s="1"/>
  <c r="Q20" i="1"/>
  <c r="AA19" i="1"/>
  <c r="X19" i="1"/>
  <c r="W19" i="1"/>
  <c r="T19" i="1"/>
  <c r="U19" i="1" s="1"/>
  <c r="R19" i="1"/>
  <c r="Q19" i="1"/>
  <c r="AB19" i="1" s="1"/>
  <c r="AA18" i="1"/>
  <c r="X18" i="1"/>
  <c r="W18" i="1"/>
  <c r="T18" i="1"/>
  <c r="U18" i="1" s="1"/>
  <c r="R18" i="1"/>
  <c r="Q18" i="1"/>
  <c r="AB18" i="1" s="1"/>
  <c r="AA17" i="1"/>
  <c r="X17" i="1"/>
  <c r="W17" i="1"/>
  <c r="T17" i="1"/>
  <c r="U17" i="1" s="1"/>
  <c r="R17" i="1"/>
  <c r="Q17" i="1"/>
  <c r="AB17" i="1" s="1"/>
  <c r="AA16" i="1"/>
  <c r="X16" i="1"/>
  <c r="W16" i="1"/>
  <c r="T16" i="1"/>
  <c r="U16" i="1" s="1"/>
  <c r="R16" i="1"/>
  <c r="Q16" i="1"/>
  <c r="AB16" i="1" s="1"/>
  <c r="AC15" i="1"/>
  <c r="AA15" i="1"/>
  <c r="X15" i="1"/>
  <c r="W15" i="1"/>
  <c r="U15" i="1"/>
  <c r="Q15" i="1"/>
  <c r="R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A14" i="1"/>
  <c r="W14" i="1"/>
  <c r="T14" i="1"/>
  <c r="Q14" i="1"/>
  <c r="T58" i="1" l="1"/>
  <c r="AA58" i="1"/>
  <c r="W58" i="1"/>
  <c r="AB20" i="1"/>
  <c r="AB42" i="1"/>
  <c r="AB46" i="1"/>
  <c r="AB50" i="1"/>
  <c r="AB54" i="1"/>
  <c r="Q58" i="1"/>
  <c r="AB22" i="1"/>
  <c r="AB40" i="1"/>
  <c r="AB44" i="1"/>
  <c r="AB48" i="1"/>
  <c r="AB52" i="1"/>
  <c r="AB15" i="1"/>
  <c r="AB25" i="1"/>
  <c r="R25" i="1"/>
  <c r="AB30" i="1"/>
  <c r="R30" i="1"/>
  <c r="AB34" i="1"/>
  <c r="R34" i="1"/>
  <c r="AB38" i="1"/>
  <c r="R38" i="1"/>
  <c r="R14" i="1"/>
  <c r="U14" i="1"/>
  <c r="U58" i="1" s="1"/>
  <c r="X14" i="1"/>
  <c r="X58" i="1" s="1"/>
  <c r="AB14" i="1"/>
  <c r="R20" i="1"/>
  <c r="R22" i="1"/>
  <c r="AB23" i="1"/>
  <c r="R23" i="1"/>
  <c r="AB27" i="1"/>
  <c r="R27" i="1"/>
  <c r="AB32" i="1"/>
  <c r="R32" i="1"/>
  <c r="AB36" i="1"/>
  <c r="R36" i="1"/>
  <c r="R40" i="1"/>
  <c r="R42" i="1"/>
  <c r="R44" i="1"/>
  <c r="R46" i="1"/>
  <c r="R48" i="1"/>
  <c r="R50" i="1"/>
  <c r="R52" i="1"/>
  <c r="R54" i="1"/>
  <c r="AB58" i="1" l="1"/>
  <c r="AC14" i="1"/>
  <c r="AC16" i="1" s="1"/>
  <c r="R58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<sst xmlns="http://schemas.openxmlformats.org/spreadsheetml/2006/main" count="107" uniqueCount="25">
  <si>
    <t>CÓMPUTOS MUNICIPALES</t>
  </si>
  <si>
    <t>Municipio: 015 Coeneo</t>
  </si>
  <si>
    <t>Ayuntamiento</t>
  </si>
  <si>
    <t>CASILLAS</t>
  </si>
  <si>
    <t>VOTOS DE PARTIDOS</t>
  </si>
  <si>
    <t>VOTOS EN CANDIDATURA COMUN 1</t>
  </si>
  <si>
    <t>VOTOS EN CANDIDATURA COMUN 2</t>
  </si>
  <si>
    <t>VOTOS EN CANDIDATURA COMUN 3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</si>
  <si>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</si>
  <si>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</si>
  <si>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</si>
  <si>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</si>
  <si>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</si>
  <si>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</si>
  <si>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</si>
  <si>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</si>
  <si>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</si>
  <si>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</si>
  <si>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</si>
  <si>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</si>
  <si>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COENEO</t>
  </si>
  <si>
    <t>BÁSICA</t>
  </si>
  <si>
    <t>CONTIGUA 1</t>
  </si>
  <si>
    <t>EXTRAORDINARIA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</si>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</sst>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/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1" xfId="1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0" fontId="7" fillId="2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2" fillId="0" borderId="4" xfId="1" applyNumberFormat="1" applyFont="1" applyBorder="1" applyAlignment="1">
      <alignment horizontal="center" wrapText="1"/>
    </xf>
    <xf numFmtId="0" fontId="2" fillId="0" borderId="5" xfId="1" applyFont="1" applyBorder="1" applyAlignment="1">
      <alignment wrapText="1"/>
    </xf>
    <xf numFmtId="165" fontId="2" fillId="0" borderId="5" xfId="1" applyNumberFormat="1" applyFont="1" applyBorder="1" applyAlignment="1">
      <alignment horizontal="center" wrapText="1"/>
    </xf>
    <xf numFmtId="0" fontId="2" fillId="0" borderId="4" xfId="1" applyFont="1" applyBorder="1" applyAlignment="1" applyProtection="1">
      <alignment wrapText="1"/>
      <protection locked="0"/>
    </xf>
    <xf numFmtId="0" fontId="2" fillId="0" borderId="6" xfId="1" applyFont="1" applyBorder="1" applyAlignment="1" applyProtection="1">
      <alignment wrapText="1"/>
      <protection locked="0"/>
    </xf>
    <xf numFmtId="0" fontId="2" fillId="0" borderId="7" xfId="1" applyFont="1" applyBorder="1" applyAlignment="1" applyProtection="1">
      <alignment wrapText="1"/>
      <protection locked="0"/>
    </xf>
    <xf numFmtId="0" fontId="2" fillId="0" borderId="8" xfId="1" applyFont="1" applyBorder="1" applyAlignment="1" applyProtection="1">
      <alignment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2" fillId="0" borderId="9" xfId="1" applyFont="1" applyBorder="1" applyAlignment="1" applyProtection="1">
      <alignment wrapText="1"/>
      <protection locked="0"/>
    </xf>
    <xf numFmtId="0" fontId="2" fillId="0" borderId="10" xfId="1" applyFont="1" applyBorder="1" applyAlignment="1" applyProtection="1">
      <alignment wrapText="1"/>
      <protection locked="0"/>
    </xf>
    <xf numFmtId="0" fontId="2" fillId="0" borderId="7" xfId="1" applyFont="1" applyBorder="1" applyAlignment="1">
      <alignment wrapText="1"/>
    </xf>
    <xf numFmtId="166" fontId="2" fillId="4" borderId="11" xfId="1" applyNumberFormat="1" applyFont="1" applyFill="1" applyBorder="1" applyAlignment="1">
      <alignment horizontal="center" wrapText="1"/>
    </xf>
    <xf numFmtId="0" fontId="2" fillId="4" borderId="11" xfId="1" applyFont="1" applyFill="1" applyBorder="1" applyAlignment="1" applyProtection="1">
      <alignment wrapText="1"/>
      <protection locked="0"/>
    </xf>
    <xf numFmtId="0" fontId="2" fillId="4" borderId="5" xfId="1" applyFont="1" applyFill="1" applyBorder="1" applyAlignment="1" applyProtection="1">
      <alignment wrapText="1"/>
      <protection locked="0"/>
    </xf>
    <xf numFmtId="0" fontId="2" fillId="4" borderId="12" xfId="1" applyFont="1" applyFill="1" applyBorder="1" applyAlignment="1" applyProtection="1">
      <alignment wrapText="1"/>
      <protection locked="0"/>
    </xf>
    <xf numFmtId="0" fontId="2" fillId="4" borderId="13" xfId="1" applyFont="1" applyFill="1" applyBorder="1" applyAlignment="1" applyProtection="1">
      <alignment wrapText="1"/>
      <protection locked="0"/>
    </xf>
    <xf numFmtId="0" fontId="2" fillId="4" borderId="14" xfId="1" applyFont="1" applyFill="1" applyBorder="1" applyAlignment="1">
      <alignment wrapText="1"/>
    </xf>
    <xf numFmtId="166" fontId="2" fillId="0" borderId="15" xfId="1" applyNumberFormat="1" applyFont="1" applyBorder="1" applyAlignment="1">
      <alignment horizontal="center" wrapText="1"/>
    </xf>
    <xf numFmtId="0" fontId="2" fillId="0" borderId="15" xfId="1" applyFont="1" applyBorder="1" applyAlignment="1" applyProtection="1">
      <alignment wrapText="1"/>
      <protection locked="0"/>
    </xf>
    <xf numFmtId="0" fontId="2" fillId="0" borderId="14" xfId="1" applyFont="1" applyBorder="1" applyAlignment="1" applyProtection="1">
      <alignment wrapText="1"/>
      <protection locked="0"/>
    </xf>
    <xf numFmtId="0" fontId="2" fillId="0" borderId="13" xfId="1" applyFont="1" applyBorder="1" applyAlignment="1" applyProtection="1">
      <alignment wrapText="1"/>
      <protection locked="0"/>
    </xf>
    <xf numFmtId="0" fontId="2" fillId="0" borderId="14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2" fillId="0" borderId="0" xfId="1" applyNumberFormat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left" wrapText="1"/>
    </xf>
    <xf numFmtId="165" fontId="2" fillId="0" borderId="0" xfId="1" applyNumberFormat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2" fillId="0" borderId="0" xfId="1" applyFont="1" applyBorder="1" applyAlignment="1" applyProtection="1">
      <alignment wrapText="1"/>
      <protection locked="0"/>
    </xf>
    <xf numFmtId="0" fontId="2" fillId="0" borderId="0" xfId="1" applyFont="1" applyBorder="1" applyAlignment="1">
      <alignment wrapText="1"/>
    </xf>
    <xf numFmtId="166" fontId="2" fillId="5" borderId="0" xfId="1" applyNumberFormat="1" applyFont="1" applyFill="1" applyBorder="1" applyAlignment="1">
      <alignment horizontal="center" wrapText="1"/>
    </xf>
    <xf numFmtId="165" fontId="2" fillId="5" borderId="0" xfId="1" applyNumberFormat="1" applyFont="1" applyFill="1" applyBorder="1" applyAlignment="1">
      <alignment horizontal="left" wrapText="1"/>
    </xf>
    <xf numFmtId="165" fontId="2" fillId="5" borderId="0" xfId="1" applyNumberFormat="1" applyFont="1" applyFill="1" applyBorder="1" applyAlignment="1">
      <alignment horizontal="center" wrapText="1"/>
    </xf>
    <xf numFmtId="0" fontId="2" fillId="5" borderId="0" xfId="1" applyFont="1" applyFill="1" applyBorder="1" applyAlignment="1">
      <alignment horizontal="left" wrapText="1"/>
    </xf>
    <xf numFmtId="0" fontId="2" fillId="5" borderId="0" xfId="1" applyFont="1" applyFill="1" applyBorder="1" applyAlignment="1">
      <alignment horizontal="right" wrapText="1"/>
    </xf>
    <xf numFmtId="0" fontId="2" fillId="5" borderId="0" xfId="1" applyFont="1" applyFill="1" applyBorder="1" applyAlignment="1" applyProtection="1">
      <alignment wrapText="1"/>
      <protection locked="0"/>
    </xf>
    <xf numFmtId="0" fontId="2" fillId="5" borderId="0" xfId="1" applyFont="1" applyFill="1" applyBorder="1" applyAlignment="1">
      <alignment wrapText="1"/>
    </xf>
    <xf numFmtId="0" fontId="7" fillId="4" borderId="16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left" vertical="center" wrapText="1"/>
    </xf>
    <xf numFmtId="3" fontId="7" fillId="4" borderId="16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horizont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65160</xdr:colOff>
      <xdr:row>12</xdr:row>
      <xdr:rowOff>360</xdr:rowOff>
    </xdr:from>
    <xdr:to>
      <xdr:col>13</xdr:col>
      <xdr:colOff>569520</xdr:colOff>
      <xdr:row>12</xdr:row>
      <xdr:rowOff>504720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30640" y="228636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88920</xdr:colOff>
      <xdr:row>12</xdr:row>
      <xdr:rowOff>14760</xdr:rowOff>
    </xdr:from>
    <xdr:to>
      <xdr:col>5</xdr:col>
      <xdr:colOff>564840</xdr:colOff>
      <xdr:row>12</xdr:row>
      <xdr:rowOff>490680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73680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</xdr:col>
      <xdr:colOff>902880</xdr:colOff>
      <xdr:row>3</xdr:row>
      <xdr:rowOff>104760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27000" y="0"/>
          <a:ext cx="1238400" cy="6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608040</xdr:colOff>
      <xdr:row>0</xdr:row>
      <xdr:rowOff>0</xdr:rowOff>
    </xdr:from>
    <xdr:to>
      <xdr:col>27</xdr:col>
      <xdr:colOff>643155</xdr:colOff>
      <xdr:row>3</xdr:row>
      <xdr:rowOff>104040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9323720" y="0"/>
          <a:ext cx="1415160" cy="67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65160</xdr:colOff>
      <xdr:row>12</xdr:row>
      <xdr:rowOff>19440</xdr:rowOff>
    </xdr:from>
    <xdr:to>
      <xdr:col>12</xdr:col>
      <xdr:colOff>560160</xdr:colOff>
      <xdr:row>12</xdr:row>
      <xdr:rowOff>514440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8015760" y="2305440"/>
          <a:ext cx="49500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122400</xdr:colOff>
      <xdr:row>12</xdr:row>
      <xdr:rowOff>19440</xdr:rowOff>
    </xdr:from>
    <xdr:to>
      <xdr:col>14</xdr:col>
      <xdr:colOff>572040</xdr:colOff>
      <xdr:row>12</xdr:row>
      <xdr:rowOff>469080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9302400" y="230544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93600</xdr:colOff>
      <xdr:row>12</xdr:row>
      <xdr:rowOff>19440</xdr:rowOff>
    </xdr:from>
    <xdr:to>
      <xdr:col>10</xdr:col>
      <xdr:colOff>550440</xdr:colOff>
      <xdr:row>12</xdr:row>
      <xdr:rowOff>476280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6814800" y="2305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88920</xdr:colOff>
      <xdr:row>12</xdr:row>
      <xdr:rowOff>14760</xdr:rowOff>
    </xdr:from>
    <xdr:to>
      <xdr:col>7</xdr:col>
      <xdr:colOff>564840</xdr:colOff>
      <xdr:row>12</xdr:row>
      <xdr:rowOff>490680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496620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86400</xdr:colOff>
      <xdr:row>12</xdr:row>
      <xdr:rowOff>21960</xdr:rowOff>
    </xdr:from>
    <xdr:to>
      <xdr:col>6</xdr:col>
      <xdr:colOff>543240</xdr:colOff>
      <xdr:row>12</xdr:row>
      <xdr:rowOff>478800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4348800" y="23079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112680</xdr:colOff>
      <xdr:row>12</xdr:row>
      <xdr:rowOff>15840</xdr:rowOff>
    </xdr:from>
    <xdr:to>
      <xdr:col>8</xdr:col>
      <xdr:colOff>550440</xdr:colOff>
      <xdr:row>12</xdr:row>
      <xdr:rowOff>473040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604480" y="23018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91080</xdr:colOff>
      <xdr:row>12</xdr:row>
      <xdr:rowOff>7560</xdr:rowOff>
    </xdr:from>
    <xdr:to>
      <xdr:col>9</xdr:col>
      <xdr:colOff>567000</xdr:colOff>
      <xdr:row>12</xdr:row>
      <xdr:rowOff>483480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6197760" y="22935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579600</xdr:colOff>
      <xdr:row>11</xdr:row>
      <xdr:rowOff>133920</xdr:rowOff>
    </xdr:from>
    <xdr:to>
      <xdr:col>11</xdr:col>
      <xdr:colOff>579270</xdr:colOff>
      <xdr:row>12</xdr:row>
      <xdr:rowOff>543240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300800" y="2229120"/>
          <a:ext cx="63360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57960</xdr:colOff>
      <xdr:row>12</xdr:row>
      <xdr:rowOff>2880</xdr:rowOff>
    </xdr:from>
    <xdr:to>
      <xdr:col>15</xdr:col>
      <xdr:colOff>514800</xdr:colOff>
      <xdr:row>12</xdr:row>
      <xdr:rowOff>486000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9852480" y="2288880"/>
          <a:ext cx="456840" cy="48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519840</xdr:colOff>
      <xdr:row>11</xdr:row>
      <xdr:rowOff>188640</xdr:rowOff>
    </xdr:from>
    <xdr:to>
      <xdr:col>15</xdr:col>
      <xdr:colOff>976710</xdr:colOff>
      <xdr:row>12</xdr:row>
      <xdr:rowOff>473760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0314360" y="228384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69840</xdr:colOff>
      <xdr:row>12</xdr:row>
      <xdr:rowOff>43200</xdr:rowOff>
    </xdr:from>
    <xdr:to>
      <xdr:col>18</xdr:col>
      <xdr:colOff>545760</xdr:colOff>
      <xdr:row>12</xdr:row>
      <xdr:rowOff>519120</xdr:rowOff>
    </xdr:to>
    <xdr:pic>
      <xdr:nvPicPr>
        <xdr:cNvPr id="16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12575880" y="232920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484200</xdr:colOff>
      <xdr:row>11</xdr:row>
      <xdr:rowOff>153000</xdr:rowOff>
    </xdr:from>
    <xdr:to>
      <xdr:col>19</xdr:col>
      <xdr:colOff>52560</xdr:colOff>
      <xdr:row>12</xdr:row>
      <xdr:rowOff>565560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2990240" y="2248200"/>
          <a:ext cx="657000" cy="60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84240</xdr:colOff>
      <xdr:row>12</xdr:row>
      <xdr:rowOff>29160</xdr:rowOff>
    </xdr:from>
    <xdr:to>
      <xdr:col>21</xdr:col>
      <xdr:colOff>559440</xdr:colOff>
      <xdr:row>12</xdr:row>
      <xdr:rowOff>504360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4"/>
        <a:stretch/>
      </xdr:blipFill>
      <xdr:spPr>
        <a:xfrm>
          <a:off x="15352560" y="2315160"/>
          <a:ext cx="47520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588960</xdr:colOff>
      <xdr:row>12</xdr:row>
      <xdr:rowOff>38520</xdr:rowOff>
    </xdr:from>
    <xdr:to>
      <xdr:col>21</xdr:col>
      <xdr:colOff>1021320</xdr:colOff>
      <xdr:row>12</xdr:row>
      <xdr:rowOff>495360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5"/>
        <a:stretch/>
      </xdr:blipFill>
      <xdr:spPr>
        <a:xfrm>
          <a:off x="15857280" y="2324520"/>
          <a:ext cx="432360" cy="456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windowProtection="1" tabSelected="1" zoomScaleNormal="100" workbookViewId="0">
      <pane xSplit="5" ySplit="13" topLeftCell="K54" activePane="bottomRight" state="frozen"/>
      <selection pane="topRight" activeCell="F1" sqref="F1"/>
      <selection pane="bottomLeft" activeCell="A35" sqref="A35"/>
      <selection pane="bottomRight" activeCell="A58" sqref="A58"/>
    </sheetView>
  </sheetViews>
  <sheetFormatPr baseColWidth="10" defaultColWidth="9.140625" defaultRowHeight="15" x14ac:dyDescent="0.25"/>
  <cols>
    <col min="1" max="1" width="5.140625"/>
    <col min="2" max="2" width="17" style="1"/>
    <col min="3" max="3" width="6.5703125" style="1"/>
    <col min="4" max="4" width="13.5703125"/>
    <col min="5" max="5" width="9.42578125"/>
    <col min="6" max="15" width="8.7109375"/>
    <col min="16" max="16" width="14.7109375"/>
    <col min="17" max="18" width="11.85546875"/>
    <col min="19" max="19" width="15.42578125"/>
    <col min="20" max="21" width="11.85546875"/>
    <col min="22" max="22" width="15.42578125"/>
    <col min="23" max="24" width="11.85546875"/>
    <col min="25" max="28" width="9.7109375"/>
    <col min="29" max="29" width="0" hidden="1"/>
    <col min="30" max="1025" width="10.7109375"/>
  </cols>
  <sheetData>
    <row r="1" spans="1:29" ht="15" customHeight="1" x14ac:dyDescent="0.25">
      <c r="B1" s="2"/>
      <c r="C1" s="2"/>
      <c r="D1" s="2"/>
      <c r="E1" s="3"/>
      <c r="F1" s="3"/>
      <c r="G1" s="3"/>
      <c r="H1" s="3"/>
      <c r="I1" s="3"/>
      <c r="J1" s="3"/>
      <c r="K1" s="3"/>
    </row>
    <row r="2" spans="1:29" ht="15" customHeight="1" x14ac:dyDescent="0.25">
      <c r="B2" s="2"/>
      <c r="C2" s="2"/>
      <c r="D2" s="2"/>
      <c r="E2" s="3"/>
      <c r="F2" s="3"/>
      <c r="G2" s="3"/>
      <c r="H2" s="3"/>
      <c r="I2" s="3"/>
      <c r="J2" s="3"/>
      <c r="K2" s="3"/>
    </row>
    <row r="3" spans="1:29" ht="15" customHeight="1" x14ac:dyDescent="0.25">
      <c r="B3" s="2"/>
      <c r="C3" s="2"/>
      <c r="D3" s="2"/>
      <c r="E3" s="3"/>
      <c r="F3" s="3"/>
      <c r="G3" s="3"/>
      <c r="H3" s="3"/>
      <c r="I3" s="3"/>
      <c r="J3" s="3"/>
      <c r="K3" s="3"/>
    </row>
    <row r="4" spans="1:29" ht="15" customHeight="1" x14ac:dyDescent="0.25">
      <c r="B4" s="2"/>
      <c r="C4" s="2"/>
      <c r="D4" s="2"/>
      <c r="E4" s="3"/>
      <c r="F4" s="3"/>
      <c r="G4" s="3"/>
      <c r="H4" s="3"/>
      <c r="I4" s="3"/>
      <c r="J4" s="3"/>
      <c r="K4" s="3"/>
    </row>
    <row r="5" spans="1:29" ht="15" customHeight="1" x14ac:dyDescent="0.25">
      <c r="B5" s="2"/>
      <c r="C5" s="2"/>
      <c r="D5" s="2"/>
      <c r="E5" s="3"/>
      <c r="F5" s="55" t="s">
        <v>0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2"/>
      <c r="C6" s="2"/>
      <c r="D6" s="2"/>
      <c r="E6" s="3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3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1</v>
      </c>
      <c r="B8" s="56"/>
      <c r="C8" s="56"/>
      <c r="D8" s="56"/>
      <c r="F8" s="57" t="s">
        <v>2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4" t="str">
        <f>CONCATENATE("Casillas computadas: ",AC16," de ",AC15)</f>
        <v>Casillas computadas: 41 de 41</v>
      </c>
      <c r="B9" s="5"/>
      <c r="C9" s="5"/>
      <c r="D9" s="5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6" t="str">
        <f>CONCATENATE("Porcentaje de avance de captura: ",AC18,"%")</f>
        <v>Porcentaje de avance de captura: 100.00%</v>
      </c>
      <c r="B10" s="7"/>
      <c r="C10" s="7"/>
      <c r="D10" s="8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x14ac:dyDescent="0.25">
      <c r="B11"/>
      <c r="C11"/>
      <c r="F11" s="3"/>
      <c r="G11" s="3"/>
      <c r="H11" s="3"/>
      <c r="I11" s="3"/>
      <c r="J11" s="3"/>
      <c r="K11" s="3"/>
    </row>
    <row r="12" spans="1:29" ht="15" customHeight="1" x14ac:dyDescent="0.25">
      <c r="A12" s="58" t="s">
        <v>3</v>
      </c>
      <c r="B12" s="58"/>
      <c r="C12" s="58"/>
      <c r="D12" s="58"/>
      <c r="E12" s="58"/>
      <c r="F12" s="59" t="s">
        <v>4</v>
      </c>
      <c r="G12" s="59"/>
      <c r="H12" s="59"/>
      <c r="I12" s="59"/>
      <c r="J12" s="59"/>
      <c r="K12" s="59"/>
      <c r="L12" s="59"/>
      <c r="M12" s="59"/>
      <c r="N12" s="59"/>
      <c r="O12" s="59"/>
      <c r="P12" s="60" t="s">
        <v>5</v>
      </c>
      <c r="Q12" s="60"/>
      <c r="R12" s="60"/>
      <c r="S12" s="61" t="s">
        <v>6</v>
      </c>
      <c r="T12" s="61"/>
      <c r="U12" s="61"/>
      <c r="V12" s="61" t="s">
        <v>7</v>
      </c>
      <c r="W12" s="61"/>
      <c r="X12" s="61"/>
      <c r="Y12" s="62" t="s">
        <v>8</v>
      </c>
      <c r="Z12" s="62"/>
      <c r="AA12" s="62"/>
      <c r="AB12" s="62"/>
    </row>
    <row r="13" spans="1:29" s="13" customFormat="1" ht="45" x14ac:dyDescent="0.25">
      <c r="A13" s="9" t="s">
        <v>9</v>
      </c>
      <c r="B13" s="9" t="s">
        <v>10</v>
      </c>
      <c r="C13" s="9" t="s">
        <v>11</v>
      </c>
      <c r="D13" s="9" t="s">
        <v>12</v>
      </c>
      <c r="E13" s="9" t="s">
        <v>13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14</v>
      </c>
      <c r="R13" s="12" t="s">
        <v>15</v>
      </c>
      <c r="S13" s="10"/>
      <c r="T13" s="10" t="s">
        <v>14</v>
      </c>
      <c r="U13" s="10" t="s">
        <v>15</v>
      </c>
      <c r="V13" s="10"/>
      <c r="W13" s="10" t="s">
        <v>14</v>
      </c>
      <c r="X13" s="10" t="s">
        <v>15</v>
      </c>
      <c r="Y13" s="12" t="s">
        <v>16</v>
      </c>
      <c r="Z13" s="12" t="s">
        <v>17</v>
      </c>
      <c r="AA13" s="12" t="s">
        <v>18</v>
      </c>
      <c r="AB13" s="12" t="s">
        <v>19</v>
      </c>
    </row>
    <row r="14" spans="1:29" ht="15" customHeight="1" x14ac:dyDescent="0.25">
      <c r="A14" s="14">
        <v>1</v>
      </c>
      <c r="B14" s="15" t="s">
        <v>20</v>
      </c>
      <c r="C14" s="16">
        <v>257</v>
      </c>
      <c r="D14" s="15" t="s">
        <v>21</v>
      </c>
      <c r="E14" s="3">
        <v>762</v>
      </c>
      <c r="F14" s="17">
        <v>232</v>
      </c>
      <c r="G14" s="18">
        <v>29</v>
      </c>
      <c r="H14" s="18">
        <v>151</v>
      </c>
      <c r="I14" s="18">
        <v>8</v>
      </c>
      <c r="J14" s="18">
        <v>1</v>
      </c>
      <c r="K14" s="18"/>
      <c r="L14" s="18"/>
      <c r="M14" s="18">
        <v>4</v>
      </c>
      <c r="N14" s="18"/>
      <c r="O14" s="19"/>
      <c r="P14" s="20">
        <v>1</v>
      </c>
      <c r="Q14" s="21">
        <f t="shared" ref="Q14:Q54" si="0">P14</f>
        <v>1</v>
      </c>
      <c r="R14" s="22">
        <f t="shared" ref="R14:R54" si="1">Q14+G14+J14</f>
        <v>31</v>
      </c>
      <c r="S14" s="20"/>
      <c r="T14" s="21">
        <f>S14</f>
        <v>0</v>
      </c>
      <c r="U14" s="22">
        <f t="shared" ref="U14:U54" si="2">T14+H14+L14</f>
        <v>151</v>
      </c>
      <c r="V14" s="20">
        <v>12</v>
      </c>
      <c r="W14" s="21">
        <f t="shared" ref="W14:W28" si="3">V14</f>
        <v>12</v>
      </c>
      <c r="X14" s="22">
        <f t="shared" ref="X14:X54" si="4">W14+F14+I14</f>
        <v>252</v>
      </c>
      <c r="Y14" s="17"/>
      <c r="Z14" s="18">
        <v>17</v>
      </c>
      <c r="AA14" s="23">
        <f t="shared" ref="AA14:AA54" si="5">SUM(F14:O14)</f>
        <v>425</v>
      </c>
      <c r="AB14" s="24">
        <f t="shared" ref="AB14:AB28" si="6">Q14+T14+W14+Y14+Z14+AA14</f>
        <v>455</v>
      </c>
      <c r="AC14">
        <f>COUNTIF(AB14:AB54,0)</f>
        <v>0</v>
      </c>
    </row>
    <row r="15" spans="1:29" ht="15" customHeight="1" x14ac:dyDescent="0.25">
      <c r="A15" s="25">
        <f t="shared" ref="A15:A54" si="7">A14+1</f>
        <v>2</v>
      </c>
      <c r="B15" s="15" t="s">
        <v>20</v>
      </c>
      <c r="C15" s="16">
        <v>258</v>
      </c>
      <c r="D15" s="15" t="s">
        <v>21</v>
      </c>
      <c r="E15" s="3">
        <v>415</v>
      </c>
      <c r="F15" s="26">
        <v>90</v>
      </c>
      <c r="G15" s="27">
        <v>35</v>
      </c>
      <c r="H15" s="27">
        <v>94</v>
      </c>
      <c r="I15" s="27">
        <v>7</v>
      </c>
      <c r="J15" s="27"/>
      <c r="K15" s="27"/>
      <c r="L15" s="27">
        <v>2</v>
      </c>
      <c r="M15" s="27">
        <v>1</v>
      </c>
      <c r="N15" s="27"/>
      <c r="O15" s="28"/>
      <c r="P15" s="26"/>
      <c r="Q15" s="27">
        <f t="shared" si="0"/>
        <v>0</v>
      </c>
      <c r="R15" s="28">
        <f t="shared" si="1"/>
        <v>35</v>
      </c>
      <c r="S15" s="26">
        <v>1</v>
      </c>
      <c r="T15" s="27">
        <v>1</v>
      </c>
      <c r="U15" s="28">
        <f t="shared" si="2"/>
        <v>97</v>
      </c>
      <c r="V15" s="26">
        <v>1</v>
      </c>
      <c r="W15" s="27">
        <f t="shared" si="3"/>
        <v>1</v>
      </c>
      <c r="X15" s="28">
        <f t="shared" si="4"/>
        <v>98</v>
      </c>
      <c r="Y15" s="26"/>
      <c r="Z15" s="27">
        <v>1</v>
      </c>
      <c r="AA15" s="29">
        <f t="shared" si="5"/>
        <v>229</v>
      </c>
      <c r="AB15" s="30">
        <f t="shared" si="6"/>
        <v>232</v>
      </c>
      <c r="AC15">
        <f>C58</f>
        <v>41</v>
      </c>
    </row>
    <row r="16" spans="1:29" ht="15" customHeight="1" x14ac:dyDescent="0.25">
      <c r="A16" s="31">
        <f t="shared" si="7"/>
        <v>3</v>
      </c>
      <c r="B16" s="15" t="s">
        <v>20</v>
      </c>
      <c r="C16" s="16">
        <v>258</v>
      </c>
      <c r="D16" s="15" t="s">
        <v>22</v>
      </c>
      <c r="E16" s="3">
        <v>414</v>
      </c>
      <c r="F16" s="32">
        <v>101</v>
      </c>
      <c r="G16" s="21">
        <v>35</v>
      </c>
      <c r="H16" s="21">
        <v>90</v>
      </c>
      <c r="I16" s="21">
        <v>10</v>
      </c>
      <c r="J16" s="21"/>
      <c r="K16" s="21"/>
      <c r="L16" s="21">
        <v>1</v>
      </c>
      <c r="M16" s="21">
        <v>2</v>
      </c>
      <c r="N16" s="21"/>
      <c r="O16" s="33"/>
      <c r="P16" s="32"/>
      <c r="Q16" s="21">
        <f t="shared" si="0"/>
        <v>0</v>
      </c>
      <c r="R16" s="33">
        <f t="shared" si="1"/>
        <v>35</v>
      </c>
      <c r="S16" s="32"/>
      <c r="T16" s="21">
        <f t="shared" ref="T16:T28" si="8">S16</f>
        <v>0</v>
      </c>
      <c r="U16" s="33">
        <f t="shared" si="2"/>
        <v>91</v>
      </c>
      <c r="V16" s="32">
        <v>8</v>
      </c>
      <c r="W16" s="21">
        <f t="shared" si="3"/>
        <v>8</v>
      </c>
      <c r="X16" s="33">
        <f t="shared" si="4"/>
        <v>119</v>
      </c>
      <c r="Y16" s="32"/>
      <c r="Z16" s="21">
        <v>3</v>
      </c>
      <c r="AA16" s="34">
        <f t="shared" si="5"/>
        <v>239</v>
      </c>
      <c r="AB16" s="35">
        <f t="shared" si="6"/>
        <v>250</v>
      </c>
      <c r="AC16">
        <f>AC15-AC14</f>
        <v>41</v>
      </c>
    </row>
    <row r="17" spans="1:29" ht="15" customHeight="1" x14ac:dyDescent="0.25">
      <c r="A17" s="25">
        <f t="shared" si="7"/>
        <v>4</v>
      </c>
      <c r="B17" s="15" t="s">
        <v>20</v>
      </c>
      <c r="C17" s="16">
        <v>259</v>
      </c>
      <c r="D17" s="15" t="s">
        <v>21</v>
      </c>
      <c r="E17" s="3">
        <v>628</v>
      </c>
      <c r="F17" s="26">
        <v>165</v>
      </c>
      <c r="G17" s="27">
        <v>67</v>
      </c>
      <c r="H17" s="27">
        <v>76</v>
      </c>
      <c r="I17" s="27">
        <v>9</v>
      </c>
      <c r="J17" s="27">
        <v>1</v>
      </c>
      <c r="K17" s="27"/>
      <c r="L17" s="27"/>
      <c r="M17" s="27">
        <v>7</v>
      </c>
      <c r="N17" s="27"/>
      <c r="O17" s="28"/>
      <c r="P17" s="26">
        <v>1</v>
      </c>
      <c r="Q17" s="27">
        <f t="shared" si="0"/>
        <v>1</v>
      </c>
      <c r="R17" s="28">
        <f t="shared" si="1"/>
        <v>69</v>
      </c>
      <c r="S17" s="26"/>
      <c r="T17" s="27">
        <f t="shared" si="8"/>
        <v>0</v>
      </c>
      <c r="U17" s="28">
        <f t="shared" si="2"/>
        <v>76</v>
      </c>
      <c r="V17" s="26">
        <v>6</v>
      </c>
      <c r="W17" s="27">
        <f t="shared" si="3"/>
        <v>6</v>
      </c>
      <c r="X17" s="28">
        <f t="shared" si="4"/>
        <v>180</v>
      </c>
      <c r="Y17" s="26"/>
      <c r="Z17" s="27">
        <v>7</v>
      </c>
      <c r="AA17" s="29">
        <f t="shared" si="5"/>
        <v>325</v>
      </c>
      <c r="AB17" s="30">
        <f t="shared" si="6"/>
        <v>339</v>
      </c>
      <c r="AC17" s="36">
        <f>AC16*100/AC15</f>
        <v>100</v>
      </c>
    </row>
    <row r="18" spans="1:29" ht="15" customHeight="1" x14ac:dyDescent="0.25">
      <c r="A18" s="31">
        <f t="shared" si="7"/>
        <v>5</v>
      </c>
      <c r="B18" s="15" t="s">
        <v>20</v>
      </c>
      <c r="C18" s="16">
        <v>259</v>
      </c>
      <c r="D18" s="15" t="s">
        <v>22</v>
      </c>
      <c r="E18" s="3">
        <v>628</v>
      </c>
      <c r="F18" s="32">
        <v>185</v>
      </c>
      <c r="G18" s="21">
        <v>76</v>
      </c>
      <c r="H18" s="21">
        <v>86</v>
      </c>
      <c r="I18" s="21">
        <v>14</v>
      </c>
      <c r="J18" s="21"/>
      <c r="K18" s="21"/>
      <c r="L18" s="21">
        <v>1</v>
      </c>
      <c r="M18" s="21">
        <v>4</v>
      </c>
      <c r="N18" s="21"/>
      <c r="O18" s="33"/>
      <c r="P18" s="32">
        <v>1</v>
      </c>
      <c r="Q18" s="21">
        <f t="shared" si="0"/>
        <v>1</v>
      </c>
      <c r="R18" s="33">
        <f t="shared" si="1"/>
        <v>77</v>
      </c>
      <c r="S18" s="32"/>
      <c r="T18" s="21">
        <f t="shared" si="8"/>
        <v>0</v>
      </c>
      <c r="U18" s="33">
        <f t="shared" si="2"/>
        <v>87</v>
      </c>
      <c r="V18" s="32">
        <v>5</v>
      </c>
      <c r="W18" s="21">
        <f t="shared" si="3"/>
        <v>5</v>
      </c>
      <c r="X18" s="33">
        <f t="shared" si="4"/>
        <v>204</v>
      </c>
      <c r="Y18" s="32"/>
      <c r="Z18" s="21">
        <v>4</v>
      </c>
      <c r="AA18" s="34">
        <f t="shared" si="5"/>
        <v>366</v>
      </c>
      <c r="AB18" s="35">
        <f t="shared" si="6"/>
        <v>376</v>
      </c>
      <c r="AC18" s="37" t="str">
        <f>TEXT(AC17,"0.00")</f>
        <v>100.00</v>
      </c>
    </row>
    <row r="19" spans="1:29" ht="15" customHeight="1" x14ac:dyDescent="0.25">
      <c r="A19" s="25">
        <f t="shared" si="7"/>
        <v>6</v>
      </c>
      <c r="B19" s="15" t="s">
        <v>20</v>
      </c>
      <c r="C19" s="16">
        <v>260</v>
      </c>
      <c r="D19" s="15" t="s">
        <v>21</v>
      </c>
      <c r="E19" s="3">
        <v>521</v>
      </c>
      <c r="F19" s="26">
        <v>148</v>
      </c>
      <c r="G19" s="27">
        <v>57</v>
      </c>
      <c r="H19" s="27">
        <v>77</v>
      </c>
      <c r="I19" s="27">
        <v>11</v>
      </c>
      <c r="J19" s="27">
        <v>2</v>
      </c>
      <c r="K19" s="27"/>
      <c r="L19" s="27">
        <v>2</v>
      </c>
      <c r="M19" s="27">
        <v>5</v>
      </c>
      <c r="N19" s="27"/>
      <c r="O19" s="28"/>
      <c r="P19" s="26">
        <v>1</v>
      </c>
      <c r="Q19" s="27">
        <f t="shared" si="0"/>
        <v>1</v>
      </c>
      <c r="R19" s="28">
        <f t="shared" si="1"/>
        <v>60</v>
      </c>
      <c r="S19" s="26"/>
      <c r="T19" s="27">
        <f t="shared" si="8"/>
        <v>0</v>
      </c>
      <c r="U19" s="28">
        <f t="shared" si="2"/>
        <v>79</v>
      </c>
      <c r="V19" s="26">
        <v>5</v>
      </c>
      <c r="W19" s="27">
        <f t="shared" si="3"/>
        <v>5</v>
      </c>
      <c r="X19" s="28">
        <f t="shared" si="4"/>
        <v>164</v>
      </c>
      <c r="Y19" s="26"/>
      <c r="Z19" s="27">
        <v>8</v>
      </c>
      <c r="AA19" s="29">
        <f t="shared" si="5"/>
        <v>302</v>
      </c>
      <c r="AB19" s="30">
        <f t="shared" si="6"/>
        <v>316</v>
      </c>
    </row>
    <row r="20" spans="1:29" ht="15" customHeight="1" x14ac:dyDescent="0.25">
      <c r="A20" s="31">
        <f t="shared" si="7"/>
        <v>7</v>
      </c>
      <c r="B20" s="15" t="s">
        <v>20</v>
      </c>
      <c r="C20" s="16">
        <v>260</v>
      </c>
      <c r="D20" s="15" t="s">
        <v>22</v>
      </c>
      <c r="E20" s="3">
        <v>521</v>
      </c>
      <c r="F20" s="32">
        <v>109</v>
      </c>
      <c r="G20" s="21">
        <v>57</v>
      </c>
      <c r="H20" s="21">
        <v>93</v>
      </c>
      <c r="I20" s="21">
        <v>29</v>
      </c>
      <c r="J20" s="21"/>
      <c r="K20" s="21"/>
      <c r="L20" s="21">
        <v>1</v>
      </c>
      <c r="M20" s="21">
        <v>6</v>
      </c>
      <c r="N20" s="21"/>
      <c r="O20" s="33"/>
      <c r="P20" s="32"/>
      <c r="Q20" s="21">
        <f t="shared" si="0"/>
        <v>0</v>
      </c>
      <c r="R20" s="33">
        <f t="shared" si="1"/>
        <v>57</v>
      </c>
      <c r="S20" s="32"/>
      <c r="T20" s="21">
        <f t="shared" si="8"/>
        <v>0</v>
      </c>
      <c r="U20" s="33">
        <f t="shared" si="2"/>
        <v>94</v>
      </c>
      <c r="V20" s="32">
        <v>6</v>
      </c>
      <c r="W20" s="21">
        <f t="shared" si="3"/>
        <v>6</v>
      </c>
      <c r="X20" s="33">
        <f t="shared" si="4"/>
        <v>144</v>
      </c>
      <c r="Y20" s="32"/>
      <c r="Z20" s="21">
        <v>8</v>
      </c>
      <c r="AA20" s="34">
        <f t="shared" si="5"/>
        <v>295</v>
      </c>
      <c r="AB20" s="35">
        <f t="shared" si="6"/>
        <v>309</v>
      </c>
    </row>
    <row r="21" spans="1:29" ht="15" customHeight="1" x14ac:dyDescent="0.25">
      <c r="A21" s="25">
        <f t="shared" si="7"/>
        <v>8</v>
      </c>
      <c r="B21" s="15" t="s">
        <v>20</v>
      </c>
      <c r="C21" s="16">
        <v>261</v>
      </c>
      <c r="D21" s="15" t="s">
        <v>21</v>
      </c>
      <c r="E21" s="3">
        <v>539</v>
      </c>
      <c r="F21" s="26">
        <v>21</v>
      </c>
      <c r="G21" s="27">
        <v>97</v>
      </c>
      <c r="H21" s="27">
        <v>68</v>
      </c>
      <c r="I21" s="27">
        <v>28</v>
      </c>
      <c r="J21" s="27">
        <v>2</v>
      </c>
      <c r="K21" s="27"/>
      <c r="L21" s="27">
        <v>1</v>
      </c>
      <c r="M21" s="27">
        <v>2</v>
      </c>
      <c r="N21" s="27"/>
      <c r="O21" s="28"/>
      <c r="P21" s="26"/>
      <c r="Q21" s="27">
        <f t="shared" si="0"/>
        <v>0</v>
      </c>
      <c r="R21" s="28">
        <f t="shared" si="1"/>
        <v>99</v>
      </c>
      <c r="S21" s="26"/>
      <c r="T21" s="27">
        <f t="shared" si="8"/>
        <v>0</v>
      </c>
      <c r="U21" s="28">
        <f t="shared" si="2"/>
        <v>69</v>
      </c>
      <c r="V21" s="26"/>
      <c r="W21" s="27">
        <f t="shared" si="3"/>
        <v>0</v>
      </c>
      <c r="X21" s="28">
        <f t="shared" si="4"/>
        <v>49</v>
      </c>
      <c r="Y21" s="26"/>
      <c r="Z21" s="27">
        <v>14</v>
      </c>
      <c r="AA21" s="29">
        <f t="shared" si="5"/>
        <v>219</v>
      </c>
      <c r="AB21" s="30">
        <f t="shared" si="6"/>
        <v>233</v>
      </c>
    </row>
    <row r="22" spans="1:29" ht="15" customHeight="1" x14ac:dyDescent="0.25">
      <c r="A22" s="31">
        <f t="shared" si="7"/>
        <v>9</v>
      </c>
      <c r="B22" s="15" t="s">
        <v>20</v>
      </c>
      <c r="C22" s="16">
        <v>262</v>
      </c>
      <c r="D22" s="15" t="s">
        <v>21</v>
      </c>
      <c r="E22" s="3">
        <v>597</v>
      </c>
      <c r="F22" s="32">
        <v>30</v>
      </c>
      <c r="G22" s="21">
        <v>57</v>
      </c>
      <c r="H22" s="21">
        <v>110</v>
      </c>
      <c r="I22" s="21">
        <v>52</v>
      </c>
      <c r="J22" s="21">
        <v>2</v>
      </c>
      <c r="K22" s="21"/>
      <c r="L22" s="21">
        <v>3</v>
      </c>
      <c r="M22" s="21">
        <v>14</v>
      </c>
      <c r="N22" s="21"/>
      <c r="O22" s="33"/>
      <c r="P22" s="32">
        <v>1</v>
      </c>
      <c r="Q22" s="21">
        <f t="shared" si="0"/>
        <v>1</v>
      </c>
      <c r="R22" s="33">
        <f t="shared" si="1"/>
        <v>60</v>
      </c>
      <c r="S22" s="32"/>
      <c r="T22" s="21">
        <f t="shared" si="8"/>
        <v>0</v>
      </c>
      <c r="U22" s="33">
        <f t="shared" si="2"/>
        <v>113</v>
      </c>
      <c r="V22" s="32">
        <v>2</v>
      </c>
      <c r="W22" s="21">
        <f t="shared" si="3"/>
        <v>2</v>
      </c>
      <c r="X22" s="33">
        <f t="shared" si="4"/>
        <v>84</v>
      </c>
      <c r="Y22" s="32"/>
      <c r="Z22" s="21">
        <v>16</v>
      </c>
      <c r="AA22" s="34">
        <f t="shared" si="5"/>
        <v>268</v>
      </c>
      <c r="AB22" s="35">
        <f t="shared" si="6"/>
        <v>287</v>
      </c>
    </row>
    <row r="23" spans="1:29" ht="15" customHeight="1" x14ac:dyDescent="0.25">
      <c r="A23" s="25">
        <f t="shared" si="7"/>
        <v>10</v>
      </c>
      <c r="B23" s="15" t="s">
        <v>20</v>
      </c>
      <c r="C23" s="16">
        <v>262</v>
      </c>
      <c r="D23" s="15" t="s">
        <v>22</v>
      </c>
      <c r="E23" s="3">
        <v>596</v>
      </c>
      <c r="F23" s="26">
        <v>29</v>
      </c>
      <c r="G23" s="27">
        <v>74</v>
      </c>
      <c r="H23" s="27">
        <v>115</v>
      </c>
      <c r="I23" s="27">
        <v>32</v>
      </c>
      <c r="J23" s="27">
        <v>2</v>
      </c>
      <c r="K23" s="27"/>
      <c r="L23" s="27">
        <v>3</v>
      </c>
      <c r="M23" s="27">
        <v>9</v>
      </c>
      <c r="N23" s="27"/>
      <c r="O23" s="28"/>
      <c r="P23" s="26">
        <v>2</v>
      </c>
      <c r="Q23" s="27">
        <f t="shared" si="0"/>
        <v>2</v>
      </c>
      <c r="R23" s="28">
        <f t="shared" si="1"/>
        <v>78</v>
      </c>
      <c r="S23" s="26"/>
      <c r="T23" s="27">
        <f t="shared" si="8"/>
        <v>0</v>
      </c>
      <c r="U23" s="28">
        <f t="shared" si="2"/>
        <v>118</v>
      </c>
      <c r="V23" s="26">
        <v>4</v>
      </c>
      <c r="W23" s="27">
        <f t="shared" si="3"/>
        <v>4</v>
      </c>
      <c r="X23" s="28">
        <f t="shared" si="4"/>
        <v>65</v>
      </c>
      <c r="Y23" s="26"/>
      <c r="Z23" s="27">
        <v>8</v>
      </c>
      <c r="AA23" s="29">
        <f t="shared" si="5"/>
        <v>264</v>
      </c>
      <c r="AB23" s="30">
        <f t="shared" si="6"/>
        <v>278</v>
      </c>
      <c r="AC23" s="36"/>
    </row>
    <row r="24" spans="1:29" ht="15" customHeight="1" x14ac:dyDescent="0.25">
      <c r="A24" s="31">
        <f t="shared" si="7"/>
        <v>11</v>
      </c>
      <c r="B24" s="15" t="s">
        <v>20</v>
      </c>
      <c r="C24" s="16">
        <v>263</v>
      </c>
      <c r="D24" s="15" t="s">
        <v>21</v>
      </c>
      <c r="E24" s="3">
        <v>679</v>
      </c>
      <c r="F24" s="32">
        <v>25</v>
      </c>
      <c r="G24" s="21">
        <v>197</v>
      </c>
      <c r="H24" s="21">
        <v>102</v>
      </c>
      <c r="I24" s="21">
        <v>77</v>
      </c>
      <c r="J24" s="21"/>
      <c r="K24" s="21"/>
      <c r="L24" s="21">
        <v>2</v>
      </c>
      <c r="M24" s="21">
        <v>16</v>
      </c>
      <c r="N24" s="21"/>
      <c r="O24" s="33"/>
      <c r="P24" s="32">
        <v>1</v>
      </c>
      <c r="Q24" s="21">
        <f t="shared" si="0"/>
        <v>1</v>
      </c>
      <c r="R24" s="33">
        <f t="shared" si="1"/>
        <v>198</v>
      </c>
      <c r="S24" s="32">
        <v>1</v>
      </c>
      <c r="T24" s="21">
        <f t="shared" si="8"/>
        <v>1</v>
      </c>
      <c r="U24" s="33">
        <f t="shared" si="2"/>
        <v>105</v>
      </c>
      <c r="V24" s="32">
        <v>4</v>
      </c>
      <c r="W24" s="21">
        <f t="shared" si="3"/>
        <v>4</v>
      </c>
      <c r="X24" s="33">
        <f t="shared" si="4"/>
        <v>106</v>
      </c>
      <c r="Y24" s="32"/>
      <c r="Z24" s="21">
        <v>21</v>
      </c>
      <c r="AA24" s="34">
        <f t="shared" si="5"/>
        <v>419</v>
      </c>
      <c r="AB24" s="35">
        <f t="shared" si="6"/>
        <v>446</v>
      </c>
      <c r="AC24" s="37"/>
    </row>
    <row r="25" spans="1:29" ht="15" customHeight="1" x14ac:dyDescent="0.25">
      <c r="A25" s="25">
        <f t="shared" si="7"/>
        <v>12</v>
      </c>
      <c r="B25" s="15" t="s">
        <v>20</v>
      </c>
      <c r="C25" s="16">
        <v>264</v>
      </c>
      <c r="D25" s="15" t="s">
        <v>21</v>
      </c>
      <c r="E25" s="3">
        <v>595</v>
      </c>
      <c r="F25" s="26">
        <v>21</v>
      </c>
      <c r="G25" s="27">
        <v>168</v>
      </c>
      <c r="H25" s="27">
        <v>96</v>
      </c>
      <c r="I25" s="27">
        <v>62</v>
      </c>
      <c r="J25" s="27">
        <v>2</v>
      </c>
      <c r="K25" s="27"/>
      <c r="L25" s="27">
        <v>2</v>
      </c>
      <c r="M25" s="27">
        <v>17</v>
      </c>
      <c r="N25" s="27"/>
      <c r="O25" s="28"/>
      <c r="P25" s="26">
        <v>2</v>
      </c>
      <c r="Q25" s="27">
        <f t="shared" si="0"/>
        <v>2</v>
      </c>
      <c r="R25" s="28">
        <f t="shared" si="1"/>
        <v>172</v>
      </c>
      <c r="S25" s="26"/>
      <c r="T25" s="27">
        <f t="shared" si="8"/>
        <v>0</v>
      </c>
      <c r="U25" s="28">
        <f t="shared" si="2"/>
        <v>98</v>
      </c>
      <c r="V25" s="26">
        <v>2</v>
      </c>
      <c r="W25" s="27">
        <f t="shared" si="3"/>
        <v>2</v>
      </c>
      <c r="X25" s="28">
        <f t="shared" si="4"/>
        <v>85</v>
      </c>
      <c r="Y25" s="26"/>
      <c r="Z25" s="27">
        <v>17</v>
      </c>
      <c r="AA25" s="29">
        <f t="shared" si="5"/>
        <v>368</v>
      </c>
      <c r="AB25" s="30">
        <f t="shared" si="6"/>
        <v>389</v>
      </c>
    </row>
    <row r="26" spans="1:29" ht="15" customHeight="1" x14ac:dyDescent="0.25">
      <c r="A26" s="31">
        <f t="shared" si="7"/>
        <v>13</v>
      </c>
      <c r="B26" s="15" t="s">
        <v>20</v>
      </c>
      <c r="C26" s="16">
        <v>265</v>
      </c>
      <c r="D26" s="15" t="s">
        <v>21</v>
      </c>
      <c r="E26" s="3">
        <v>344</v>
      </c>
      <c r="F26" s="32">
        <v>87</v>
      </c>
      <c r="G26" s="21">
        <v>41</v>
      </c>
      <c r="H26" s="21">
        <v>45</v>
      </c>
      <c r="I26" s="21">
        <v>5</v>
      </c>
      <c r="J26" s="21">
        <v>1</v>
      </c>
      <c r="K26" s="21"/>
      <c r="L26" s="21">
        <v>0</v>
      </c>
      <c r="M26" s="21">
        <v>1</v>
      </c>
      <c r="N26" s="21"/>
      <c r="O26" s="33"/>
      <c r="P26" s="32"/>
      <c r="Q26" s="21">
        <f t="shared" si="0"/>
        <v>0</v>
      </c>
      <c r="R26" s="33">
        <f t="shared" si="1"/>
        <v>42</v>
      </c>
      <c r="S26" s="32"/>
      <c r="T26" s="21">
        <f t="shared" si="8"/>
        <v>0</v>
      </c>
      <c r="U26" s="33">
        <f t="shared" si="2"/>
        <v>45</v>
      </c>
      <c r="V26" s="32">
        <v>8</v>
      </c>
      <c r="W26" s="21">
        <f t="shared" si="3"/>
        <v>8</v>
      </c>
      <c r="X26" s="33">
        <f t="shared" si="4"/>
        <v>100</v>
      </c>
      <c r="Y26" s="32"/>
      <c r="Z26" s="21">
        <v>6</v>
      </c>
      <c r="AA26" s="34">
        <f t="shared" si="5"/>
        <v>180</v>
      </c>
      <c r="AB26" s="35">
        <f t="shared" si="6"/>
        <v>194</v>
      </c>
    </row>
    <row r="27" spans="1:29" ht="15" customHeight="1" x14ac:dyDescent="0.25">
      <c r="A27" s="25">
        <f t="shared" si="7"/>
        <v>14</v>
      </c>
      <c r="B27" s="15" t="s">
        <v>20</v>
      </c>
      <c r="C27" s="16">
        <v>265</v>
      </c>
      <c r="D27" s="15" t="s">
        <v>23</v>
      </c>
      <c r="E27" s="3">
        <v>183</v>
      </c>
      <c r="F27" s="26">
        <v>26</v>
      </c>
      <c r="G27" s="27">
        <v>7</v>
      </c>
      <c r="H27" s="27">
        <v>38</v>
      </c>
      <c r="I27" s="27">
        <v>9</v>
      </c>
      <c r="J27" s="27">
        <v>0</v>
      </c>
      <c r="K27" s="27"/>
      <c r="L27" s="27">
        <v>2</v>
      </c>
      <c r="M27" s="27"/>
      <c r="N27" s="27"/>
      <c r="O27" s="28"/>
      <c r="P27" s="26"/>
      <c r="Q27" s="27">
        <f t="shared" si="0"/>
        <v>0</v>
      </c>
      <c r="R27" s="28">
        <f t="shared" si="1"/>
        <v>7</v>
      </c>
      <c r="S27" s="26">
        <v>1</v>
      </c>
      <c r="T27" s="27">
        <f t="shared" si="8"/>
        <v>1</v>
      </c>
      <c r="U27" s="28">
        <f t="shared" si="2"/>
        <v>41</v>
      </c>
      <c r="V27" s="26">
        <v>2</v>
      </c>
      <c r="W27" s="27">
        <f t="shared" si="3"/>
        <v>2</v>
      </c>
      <c r="X27" s="28">
        <f t="shared" si="4"/>
        <v>37</v>
      </c>
      <c r="Y27" s="26"/>
      <c r="Z27" s="27">
        <v>2</v>
      </c>
      <c r="AA27" s="29">
        <f t="shared" si="5"/>
        <v>82</v>
      </c>
      <c r="AB27" s="30">
        <f t="shared" si="6"/>
        <v>87</v>
      </c>
    </row>
    <row r="28" spans="1:29" ht="15" customHeight="1" x14ac:dyDescent="0.25">
      <c r="A28" s="31">
        <f t="shared" si="7"/>
        <v>15</v>
      </c>
      <c r="B28" s="15" t="s">
        <v>20</v>
      </c>
      <c r="C28" s="16">
        <v>266</v>
      </c>
      <c r="D28" s="15" t="s">
        <v>21</v>
      </c>
      <c r="E28" s="3">
        <v>209</v>
      </c>
      <c r="F28" s="32">
        <v>45</v>
      </c>
      <c r="G28" s="21">
        <v>19</v>
      </c>
      <c r="H28" s="21">
        <v>30</v>
      </c>
      <c r="I28" s="21">
        <v>9</v>
      </c>
      <c r="J28" s="21"/>
      <c r="K28" s="21"/>
      <c r="L28" s="21"/>
      <c r="M28" s="21"/>
      <c r="N28" s="21"/>
      <c r="O28" s="33"/>
      <c r="P28" s="32"/>
      <c r="Q28" s="21">
        <f t="shared" si="0"/>
        <v>0</v>
      </c>
      <c r="R28" s="33">
        <f t="shared" si="1"/>
        <v>19</v>
      </c>
      <c r="S28" s="32"/>
      <c r="T28" s="21">
        <f t="shared" si="8"/>
        <v>0</v>
      </c>
      <c r="U28" s="33">
        <f t="shared" si="2"/>
        <v>30</v>
      </c>
      <c r="V28" s="32">
        <v>2</v>
      </c>
      <c r="W28" s="21">
        <f t="shared" si="3"/>
        <v>2</v>
      </c>
      <c r="X28" s="33">
        <f t="shared" si="4"/>
        <v>56</v>
      </c>
      <c r="Y28" s="32"/>
      <c r="Z28" s="21">
        <v>5</v>
      </c>
      <c r="AA28" s="34">
        <f t="shared" si="5"/>
        <v>103</v>
      </c>
      <c r="AB28" s="35">
        <f t="shared" si="6"/>
        <v>110</v>
      </c>
    </row>
    <row r="29" spans="1:29" ht="15" customHeight="1" x14ac:dyDescent="0.25">
      <c r="A29" s="25">
        <f t="shared" si="7"/>
        <v>16</v>
      </c>
      <c r="B29" s="15" t="s">
        <v>20</v>
      </c>
      <c r="C29" s="16">
        <v>267</v>
      </c>
      <c r="D29" s="15" t="s">
        <v>21</v>
      </c>
      <c r="E29" s="3">
        <v>512</v>
      </c>
      <c r="F29" s="26">
        <v>105</v>
      </c>
      <c r="G29" s="27">
        <v>44</v>
      </c>
      <c r="H29" s="27">
        <v>132</v>
      </c>
      <c r="I29" s="27">
        <v>7</v>
      </c>
      <c r="J29" s="27">
        <v>3</v>
      </c>
      <c r="K29" s="27"/>
      <c r="L29" s="27">
        <v>2</v>
      </c>
      <c r="M29" s="27">
        <v>1</v>
      </c>
      <c r="N29" s="27"/>
      <c r="O29" s="28"/>
      <c r="P29" s="26"/>
      <c r="Q29" s="27">
        <f t="shared" si="0"/>
        <v>0</v>
      </c>
      <c r="R29" s="28">
        <f t="shared" si="1"/>
        <v>47</v>
      </c>
      <c r="S29" s="26">
        <v>2</v>
      </c>
      <c r="T29" s="27">
        <v>2</v>
      </c>
      <c r="U29" s="28">
        <f t="shared" si="2"/>
        <v>136</v>
      </c>
      <c r="V29" s="26">
        <v>1</v>
      </c>
      <c r="W29" s="27">
        <v>1</v>
      </c>
      <c r="X29" s="28">
        <f t="shared" si="4"/>
        <v>113</v>
      </c>
      <c r="Y29" s="26"/>
      <c r="Z29" s="27">
        <v>10</v>
      </c>
      <c r="AA29" s="29">
        <f t="shared" si="5"/>
        <v>294</v>
      </c>
      <c r="AB29" s="30">
        <v>307</v>
      </c>
    </row>
    <row r="30" spans="1:29" ht="15" customHeight="1" x14ac:dyDescent="0.25">
      <c r="A30" s="25">
        <f t="shared" si="7"/>
        <v>17</v>
      </c>
      <c r="B30" s="15" t="s">
        <v>20</v>
      </c>
      <c r="C30" s="16">
        <v>267</v>
      </c>
      <c r="D30" s="15" t="s">
        <v>22</v>
      </c>
      <c r="E30" s="3">
        <v>511</v>
      </c>
      <c r="F30" s="32">
        <v>87</v>
      </c>
      <c r="G30" s="21">
        <v>44</v>
      </c>
      <c r="H30" s="21">
        <v>152</v>
      </c>
      <c r="I30" s="21">
        <v>3</v>
      </c>
      <c r="J30" s="21">
        <v>1</v>
      </c>
      <c r="K30" s="21"/>
      <c r="L30" s="21"/>
      <c r="M30" s="21"/>
      <c r="N30" s="21"/>
      <c r="O30" s="33"/>
      <c r="P30" s="32"/>
      <c r="Q30" s="21">
        <f t="shared" si="0"/>
        <v>0</v>
      </c>
      <c r="R30" s="33">
        <f t="shared" si="1"/>
        <v>45</v>
      </c>
      <c r="S30" s="32"/>
      <c r="T30" s="21">
        <f t="shared" ref="T30:T54" si="9">S30</f>
        <v>0</v>
      </c>
      <c r="U30" s="33">
        <f t="shared" si="2"/>
        <v>152</v>
      </c>
      <c r="V30" s="32">
        <v>6</v>
      </c>
      <c r="W30" s="21">
        <f t="shared" ref="W30:W54" si="10">V30</f>
        <v>6</v>
      </c>
      <c r="X30" s="33">
        <f t="shared" si="4"/>
        <v>96</v>
      </c>
      <c r="Y30" s="32"/>
      <c r="Z30" s="21">
        <v>3</v>
      </c>
      <c r="AA30" s="34">
        <f t="shared" si="5"/>
        <v>287</v>
      </c>
      <c r="AB30" s="35">
        <f t="shared" ref="AB30:AB54" si="11">Q30+T30+W30+Y30+Z30+AA30</f>
        <v>296</v>
      </c>
    </row>
    <row r="31" spans="1:29" ht="15" customHeight="1" x14ac:dyDescent="0.25">
      <c r="A31" s="25">
        <f t="shared" si="7"/>
        <v>18</v>
      </c>
      <c r="B31" s="15" t="s">
        <v>20</v>
      </c>
      <c r="C31" s="16">
        <v>268</v>
      </c>
      <c r="D31" s="15" t="s">
        <v>21</v>
      </c>
      <c r="E31" s="3">
        <v>378</v>
      </c>
      <c r="F31" s="26">
        <v>60</v>
      </c>
      <c r="G31" s="27">
        <v>67</v>
      </c>
      <c r="H31" s="27">
        <v>67</v>
      </c>
      <c r="I31" s="27">
        <v>2</v>
      </c>
      <c r="J31" s="27">
        <v>1</v>
      </c>
      <c r="K31" s="27"/>
      <c r="L31" s="27"/>
      <c r="M31" s="27">
        <v>2</v>
      </c>
      <c r="N31" s="27"/>
      <c r="O31" s="28"/>
      <c r="P31" s="26"/>
      <c r="Q31" s="27">
        <f t="shared" si="0"/>
        <v>0</v>
      </c>
      <c r="R31" s="28">
        <f t="shared" si="1"/>
        <v>68</v>
      </c>
      <c r="S31" s="26"/>
      <c r="T31" s="27">
        <f t="shared" si="9"/>
        <v>0</v>
      </c>
      <c r="U31" s="28">
        <f t="shared" si="2"/>
        <v>67</v>
      </c>
      <c r="V31" s="26">
        <v>5</v>
      </c>
      <c r="W31" s="27">
        <f t="shared" si="10"/>
        <v>5</v>
      </c>
      <c r="X31" s="28">
        <f t="shared" si="4"/>
        <v>67</v>
      </c>
      <c r="Y31" s="26"/>
      <c r="Z31" s="27">
        <v>3</v>
      </c>
      <c r="AA31" s="29">
        <f t="shared" si="5"/>
        <v>199</v>
      </c>
      <c r="AB31" s="30">
        <f t="shared" si="11"/>
        <v>207</v>
      </c>
    </row>
    <row r="32" spans="1:29" ht="15" customHeight="1" x14ac:dyDescent="0.25">
      <c r="A32" s="25">
        <f t="shared" si="7"/>
        <v>19</v>
      </c>
      <c r="B32" s="15" t="s">
        <v>20</v>
      </c>
      <c r="C32" s="16">
        <v>269</v>
      </c>
      <c r="D32" s="15" t="s">
        <v>21</v>
      </c>
      <c r="E32" s="3">
        <v>421</v>
      </c>
      <c r="F32" s="32">
        <v>65</v>
      </c>
      <c r="G32" s="21">
        <v>79</v>
      </c>
      <c r="H32" s="21">
        <v>46</v>
      </c>
      <c r="I32" s="21">
        <v>4</v>
      </c>
      <c r="J32" s="21">
        <v>4</v>
      </c>
      <c r="K32" s="21"/>
      <c r="L32" s="21"/>
      <c r="M32" s="21">
        <v>1</v>
      </c>
      <c r="N32" s="21"/>
      <c r="O32" s="33"/>
      <c r="P32" s="32">
        <v>1</v>
      </c>
      <c r="Q32" s="21">
        <f t="shared" si="0"/>
        <v>1</v>
      </c>
      <c r="R32" s="33">
        <f t="shared" si="1"/>
        <v>84</v>
      </c>
      <c r="S32" s="32"/>
      <c r="T32" s="21">
        <f t="shared" si="9"/>
        <v>0</v>
      </c>
      <c r="U32" s="33">
        <f t="shared" si="2"/>
        <v>46</v>
      </c>
      <c r="V32" s="32">
        <v>1</v>
      </c>
      <c r="W32" s="21">
        <f t="shared" si="10"/>
        <v>1</v>
      </c>
      <c r="X32" s="33">
        <f t="shared" si="4"/>
        <v>70</v>
      </c>
      <c r="Y32" s="32"/>
      <c r="Z32" s="21">
        <v>10</v>
      </c>
      <c r="AA32" s="34">
        <f t="shared" si="5"/>
        <v>199</v>
      </c>
      <c r="AB32" s="35">
        <f t="shared" si="11"/>
        <v>211</v>
      </c>
    </row>
    <row r="33" spans="1:28" ht="15" customHeight="1" x14ac:dyDescent="0.25">
      <c r="A33" s="25">
        <f t="shared" si="7"/>
        <v>20</v>
      </c>
      <c r="B33" s="15" t="s">
        <v>20</v>
      </c>
      <c r="C33" s="16">
        <v>270</v>
      </c>
      <c r="D33" s="15" t="s">
        <v>21</v>
      </c>
      <c r="E33" s="3">
        <v>614</v>
      </c>
      <c r="F33" s="26">
        <v>53</v>
      </c>
      <c r="G33" s="27">
        <v>37</v>
      </c>
      <c r="H33" s="27">
        <v>142</v>
      </c>
      <c r="I33" s="27">
        <v>11</v>
      </c>
      <c r="J33" s="27">
        <v>1</v>
      </c>
      <c r="K33" s="27"/>
      <c r="L33" s="27">
        <v>3</v>
      </c>
      <c r="M33" s="27">
        <v>27</v>
      </c>
      <c r="N33" s="27"/>
      <c r="O33" s="28"/>
      <c r="P33" s="26"/>
      <c r="Q33" s="27">
        <f t="shared" si="0"/>
        <v>0</v>
      </c>
      <c r="R33" s="28">
        <f t="shared" si="1"/>
        <v>38</v>
      </c>
      <c r="S33" s="26"/>
      <c r="T33" s="27">
        <f t="shared" si="9"/>
        <v>0</v>
      </c>
      <c r="U33" s="28">
        <f t="shared" si="2"/>
        <v>145</v>
      </c>
      <c r="V33" s="26">
        <v>2</v>
      </c>
      <c r="W33" s="27">
        <f t="shared" si="10"/>
        <v>2</v>
      </c>
      <c r="X33" s="28">
        <f t="shared" si="4"/>
        <v>66</v>
      </c>
      <c r="Y33" s="26"/>
      <c r="Z33" s="27">
        <v>7</v>
      </c>
      <c r="AA33" s="29">
        <f t="shared" si="5"/>
        <v>274</v>
      </c>
      <c r="AB33" s="30">
        <f t="shared" si="11"/>
        <v>283</v>
      </c>
    </row>
    <row r="34" spans="1:28" ht="15" customHeight="1" x14ac:dyDescent="0.25">
      <c r="A34" s="25">
        <f t="shared" si="7"/>
        <v>21</v>
      </c>
      <c r="B34" s="15" t="s">
        <v>20</v>
      </c>
      <c r="C34" s="16">
        <v>271</v>
      </c>
      <c r="D34" s="15" t="s">
        <v>21</v>
      </c>
      <c r="E34" s="3">
        <v>621</v>
      </c>
      <c r="F34" s="32">
        <v>116</v>
      </c>
      <c r="G34" s="21">
        <v>102</v>
      </c>
      <c r="H34" s="21">
        <v>109</v>
      </c>
      <c r="I34" s="21">
        <v>9</v>
      </c>
      <c r="J34" s="21">
        <v>4</v>
      </c>
      <c r="K34" s="21"/>
      <c r="L34" s="21">
        <v>2</v>
      </c>
      <c r="M34" s="21"/>
      <c r="N34" s="21"/>
      <c r="O34" s="33"/>
      <c r="P34" s="32"/>
      <c r="Q34" s="21">
        <f t="shared" si="0"/>
        <v>0</v>
      </c>
      <c r="R34" s="33">
        <f t="shared" si="1"/>
        <v>106</v>
      </c>
      <c r="S34" s="32"/>
      <c r="T34" s="21">
        <f t="shared" si="9"/>
        <v>0</v>
      </c>
      <c r="U34" s="33">
        <f t="shared" si="2"/>
        <v>111</v>
      </c>
      <c r="V34" s="32">
        <v>2</v>
      </c>
      <c r="W34" s="21">
        <f t="shared" si="10"/>
        <v>2</v>
      </c>
      <c r="X34" s="33">
        <f t="shared" si="4"/>
        <v>127</v>
      </c>
      <c r="Y34" s="32"/>
      <c r="Z34" s="21">
        <v>9</v>
      </c>
      <c r="AA34" s="34">
        <f t="shared" si="5"/>
        <v>342</v>
      </c>
      <c r="AB34" s="35">
        <f t="shared" si="11"/>
        <v>353</v>
      </c>
    </row>
    <row r="35" spans="1:28" ht="15" customHeight="1" x14ac:dyDescent="0.25">
      <c r="A35" s="25">
        <f t="shared" si="7"/>
        <v>22</v>
      </c>
      <c r="B35" s="15" t="s">
        <v>20</v>
      </c>
      <c r="C35" s="16">
        <v>272</v>
      </c>
      <c r="D35" s="15" t="s">
        <v>21</v>
      </c>
      <c r="E35" s="3">
        <v>425</v>
      </c>
      <c r="F35" s="26">
        <v>47</v>
      </c>
      <c r="G35" s="27">
        <v>78</v>
      </c>
      <c r="H35" s="27">
        <v>94</v>
      </c>
      <c r="I35" s="27">
        <v>5</v>
      </c>
      <c r="J35" s="27">
        <v>1</v>
      </c>
      <c r="K35" s="27"/>
      <c r="L35" s="27"/>
      <c r="M35" s="27"/>
      <c r="N35" s="27"/>
      <c r="O35" s="28"/>
      <c r="P35" s="26"/>
      <c r="Q35" s="27">
        <f t="shared" si="0"/>
        <v>0</v>
      </c>
      <c r="R35" s="28">
        <f t="shared" si="1"/>
        <v>79</v>
      </c>
      <c r="S35" s="26"/>
      <c r="T35" s="27">
        <f t="shared" si="9"/>
        <v>0</v>
      </c>
      <c r="U35" s="28">
        <f t="shared" si="2"/>
        <v>94</v>
      </c>
      <c r="V35" s="26"/>
      <c r="W35" s="27">
        <f t="shared" si="10"/>
        <v>0</v>
      </c>
      <c r="X35" s="28">
        <f t="shared" si="4"/>
        <v>52</v>
      </c>
      <c r="Y35" s="26"/>
      <c r="Z35" s="27">
        <v>12</v>
      </c>
      <c r="AA35" s="29">
        <f t="shared" si="5"/>
        <v>225</v>
      </c>
      <c r="AB35" s="30">
        <f t="shared" si="11"/>
        <v>237</v>
      </c>
    </row>
    <row r="36" spans="1:28" ht="15" customHeight="1" x14ac:dyDescent="0.25">
      <c r="A36" s="25">
        <f t="shared" si="7"/>
        <v>23</v>
      </c>
      <c r="B36" s="15" t="s">
        <v>20</v>
      </c>
      <c r="C36" s="16">
        <v>273</v>
      </c>
      <c r="D36" s="15" t="s">
        <v>21</v>
      </c>
      <c r="E36" s="3">
        <v>389</v>
      </c>
      <c r="F36" s="32">
        <v>47</v>
      </c>
      <c r="G36" s="21">
        <v>20</v>
      </c>
      <c r="H36" s="21">
        <v>113</v>
      </c>
      <c r="I36" s="21">
        <v>11</v>
      </c>
      <c r="J36" s="21"/>
      <c r="K36" s="21"/>
      <c r="L36" s="21">
        <v>1</v>
      </c>
      <c r="M36" s="21">
        <v>1</v>
      </c>
      <c r="N36" s="21"/>
      <c r="O36" s="33"/>
      <c r="P36" s="32"/>
      <c r="Q36" s="21">
        <f t="shared" si="0"/>
        <v>0</v>
      </c>
      <c r="R36" s="33">
        <f t="shared" si="1"/>
        <v>20</v>
      </c>
      <c r="S36" s="32"/>
      <c r="T36" s="21">
        <f t="shared" si="9"/>
        <v>0</v>
      </c>
      <c r="U36" s="33">
        <f t="shared" si="2"/>
        <v>114</v>
      </c>
      <c r="V36" s="32">
        <v>3</v>
      </c>
      <c r="W36" s="21">
        <f t="shared" si="10"/>
        <v>3</v>
      </c>
      <c r="X36" s="33">
        <f t="shared" si="4"/>
        <v>61</v>
      </c>
      <c r="Y36" s="32"/>
      <c r="Z36" s="21">
        <v>7</v>
      </c>
      <c r="AA36" s="34">
        <f t="shared" si="5"/>
        <v>193</v>
      </c>
      <c r="AB36" s="35">
        <f t="shared" si="11"/>
        <v>203</v>
      </c>
    </row>
    <row r="37" spans="1:28" ht="15" customHeight="1" x14ac:dyDescent="0.25">
      <c r="A37" s="25">
        <f t="shared" si="7"/>
        <v>24</v>
      </c>
      <c r="B37" s="15" t="s">
        <v>20</v>
      </c>
      <c r="C37" s="16">
        <v>273</v>
      </c>
      <c r="D37" s="15" t="s">
        <v>23</v>
      </c>
      <c r="E37" s="3">
        <v>100</v>
      </c>
      <c r="F37" s="26">
        <v>15</v>
      </c>
      <c r="G37" s="27">
        <v>4</v>
      </c>
      <c r="H37" s="27">
        <v>20</v>
      </c>
      <c r="I37" s="27">
        <v>4</v>
      </c>
      <c r="J37" s="27"/>
      <c r="K37" s="27"/>
      <c r="L37" s="27"/>
      <c r="M37" s="27"/>
      <c r="N37" s="27"/>
      <c r="O37" s="28"/>
      <c r="P37" s="26"/>
      <c r="Q37" s="27">
        <f t="shared" si="0"/>
        <v>0</v>
      </c>
      <c r="R37" s="28">
        <f t="shared" si="1"/>
        <v>4</v>
      </c>
      <c r="S37" s="26"/>
      <c r="T37" s="27">
        <f t="shared" si="9"/>
        <v>0</v>
      </c>
      <c r="U37" s="28">
        <f t="shared" si="2"/>
        <v>20</v>
      </c>
      <c r="V37" s="26"/>
      <c r="W37" s="27">
        <f t="shared" si="10"/>
        <v>0</v>
      </c>
      <c r="X37" s="28">
        <f t="shared" si="4"/>
        <v>19</v>
      </c>
      <c r="Y37" s="26"/>
      <c r="Z37" s="27">
        <v>5</v>
      </c>
      <c r="AA37" s="29">
        <f t="shared" si="5"/>
        <v>43</v>
      </c>
      <c r="AB37" s="30">
        <f t="shared" si="11"/>
        <v>48</v>
      </c>
    </row>
    <row r="38" spans="1:28" ht="15" customHeight="1" x14ac:dyDescent="0.25">
      <c r="A38" s="25">
        <f t="shared" si="7"/>
        <v>25</v>
      </c>
      <c r="B38" s="15" t="s">
        <v>20</v>
      </c>
      <c r="C38" s="16">
        <v>274</v>
      </c>
      <c r="D38" s="15" t="s">
        <v>21</v>
      </c>
      <c r="E38" s="3">
        <v>417</v>
      </c>
      <c r="F38" s="32">
        <v>92</v>
      </c>
      <c r="G38" s="21">
        <v>45</v>
      </c>
      <c r="H38" s="21">
        <v>45</v>
      </c>
      <c r="I38" s="21">
        <v>6</v>
      </c>
      <c r="J38" s="21">
        <v>2</v>
      </c>
      <c r="K38" s="21"/>
      <c r="L38" s="21">
        <v>1</v>
      </c>
      <c r="M38" s="21">
        <v>3</v>
      </c>
      <c r="N38" s="21"/>
      <c r="O38" s="33"/>
      <c r="P38" s="32"/>
      <c r="Q38" s="21">
        <f t="shared" si="0"/>
        <v>0</v>
      </c>
      <c r="R38" s="33">
        <f t="shared" si="1"/>
        <v>47</v>
      </c>
      <c r="S38" s="32"/>
      <c r="T38" s="21">
        <f t="shared" si="9"/>
        <v>0</v>
      </c>
      <c r="U38" s="33">
        <f t="shared" si="2"/>
        <v>46</v>
      </c>
      <c r="V38" s="32"/>
      <c r="W38" s="21">
        <f t="shared" si="10"/>
        <v>0</v>
      </c>
      <c r="X38" s="33">
        <f t="shared" si="4"/>
        <v>98</v>
      </c>
      <c r="Y38" s="32"/>
      <c r="Z38" s="21">
        <v>6</v>
      </c>
      <c r="AA38" s="34">
        <f t="shared" si="5"/>
        <v>194</v>
      </c>
      <c r="AB38" s="35">
        <f t="shared" si="11"/>
        <v>200</v>
      </c>
    </row>
    <row r="39" spans="1:28" ht="15" customHeight="1" x14ac:dyDescent="0.25">
      <c r="A39" s="25">
        <f t="shared" si="7"/>
        <v>26</v>
      </c>
      <c r="B39" s="15" t="s">
        <v>20</v>
      </c>
      <c r="C39" s="16">
        <v>275</v>
      </c>
      <c r="D39" s="15" t="s">
        <v>21</v>
      </c>
      <c r="E39" s="3">
        <v>516</v>
      </c>
      <c r="F39" s="26">
        <v>117</v>
      </c>
      <c r="G39" s="27">
        <v>43</v>
      </c>
      <c r="H39" s="27">
        <v>44</v>
      </c>
      <c r="I39" s="27">
        <v>5</v>
      </c>
      <c r="J39" s="27">
        <v>6</v>
      </c>
      <c r="K39" s="27"/>
      <c r="L39" s="27">
        <v>4</v>
      </c>
      <c r="M39" s="27">
        <v>2</v>
      </c>
      <c r="N39" s="27"/>
      <c r="O39" s="28"/>
      <c r="P39" s="26"/>
      <c r="Q39" s="27">
        <f t="shared" si="0"/>
        <v>0</v>
      </c>
      <c r="R39" s="28">
        <f t="shared" si="1"/>
        <v>49</v>
      </c>
      <c r="S39" s="26"/>
      <c r="T39" s="27">
        <f t="shared" si="9"/>
        <v>0</v>
      </c>
      <c r="U39" s="28">
        <f t="shared" si="2"/>
        <v>48</v>
      </c>
      <c r="V39" s="26">
        <v>3</v>
      </c>
      <c r="W39" s="27">
        <f t="shared" si="10"/>
        <v>3</v>
      </c>
      <c r="X39" s="28">
        <f t="shared" si="4"/>
        <v>125</v>
      </c>
      <c r="Y39" s="26"/>
      <c r="Z39" s="27">
        <v>8</v>
      </c>
      <c r="AA39" s="29">
        <f t="shared" si="5"/>
        <v>221</v>
      </c>
      <c r="AB39" s="30">
        <f t="shared" si="11"/>
        <v>232</v>
      </c>
    </row>
    <row r="40" spans="1:28" ht="15" customHeight="1" x14ac:dyDescent="0.25">
      <c r="A40" s="25">
        <f t="shared" si="7"/>
        <v>27</v>
      </c>
      <c r="B40" s="15" t="s">
        <v>20</v>
      </c>
      <c r="C40" s="16">
        <v>276</v>
      </c>
      <c r="D40" s="15" t="s">
        <v>21</v>
      </c>
      <c r="E40" s="3">
        <v>283</v>
      </c>
      <c r="F40" s="32">
        <v>55</v>
      </c>
      <c r="G40" s="21">
        <v>22</v>
      </c>
      <c r="H40" s="21">
        <v>30</v>
      </c>
      <c r="I40" s="21">
        <v>4</v>
      </c>
      <c r="J40" s="21">
        <v>1</v>
      </c>
      <c r="K40" s="21"/>
      <c r="L40" s="21">
        <v>0</v>
      </c>
      <c r="M40" s="21">
        <v>2</v>
      </c>
      <c r="N40" s="21"/>
      <c r="O40" s="33"/>
      <c r="P40" s="32"/>
      <c r="Q40" s="21">
        <f t="shared" si="0"/>
        <v>0</v>
      </c>
      <c r="R40" s="33">
        <f t="shared" si="1"/>
        <v>23</v>
      </c>
      <c r="S40" s="32"/>
      <c r="T40" s="21">
        <f t="shared" si="9"/>
        <v>0</v>
      </c>
      <c r="U40" s="33">
        <f t="shared" si="2"/>
        <v>30</v>
      </c>
      <c r="V40" s="32">
        <v>2</v>
      </c>
      <c r="W40" s="21">
        <f t="shared" si="10"/>
        <v>2</v>
      </c>
      <c r="X40" s="33">
        <f t="shared" si="4"/>
        <v>61</v>
      </c>
      <c r="Y40" s="32"/>
      <c r="Z40" s="21">
        <v>1</v>
      </c>
      <c r="AA40" s="34">
        <f t="shared" si="5"/>
        <v>114</v>
      </c>
      <c r="AB40" s="35">
        <f t="shared" si="11"/>
        <v>117</v>
      </c>
    </row>
    <row r="41" spans="1:28" ht="15" customHeight="1" x14ac:dyDescent="0.25">
      <c r="A41" s="25">
        <f t="shared" si="7"/>
        <v>28</v>
      </c>
      <c r="B41" s="15" t="s">
        <v>20</v>
      </c>
      <c r="C41" s="16">
        <v>277</v>
      </c>
      <c r="D41" s="15" t="s">
        <v>21</v>
      </c>
      <c r="E41" s="3">
        <v>403</v>
      </c>
      <c r="F41" s="26">
        <v>37</v>
      </c>
      <c r="G41" s="27">
        <v>50</v>
      </c>
      <c r="H41" s="27">
        <v>86</v>
      </c>
      <c r="I41" s="27">
        <v>9</v>
      </c>
      <c r="J41" s="27">
        <v>2</v>
      </c>
      <c r="K41" s="27"/>
      <c r="L41" s="27">
        <v>1</v>
      </c>
      <c r="M41" s="27">
        <v>5</v>
      </c>
      <c r="N41" s="27"/>
      <c r="O41" s="28"/>
      <c r="P41" s="26"/>
      <c r="Q41" s="27">
        <f t="shared" si="0"/>
        <v>0</v>
      </c>
      <c r="R41" s="28">
        <f t="shared" si="1"/>
        <v>52</v>
      </c>
      <c r="S41" s="26"/>
      <c r="T41" s="27">
        <f t="shared" si="9"/>
        <v>0</v>
      </c>
      <c r="U41" s="28">
        <f t="shared" si="2"/>
        <v>87</v>
      </c>
      <c r="V41" s="26"/>
      <c r="W41" s="27">
        <f t="shared" si="10"/>
        <v>0</v>
      </c>
      <c r="X41" s="28">
        <f t="shared" si="4"/>
        <v>46</v>
      </c>
      <c r="Y41" s="26"/>
      <c r="Z41" s="27">
        <v>6</v>
      </c>
      <c r="AA41" s="29">
        <f t="shared" si="5"/>
        <v>190</v>
      </c>
      <c r="AB41" s="30">
        <f t="shared" si="11"/>
        <v>196</v>
      </c>
    </row>
    <row r="42" spans="1:28" ht="15" customHeight="1" x14ac:dyDescent="0.25">
      <c r="A42" s="25">
        <f t="shared" si="7"/>
        <v>29</v>
      </c>
      <c r="B42" s="15" t="s">
        <v>20</v>
      </c>
      <c r="C42" s="16">
        <v>277</v>
      </c>
      <c r="D42" s="15" t="s">
        <v>22</v>
      </c>
      <c r="E42" s="3">
        <v>402</v>
      </c>
      <c r="F42" s="32">
        <v>44</v>
      </c>
      <c r="G42" s="21">
        <v>54</v>
      </c>
      <c r="H42" s="21">
        <v>53</v>
      </c>
      <c r="I42" s="21">
        <v>17</v>
      </c>
      <c r="J42" s="21">
        <v>2</v>
      </c>
      <c r="K42" s="21"/>
      <c r="L42" s="21">
        <v>2</v>
      </c>
      <c r="M42" s="21">
        <v>4</v>
      </c>
      <c r="N42" s="21"/>
      <c r="O42" s="33"/>
      <c r="P42" s="32"/>
      <c r="Q42" s="21">
        <f t="shared" si="0"/>
        <v>0</v>
      </c>
      <c r="R42" s="33">
        <f t="shared" si="1"/>
        <v>56</v>
      </c>
      <c r="S42" s="32"/>
      <c r="T42" s="21">
        <f t="shared" si="9"/>
        <v>0</v>
      </c>
      <c r="U42" s="33">
        <f t="shared" si="2"/>
        <v>55</v>
      </c>
      <c r="V42" s="32">
        <v>3</v>
      </c>
      <c r="W42" s="21">
        <f t="shared" si="10"/>
        <v>3</v>
      </c>
      <c r="X42" s="33">
        <f t="shared" si="4"/>
        <v>64</v>
      </c>
      <c r="Y42" s="32"/>
      <c r="Z42" s="21">
        <v>9</v>
      </c>
      <c r="AA42" s="34">
        <f t="shared" si="5"/>
        <v>176</v>
      </c>
      <c r="AB42" s="35">
        <f t="shared" si="11"/>
        <v>188</v>
      </c>
    </row>
    <row r="43" spans="1:28" ht="15" customHeight="1" x14ac:dyDescent="0.25">
      <c r="A43" s="25">
        <f t="shared" si="7"/>
        <v>30</v>
      </c>
      <c r="B43" s="15" t="s">
        <v>20</v>
      </c>
      <c r="C43" s="16">
        <v>278</v>
      </c>
      <c r="D43" s="15" t="s">
        <v>21</v>
      </c>
      <c r="E43" s="3">
        <v>625</v>
      </c>
      <c r="F43" s="26">
        <v>43</v>
      </c>
      <c r="G43" s="27">
        <v>94</v>
      </c>
      <c r="H43" s="27">
        <v>179</v>
      </c>
      <c r="I43" s="27">
        <v>70</v>
      </c>
      <c r="J43" s="27">
        <v>1</v>
      </c>
      <c r="K43" s="27"/>
      <c r="L43" s="27">
        <v>3</v>
      </c>
      <c r="M43" s="27">
        <v>2</v>
      </c>
      <c r="N43" s="27"/>
      <c r="O43" s="28"/>
      <c r="P43" s="26"/>
      <c r="Q43" s="27">
        <f t="shared" si="0"/>
        <v>0</v>
      </c>
      <c r="R43" s="28">
        <f t="shared" si="1"/>
        <v>95</v>
      </c>
      <c r="S43" s="26"/>
      <c r="T43" s="27">
        <f t="shared" si="9"/>
        <v>0</v>
      </c>
      <c r="U43" s="28">
        <f t="shared" si="2"/>
        <v>182</v>
      </c>
      <c r="V43" s="26">
        <v>4</v>
      </c>
      <c r="W43" s="27">
        <f t="shared" si="10"/>
        <v>4</v>
      </c>
      <c r="X43" s="28">
        <f t="shared" si="4"/>
        <v>117</v>
      </c>
      <c r="Y43" s="26"/>
      <c r="Z43" s="27">
        <v>6</v>
      </c>
      <c r="AA43" s="29">
        <f t="shared" si="5"/>
        <v>392</v>
      </c>
      <c r="AB43" s="30">
        <f t="shared" si="11"/>
        <v>402</v>
      </c>
    </row>
    <row r="44" spans="1:28" ht="15" customHeight="1" x14ac:dyDescent="0.25">
      <c r="A44" s="25">
        <f t="shared" si="7"/>
        <v>31</v>
      </c>
      <c r="B44" s="15" t="s">
        <v>20</v>
      </c>
      <c r="C44" s="16">
        <v>278</v>
      </c>
      <c r="D44" s="15" t="s">
        <v>22</v>
      </c>
      <c r="E44" s="3">
        <v>624</v>
      </c>
      <c r="F44" s="32">
        <v>38</v>
      </c>
      <c r="G44" s="21">
        <v>82</v>
      </c>
      <c r="H44" s="21">
        <v>185</v>
      </c>
      <c r="I44" s="21">
        <v>53</v>
      </c>
      <c r="J44" s="21">
        <v>1</v>
      </c>
      <c r="K44" s="21"/>
      <c r="L44" s="21">
        <v>3</v>
      </c>
      <c r="M44" s="21">
        <v>2</v>
      </c>
      <c r="N44" s="21"/>
      <c r="O44" s="33"/>
      <c r="P44" s="32"/>
      <c r="Q44" s="21">
        <f t="shared" si="0"/>
        <v>0</v>
      </c>
      <c r="R44" s="33">
        <f t="shared" si="1"/>
        <v>83</v>
      </c>
      <c r="S44" s="32"/>
      <c r="T44" s="21">
        <f t="shared" si="9"/>
        <v>0</v>
      </c>
      <c r="U44" s="33">
        <f t="shared" si="2"/>
        <v>188</v>
      </c>
      <c r="V44" s="32">
        <v>6</v>
      </c>
      <c r="W44" s="21">
        <f t="shared" si="10"/>
        <v>6</v>
      </c>
      <c r="X44" s="33">
        <f t="shared" si="4"/>
        <v>97</v>
      </c>
      <c r="Y44" s="32"/>
      <c r="Z44" s="21">
        <v>11</v>
      </c>
      <c r="AA44" s="34">
        <f t="shared" si="5"/>
        <v>364</v>
      </c>
      <c r="AB44" s="35">
        <f t="shared" si="11"/>
        <v>381</v>
      </c>
    </row>
    <row r="45" spans="1:28" ht="15" customHeight="1" x14ac:dyDescent="0.25">
      <c r="A45" s="25">
        <f t="shared" si="7"/>
        <v>32</v>
      </c>
      <c r="B45" s="15" t="s">
        <v>20</v>
      </c>
      <c r="C45" s="16">
        <v>279</v>
      </c>
      <c r="D45" s="15" t="s">
        <v>21</v>
      </c>
      <c r="E45" s="3">
        <v>723</v>
      </c>
      <c r="F45" s="26">
        <v>51</v>
      </c>
      <c r="G45" s="27">
        <v>61</v>
      </c>
      <c r="H45" s="27">
        <v>226</v>
      </c>
      <c r="I45" s="27">
        <v>61</v>
      </c>
      <c r="J45" s="27"/>
      <c r="K45" s="27"/>
      <c r="L45" s="27">
        <v>1</v>
      </c>
      <c r="M45" s="27">
        <v>4</v>
      </c>
      <c r="N45" s="27"/>
      <c r="O45" s="28"/>
      <c r="P45" s="26"/>
      <c r="Q45" s="27">
        <f t="shared" si="0"/>
        <v>0</v>
      </c>
      <c r="R45" s="28">
        <f t="shared" si="1"/>
        <v>61</v>
      </c>
      <c r="S45" s="26"/>
      <c r="T45" s="27">
        <f t="shared" si="9"/>
        <v>0</v>
      </c>
      <c r="U45" s="28">
        <f t="shared" si="2"/>
        <v>227</v>
      </c>
      <c r="V45" s="26">
        <v>4</v>
      </c>
      <c r="W45" s="27">
        <f t="shared" si="10"/>
        <v>4</v>
      </c>
      <c r="X45" s="28">
        <f t="shared" si="4"/>
        <v>116</v>
      </c>
      <c r="Y45" s="26"/>
      <c r="Z45" s="27">
        <v>15</v>
      </c>
      <c r="AA45" s="29">
        <f t="shared" si="5"/>
        <v>404</v>
      </c>
      <c r="AB45" s="30">
        <f t="shared" si="11"/>
        <v>423</v>
      </c>
    </row>
    <row r="46" spans="1:28" ht="15" customHeight="1" x14ac:dyDescent="0.25">
      <c r="A46" s="25">
        <f t="shared" si="7"/>
        <v>33</v>
      </c>
      <c r="B46" s="15" t="s">
        <v>20</v>
      </c>
      <c r="C46" s="16">
        <v>280</v>
      </c>
      <c r="D46" s="15" t="s">
        <v>21</v>
      </c>
      <c r="E46" s="3">
        <v>444</v>
      </c>
      <c r="F46" s="32">
        <v>31</v>
      </c>
      <c r="G46" s="21">
        <v>77</v>
      </c>
      <c r="H46" s="21">
        <v>120</v>
      </c>
      <c r="I46" s="21">
        <v>15</v>
      </c>
      <c r="J46" s="21">
        <v>5</v>
      </c>
      <c r="K46" s="21"/>
      <c r="L46" s="21">
        <v>4</v>
      </c>
      <c r="M46" s="21">
        <v>1</v>
      </c>
      <c r="N46" s="21"/>
      <c r="O46" s="33"/>
      <c r="P46" s="32">
        <v>1</v>
      </c>
      <c r="Q46" s="21">
        <f t="shared" si="0"/>
        <v>1</v>
      </c>
      <c r="R46" s="33">
        <f t="shared" si="1"/>
        <v>83</v>
      </c>
      <c r="S46" s="32">
        <v>1</v>
      </c>
      <c r="T46" s="21">
        <f t="shared" si="9"/>
        <v>1</v>
      </c>
      <c r="U46" s="33">
        <f t="shared" si="2"/>
        <v>125</v>
      </c>
      <c r="V46" s="32"/>
      <c r="W46" s="21">
        <f t="shared" si="10"/>
        <v>0</v>
      </c>
      <c r="X46" s="33">
        <f t="shared" si="4"/>
        <v>46</v>
      </c>
      <c r="Y46" s="32"/>
      <c r="Z46" s="21">
        <v>6</v>
      </c>
      <c r="AA46" s="34">
        <f t="shared" si="5"/>
        <v>253</v>
      </c>
      <c r="AB46" s="35">
        <f t="shared" si="11"/>
        <v>261</v>
      </c>
    </row>
    <row r="47" spans="1:28" ht="15" customHeight="1" x14ac:dyDescent="0.25">
      <c r="A47" s="25">
        <f t="shared" si="7"/>
        <v>34</v>
      </c>
      <c r="B47" s="15" t="s">
        <v>20</v>
      </c>
      <c r="C47" s="16">
        <v>280</v>
      </c>
      <c r="D47" s="15" t="s">
        <v>22</v>
      </c>
      <c r="E47" s="3">
        <v>444</v>
      </c>
      <c r="F47" s="26">
        <v>14</v>
      </c>
      <c r="G47" s="27">
        <v>62</v>
      </c>
      <c r="H47" s="27">
        <v>122</v>
      </c>
      <c r="I47" s="27">
        <v>13</v>
      </c>
      <c r="J47" s="27">
        <v>4</v>
      </c>
      <c r="K47" s="27"/>
      <c r="L47" s="27">
        <v>3</v>
      </c>
      <c r="M47" s="27">
        <v>1</v>
      </c>
      <c r="N47" s="27"/>
      <c r="O47" s="28"/>
      <c r="P47" s="26"/>
      <c r="Q47" s="27">
        <f t="shared" si="0"/>
        <v>0</v>
      </c>
      <c r="R47" s="28">
        <f t="shared" si="1"/>
        <v>66</v>
      </c>
      <c r="S47" s="26"/>
      <c r="T47" s="27">
        <f t="shared" si="9"/>
        <v>0</v>
      </c>
      <c r="U47" s="28">
        <f t="shared" si="2"/>
        <v>125</v>
      </c>
      <c r="V47" s="26"/>
      <c r="W47" s="27">
        <f t="shared" si="10"/>
        <v>0</v>
      </c>
      <c r="X47" s="28">
        <f t="shared" si="4"/>
        <v>27</v>
      </c>
      <c r="Y47" s="26"/>
      <c r="Z47" s="27">
        <v>22</v>
      </c>
      <c r="AA47" s="29">
        <f t="shared" si="5"/>
        <v>219</v>
      </c>
      <c r="AB47" s="30">
        <f t="shared" si="11"/>
        <v>241</v>
      </c>
    </row>
    <row r="48" spans="1:28" ht="15" customHeight="1" x14ac:dyDescent="0.25">
      <c r="A48" s="25">
        <f t="shared" si="7"/>
        <v>35</v>
      </c>
      <c r="B48" s="15" t="s">
        <v>20</v>
      </c>
      <c r="C48" s="16">
        <v>281</v>
      </c>
      <c r="D48" s="15" t="s">
        <v>21</v>
      </c>
      <c r="E48" s="3">
        <v>523</v>
      </c>
      <c r="F48" s="32">
        <v>143</v>
      </c>
      <c r="G48" s="21">
        <v>2</v>
      </c>
      <c r="H48" s="21">
        <v>65</v>
      </c>
      <c r="I48" s="21">
        <v>35</v>
      </c>
      <c r="J48" s="21"/>
      <c r="K48" s="21"/>
      <c r="L48" s="21">
        <v>2</v>
      </c>
      <c r="M48" s="21">
        <v>1</v>
      </c>
      <c r="N48" s="21"/>
      <c r="O48" s="33"/>
      <c r="P48" s="32"/>
      <c r="Q48" s="21">
        <f t="shared" si="0"/>
        <v>0</v>
      </c>
      <c r="R48" s="33">
        <f t="shared" si="1"/>
        <v>2</v>
      </c>
      <c r="S48" s="32"/>
      <c r="T48" s="21">
        <f t="shared" si="9"/>
        <v>0</v>
      </c>
      <c r="U48" s="33">
        <f t="shared" si="2"/>
        <v>67</v>
      </c>
      <c r="V48" s="32">
        <v>9</v>
      </c>
      <c r="W48" s="21">
        <f t="shared" si="10"/>
        <v>9</v>
      </c>
      <c r="X48" s="33">
        <f t="shared" si="4"/>
        <v>187</v>
      </c>
      <c r="Y48" s="32"/>
      <c r="Z48" s="21">
        <v>9</v>
      </c>
      <c r="AA48" s="34">
        <f t="shared" si="5"/>
        <v>248</v>
      </c>
      <c r="AB48" s="35">
        <f t="shared" si="11"/>
        <v>266</v>
      </c>
    </row>
    <row r="49" spans="1:28" ht="15" customHeight="1" x14ac:dyDescent="0.25">
      <c r="A49" s="25">
        <f t="shared" si="7"/>
        <v>36</v>
      </c>
      <c r="B49" s="15" t="s">
        <v>20</v>
      </c>
      <c r="C49" s="16">
        <v>282</v>
      </c>
      <c r="D49" s="15" t="s">
        <v>21</v>
      </c>
      <c r="E49" s="3">
        <v>420</v>
      </c>
      <c r="F49" s="26">
        <v>54</v>
      </c>
      <c r="G49" s="27">
        <v>4</v>
      </c>
      <c r="H49" s="27">
        <v>124</v>
      </c>
      <c r="I49" s="27">
        <v>14</v>
      </c>
      <c r="J49" s="27"/>
      <c r="K49" s="27"/>
      <c r="L49" s="27"/>
      <c r="M49" s="27"/>
      <c r="N49" s="27"/>
      <c r="O49" s="28"/>
      <c r="P49" s="26"/>
      <c r="Q49" s="27">
        <f t="shared" si="0"/>
        <v>0</v>
      </c>
      <c r="R49" s="28">
        <f t="shared" si="1"/>
        <v>4</v>
      </c>
      <c r="S49" s="26">
        <v>1</v>
      </c>
      <c r="T49" s="27">
        <f t="shared" si="9"/>
        <v>1</v>
      </c>
      <c r="U49" s="28">
        <f t="shared" si="2"/>
        <v>125</v>
      </c>
      <c r="V49" s="26">
        <v>5</v>
      </c>
      <c r="W49" s="27">
        <f t="shared" si="10"/>
        <v>5</v>
      </c>
      <c r="X49" s="28">
        <f t="shared" si="4"/>
        <v>73</v>
      </c>
      <c r="Y49" s="26"/>
      <c r="Z49" s="27">
        <v>3</v>
      </c>
      <c r="AA49" s="29">
        <f t="shared" si="5"/>
        <v>196</v>
      </c>
      <c r="AB49" s="30">
        <f t="shared" si="11"/>
        <v>205</v>
      </c>
    </row>
    <row r="50" spans="1:28" ht="15" customHeight="1" x14ac:dyDescent="0.25">
      <c r="A50" s="25">
        <f t="shared" si="7"/>
        <v>37</v>
      </c>
      <c r="B50" s="15" t="s">
        <v>20</v>
      </c>
      <c r="C50" s="16">
        <v>282</v>
      </c>
      <c r="D50" s="15" t="s">
        <v>22</v>
      </c>
      <c r="E50" s="3">
        <v>420</v>
      </c>
      <c r="F50" s="32">
        <v>67</v>
      </c>
      <c r="G50" s="21">
        <v>11</v>
      </c>
      <c r="H50" s="21">
        <v>106</v>
      </c>
      <c r="I50" s="21">
        <v>20</v>
      </c>
      <c r="J50" s="21"/>
      <c r="K50" s="21"/>
      <c r="L50" s="21"/>
      <c r="M50" s="21">
        <v>1</v>
      </c>
      <c r="N50" s="21"/>
      <c r="O50" s="33"/>
      <c r="P50" s="32"/>
      <c r="Q50" s="21">
        <f t="shared" si="0"/>
        <v>0</v>
      </c>
      <c r="R50" s="33">
        <f t="shared" si="1"/>
        <v>11</v>
      </c>
      <c r="S50" s="32"/>
      <c r="T50" s="21">
        <f t="shared" si="9"/>
        <v>0</v>
      </c>
      <c r="U50" s="33">
        <f t="shared" si="2"/>
        <v>106</v>
      </c>
      <c r="V50" s="32">
        <v>1</v>
      </c>
      <c r="W50" s="21">
        <f t="shared" si="10"/>
        <v>1</v>
      </c>
      <c r="X50" s="33">
        <f t="shared" si="4"/>
        <v>88</v>
      </c>
      <c r="Y50" s="32"/>
      <c r="Z50" s="21">
        <v>6</v>
      </c>
      <c r="AA50" s="34">
        <f t="shared" si="5"/>
        <v>205</v>
      </c>
      <c r="AB50" s="35">
        <f t="shared" si="11"/>
        <v>212</v>
      </c>
    </row>
    <row r="51" spans="1:28" ht="15" customHeight="1" x14ac:dyDescent="0.25">
      <c r="A51" s="25">
        <f t="shared" si="7"/>
        <v>38</v>
      </c>
      <c r="B51" s="15" t="s">
        <v>20</v>
      </c>
      <c r="C51" s="16">
        <v>283</v>
      </c>
      <c r="D51" s="15" t="s">
        <v>21</v>
      </c>
      <c r="E51" s="3">
        <v>245</v>
      </c>
      <c r="F51" s="26">
        <v>38</v>
      </c>
      <c r="G51" s="27">
        <v>40</v>
      </c>
      <c r="H51" s="27">
        <v>29</v>
      </c>
      <c r="I51" s="27">
        <v>19</v>
      </c>
      <c r="J51" s="27">
        <v>1</v>
      </c>
      <c r="K51" s="27"/>
      <c r="L51" s="27">
        <v>1</v>
      </c>
      <c r="M51" s="27">
        <v>9</v>
      </c>
      <c r="N51" s="27"/>
      <c r="O51" s="28"/>
      <c r="P51" s="26"/>
      <c r="Q51" s="27">
        <f t="shared" si="0"/>
        <v>0</v>
      </c>
      <c r="R51" s="28">
        <f t="shared" si="1"/>
        <v>41</v>
      </c>
      <c r="S51" s="26"/>
      <c r="T51" s="27">
        <f t="shared" si="9"/>
        <v>0</v>
      </c>
      <c r="U51" s="28">
        <f t="shared" si="2"/>
        <v>30</v>
      </c>
      <c r="V51" s="26">
        <v>1</v>
      </c>
      <c r="W51" s="27">
        <f t="shared" si="10"/>
        <v>1</v>
      </c>
      <c r="X51" s="28">
        <f t="shared" si="4"/>
        <v>58</v>
      </c>
      <c r="Y51" s="26"/>
      <c r="Z51" s="27">
        <v>6</v>
      </c>
      <c r="AA51" s="29">
        <f t="shared" si="5"/>
        <v>137</v>
      </c>
      <c r="AB51" s="30">
        <f t="shared" si="11"/>
        <v>144</v>
      </c>
    </row>
    <row r="52" spans="1:28" ht="15" customHeight="1" x14ac:dyDescent="0.25">
      <c r="A52" s="25">
        <f t="shared" si="7"/>
        <v>39</v>
      </c>
      <c r="B52" s="15" t="s">
        <v>20</v>
      </c>
      <c r="C52" s="16">
        <v>284</v>
      </c>
      <c r="D52" s="15" t="s">
        <v>21</v>
      </c>
      <c r="E52" s="3">
        <v>511</v>
      </c>
      <c r="F52" s="32">
        <v>75</v>
      </c>
      <c r="G52" s="21">
        <v>22</v>
      </c>
      <c r="H52" s="21">
        <v>105</v>
      </c>
      <c r="I52" s="21">
        <v>14</v>
      </c>
      <c r="J52" s="21">
        <v>1</v>
      </c>
      <c r="K52" s="21"/>
      <c r="L52" s="21">
        <v>1</v>
      </c>
      <c r="M52" s="21">
        <v>2</v>
      </c>
      <c r="N52" s="21"/>
      <c r="O52" s="33"/>
      <c r="P52" s="32">
        <v>1</v>
      </c>
      <c r="Q52" s="21">
        <f t="shared" si="0"/>
        <v>1</v>
      </c>
      <c r="R52" s="33">
        <f t="shared" si="1"/>
        <v>24</v>
      </c>
      <c r="S52" s="32"/>
      <c r="T52" s="21">
        <f t="shared" si="9"/>
        <v>0</v>
      </c>
      <c r="U52" s="33">
        <f t="shared" si="2"/>
        <v>106</v>
      </c>
      <c r="V52" s="32">
        <v>7</v>
      </c>
      <c r="W52" s="21">
        <f t="shared" si="10"/>
        <v>7</v>
      </c>
      <c r="X52" s="33">
        <f t="shared" si="4"/>
        <v>96</v>
      </c>
      <c r="Y52" s="32"/>
      <c r="Z52" s="21">
        <v>9</v>
      </c>
      <c r="AA52" s="34">
        <f t="shared" si="5"/>
        <v>220</v>
      </c>
      <c r="AB52" s="35">
        <f t="shared" si="11"/>
        <v>237</v>
      </c>
    </row>
    <row r="53" spans="1:28" ht="15" customHeight="1" x14ac:dyDescent="0.25">
      <c r="A53" s="25">
        <f t="shared" si="7"/>
        <v>40</v>
      </c>
      <c r="B53" s="15" t="s">
        <v>20</v>
      </c>
      <c r="C53" s="16">
        <v>284</v>
      </c>
      <c r="D53" s="15" t="s">
        <v>23</v>
      </c>
      <c r="E53" s="3">
        <v>239</v>
      </c>
      <c r="F53" s="26">
        <v>16</v>
      </c>
      <c r="G53" s="27">
        <v>17</v>
      </c>
      <c r="H53" s="27">
        <v>56</v>
      </c>
      <c r="I53" s="27">
        <v>42</v>
      </c>
      <c r="J53" s="27">
        <v>1</v>
      </c>
      <c r="K53" s="27"/>
      <c r="L53" s="27">
        <v>0</v>
      </c>
      <c r="M53" s="27"/>
      <c r="N53" s="27"/>
      <c r="O53" s="28"/>
      <c r="P53" s="26"/>
      <c r="Q53" s="27">
        <f t="shared" si="0"/>
        <v>0</v>
      </c>
      <c r="R53" s="28">
        <f t="shared" si="1"/>
        <v>18</v>
      </c>
      <c r="S53" s="26"/>
      <c r="T53" s="27">
        <f t="shared" si="9"/>
        <v>0</v>
      </c>
      <c r="U53" s="28">
        <f t="shared" si="2"/>
        <v>56</v>
      </c>
      <c r="V53" s="26">
        <v>1</v>
      </c>
      <c r="W53" s="27">
        <f t="shared" si="10"/>
        <v>1</v>
      </c>
      <c r="X53" s="28">
        <f t="shared" si="4"/>
        <v>59</v>
      </c>
      <c r="Y53" s="26"/>
      <c r="Z53" s="27">
        <v>4</v>
      </c>
      <c r="AA53" s="29">
        <f t="shared" si="5"/>
        <v>132</v>
      </c>
      <c r="AB53" s="30">
        <f t="shared" si="11"/>
        <v>137</v>
      </c>
    </row>
    <row r="54" spans="1:28" ht="15" customHeight="1" x14ac:dyDescent="0.25">
      <c r="A54" s="25">
        <f t="shared" si="7"/>
        <v>41</v>
      </c>
      <c r="B54" s="15" t="s">
        <v>20</v>
      </c>
      <c r="C54" s="16">
        <v>285</v>
      </c>
      <c r="D54" s="15" t="s">
        <v>21</v>
      </c>
      <c r="E54" s="3">
        <v>546</v>
      </c>
      <c r="F54" s="32">
        <v>57</v>
      </c>
      <c r="G54" s="21">
        <v>47</v>
      </c>
      <c r="H54" s="21">
        <v>115</v>
      </c>
      <c r="I54" s="21">
        <v>21</v>
      </c>
      <c r="J54" s="21">
        <v>1</v>
      </c>
      <c r="K54" s="21"/>
      <c r="L54" s="21">
        <v>3</v>
      </c>
      <c r="M54" s="21">
        <v>3</v>
      </c>
      <c r="N54" s="21"/>
      <c r="O54" s="33"/>
      <c r="P54" s="32">
        <v>2</v>
      </c>
      <c r="Q54" s="21">
        <f t="shared" si="0"/>
        <v>2</v>
      </c>
      <c r="R54" s="33">
        <f t="shared" si="1"/>
        <v>50</v>
      </c>
      <c r="S54" s="32"/>
      <c r="T54" s="21">
        <f t="shared" si="9"/>
        <v>0</v>
      </c>
      <c r="U54" s="33">
        <f t="shared" si="2"/>
        <v>118</v>
      </c>
      <c r="V54" s="32">
        <v>11</v>
      </c>
      <c r="W54" s="21">
        <f t="shared" si="10"/>
        <v>11</v>
      </c>
      <c r="X54" s="33">
        <f t="shared" si="4"/>
        <v>89</v>
      </c>
      <c r="Y54" s="32"/>
      <c r="Z54" s="21">
        <v>10</v>
      </c>
      <c r="AA54" s="34">
        <f t="shared" si="5"/>
        <v>247</v>
      </c>
      <c r="AB54" s="35">
        <f t="shared" si="11"/>
        <v>270</v>
      </c>
    </row>
    <row r="55" spans="1:28" ht="5.0999999999999996" customHeight="1" x14ac:dyDescent="0.25">
      <c r="A55" s="38"/>
      <c r="B55" s="39"/>
      <c r="C55" s="40"/>
      <c r="D55" s="41"/>
      <c r="E55" s="4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ht="0.95" customHeight="1" x14ac:dyDescent="0.25">
      <c r="A56" s="45"/>
      <c r="B56" s="46"/>
      <c r="C56" s="47"/>
      <c r="D56" s="48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1"/>
    </row>
    <row r="57" spans="1:28" ht="0.95" customHeight="1" x14ac:dyDescent="0.25">
      <c r="A57" s="38"/>
      <c r="B57" s="39"/>
      <c r="C57" s="40"/>
      <c r="D57" s="41"/>
      <c r="E57" s="42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ht="30" customHeight="1" x14ac:dyDescent="0.25">
      <c r="A58" s="52" t="s">
        <v>24</v>
      </c>
      <c r="B58" s="52"/>
      <c r="C58" s="52">
        <f>COUNTA(C14:C54)</f>
        <v>41</v>
      </c>
      <c r="D58" s="53"/>
      <c r="E58" s="54">
        <f t="shared" ref="E58:AB58" si="12">SUM(E14:E54)</f>
        <v>19387</v>
      </c>
      <c r="F58" s="54">
        <f t="shared" si="12"/>
        <v>2881</v>
      </c>
      <c r="G58" s="54">
        <f t="shared" si="12"/>
        <v>2224</v>
      </c>
      <c r="H58" s="54">
        <f t="shared" si="12"/>
        <v>3836</v>
      </c>
      <c r="I58" s="54">
        <f t="shared" si="12"/>
        <v>836</v>
      </c>
      <c r="J58" s="54">
        <f t="shared" si="12"/>
        <v>56</v>
      </c>
      <c r="K58" s="54">
        <f t="shared" si="12"/>
        <v>0</v>
      </c>
      <c r="L58" s="54">
        <f t="shared" si="12"/>
        <v>57</v>
      </c>
      <c r="M58" s="54">
        <f t="shared" si="12"/>
        <v>162</v>
      </c>
      <c r="N58" s="54">
        <f t="shared" si="12"/>
        <v>0</v>
      </c>
      <c r="O58" s="54">
        <f t="shared" si="12"/>
        <v>0</v>
      </c>
      <c r="P58" s="54">
        <f t="shared" si="12"/>
        <v>15</v>
      </c>
      <c r="Q58" s="54">
        <f t="shared" si="12"/>
        <v>15</v>
      </c>
      <c r="R58" s="54">
        <f t="shared" si="12"/>
        <v>2295</v>
      </c>
      <c r="S58" s="54">
        <f t="shared" si="12"/>
        <v>7</v>
      </c>
      <c r="T58" s="54">
        <f t="shared" si="12"/>
        <v>7</v>
      </c>
      <c r="U58" s="54">
        <f t="shared" si="12"/>
        <v>3900</v>
      </c>
      <c r="V58" s="54">
        <f t="shared" si="12"/>
        <v>144</v>
      </c>
      <c r="W58" s="54">
        <f t="shared" si="12"/>
        <v>144</v>
      </c>
      <c r="X58" s="54">
        <f t="shared" si="12"/>
        <v>3861</v>
      </c>
      <c r="Y58" s="54">
        <f t="shared" si="12"/>
        <v>0</v>
      </c>
      <c r="Z58" s="54">
        <f t="shared" si="12"/>
        <v>340</v>
      </c>
      <c r="AA58" s="54">
        <f t="shared" si="12"/>
        <v>10052</v>
      </c>
      <c r="AB58" s="54">
        <f t="shared" si="12"/>
        <v>10558</v>
      </c>
    </row>
  </sheetData>
  <mergeCells count="10">
    <mergeCell ref="F5:AB7"/>
    <mergeCell ref="A7:D7"/>
    <mergeCell ref="A8:D8"/>
    <mergeCell ref="F8:AB10"/>
    <mergeCell ref="A12:E12"/>
    <mergeCell ref="F12:O12"/>
    <mergeCell ref="P12:R12"/>
    <mergeCell ref="S12:U12"/>
    <mergeCell ref="V12:X12"/>
    <mergeCell ref="Y12:AB12"/>
  </mergeCells>
  <printOptions horizontalCentered="1"/>
  <pageMargins left="0.31527777777777799" right="0.31527777777777799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M_07_016_COENEO</vt:lpstr>
      <vt:lpstr>M_07_016_COENEO!_FilterDatabase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revision>1</cp:revision>
  <cp:lastPrinted>2015-06-10T21:12:45Z</cp:lastPrinted>
  <dcterms:created xsi:type="dcterms:W3CDTF">2015-06-04T23:51:42Z</dcterms:created>
  <dcterms:modified xsi:type="dcterms:W3CDTF">2015-06-20T00:20:57Z</dcterms:modified>
  <dc:language>es-MX</dc:language>
</cp:coreProperties>
</file>