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16380" windowHeight="819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U14" i="1" l="1"/>
  <c r="U19" i="1"/>
  <c r="T36" i="1"/>
  <c r="S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W15" i="1" s="1"/>
  <c r="U32" i="1"/>
  <c r="Q32" i="1"/>
  <c r="U31" i="1"/>
  <c r="Q31" i="1"/>
  <c r="U30" i="1"/>
  <c r="Q30" i="1"/>
  <c r="U29" i="1"/>
  <c r="Q29" i="1"/>
  <c r="U28" i="1"/>
  <c r="Q28" i="1"/>
  <c r="W27" i="1"/>
  <c r="W28" i="1" s="1"/>
  <c r="W29" i="1" s="1"/>
  <c r="W30" i="1" s="1"/>
  <c r="U27" i="1"/>
  <c r="Q27" i="1"/>
  <c r="U26" i="1"/>
  <c r="Q26" i="1"/>
  <c r="U25" i="1"/>
  <c r="Q25" i="1"/>
  <c r="U24" i="1"/>
  <c r="Q24" i="1"/>
  <c r="U23" i="1"/>
  <c r="Q23" i="1"/>
  <c r="U22" i="1"/>
  <c r="Q22" i="1"/>
  <c r="U21" i="1"/>
  <c r="Q21" i="1"/>
  <c r="U20" i="1"/>
  <c r="Q20" i="1"/>
  <c r="Q19" i="1"/>
  <c r="U18" i="1"/>
  <c r="Q18" i="1"/>
  <c r="U17" i="1"/>
  <c r="Q17" i="1"/>
  <c r="U16" i="1"/>
  <c r="Q16" i="1"/>
  <c r="U15" i="1"/>
  <c r="Q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Q14" i="1"/>
  <c r="V14" i="1" s="1"/>
  <c r="V20" i="1" l="1"/>
  <c r="V22" i="1"/>
  <c r="V24" i="1"/>
  <c r="V26" i="1"/>
  <c r="R20" i="1"/>
  <c r="R22" i="1"/>
  <c r="R24" i="1"/>
  <c r="R26" i="1"/>
  <c r="V28" i="1"/>
  <c r="V29" i="1"/>
  <c r="V30" i="1"/>
  <c r="V31" i="1"/>
  <c r="U36" i="1"/>
  <c r="V32" i="1"/>
  <c r="V15" i="1"/>
  <c r="V16" i="1"/>
  <c r="V17" i="1"/>
  <c r="V18" i="1"/>
  <c r="V19" i="1"/>
  <c r="V21" i="1"/>
  <c r="V23" i="1"/>
  <c r="V25" i="1"/>
  <c r="V27" i="1"/>
  <c r="R32" i="1"/>
  <c r="Q36" i="1"/>
  <c r="R14" i="1"/>
  <c r="R15" i="1"/>
  <c r="R16" i="1"/>
  <c r="R17" i="1"/>
  <c r="R18" i="1"/>
  <c r="R19" i="1"/>
  <c r="R21" i="1"/>
  <c r="R23" i="1"/>
  <c r="R25" i="1"/>
  <c r="R27" i="1"/>
  <c r="R28" i="1"/>
  <c r="R29" i="1"/>
  <c r="R30" i="1"/>
  <c r="R31" i="1"/>
  <c r="V36" i="1" l="1"/>
  <c r="R36" i="1"/>
  <c r="W14" i="1"/>
  <c r="W16" i="1" s="1"/>
  <c r="W17" i="1" s="1"/>
  <c r="W18" i="1" s="1"/>
  <c r="A10" i="1" s="1"/>
  <c r="A9" i="1" l="1"/>
</calcChain>
</file>

<file path=xl/sharedStrings.xml><?xml version="1.0" encoding="utf-8"?>
<sst xmlns="http://schemas.openxmlformats.org/spreadsheetml/2006/main" count="57" uniqueCount="23">
  <si>
    <t>CÓMPUTOS MUNICIPALES</t>
  </si>
  <si>
    <t>Municipio: 096 Tocumbo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</si>
  <si>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</si>
  <si>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</si>
  <si>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</si>
  <si>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</si>
  <si>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</si>
  <si>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</si>
  <si>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</si>
  <si>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</si>
  <si>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</si>
  <si>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</si>
  <si>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</si>
  <si>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</si>
  <si>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</si>
  <si>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</si>
  <si>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</si>
  <si>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VOTACIÓN EMITIDA</t>
  </si>
  <si>
    <t>TOCUMBO</t>
  </si>
  <si>
    <t>BÁSICA</t>
  </si>
  <si>
    <t>CONTIGUA 1</t>
  </si>
  <si>
    <t>CONTIGUA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</si>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</sst>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8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3C5DD"/>
        <bgColor rgb="FFCCCCFF"/>
      </patternFill>
    </fill>
    <fill>
      <patternFill patternType="solid">
        <fgColor rgb="FFFFF3FF"/>
        <bgColor rgb="FFF2F2F2"/>
      </patternFill>
    </fill>
    <fill>
      <patternFill patternType="solid">
        <fgColor rgb="FFF2F2F2"/>
        <bgColor rgb="FFFFF3FF"/>
      </patternFill>
    </fill>
    <fill>
      <patternFill patternType="solid">
        <fgColor rgb="FF000000"/>
        <bgColor rgb="FF003300"/>
      </patternFill>
    </fill>
  </fills>
  <borders count="20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/>
      <top style="medium">
        <color auto="1"/>
      </top>
      <bottom style="thin">
        <color rgb="FFC0C0C0"/>
      </bottom>
      <diagonal/>
    </border>
    <border>
      <left style="thin">
        <color rgb="FFC0C0C0"/>
      </left>
      <right/>
      <top style="medium">
        <color auto="1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5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7" fillId="3" borderId="2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" fillId="0" borderId="3" xfId="1" applyNumberFormat="1" applyFont="1" applyBorder="1" applyAlignment="1">
      <alignment horizontal="center" wrapText="1"/>
    </xf>
    <xf numFmtId="165" fontId="1" fillId="0" borderId="4" xfId="1" applyNumberFormat="1" applyFont="1" applyBorder="1" applyAlignment="1">
      <alignment horizontal="left" wrapText="1"/>
    </xf>
    <xf numFmtId="165" fontId="1" fillId="0" borderId="4" xfId="1" applyNumberFormat="1" applyFont="1" applyBorder="1" applyAlignment="1">
      <alignment horizontal="center" wrapText="1"/>
    </xf>
    <xf numFmtId="0" fontId="1" fillId="0" borderId="4" xfId="1" applyFont="1" applyBorder="1" applyAlignment="1">
      <alignment horizontal="left" wrapText="1"/>
    </xf>
    <xf numFmtId="0" fontId="1" fillId="0" borderId="5" xfId="1" applyFont="1" applyBorder="1" applyAlignment="1">
      <alignment horizontal="right" wrapText="1"/>
    </xf>
    <xf numFmtId="0" fontId="1" fillId="0" borderId="3" xfId="1" applyFont="1" applyBorder="1" applyAlignment="1" applyProtection="1">
      <alignment wrapText="1"/>
      <protection locked="0"/>
    </xf>
    <xf numFmtId="0" fontId="1" fillId="0" borderId="4" xfId="1" applyFont="1" applyBorder="1" applyAlignment="1" applyProtection="1">
      <alignment wrapText="1"/>
      <protection locked="0"/>
    </xf>
    <xf numFmtId="0" fontId="1" fillId="0" borderId="5" xfId="1" applyFont="1" applyBorder="1" applyAlignment="1" applyProtection="1">
      <alignment wrapText="1"/>
      <protection locked="0"/>
    </xf>
    <xf numFmtId="0" fontId="1" fillId="0" borderId="6" xfId="1" applyFont="1" applyBorder="1" applyAlignment="1" applyProtection="1">
      <alignment wrapText="1"/>
      <protection locked="0"/>
    </xf>
    <xf numFmtId="0" fontId="1" fillId="0" borderId="7" xfId="1" applyFont="1" applyBorder="1" applyAlignment="1" applyProtection="1">
      <alignment wrapText="1"/>
      <protection locked="0"/>
    </xf>
    <xf numFmtId="0" fontId="1" fillId="0" borderId="8" xfId="1" applyFont="1" applyBorder="1" applyAlignment="1" applyProtection="1">
      <alignment wrapText="1"/>
      <protection locked="0"/>
    </xf>
    <xf numFmtId="0" fontId="1" fillId="0" borderId="5" xfId="1" applyFont="1" applyBorder="1" applyAlignment="1">
      <alignment wrapText="1"/>
    </xf>
    <xf numFmtId="166" fontId="1" fillId="4" borderId="9" xfId="1" applyNumberFormat="1" applyFont="1" applyFill="1" applyBorder="1" applyAlignment="1">
      <alignment horizontal="center" wrapText="1"/>
    </xf>
    <xf numFmtId="165" fontId="1" fillId="4" borderId="1" xfId="1" applyNumberFormat="1" applyFont="1" applyFill="1" applyBorder="1" applyAlignment="1">
      <alignment horizontal="left" wrapText="1"/>
    </xf>
    <xf numFmtId="165" fontId="1" fillId="4" borderId="10" xfId="1" applyNumberFormat="1" applyFont="1" applyFill="1" applyBorder="1" applyAlignment="1">
      <alignment horizontal="center" wrapText="1"/>
    </xf>
    <xf numFmtId="0" fontId="1" fillId="4" borderId="10" xfId="1" applyFont="1" applyFill="1" applyBorder="1" applyAlignment="1">
      <alignment horizontal="left" wrapText="1"/>
    </xf>
    <xf numFmtId="0" fontId="1" fillId="4" borderId="11" xfId="1" applyFont="1" applyFill="1" applyBorder="1" applyAlignment="1">
      <alignment horizontal="right" wrapText="1"/>
    </xf>
    <xf numFmtId="0" fontId="1" fillId="4" borderId="9" xfId="1" applyFont="1" applyFill="1" applyBorder="1" applyAlignment="1" applyProtection="1">
      <alignment wrapText="1"/>
      <protection locked="0"/>
    </xf>
    <xf numFmtId="0" fontId="1" fillId="4" borderId="10" xfId="1" applyFont="1" applyFill="1" applyBorder="1" applyAlignment="1" applyProtection="1">
      <alignment wrapText="1"/>
      <protection locked="0"/>
    </xf>
    <xf numFmtId="0" fontId="1" fillId="4" borderId="11" xfId="1" applyFont="1" applyFill="1" applyBorder="1" applyAlignment="1" applyProtection="1">
      <alignment wrapText="1"/>
      <protection locked="0"/>
    </xf>
    <xf numFmtId="0" fontId="1" fillId="4" borderId="12" xfId="1" applyFont="1" applyFill="1" applyBorder="1" applyAlignment="1" applyProtection="1">
      <alignment wrapText="1"/>
      <protection locked="0"/>
    </xf>
    <xf numFmtId="0" fontId="1" fillId="4" borderId="13" xfId="1" applyFont="1" applyFill="1" applyBorder="1" applyAlignment="1" applyProtection="1">
      <alignment wrapText="1"/>
      <protection locked="0"/>
    </xf>
    <xf numFmtId="0" fontId="1" fillId="4" borderId="14" xfId="1" applyFont="1" applyFill="1" applyBorder="1" applyAlignment="1" applyProtection="1">
      <alignment wrapText="1"/>
      <protection locked="0"/>
    </xf>
    <xf numFmtId="0" fontId="1" fillId="4" borderId="15" xfId="1" applyFont="1" applyFill="1" applyBorder="1" applyAlignment="1">
      <alignment wrapText="1"/>
    </xf>
    <xf numFmtId="166" fontId="1" fillId="0" borderId="16" xfId="1" applyNumberFormat="1" applyFont="1" applyBorder="1" applyAlignment="1">
      <alignment horizontal="center" wrapText="1"/>
    </xf>
    <xf numFmtId="165" fontId="1" fillId="0" borderId="10" xfId="1" applyNumberFormat="1" applyFont="1" applyBorder="1" applyAlignment="1">
      <alignment horizontal="left" wrapText="1"/>
    </xf>
    <xf numFmtId="165" fontId="1" fillId="0" borderId="1" xfId="1" applyNumberFormat="1" applyFont="1" applyBorder="1" applyAlignment="1">
      <alignment horizontal="center" wrapText="1"/>
    </xf>
    <xf numFmtId="0" fontId="1" fillId="0" borderId="1" xfId="1" applyFont="1" applyBorder="1" applyAlignment="1">
      <alignment horizontal="left" wrapText="1"/>
    </xf>
    <xf numFmtId="0" fontId="1" fillId="0" borderId="15" xfId="1" applyFont="1" applyBorder="1" applyAlignment="1">
      <alignment horizontal="right" wrapText="1"/>
    </xf>
    <xf numFmtId="0" fontId="1" fillId="0" borderId="16" xfId="1" applyFont="1" applyBorder="1" applyAlignment="1" applyProtection="1">
      <alignment wrapText="1"/>
      <protection locked="0"/>
    </xf>
    <xf numFmtId="0" fontId="1" fillId="0" borderId="1" xfId="1" applyFont="1" applyBorder="1" applyAlignment="1" applyProtection="1">
      <alignment wrapText="1"/>
      <protection locked="0"/>
    </xf>
    <xf numFmtId="0" fontId="1" fillId="0" borderId="15" xfId="1" applyFont="1" applyBorder="1" applyAlignment="1" applyProtection="1">
      <alignment wrapText="1"/>
      <protection locked="0"/>
    </xf>
    <xf numFmtId="0" fontId="1" fillId="0" borderId="17" xfId="1" applyFont="1" applyBorder="1" applyAlignment="1" applyProtection="1">
      <alignment wrapText="1"/>
      <protection locked="0"/>
    </xf>
    <xf numFmtId="0" fontId="1" fillId="0" borderId="18" xfId="1" applyFont="1" applyBorder="1" applyAlignment="1" applyProtection="1">
      <alignment wrapText="1"/>
      <protection locked="0"/>
    </xf>
    <xf numFmtId="0" fontId="1" fillId="0" borderId="14" xfId="1" applyFont="1" applyBorder="1" applyAlignment="1" applyProtection="1">
      <alignment wrapText="1"/>
      <protection locked="0"/>
    </xf>
    <xf numFmtId="0" fontId="1" fillId="0" borderId="15" xfId="1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" fillId="0" borderId="0" xfId="1" applyNumberFormat="1" applyFont="1" applyBorder="1" applyAlignment="1">
      <alignment horizontal="center" wrapText="1"/>
    </xf>
    <xf numFmtId="165" fontId="1" fillId="0" borderId="0" xfId="1" applyNumberFormat="1" applyFont="1" applyBorder="1" applyAlignment="1">
      <alignment horizontal="left" wrapText="1"/>
    </xf>
    <xf numFmtId="165" fontId="1" fillId="0" borderId="0" xfId="1" applyNumberFormat="1" applyFont="1" applyBorder="1" applyAlignment="1">
      <alignment horizontal="center" wrapText="1"/>
    </xf>
    <xf numFmtId="0" fontId="1" fillId="0" borderId="0" xfId="1" applyFont="1" applyBorder="1" applyAlignment="1">
      <alignment horizontal="left" wrapText="1"/>
    </xf>
    <xf numFmtId="0" fontId="1" fillId="0" borderId="0" xfId="1" applyFont="1" applyBorder="1" applyAlignment="1">
      <alignment horizontal="right" wrapText="1"/>
    </xf>
    <xf numFmtId="0" fontId="1" fillId="0" borderId="0" xfId="1" applyFont="1" applyBorder="1" applyAlignment="1" applyProtection="1">
      <alignment wrapText="1"/>
      <protection locked="0"/>
    </xf>
    <xf numFmtId="0" fontId="1" fillId="0" borderId="0" xfId="1" applyFont="1" applyBorder="1" applyAlignment="1">
      <alignment wrapText="1"/>
    </xf>
    <xf numFmtId="166" fontId="1" fillId="5" borderId="0" xfId="1" applyNumberFormat="1" applyFont="1" applyFill="1" applyBorder="1" applyAlignment="1">
      <alignment horizontal="center" wrapText="1"/>
    </xf>
    <xf numFmtId="165" fontId="1" fillId="5" borderId="0" xfId="1" applyNumberFormat="1" applyFont="1" applyFill="1" applyBorder="1" applyAlignment="1">
      <alignment horizontal="left" wrapText="1"/>
    </xf>
    <xf numFmtId="165" fontId="1" fillId="5" borderId="0" xfId="1" applyNumberFormat="1" applyFont="1" applyFill="1" applyBorder="1" applyAlignment="1">
      <alignment horizontal="center" wrapText="1"/>
    </xf>
    <xf numFmtId="0" fontId="1" fillId="5" borderId="0" xfId="1" applyFont="1" applyFill="1" applyBorder="1" applyAlignment="1">
      <alignment horizontal="left" wrapText="1"/>
    </xf>
    <xf numFmtId="0" fontId="1" fillId="5" borderId="0" xfId="1" applyFont="1" applyFill="1" applyBorder="1" applyAlignment="1">
      <alignment horizontal="right" wrapText="1"/>
    </xf>
    <xf numFmtId="0" fontId="1" fillId="5" borderId="0" xfId="1" applyFont="1" applyFill="1" applyBorder="1" applyAlignment="1" applyProtection="1">
      <alignment wrapText="1"/>
      <protection locked="0"/>
    </xf>
    <xf numFmtId="0" fontId="1" fillId="5" borderId="0" xfId="1" applyFont="1" applyFill="1" applyBorder="1" applyAlignment="1">
      <alignment wrapText="1"/>
    </xf>
    <xf numFmtId="0" fontId="7" fillId="4" borderId="19" xfId="1" applyFont="1" applyFill="1" applyBorder="1" applyAlignment="1">
      <alignment horizontal="center" vertical="center" wrapText="1"/>
    </xf>
    <xf numFmtId="0" fontId="7" fillId="4" borderId="19" xfId="1" applyFont="1" applyFill="1" applyBorder="1" applyAlignment="1">
      <alignment horizontal="left" vertical="center" wrapText="1"/>
    </xf>
    <xf numFmtId="3" fontId="7" fillId="4" borderId="19" xfId="1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2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 wrapText="1"/>
    </xf>
    <xf numFmtId="0" fontId="7" fillId="3" borderId="2" xfId="1" applyFont="1" applyFill="1" applyBorder="1" applyAlignment="1">
      <alignment horizontal="center" vertical="top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FF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C5D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92160</xdr:colOff>
      <xdr:row>11</xdr:row>
      <xdr:rowOff>191520</xdr:rowOff>
    </xdr:from>
    <xdr:to>
      <xdr:col>13</xdr:col>
      <xdr:colOff>577110</xdr:colOff>
      <xdr:row>12</xdr:row>
      <xdr:rowOff>495360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616960" y="2486880"/>
          <a:ext cx="504000" cy="50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115920</xdr:colOff>
      <xdr:row>12</xdr:row>
      <xdr:rowOff>5760</xdr:rowOff>
    </xdr:from>
    <xdr:to>
      <xdr:col>6</xdr:col>
      <xdr:colOff>1796</xdr:colOff>
      <xdr:row>12</xdr:row>
      <xdr:rowOff>481320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3723120" y="2501280"/>
          <a:ext cx="475560" cy="47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54000</xdr:colOff>
      <xdr:row>0</xdr:row>
      <xdr:rowOff>0</xdr:rowOff>
    </xdr:from>
    <xdr:to>
      <xdr:col>1</xdr:col>
      <xdr:colOff>910080</xdr:colOff>
      <xdr:row>3</xdr:row>
      <xdr:rowOff>104760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54000" y="0"/>
          <a:ext cx="1218600" cy="67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635040</xdr:colOff>
      <xdr:row>0</xdr:row>
      <xdr:rowOff>0</xdr:rowOff>
    </xdr:from>
    <xdr:to>
      <xdr:col>21</xdr:col>
      <xdr:colOff>604440</xdr:colOff>
      <xdr:row>3</xdr:row>
      <xdr:rowOff>104040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4"/>
        <a:stretch/>
      </xdr:blipFill>
      <xdr:spPr>
        <a:xfrm>
          <a:off x="13856040" y="0"/>
          <a:ext cx="1339920" cy="67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92160</xdr:colOff>
      <xdr:row>12</xdr:row>
      <xdr:rowOff>1080</xdr:rowOff>
    </xdr:from>
    <xdr:to>
      <xdr:col>12</xdr:col>
      <xdr:colOff>577275</xdr:colOff>
      <xdr:row>12</xdr:row>
      <xdr:rowOff>495720</xdr:rowOff>
    </xdr:to>
    <xdr:pic>
      <xdr:nvPicPr>
        <xdr:cNvPr id="6" name="Imagen 5"/>
        <xdr:cNvPicPr/>
      </xdr:nvPicPr>
      <xdr:blipFill>
        <a:blip xmlns:r="http://schemas.openxmlformats.org/officeDocument/2006/relationships" r:embed="rId5"/>
        <a:stretch/>
      </xdr:blipFill>
      <xdr:spPr>
        <a:xfrm>
          <a:off x="8002080" y="2496600"/>
          <a:ext cx="49464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149400</xdr:colOff>
      <xdr:row>12</xdr:row>
      <xdr:rowOff>10440</xdr:rowOff>
    </xdr:from>
    <xdr:to>
      <xdr:col>14</xdr:col>
      <xdr:colOff>579630</xdr:colOff>
      <xdr:row>12</xdr:row>
      <xdr:rowOff>459720</xdr:rowOff>
    </xdr:to>
    <xdr:pic>
      <xdr:nvPicPr>
        <xdr:cNvPr id="7" name="Imagen 6"/>
        <xdr:cNvPicPr/>
      </xdr:nvPicPr>
      <xdr:blipFill>
        <a:blip xmlns:r="http://schemas.openxmlformats.org/officeDocument/2006/relationships" r:embed="rId6"/>
        <a:stretch/>
      </xdr:blipFill>
      <xdr:spPr>
        <a:xfrm>
          <a:off x="9288720" y="2505960"/>
          <a:ext cx="449280" cy="44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120600</xdr:colOff>
      <xdr:row>12</xdr:row>
      <xdr:rowOff>10440</xdr:rowOff>
    </xdr:from>
    <xdr:to>
      <xdr:col>10</xdr:col>
      <xdr:colOff>577080</xdr:colOff>
      <xdr:row>12</xdr:row>
      <xdr:rowOff>466920</xdr:rowOff>
    </xdr:to>
    <xdr:pic>
      <xdr:nvPicPr>
        <xdr:cNvPr id="8" name="Imagen 7"/>
        <xdr:cNvPicPr/>
      </xdr:nvPicPr>
      <xdr:blipFill>
        <a:blip xmlns:r="http://schemas.openxmlformats.org/officeDocument/2006/relationships" r:embed="rId7"/>
        <a:stretch/>
      </xdr:blipFill>
      <xdr:spPr>
        <a:xfrm>
          <a:off x="6801120" y="2505960"/>
          <a:ext cx="456480" cy="45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115920</xdr:colOff>
      <xdr:row>12</xdr:row>
      <xdr:rowOff>5760</xdr:rowOff>
    </xdr:from>
    <xdr:to>
      <xdr:col>8</xdr:col>
      <xdr:colOff>1796</xdr:colOff>
      <xdr:row>12</xdr:row>
      <xdr:rowOff>481320</xdr:rowOff>
    </xdr:to>
    <xdr:pic>
      <xdr:nvPicPr>
        <xdr:cNvPr id="9" name="Imagen 8"/>
        <xdr:cNvPicPr/>
      </xdr:nvPicPr>
      <xdr:blipFill>
        <a:blip xmlns:r="http://schemas.openxmlformats.org/officeDocument/2006/relationships" r:embed="rId8"/>
        <a:stretch/>
      </xdr:blipFill>
      <xdr:spPr>
        <a:xfrm>
          <a:off x="4952520" y="2501280"/>
          <a:ext cx="475560" cy="47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113400</xdr:colOff>
      <xdr:row>12</xdr:row>
      <xdr:rowOff>12960</xdr:rowOff>
    </xdr:from>
    <xdr:to>
      <xdr:col>6</xdr:col>
      <xdr:colOff>569880</xdr:colOff>
      <xdr:row>12</xdr:row>
      <xdr:rowOff>469440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9"/>
        <a:stretch/>
      </xdr:blipFill>
      <xdr:spPr>
        <a:xfrm>
          <a:off x="4335480" y="2508480"/>
          <a:ext cx="456480" cy="45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139680</xdr:colOff>
      <xdr:row>12</xdr:row>
      <xdr:rowOff>6840</xdr:rowOff>
    </xdr:from>
    <xdr:to>
      <xdr:col>8</xdr:col>
      <xdr:colOff>577080</xdr:colOff>
      <xdr:row>12</xdr:row>
      <xdr:rowOff>463680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0"/>
        <a:stretch/>
      </xdr:blipFill>
      <xdr:spPr>
        <a:xfrm>
          <a:off x="5590800" y="2502360"/>
          <a:ext cx="43740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118080</xdr:colOff>
      <xdr:row>11</xdr:row>
      <xdr:rowOff>198720</xdr:rowOff>
    </xdr:from>
    <xdr:to>
      <xdr:col>10</xdr:col>
      <xdr:colOff>3956</xdr:colOff>
      <xdr:row>12</xdr:row>
      <xdr:rowOff>474120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1"/>
        <a:stretch/>
      </xdr:blipFill>
      <xdr:spPr>
        <a:xfrm>
          <a:off x="6184080" y="2494080"/>
          <a:ext cx="475560" cy="47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606600</xdr:colOff>
      <xdr:row>11</xdr:row>
      <xdr:rowOff>124920</xdr:rowOff>
    </xdr:from>
    <xdr:to>
      <xdr:col>12</xdr:col>
      <xdr:colOff>1435</xdr:colOff>
      <xdr:row>13</xdr:row>
      <xdr:rowOff>16200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2"/>
        <a:stretch/>
      </xdr:blipFill>
      <xdr:spPr>
        <a:xfrm>
          <a:off x="7287120" y="2420280"/>
          <a:ext cx="599400" cy="59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106200</xdr:colOff>
      <xdr:row>12</xdr:row>
      <xdr:rowOff>34200</xdr:rowOff>
    </xdr:from>
    <xdr:to>
      <xdr:col>15</xdr:col>
      <xdr:colOff>581760</xdr:colOff>
      <xdr:row>13</xdr:row>
      <xdr:rowOff>1800</xdr:rowOff>
    </xdr:to>
    <xdr:pic>
      <xdr:nvPicPr>
        <xdr:cNvPr id="14" name="Imagen 8"/>
        <xdr:cNvPicPr/>
      </xdr:nvPicPr>
      <xdr:blipFill>
        <a:blip xmlns:r="http://schemas.openxmlformats.org/officeDocument/2006/relationships" r:embed="rId8"/>
        <a:stretch/>
      </xdr:blipFill>
      <xdr:spPr>
        <a:xfrm>
          <a:off x="9860400" y="2529720"/>
          <a:ext cx="475560" cy="47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539640</xdr:colOff>
      <xdr:row>11</xdr:row>
      <xdr:rowOff>153360</xdr:rowOff>
    </xdr:from>
    <xdr:to>
      <xdr:col>16</xdr:col>
      <xdr:colOff>20160</xdr:colOff>
      <xdr:row>13</xdr:row>
      <xdr:rowOff>44640</xdr:rowOff>
    </xdr:to>
    <xdr:pic>
      <xdr:nvPicPr>
        <xdr:cNvPr id="15" name="Imagen 12"/>
        <xdr:cNvPicPr/>
      </xdr:nvPicPr>
      <xdr:blipFill>
        <a:blip xmlns:r="http://schemas.openxmlformats.org/officeDocument/2006/relationships" r:embed="rId12"/>
        <a:stretch/>
      </xdr:blipFill>
      <xdr:spPr>
        <a:xfrm>
          <a:off x="10293840" y="2448720"/>
          <a:ext cx="599400" cy="599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topLeftCell="A16" zoomScale="110" zoomScaleNormal="110" workbookViewId="0">
      <selection activeCell="A38" sqref="A38:XFD38"/>
    </sheetView>
  </sheetViews>
  <sheetFormatPr baseColWidth="10" defaultColWidth="9.140625" defaultRowHeight="15" x14ac:dyDescent="0.25"/>
  <cols>
    <col min="1" max="1" width="5.140625"/>
    <col min="2" max="2" width="16.5703125" style="1"/>
    <col min="3" max="3" width="6.5703125" style="1"/>
    <col min="4" max="4" width="13.42578125"/>
    <col min="5" max="5" width="9.42578125"/>
    <col min="6" max="15" width="8.7109375"/>
    <col min="16" max="16" width="15.85546875"/>
    <col min="17" max="17" width="11.7109375"/>
    <col min="18" max="18" width="11.85546875"/>
    <col min="19" max="22" width="9.7109375"/>
    <col min="23" max="23" width="0" hidden="1"/>
    <col min="24" max="1025" width="10.7109375"/>
  </cols>
  <sheetData>
    <row r="1" spans="1:23" ht="15" customHeight="1" x14ac:dyDescent="0.25">
      <c r="B1" s="2"/>
      <c r="C1" s="2"/>
      <c r="D1" s="2"/>
      <c r="E1" s="3"/>
      <c r="F1" s="3"/>
      <c r="G1" s="3"/>
      <c r="H1" s="3"/>
      <c r="I1" s="3"/>
      <c r="J1" s="3"/>
      <c r="K1" s="3"/>
    </row>
    <row r="2" spans="1:23" ht="15" customHeight="1" x14ac:dyDescent="0.25">
      <c r="B2" s="2"/>
      <c r="C2" s="2"/>
      <c r="D2" s="2"/>
      <c r="E2" s="3"/>
      <c r="F2" s="3"/>
      <c r="G2" s="3"/>
      <c r="H2" s="3"/>
      <c r="I2" s="3"/>
      <c r="J2" s="3"/>
      <c r="K2" s="3"/>
    </row>
    <row r="3" spans="1:23" ht="15" customHeight="1" x14ac:dyDescent="0.25">
      <c r="B3" s="2"/>
      <c r="C3" s="2"/>
      <c r="D3" s="2"/>
      <c r="E3" s="3"/>
      <c r="F3" s="3"/>
      <c r="G3" s="3"/>
      <c r="H3" s="3"/>
      <c r="I3" s="3"/>
      <c r="J3" s="3"/>
      <c r="K3" s="3"/>
    </row>
    <row r="4" spans="1:23" ht="15" customHeight="1" x14ac:dyDescent="0.25">
      <c r="B4" s="2"/>
      <c r="C4" s="2"/>
      <c r="D4" s="2"/>
      <c r="E4" s="3"/>
      <c r="F4" s="3"/>
      <c r="G4" s="3"/>
      <c r="H4" s="3"/>
      <c r="I4" s="3"/>
      <c r="J4" s="3"/>
      <c r="K4" s="3"/>
    </row>
    <row r="5" spans="1:23" ht="15" customHeight="1" x14ac:dyDescent="0.25">
      <c r="B5" s="2"/>
      <c r="C5" s="2"/>
      <c r="D5" s="2"/>
      <c r="E5" s="3"/>
      <c r="F5" s="69" t="s">
        <v>0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</row>
    <row r="6" spans="1:23" ht="15" customHeight="1" x14ac:dyDescent="0.25">
      <c r="B6" s="2"/>
      <c r="C6" s="2"/>
      <c r="D6" s="2"/>
      <c r="E6" s="3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23" ht="18.75" x14ac:dyDescent="0.3">
      <c r="A7" s="70"/>
      <c r="B7" s="70"/>
      <c r="C7" s="70"/>
      <c r="D7" s="70"/>
      <c r="E7" s="3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</row>
    <row r="8" spans="1:23" ht="18.75" x14ac:dyDescent="0.3">
      <c r="A8" s="70" t="s">
        <v>1</v>
      </c>
      <c r="B8" s="70"/>
      <c r="C8" s="70"/>
      <c r="D8" s="70"/>
      <c r="F8" s="71" t="s">
        <v>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</row>
    <row r="9" spans="1:23" ht="18.75" x14ac:dyDescent="0.3">
      <c r="A9" s="4" t="str">
        <f>CONCATENATE("Casillas computadas: ",W16," de ",W15)</f>
        <v>Casillas computadas: 19 de 19</v>
      </c>
      <c r="B9" s="5"/>
      <c r="C9" s="5"/>
      <c r="D9" s="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</row>
    <row r="10" spans="1:23" ht="18.75" x14ac:dyDescent="0.3">
      <c r="A10" s="6" t="str">
        <f>CONCATENATE("Porcentaje de avance de captura: ",W18,"%")</f>
        <v>Porcentaje de avance de captura: 100.00%</v>
      </c>
      <c r="B10" s="7"/>
      <c r="C10" s="7"/>
      <c r="D10" s="8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</row>
    <row r="11" spans="1:23" x14ac:dyDescent="0.25">
      <c r="B11"/>
      <c r="C11"/>
      <c r="F11" s="3"/>
      <c r="G11" s="3"/>
      <c r="H11" s="3"/>
      <c r="I11" s="3"/>
      <c r="J11" s="3"/>
      <c r="K11" s="3"/>
    </row>
    <row r="12" spans="1:23" ht="15.75" customHeight="1" x14ac:dyDescent="0.25">
      <c r="A12" s="72" t="s">
        <v>3</v>
      </c>
      <c r="B12" s="72"/>
      <c r="C12" s="72"/>
      <c r="D12" s="72"/>
      <c r="E12" s="72"/>
      <c r="F12" s="73" t="s">
        <v>4</v>
      </c>
      <c r="G12" s="73"/>
      <c r="H12" s="73"/>
      <c r="I12" s="73"/>
      <c r="J12" s="73"/>
      <c r="K12" s="73"/>
      <c r="L12" s="73"/>
      <c r="M12" s="73"/>
      <c r="N12" s="73"/>
      <c r="O12" s="73"/>
      <c r="P12" s="74" t="s">
        <v>5</v>
      </c>
      <c r="Q12" s="74"/>
      <c r="R12" s="74"/>
      <c r="S12" s="75" t="s">
        <v>6</v>
      </c>
      <c r="T12" s="75"/>
      <c r="U12" s="75"/>
      <c r="V12" s="75"/>
    </row>
    <row r="13" spans="1:23" s="12" customFormat="1" ht="45" x14ac:dyDescent="0.25">
      <c r="A13" s="10" t="s">
        <v>7</v>
      </c>
      <c r="B13" s="10" t="s">
        <v>8</v>
      </c>
      <c r="C13" s="10" t="s">
        <v>9</v>
      </c>
      <c r="D13" s="10" t="s">
        <v>10</v>
      </c>
      <c r="E13" s="10" t="s">
        <v>11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11"/>
      <c r="Q13" s="11" t="s">
        <v>12</v>
      </c>
      <c r="R13" s="11" t="s">
        <v>13</v>
      </c>
      <c r="S13" s="9" t="s">
        <v>14</v>
      </c>
      <c r="T13" s="9" t="s">
        <v>15</v>
      </c>
      <c r="U13" s="9" t="s">
        <v>16</v>
      </c>
      <c r="V13" s="9" t="s">
        <v>17</v>
      </c>
    </row>
    <row r="14" spans="1:23" ht="15" customHeight="1" x14ac:dyDescent="0.25">
      <c r="A14" s="13">
        <v>1</v>
      </c>
      <c r="B14" s="14" t="s">
        <v>18</v>
      </c>
      <c r="C14" s="15">
        <v>2063</v>
      </c>
      <c r="D14" s="16" t="s">
        <v>19</v>
      </c>
      <c r="E14" s="17">
        <v>302</v>
      </c>
      <c r="F14" s="18">
        <v>14</v>
      </c>
      <c r="G14" s="19">
        <v>27</v>
      </c>
      <c r="H14" s="19">
        <v>32</v>
      </c>
      <c r="I14" s="19">
        <v>26</v>
      </c>
      <c r="J14" s="19">
        <v>34</v>
      </c>
      <c r="K14" s="19">
        <v>0</v>
      </c>
      <c r="L14" s="19">
        <v>0</v>
      </c>
      <c r="M14" s="19">
        <v>0</v>
      </c>
      <c r="N14" s="19">
        <v>0</v>
      </c>
      <c r="O14" s="20">
        <v>28</v>
      </c>
      <c r="P14" s="21">
        <v>0</v>
      </c>
      <c r="Q14" s="22">
        <f t="shared" ref="Q14:Q32" si="0">P14</f>
        <v>0</v>
      </c>
      <c r="R14" s="22">
        <f t="shared" ref="R14:R32" si="1">Q14+H14+L14</f>
        <v>32</v>
      </c>
      <c r="S14" s="18">
        <v>0</v>
      </c>
      <c r="T14" s="19">
        <v>4</v>
      </c>
      <c r="U14" s="23">
        <f>SUM(F14:O14)</f>
        <v>161</v>
      </c>
      <c r="V14" s="24">
        <f>Q14+S14+T14+U14</f>
        <v>165</v>
      </c>
      <c r="W14">
        <f>COUNTIF(V14:V32,0)</f>
        <v>0</v>
      </c>
    </row>
    <row r="15" spans="1:23" ht="15" customHeight="1" x14ac:dyDescent="0.25">
      <c r="A15" s="25">
        <f t="shared" ref="A15:A32" si="2">A14+1</f>
        <v>2</v>
      </c>
      <c r="B15" s="26" t="s">
        <v>18</v>
      </c>
      <c r="C15" s="27">
        <v>2062</v>
      </c>
      <c r="D15" s="28" t="s">
        <v>19</v>
      </c>
      <c r="E15" s="29">
        <v>579</v>
      </c>
      <c r="F15" s="30">
        <v>6</v>
      </c>
      <c r="G15" s="31">
        <v>120</v>
      </c>
      <c r="H15" s="31">
        <v>105</v>
      </c>
      <c r="I15" s="31">
        <v>28</v>
      </c>
      <c r="J15" s="31">
        <v>18</v>
      </c>
      <c r="K15" s="31">
        <v>0</v>
      </c>
      <c r="L15" s="31">
        <v>1</v>
      </c>
      <c r="M15" s="31">
        <v>0</v>
      </c>
      <c r="N15" s="31">
        <v>0</v>
      </c>
      <c r="O15" s="32">
        <v>21</v>
      </c>
      <c r="P15" s="33">
        <v>1</v>
      </c>
      <c r="Q15" s="34">
        <f t="shared" si="0"/>
        <v>1</v>
      </c>
      <c r="R15" s="34">
        <f t="shared" si="1"/>
        <v>107</v>
      </c>
      <c r="S15" s="30">
        <v>0</v>
      </c>
      <c r="T15" s="31">
        <v>6</v>
      </c>
      <c r="U15" s="35">
        <f t="shared" ref="U15:U32" si="3">SUM(F15:O15)</f>
        <v>299</v>
      </c>
      <c r="V15" s="36">
        <f>Q15+S15+T15+U15</f>
        <v>306</v>
      </c>
      <c r="W15">
        <f>C36</f>
        <v>19</v>
      </c>
    </row>
    <row r="16" spans="1:23" ht="15" customHeight="1" x14ac:dyDescent="0.25">
      <c r="A16" s="37">
        <f t="shared" si="2"/>
        <v>3</v>
      </c>
      <c r="B16" s="38" t="s">
        <v>18</v>
      </c>
      <c r="C16" s="39">
        <v>2061</v>
      </c>
      <c r="D16" s="40" t="s">
        <v>19</v>
      </c>
      <c r="E16" s="41">
        <v>628</v>
      </c>
      <c r="F16" s="42">
        <v>8</v>
      </c>
      <c r="G16" s="43">
        <v>91</v>
      </c>
      <c r="H16" s="43">
        <v>99</v>
      </c>
      <c r="I16" s="43">
        <v>18</v>
      </c>
      <c r="J16" s="43">
        <v>154</v>
      </c>
      <c r="K16" s="43">
        <v>0</v>
      </c>
      <c r="L16" s="43">
        <v>1</v>
      </c>
      <c r="M16" s="43">
        <v>0</v>
      </c>
      <c r="N16" s="43">
        <v>0</v>
      </c>
      <c r="O16" s="44">
        <v>4</v>
      </c>
      <c r="P16" s="45">
        <v>0</v>
      </c>
      <c r="Q16" s="46">
        <f t="shared" si="0"/>
        <v>0</v>
      </c>
      <c r="R16" s="46">
        <f t="shared" si="1"/>
        <v>100</v>
      </c>
      <c r="S16" s="42">
        <v>0</v>
      </c>
      <c r="T16" s="43">
        <v>20</v>
      </c>
      <c r="U16" s="47">
        <f t="shared" si="3"/>
        <v>375</v>
      </c>
      <c r="V16" s="48">
        <f t="shared" ref="V16:V32" si="4">Q16+S16+T16+U16</f>
        <v>395</v>
      </c>
      <c r="W16">
        <f>W15-W14</f>
        <v>19</v>
      </c>
    </row>
    <row r="17" spans="1:23" ht="15" customHeight="1" x14ac:dyDescent="0.25">
      <c r="A17" s="25">
        <f t="shared" si="2"/>
        <v>4</v>
      </c>
      <c r="B17" s="26" t="s">
        <v>18</v>
      </c>
      <c r="C17" s="27">
        <v>2060</v>
      </c>
      <c r="D17" s="28" t="s">
        <v>19</v>
      </c>
      <c r="E17" s="29">
        <v>370</v>
      </c>
      <c r="F17" s="30">
        <v>20</v>
      </c>
      <c r="G17" s="31">
        <v>56</v>
      </c>
      <c r="H17" s="31">
        <v>72</v>
      </c>
      <c r="I17" s="31">
        <v>12</v>
      </c>
      <c r="J17" s="31">
        <v>7</v>
      </c>
      <c r="K17" s="31">
        <v>0</v>
      </c>
      <c r="L17" s="31">
        <v>4</v>
      </c>
      <c r="M17" s="31">
        <v>0</v>
      </c>
      <c r="N17" s="31">
        <v>0</v>
      </c>
      <c r="O17" s="32">
        <v>7</v>
      </c>
      <c r="P17" s="33">
        <v>1</v>
      </c>
      <c r="Q17" s="34">
        <f t="shared" si="0"/>
        <v>1</v>
      </c>
      <c r="R17" s="34">
        <f t="shared" si="1"/>
        <v>77</v>
      </c>
      <c r="S17" s="30">
        <v>0</v>
      </c>
      <c r="T17" s="31">
        <v>12</v>
      </c>
      <c r="U17" s="35">
        <f t="shared" si="3"/>
        <v>178</v>
      </c>
      <c r="V17" s="36">
        <f t="shared" si="4"/>
        <v>191</v>
      </c>
      <c r="W17" s="49">
        <f>W16*100/W15</f>
        <v>100</v>
      </c>
    </row>
    <row r="18" spans="1:23" ht="15" customHeight="1" x14ac:dyDescent="0.25">
      <c r="A18" s="37">
        <f t="shared" si="2"/>
        <v>5</v>
      </c>
      <c r="B18" s="38" t="s">
        <v>18</v>
      </c>
      <c r="C18" s="39">
        <v>2059</v>
      </c>
      <c r="D18" s="40" t="s">
        <v>20</v>
      </c>
      <c r="E18" s="41">
        <v>508</v>
      </c>
      <c r="F18" s="42">
        <v>11</v>
      </c>
      <c r="G18" s="43">
        <v>45</v>
      </c>
      <c r="H18" s="43">
        <v>23</v>
      </c>
      <c r="I18" s="43">
        <v>111</v>
      </c>
      <c r="J18" s="43">
        <v>102</v>
      </c>
      <c r="K18" s="43">
        <v>0</v>
      </c>
      <c r="L18" s="43">
        <v>2</v>
      </c>
      <c r="M18" s="43">
        <v>0</v>
      </c>
      <c r="N18" s="43">
        <v>0</v>
      </c>
      <c r="O18" s="44">
        <v>8</v>
      </c>
      <c r="P18" s="45">
        <v>0</v>
      </c>
      <c r="Q18" s="46">
        <f t="shared" si="0"/>
        <v>0</v>
      </c>
      <c r="R18" s="46">
        <f t="shared" si="1"/>
        <v>25</v>
      </c>
      <c r="S18" s="42">
        <v>0</v>
      </c>
      <c r="T18" s="43">
        <v>9</v>
      </c>
      <c r="U18" s="47">
        <f t="shared" si="3"/>
        <v>302</v>
      </c>
      <c r="V18" s="48">
        <f t="shared" si="4"/>
        <v>311</v>
      </c>
      <c r="W18" s="50" t="str">
        <f>TEXT(W17,"0.00")</f>
        <v>100.00</v>
      </c>
    </row>
    <row r="19" spans="1:23" ht="15" customHeight="1" x14ac:dyDescent="0.25">
      <c r="A19" s="25">
        <f t="shared" si="2"/>
        <v>6</v>
      </c>
      <c r="B19" s="26" t="s">
        <v>18</v>
      </c>
      <c r="C19" s="27">
        <v>2059</v>
      </c>
      <c r="D19" s="28" t="s">
        <v>19</v>
      </c>
      <c r="E19" s="29">
        <v>617</v>
      </c>
      <c r="F19" s="30">
        <v>23</v>
      </c>
      <c r="G19" s="31">
        <v>60</v>
      </c>
      <c r="H19" s="31">
        <v>46</v>
      </c>
      <c r="I19" s="31">
        <v>121</v>
      </c>
      <c r="J19" s="31">
        <v>92</v>
      </c>
      <c r="K19" s="31">
        <v>0</v>
      </c>
      <c r="L19" s="31">
        <v>0</v>
      </c>
      <c r="M19" s="31">
        <v>0</v>
      </c>
      <c r="N19" s="31">
        <v>0</v>
      </c>
      <c r="O19" s="32">
        <v>6</v>
      </c>
      <c r="P19" s="33">
        <v>0</v>
      </c>
      <c r="Q19" s="34">
        <f t="shared" si="0"/>
        <v>0</v>
      </c>
      <c r="R19" s="34">
        <f t="shared" si="1"/>
        <v>46</v>
      </c>
      <c r="S19" s="30">
        <v>0</v>
      </c>
      <c r="T19" s="31">
        <v>15</v>
      </c>
      <c r="U19" s="35">
        <f>SUM(F19:O19)</f>
        <v>348</v>
      </c>
      <c r="V19" s="36">
        <f t="shared" si="4"/>
        <v>363</v>
      </c>
    </row>
    <row r="20" spans="1:23" ht="15" customHeight="1" x14ac:dyDescent="0.25">
      <c r="A20" s="37">
        <f t="shared" si="2"/>
        <v>7</v>
      </c>
      <c r="B20" s="38" t="s">
        <v>18</v>
      </c>
      <c r="C20" s="39">
        <v>2058</v>
      </c>
      <c r="D20" s="40" t="s">
        <v>20</v>
      </c>
      <c r="E20" s="41">
        <v>409</v>
      </c>
      <c r="F20" s="42">
        <v>6</v>
      </c>
      <c r="G20" s="43">
        <v>29</v>
      </c>
      <c r="H20" s="43">
        <v>15</v>
      </c>
      <c r="I20" s="43">
        <v>96</v>
      </c>
      <c r="J20" s="43">
        <v>68</v>
      </c>
      <c r="K20" s="43">
        <v>0</v>
      </c>
      <c r="L20" s="43">
        <v>4</v>
      </c>
      <c r="M20" s="43">
        <v>0</v>
      </c>
      <c r="N20" s="43">
        <v>0</v>
      </c>
      <c r="O20" s="44">
        <v>22</v>
      </c>
      <c r="P20" s="45">
        <v>0</v>
      </c>
      <c r="Q20" s="46">
        <f t="shared" si="0"/>
        <v>0</v>
      </c>
      <c r="R20" s="46">
        <f t="shared" si="1"/>
        <v>19</v>
      </c>
      <c r="S20" s="42">
        <v>0</v>
      </c>
      <c r="T20" s="43">
        <v>8</v>
      </c>
      <c r="U20" s="47">
        <f t="shared" si="3"/>
        <v>240</v>
      </c>
      <c r="V20" s="48">
        <f t="shared" si="4"/>
        <v>248</v>
      </c>
    </row>
    <row r="21" spans="1:23" ht="15" customHeight="1" x14ac:dyDescent="0.25">
      <c r="A21" s="25">
        <f t="shared" si="2"/>
        <v>8</v>
      </c>
      <c r="B21" s="26" t="s">
        <v>18</v>
      </c>
      <c r="C21" s="27">
        <v>2058</v>
      </c>
      <c r="D21" s="28" t="s">
        <v>19</v>
      </c>
      <c r="E21" s="29">
        <v>410</v>
      </c>
      <c r="F21" s="30">
        <v>12</v>
      </c>
      <c r="G21" s="31">
        <v>24</v>
      </c>
      <c r="H21" s="31">
        <v>26</v>
      </c>
      <c r="I21" s="31">
        <v>84</v>
      </c>
      <c r="J21" s="31">
        <v>83</v>
      </c>
      <c r="K21" s="31">
        <v>0</v>
      </c>
      <c r="L21" s="31">
        <v>2</v>
      </c>
      <c r="M21" s="31">
        <v>0</v>
      </c>
      <c r="N21" s="31">
        <v>0</v>
      </c>
      <c r="O21" s="32">
        <v>11</v>
      </c>
      <c r="P21" s="33">
        <v>0</v>
      </c>
      <c r="Q21" s="34">
        <f t="shared" si="0"/>
        <v>0</v>
      </c>
      <c r="R21" s="34">
        <f t="shared" si="1"/>
        <v>28</v>
      </c>
      <c r="S21" s="30">
        <v>0</v>
      </c>
      <c r="T21" s="31">
        <v>6</v>
      </c>
      <c r="U21" s="35">
        <f t="shared" si="3"/>
        <v>242</v>
      </c>
      <c r="V21" s="36">
        <f t="shared" si="4"/>
        <v>248</v>
      </c>
    </row>
    <row r="22" spans="1:23" ht="15" customHeight="1" x14ac:dyDescent="0.25">
      <c r="A22" s="37">
        <f t="shared" si="2"/>
        <v>9</v>
      </c>
      <c r="B22" s="38" t="s">
        <v>18</v>
      </c>
      <c r="C22" s="39">
        <v>2057</v>
      </c>
      <c r="D22" s="40" t="s">
        <v>20</v>
      </c>
      <c r="E22" s="41">
        <v>443</v>
      </c>
      <c r="F22" s="42">
        <v>18</v>
      </c>
      <c r="G22" s="43">
        <v>44</v>
      </c>
      <c r="H22" s="43">
        <v>12</v>
      </c>
      <c r="I22" s="43">
        <v>88</v>
      </c>
      <c r="J22" s="43">
        <v>98</v>
      </c>
      <c r="K22" s="43">
        <v>0</v>
      </c>
      <c r="L22" s="43">
        <v>2</v>
      </c>
      <c r="M22" s="43">
        <v>0</v>
      </c>
      <c r="N22" s="43">
        <v>0</v>
      </c>
      <c r="O22" s="44">
        <v>5</v>
      </c>
      <c r="P22" s="45">
        <v>0</v>
      </c>
      <c r="Q22" s="46">
        <f t="shared" si="0"/>
        <v>0</v>
      </c>
      <c r="R22" s="46">
        <f t="shared" si="1"/>
        <v>14</v>
      </c>
      <c r="S22" s="42">
        <v>0</v>
      </c>
      <c r="T22" s="43">
        <v>17</v>
      </c>
      <c r="U22" s="47">
        <f t="shared" si="3"/>
        <v>267</v>
      </c>
      <c r="V22" s="48">
        <f t="shared" si="4"/>
        <v>284</v>
      </c>
    </row>
    <row r="23" spans="1:23" ht="15" customHeight="1" x14ac:dyDescent="0.25">
      <c r="A23" s="25">
        <f t="shared" si="2"/>
        <v>10</v>
      </c>
      <c r="B23" s="26" t="s">
        <v>18</v>
      </c>
      <c r="C23" s="27">
        <v>2057</v>
      </c>
      <c r="D23" s="28" t="s">
        <v>19</v>
      </c>
      <c r="E23" s="29">
        <v>444</v>
      </c>
      <c r="F23" s="30">
        <v>12</v>
      </c>
      <c r="G23" s="31">
        <v>45</v>
      </c>
      <c r="H23" s="31">
        <v>10</v>
      </c>
      <c r="I23" s="31">
        <v>90</v>
      </c>
      <c r="J23" s="31">
        <v>107</v>
      </c>
      <c r="K23" s="31">
        <v>0</v>
      </c>
      <c r="L23" s="31">
        <v>0</v>
      </c>
      <c r="M23" s="31">
        <v>0</v>
      </c>
      <c r="N23" s="31">
        <v>0</v>
      </c>
      <c r="O23" s="32">
        <v>3</v>
      </c>
      <c r="P23" s="33">
        <v>0</v>
      </c>
      <c r="Q23" s="34">
        <f t="shared" si="0"/>
        <v>0</v>
      </c>
      <c r="R23" s="34">
        <f t="shared" si="1"/>
        <v>10</v>
      </c>
      <c r="S23" s="30">
        <v>0</v>
      </c>
      <c r="T23" s="31">
        <v>8</v>
      </c>
      <c r="U23" s="35">
        <f t="shared" si="3"/>
        <v>267</v>
      </c>
      <c r="V23" s="36">
        <f t="shared" si="4"/>
        <v>275</v>
      </c>
    </row>
    <row r="24" spans="1:23" ht="15" customHeight="1" x14ac:dyDescent="0.25">
      <c r="A24" s="37">
        <f t="shared" si="2"/>
        <v>11</v>
      </c>
      <c r="B24" s="38" t="s">
        <v>18</v>
      </c>
      <c r="C24" s="39">
        <v>2056</v>
      </c>
      <c r="D24" s="40" t="s">
        <v>21</v>
      </c>
      <c r="E24" s="41">
        <v>572</v>
      </c>
      <c r="F24" s="42">
        <v>25</v>
      </c>
      <c r="G24" s="43">
        <v>27</v>
      </c>
      <c r="H24" s="43">
        <v>30</v>
      </c>
      <c r="I24" s="43">
        <v>96</v>
      </c>
      <c r="J24" s="43">
        <v>156</v>
      </c>
      <c r="K24" s="43">
        <v>0</v>
      </c>
      <c r="L24" s="43">
        <v>0</v>
      </c>
      <c r="M24" s="43">
        <v>0</v>
      </c>
      <c r="N24" s="43">
        <v>0</v>
      </c>
      <c r="O24" s="44">
        <v>15</v>
      </c>
      <c r="P24" s="45">
        <v>0</v>
      </c>
      <c r="Q24" s="46">
        <f t="shared" si="0"/>
        <v>0</v>
      </c>
      <c r="R24" s="46">
        <f t="shared" si="1"/>
        <v>30</v>
      </c>
      <c r="S24" s="42">
        <v>0</v>
      </c>
      <c r="T24" s="43">
        <v>6</v>
      </c>
      <c r="U24" s="47">
        <f t="shared" si="3"/>
        <v>349</v>
      </c>
      <c r="V24" s="48">
        <f t="shared" si="4"/>
        <v>355</v>
      </c>
    </row>
    <row r="25" spans="1:23" ht="15" customHeight="1" x14ac:dyDescent="0.25">
      <c r="A25" s="25">
        <f t="shared" si="2"/>
        <v>12</v>
      </c>
      <c r="B25" s="26" t="s">
        <v>18</v>
      </c>
      <c r="C25" s="27">
        <v>2056</v>
      </c>
      <c r="D25" s="28" t="s">
        <v>20</v>
      </c>
      <c r="E25" s="29">
        <v>572</v>
      </c>
      <c r="F25" s="30">
        <v>28</v>
      </c>
      <c r="G25" s="31">
        <v>37</v>
      </c>
      <c r="H25" s="31">
        <v>43</v>
      </c>
      <c r="I25" s="31">
        <v>92</v>
      </c>
      <c r="J25" s="31">
        <v>139</v>
      </c>
      <c r="K25" s="31">
        <v>0</v>
      </c>
      <c r="L25" s="31">
        <v>0</v>
      </c>
      <c r="M25" s="31">
        <v>0</v>
      </c>
      <c r="N25" s="31">
        <v>0</v>
      </c>
      <c r="O25" s="32">
        <v>9</v>
      </c>
      <c r="P25" s="33">
        <v>0</v>
      </c>
      <c r="Q25" s="34">
        <f t="shared" si="0"/>
        <v>0</v>
      </c>
      <c r="R25" s="34">
        <f t="shared" si="1"/>
        <v>43</v>
      </c>
      <c r="S25" s="30">
        <v>0</v>
      </c>
      <c r="T25" s="31">
        <v>15</v>
      </c>
      <c r="U25" s="35">
        <f t="shared" si="3"/>
        <v>348</v>
      </c>
      <c r="V25" s="36">
        <f t="shared" si="4"/>
        <v>363</v>
      </c>
    </row>
    <row r="26" spans="1:23" ht="15" customHeight="1" x14ac:dyDescent="0.25">
      <c r="A26" s="37">
        <f t="shared" si="2"/>
        <v>13</v>
      </c>
      <c r="B26" s="38" t="s">
        <v>18</v>
      </c>
      <c r="C26" s="39">
        <v>2056</v>
      </c>
      <c r="D26" s="40" t="s">
        <v>19</v>
      </c>
      <c r="E26" s="41">
        <v>572</v>
      </c>
      <c r="F26" s="42">
        <v>28</v>
      </c>
      <c r="G26" s="43">
        <v>39</v>
      </c>
      <c r="H26" s="43">
        <v>50</v>
      </c>
      <c r="I26" s="43">
        <v>101</v>
      </c>
      <c r="J26" s="43">
        <v>135</v>
      </c>
      <c r="K26" s="43">
        <v>0</v>
      </c>
      <c r="L26" s="43">
        <v>1</v>
      </c>
      <c r="M26" s="43">
        <v>0</v>
      </c>
      <c r="N26" s="43">
        <v>0</v>
      </c>
      <c r="O26" s="44">
        <v>5</v>
      </c>
      <c r="P26" s="45">
        <v>0</v>
      </c>
      <c r="Q26" s="46">
        <f t="shared" si="0"/>
        <v>0</v>
      </c>
      <c r="R26" s="46">
        <f t="shared" si="1"/>
        <v>51</v>
      </c>
      <c r="S26" s="42">
        <v>0</v>
      </c>
      <c r="T26" s="43">
        <v>15</v>
      </c>
      <c r="U26" s="47">
        <f t="shared" si="3"/>
        <v>359</v>
      </c>
      <c r="V26" s="48">
        <f t="shared" si="4"/>
        <v>374</v>
      </c>
    </row>
    <row r="27" spans="1:23" ht="15" customHeight="1" x14ac:dyDescent="0.25">
      <c r="A27" s="25">
        <f t="shared" si="2"/>
        <v>14</v>
      </c>
      <c r="B27" s="26" t="s">
        <v>18</v>
      </c>
      <c r="C27" s="27">
        <v>2055</v>
      </c>
      <c r="D27" s="28" t="s">
        <v>20</v>
      </c>
      <c r="E27" s="29">
        <v>570</v>
      </c>
      <c r="F27" s="30">
        <v>25</v>
      </c>
      <c r="G27" s="31">
        <v>42</v>
      </c>
      <c r="H27" s="31">
        <v>30</v>
      </c>
      <c r="I27" s="31">
        <v>78</v>
      </c>
      <c r="J27" s="31">
        <v>163</v>
      </c>
      <c r="K27" s="31">
        <v>0</v>
      </c>
      <c r="L27" s="31">
        <v>3</v>
      </c>
      <c r="M27" s="31">
        <v>0</v>
      </c>
      <c r="N27" s="31">
        <v>0</v>
      </c>
      <c r="O27" s="32">
        <v>9</v>
      </c>
      <c r="P27" s="33">
        <v>0</v>
      </c>
      <c r="Q27" s="34">
        <f t="shared" si="0"/>
        <v>0</v>
      </c>
      <c r="R27" s="34">
        <f t="shared" si="1"/>
        <v>33</v>
      </c>
      <c r="S27" s="30">
        <v>0</v>
      </c>
      <c r="T27" s="31">
        <v>10</v>
      </c>
      <c r="U27" s="35">
        <f t="shared" si="3"/>
        <v>350</v>
      </c>
      <c r="V27" s="36">
        <f t="shared" si="4"/>
        <v>360</v>
      </c>
      <c r="W27" t="e">
        <f>#REF!</f>
        <v>#REF!</v>
      </c>
    </row>
    <row r="28" spans="1:23" ht="15" customHeight="1" x14ac:dyDescent="0.25">
      <c r="A28" s="37">
        <f t="shared" si="2"/>
        <v>15</v>
      </c>
      <c r="B28" s="38" t="s">
        <v>18</v>
      </c>
      <c r="C28" s="39">
        <v>2055</v>
      </c>
      <c r="D28" s="40" t="s">
        <v>19</v>
      </c>
      <c r="E28" s="41">
        <v>570</v>
      </c>
      <c r="F28" s="42">
        <v>16</v>
      </c>
      <c r="G28" s="43">
        <v>30</v>
      </c>
      <c r="H28" s="43">
        <v>47</v>
      </c>
      <c r="I28" s="43">
        <v>69</v>
      </c>
      <c r="J28" s="43">
        <v>180</v>
      </c>
      <c r="K28" s="43">
        <v>0</v>
      </c>
      <c r="L28" s="43">
        <v>2</v>
      </c>
      <c r="M28" s="43">
        <v>0</v>
      </c>
      <c r="N28" s="43">
        <v>0</v>
      </c>
      <c r="O28" s="44">
        <v>6</v>
      </c>
      <c r="P28" s="45">
        <v>0</v>
      </c>
      <c r="Q28" s="46">
        <f t="shared" si="0"/>
        <v>0</v>
      </c>
      <c r="R28" s="46">
        <f t="shared" si="1"/>
        <v>49</v>
      </c>
      <c r="S28" s="42">
        <v>0</v>
      </c>
      <c r="T28" s="43">
        <v>9</v>
      </c>
      <c r="U28" s="47">
        <f t="shared" si="3"/>
        <v>350</v>
      </c>
      <c r="V28" s="48">
        <f t="shared" si="4"/>
        <v>359</v>
      </c>
      <c r="W28" t="e">
        <f>W27-W26</f>
        <v>#REF!</v>
      </c>
    </row>
    <row r="29" spans="1:23" ht="15" customHeight="1" x14ac:dyDescent="0.25">
      <c r="A29" s="25">
        <f t="shared" si="2"/>
        <v>16</v>
      </c>
      <c r="B29" s="26" t="s">
        <v>18</v>
      </c>
      <c r="C29" s="27">
        <v>2054</v>
      </c>
      <c r="D29" s="28" t="s">
        <v>19</v>
      </c>
      <c r="E29" s="29">
        <v>663</v>
      </c>
      <c r="F29" s="30">
        <v>25</v>
      </c>
      <c r="G29" s="31">
        <v>147</v>
      </c>
      <c r="H29" s="31">
        <v>158</v>
      </c>
      <c r="I29" s="31">
        <v>11</v>
      </c>
      <c r="J29" s="31">
        <v>15</v>
      </c>
      <c r="K29" s="31">
        <v>0</v>
      </c>
      <c r="L29" s="31">
        <v>1</v>
      </c>
      <c r="M29" s="31">
        <v>0</v>
      </c>
      <c r="N29" s="31">
        <v>0</v>
      </c>
      <c r="O29" s="32">
        <v>45</v>
      </c>
      <c r="P29" s="33">
        <v>0</v>
      </c>
      <c r="Q29" s="34">
        <f t="shared" si="0"/>
        <v>0</v>
      </c>
      <c r="R29" s="34">
        <f t="shared" si="1"/>
        <v>159</v>
      </c>
      <c r="S29" s="30">
        <v>0</v>
      </c>
      <c r="T29" s="31">
        <v>18</v>
      </c>
      <c r="U29" s="35">
        <f t="shared" si="3"/>
        <v>402</v>
      </c>
      <c r="V29" s="36">
        <f t="shared" si="4"/>
        <v>420</v>
      </c>
      <c r="W29" s="49" t="e">
        <f>W28*100/W27</f>
        <v>#REF!</v>
      </c>
    </row>
    <row r="30" spans="1:23" ht="15" customHeight="1" x14ac:dyDescent="0.25">
      <c r="A30" s="37">
        <f t="shared" si="2"/>
        <v>17</v>
      </c>
      <c r="B30" s="38" t="s">
        <v>18</v>
      </c>
      <c r="C30" s="39">
        <v>2053</v>
      </c>
      <c r="D30" s="40" t="s">
        <v>19</v>
      </c>
      <c r="E30" s="41">
        <v>559</v>
      </c>
      <c r="F30" s="42">
        <v>12</v>
      </c>
      <c r="G30" s="43">
        <v>126</v>
      </c>
      <c r="H30" s="43">
        <v>161</v>
      </c>
      <c r="I30" s="43">
        <v>7</v>
      </c>
      <c r="J30" s="43">
        <v>20</v>
      </c>
      <c r="K30" s="43">
        <v>0</v>
      </c>
      <c r="L30" s="43">
        <v>1</v>
      </c>
      <c r="M30" s="43">
        <v>0</v>
      </c>
      <c r="N30" s="43">
        <v>0</v>
      </c>
      <c r="O30" s="44">
        <v>50</v>
      </c>
      <c r="P30" s="45">
        <v>0</v>
      </c>
      <c r="Q30" s="46">
        <f t="shared" si="0"/>
        <v>0</v>
      </c>
      <c r="R30" s="46">
        <f t="shared" si="1"/>
        <v>162</v>
      </c>
      <c r="S30" s="42">
        <v>0</v>
      </c>
      <c r="T30" s="43">
        <v>14</v>
      </c>
      <c r="U30" s="47">
        <f t="shared" si="3"/>
        <v>377</v>
      </c>
      <c r="V30" s="48">
        <f t="shared" si="4"/>
        <v>391</v>
      </c>
      <c r="W30" s="50" t="e">
        <f>TEXT(W29,"0.00")</f>
        <v>#REF!</v>
      </c>
    </row>
    <row r="31" spans="1:23" ht="15" customHeight="1" x14ac:dyDescent="0.25">
      <c r="A31" s="25">
        <f t="shared" si="2"/>
        <v>18</v>
      </c>
      <c r="B31" s="26" t="s">
        <v>18</v>
      </c>
      <c r="C31" s="27">
        <v>2052</v>
      </c>
      <c r="D31" s="28" t="s">
        <v>20</v>
      </c>
      <c r="E31" s="29">
        <v>428</v>
      </c>
      <c r="F31" s="30">
        <v>0</v>
      </c>
      <c r="G31" s="31">
        <v>97</v>
      </c>
      <c r="H31" s="31">
        <v>88</v>
      </c>
      <c r="I31" s="31">
        <v>5</v>
      </c>
      <c r="J31" s="31">
        <v>14</v>
      </c>
      <c r="K31" s="31">
        <v>0</v>
      </c>
      <c r="L31" s="31">
        <v>1</v>
      </c>
      <c r="M31" s="31">
        <v>0</v>
      </c>
      <c r="N31" s="31">
        <v>0</v>
      </c>
      <c r="O31" s="32">
        <v>46</v>
      </c>
      <c r="P31" s="33">
        <v>0</v>
      </c>
      <c r="Q31" s="34">
        <f t="shared" si="0"/>
        <v>0</v>
      </c>
      <c r="R31" s="34">
        <f t="shared" si="1"/>
        <v>89</v>
      </c>
      <c r="S31" s="30">
        <v>0</v>
      </c>
      <c r="T31" s="31">
        <v>0</v>
      </c>
      <c r="U31" s="35">
        <f t="shared" si="3"/>
        <v>251</v>
      </c>
      <c r="V31" s="36">
        <f t="shared" si="4"/>
        <v>251</v>
      </c>
    </row>
    <row r="32" spans="1:23" ht="15" customHeight="1" x14ac:dyDescent="0.25">
      <c r="A32" s="37">
        <f t="shared" si="2"/>
        <v>19</v>
      </c>
      <c r="B32" s="38" t="s">
        <v>18</v>
      </c>
      <c r="C32" s="39">
        <v>2052</v>
      </c>
      <c r="D32" s="40" t="s">
        <v>19</v>
      </c>
      <c r="E32" s="41">
        <v>429</v>
      </c>
      <c r="F32" s="42">
        <v>6</v>
      </c>
      <c r="G32" s="43">
        <v>97</v>
      </c>
      <c r="H32" s="43">
        <v>125</v>
      </c>
      <c r="I32" s="43">
        <v>5</v>
      </c>
      <c r="J32" s="43">
        <v>11</v>
      </c>
      <c r="K32" s="43">
        <v>0</v>
      </c>
      <c r="L32" s="43">
        <v>0</v>
      </c>
      <c r="M32" s="43">
        <v>0</v>
      </c>
      <c r="N32" s="43">
        <v>0</v>
      </c>
      <c r="O32" s="44">
        <v>43</v>
      </c>
      <c r="P32" s="45">
        <v>0</v>
      </c>
      <c r="Q32" s="46">
        <f t="shared" si="0"/>
        <v>0</v>
      </c>
      <c r="R32" s="46">
        <f t="shared" si="1"/>
        <v>125</v>
      </c>
      <c r="S32" s="42">
        <v>0</v>
      </c>
      <c r="T32" s="43">
        <v>6</v>
      </c>
      <c r="U32" s="47">
        <f t="shared" si="3"/>
        <v>287</v>
      </c>
      <c r="V32" s="48">
        <f t="shared" si="4"/>
        <v>293</v>
      </c>
    </row>
    <row r="33" spans="1:22" ht="5.0999999999999996" customHeight="1" x14ac:dyDescent="0.25">
      <c r="A33" s="51"/>
      <c r="B33" s="52"/>
      <c r="C33" s="53"/>
      <c r="D33" s="54"/>
      <c r="E33" s="55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7"/>
    </row>
    <row r="34" spans="1:22" ht="5.0999999999999996" customHeight="1" x14ac:dyDescent="0.25">
      <c r="A34" s="58"/>
      <c r="B34" s="59"/>
      <c r="C34" s="60"/>
      <c r="D34" s="61"/>
      <c r="E34" s="62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4"/>
    </row>
    <row r="35" spans="1:22" ht="5.0999999999999996" customHeight="1" x14ac:dyDescent="0.25">
      <c r="A35" s="51"/>
      <c r="B35" s="52"/>
      <c r="C35" s="53"/>
      <c r="D35" s="54"/>
      <c r="E35" s="55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7"/>
    </row>
    <row r="36" spans="1:22" x14ac:dyDescent="0.25">
      <c r="A36" s="65" t="s">
        <v>22</v>
      </c>
      <c r="B36" s="65"/>
      <c r="C36" s="65">
        <f>COUNTA(C14:C32)</f>
        <v>19</v>
      </c>
      <c r="D36" s="66"/>
      <c r="E36" s="67">
        <f t="shared" ref="E36:S36" si="5">SUM(E14:E32)</f>
        <v>9645</v>
      </c>
      <c r="F36" s="67">
        <f t="shared" si="5"/>
        <v>295</v>
      </c>
      <c r="G36" s="67">
        <f t="shared" si="5"/>
        <v>1183</v>
      </c>
      <c r="H36" s="67">
        <f t="shared" si="5"/>
        <v>1172</v>
      </c>
      <c r="I36" s="67">
        <f t="shared" si="5"/>
        <v>1138</v>
      </c>
      <c r="J36" s="67">
        <f t="shared" si="5"/>
        <v>1596</v>
      </c>
      <c r="K36" s="67">
        <f t="shared" si="5"/>
        <v>0</v>
      </c>
      <c r="L36" s="67">
        <f t="shared" si="5"/>
        <v>25</v>
      </c>
      <c r="M36" s="67">
        <f t="shared" si="5"/>
        <v>0</v>
      </c>
      <c r="N36" s="67">
        <f t="shared" si="5"/>
        <v>0</v>
      </c>
      <c r="O36" s="67">
        <f t="shared" si="5"/>
        <v>343</v>
      </c>
      <c r="P36" s="67">
        <f t="shared" si="5"/>
        <v>2</v>
      </c>
      <c r="Q36" s="67">
        <f t="shared" si="5"/>
        <v>2</v>
      </c>
      <c r="R36" s="67">
        <f>SUM(R14:R32)</f>
        <v>1199</v>
      </c>
      <c r="S36" s="67">
        <f t="shared" si="5"/>
        <v>0</v>
      </c>
      <c r="T36" s="67">
        <f>SUM(T14:T32)</f>
        <v>198</v>
      </c>
      <c r="U36" s="67">
        <f>SUM(U14:U32)</f>
        <v>5752</v>
      </c>
      <c r="V36" s="67">
        <f>SUM(V14:V32)</f>
        <v>5952</v>
      </c>
    </row>
    <row r="37" spans="1:22" x14ac:dyDescent="0.25">
      <c r="V37" s="68"/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revision>3</cp:revision>
  <cp:lastPrinted>2015-06-10T08:58:01Z</cp:lastPrinted>
  <dcterms:created xsi:type="dcterms:W3CDTF">2015-06-07T01:43:03Z</dcterms:created>
  <dcterms:modified xsi:type="dcterms:W3CDTF">2015-06-30T17:28:53Z</dcterms:modified>
  <dc:language>es-MX</dc:language>
</cp:coreProperties>
</file>