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3970" windowHeight="44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AA22" i="1" l="1"/>
  <c r="W22" i="1"/>
  <c r="X22" i="1"/>
  <c r="R22" i="1"/>
  <c r="Q22" i="1"/>
  <c r="AB22" i="1"/>
  <c r="Q21" i="1"/>
  <c r="AB21" i="1" s="1"/>
  <c r="W21" i="1"/>
  <c r="X21" i="1" s="1"/>
  <c r="AA21" i="1"/>
  <c r="R21" i="1"/>
  <c r="Q20" i="1"/>
  <c r="W20" i="1"/>
  <c r="X20" i="1" s="1"/>
  <c r="AA20" i="1"/>
  <c r="AB20" i="1"/>
  <c r="R20" i="1"/>
  <c r="Q19" i="1"/>
  <c r="W19" i="1"/>
  <c r="X19" i="1" s="1"/>
  <c r="AA19" i="1"/>
  <c r="AB19" i="1"/>
  <c r="R19" i="1"/>
  <c r="AA18" i="1"/>
  <c r="W18" i="1"/>
  <c r="X18" i="1"/>
  <c r="R18" i="1"/>
  <c r="Q18" i="1"/>
  <c r="AB18" i="1"/>
  <c r="Q17" i="1"/>
  <c r="AB17" i="1" s="1"/>
  <c r="W17" i="1"/>
  <c r="X17" i="1" s="1"/>
  <c r="AA17" i="1"/>
  <c r="R17" i="1"/>
  <c r="Q16" i="1"/>
  <c r="W16" i="1"/>
  <c r="X16" i="1" s="1"/>
  <c r="AA16" i="1"/>
  <c r="AB16" i="1"/>
  <c r="R16" i="1"/>
  <c r="Q15" i="1"/>
  <c r="W15" i="1"/>
  <c r="X15" i="1" s="1"/>
  <c r="AA15" i="1"/>
  <c r="AB15" i="1"/>
  <c r="R15" i="1"/>
  <c r="AA14" i="1"/>
  <c r="W14" i="1"/>
  <c r="X14" i="1"/>
  <c r="R14" i="1"/>
  <c r="R26" i="1" s="1"/>
  <c r="Q14" i="1"/>
  <c r="AB14" i="1"/>
  <c r="AB26" i="1" s="1"/>
  <c r="AA26" i="1"/>
  <c r="Z26" i="1"/>
  <c r="Y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F26" i="1"/>
  <c r="E26" i="1"/>
  <c r="C26" i="1"/>
  <c r="AC15" i="1"/>
  <c r="A15" i="1"/>
  <c r="A16" i="1"/>
  <c r="A17" i="1" s="1"/>
  <c r="A18" i="1" s="1"/>
  <c r="A19" i="1" s="1"/>
  <c r="A20" i="1" s="1"/>
  <c r="A21" i="1" s="1"/>
  <c r="A22" i="1" s="1"/>
  <c r="X26" i="1" l="1"/>
  <c r="AC14" i="1"/>
  <c r="AC16" i="1" s="1"/>
  <c r="W26" i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<sst xmlns="http://schemas.openxmlformats.org/spreadsheetml/2006/main" count="40" uniqueCount="24">
  <si>
    <t>CÓMPUTOS MUNICIPALES</t>
  </si>
  <si>
    <t>Municipio: 049 Lagunillas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</si>
  <si>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</si>
  <si>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</si>
  <si>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</si>
  <si>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</si>
  <si>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</si>
  <si>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</si>
  <si>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</si>
  <si>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</si>
  <si>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</si>
  <si>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</si>
  <si>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</si>
  <si>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</si>
  <si>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</si>
  <si>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</si>
  <si>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</si>
  <si>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</si>
  <si>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VOTACIÓN EMITIDA</t>
  </si>
  <si>
    <t>LAGUNILLAS</t>
  </si>
  <si>
    <t>BÁSICA</t>
  </si>
  <si>
    <t>CONTIGUA 1</t>
  </si>
  <si>
    <t>EXTRAORDINARIA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</si>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</sst>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57150</xdr:colOff>
      <xdr:row>12</xdr:row>
      <xdr:rowOff>19050</xdr:rowOff>
    </xdr:from>
    <xdr:ext cx="476250" cy="47625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275"/>
    <xdr:pic>
      <xdr:nvPicPr>
        <xdr:cNvPr id="4" name="Imagen 3" descr="C:\Users\PEPE\Documents\2014\IEM_20_años\LOGOTIPO color 20 años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33500" cy="666750"/>
    <xdr:pic>
      <xdr:nvPicPr>
        <xdr:cNvPr id="5" name="Imagen 4" descr="C:\Users\PEPE\Documents\2014\IEM_20_años\Logotipo IEM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47675" cy="4476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</xdr:row>
      <xdr:rowOff>19050</xdr:rowOff>
    </xdr:from>
    <xdr:ext cx="457200" cy="457200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57150</xdr:colOff>
      <xdr:row>12</xdr:row>
      <xdr:rowOff>19050</xdr:rowOff>
    </xdr:from>
    <xdr:ext cx="476250" cy="476250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12</xdr:row>
      <xdr:rowOff>28575</xdr:rowOff>
    </xdr:from>
    <xdr:ext cx="457200" cy="45720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19050</xdr:rowOff>
    </xdr:from>
    <xdr:ext cx="428625" cy="457200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57150</xdr:colOff>
      <xdr:row>12</xdr:row>
      <xdr:rowOff>9525</xdr:rowOff>
    </xdr:from>
    <xdr:ext cx="476250" cy="476250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542925</xdr:colOff>
      <xdr:row>11</xdr:row>
      <xdr:rowOff>133350</xdr:rowOff>
    </xdr:from>
    <xdr:ext cx="600075" cy="6000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38100</xdr:colOff>
      <xdr:row>12</xdr:row>
      <xdr:rowOff>57150</xdr:rowOff>
    </xdr:from>
    <xdr:ext cx="457200" cy="457200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514350</xdr:colOff>
      <xdr:row>12</xdr:row>
      <xdr:rowOff>47625</xdr:rowOff>
    </xdr:from>
    <xdr:ext cx="476250" cy="476250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38100</xdr:colOff>
      <xdr:row>12</xdr:row>
      <xdr:rowOff>47625</xdr:rowOff>
    </xdr:from>
    <xdr:ext cx="476250" cy="476250"/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38100</xdr:colOff>
      <xdr:row>12</xdr:row>
      <xdr:rowOff>47625</xdr:rowOff>
    </xdr:from>
    <xdr:ext cx="476250" cy="476250"/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38100</xdr:colOff>
      <xdr:row>12</xdr:row>
      <xdr:rowOff>47625</xdr:rowOff>
    </xdr:from>
    <xdr:ext cx="476250" cy="476250"/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466725</xdr:colOff>
      <xdr:row>11</xdr:row>
      <xdr:rowOff>171450</xdr:rowOff>
    </xdr:from>
    <xdr:ext cx="600075" cy="600075"/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466725</xdr:colOff>
      <xdr:row>11</xdr:row>
      <xdr:rowOff>161925</xdr:rowOff>
    </xdr:from>
    <xdr:ext cx="600075" cy="600075"/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1000125</xdr:colOff>
      <xdr:row>11</xdr:row>
      <xdr:rowOff>171450</xdr:rowOff>
    </xdr:from>
    <xdr:ext cx="600075" cy="600075"/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552450</xdr:colOff>
      <xdr:row>12</xdr:row>
      <xdr:rowOff>47625</xdr:rowOff>
    </xdr:from>
    <xdr:ext cx="428625" cy="457200"/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57150</xdr:colOff>
      <xdr:row>12</xdr:row>
      <xdr:rowOff>47625</xdr:rowOff>
    </xdr:from>
    <xdr:ext cx="428625" cy="457200"/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561975</xdr:colOff>
      <xdr:row>12</xdr:row>
      <xdr:rowOff>57150</xdr:rowOff>
    </xdr:from>
    <xdr:ext cx="428625" cy="457200"/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topLeftCell="A8" zoomScale="80" zoomScaleNormal="80" workbookViewId="0">
      <pane xSplit="5" ySplit="6" topLeftCell="L14" activePane="bottomRight" state="frozen"/>
      <selection activeCell="A8" sqref="A8"/>
      <selection pane="topRight" activeCell="F8" sqref="F8"/>
      <selection pane="bottomLeft" activeCell="A14" sqref="A14"/>
      <selection pane="bottomRight" activeCell="AB26" sqref="AB26"/>
    </sheetView>
  </sheetViews>
  <sheetFormatPr baseColWidth="10" defaultColWidth="11.42578125" defaultRowHeight="15" x14ac:dyDescent="0.25"/>
  <cols>
    <col min="1" max="1" width="5.140625" bestFit="1" customWidth="1"/>
    <col min="2" max="2" width="22.28515625" style="7" bestFit="1" customWidth="1"/>
    <col min="3" max="3" width="6.5703125" style="7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0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8" t="s">
        <v>0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9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9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9" ht="18.75" x14ac:dyDescent="0.3">
      <c r="A8" s="69" t="s">
        <v>1</v>
      </c>
      <c r="B8" s="69"/>
      <c r="C8" s="69"/>
      <c r="D8" s="69"/>
      <c r="F8" s="70" t="s">
        <v>2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9" ht="18.75" x14ac:dyDescent="0.3">
      <c r="A9" s="3" t="str">
        <f>CONCATENATE("Casillas computadas: ",AC16," de ",AC15)</f>
        <v>Casillas computadas: 9 de 9</v>
      </c>
      <c r="B9" s="67"/>
      <c r="C9" s="67"/>
      <c r="D9" s="67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9" ht="18.75" x14ac:dyDescent="0.3">
      <c r="A10" s="4" t="str">
        <f>CONCATENATE("Porcentaje de avance de captura: ",AC18,"%")</f>
        <v>Porcentaje de avance de captura: 100.00%</v>
      </c>
      <c r="B10" s="5"/>
      <c r="C10" s="5"/>
      <c r="D10" s="6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9" ht="15.75" thickBot="1" x14ac:dyDescent="0.3">
      <c r="F11" s="2"/>
      <c r="G11" s="2"/>
      <c r="H11" s="2"/>
      <c r="I11" s="2"/>
      <c r="J11" s="2"/>
      <c r="K11" s="2"/>
    </row>
    <row r="12" spans="1:29" ht="15.75" thickBot="1" x14ac:dyDescent="0.3">
      <c r="A12" s="71" t="s">
        <v>3</v>
      </c>
      <c r="B12" s="72"/>
      <c r="C12" s="72"/>
      <c r="D12" s="72"/>
      <c r="E12" s="73"/>
      <c r="F12" s="74" t="s">
        <v>4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5</v>
      </c>
      <c r="Q12" s="78"/>
      <c r="R12" s="79"/>
      <c r="S12" s="77" t="s">
        <v>6</v>
      </c>
      <c r="T12" s="78"/>
      <c r="U12" s="78"/>
      <c r="V12" s="78"/>
      <c r="W12" s="78"/>
      <c r="X12" s="79"/>
      <c r="Y12" s="80" t="s">
        <v>7</v>
      </c>
      <c r="Z12" s="81"/>
      <c r="AA12" s="81"/>
      <c r="AB12" s="82"/>
    </row>
    <row r="13" spans="1:29" s="11" customFormat="1" ht="45.75" thickBot="1" x14ac:dyDescent="0.3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10" t="s">
        <v>13</v>
      </c>
      <c r="R13" s="10" t="s">
        <v>14</v>
      </c>
      <c r="S13" s="10"/>
      <c r="T13" s="10"/>
      <c r="U13" s="10"/>
      <c r="V13" s="10"/>
      <c r="W13" s="10" t="s">
        <v>13</v>
      </c>
      <c r="X13" s="10" t="s">
        <v>14</v>
      </c>
      <c r="Y13" s="9" t="s">
        <v>15</v>
      </c>
      <c r="Z13" s="9" t="s">
        <v>16</v>
      </c>
      <c r="AA13" s="9" t="s">
        <v>17</v>
      </c>
      <c r="AB13" s="9" t="s">
        <v>18</v>
      </c>
    </row>
    <row r="14" spans="1:29" ht="15" customHeight="1" x14ac:dyDescent="0.25">
      <c r="A14" s="12">
        <v>1</v>
      </c>
      <c r="B14" s="13" t="s">
        <v>19</v>
      </c>
      <c r="C14" s="14">
        <v>802</v>
      </c>
      <c r="D14" s="15" t="s">
        <v>20</v>
      </c>
      <c r="E14" s="16">
        <v>660</v>
      </c>
      <c r="F14" s="17">
        <v>332</v>
      </c>
      <c r="G14" s="18">
        <v>43</v>
      </c>
      <c r="H14" s="18">
        <v>84</v>
      </c>
      <c r="I14" s="18">
        <v>0</v>
      </c>
      <c r="J14" s="18">
        <v>0</v>
      </c>
      <c r="K14" s="18"/>
      <c r="L14" s="18">
        <v>1</v>
      </c>
      <c r="M14" s="18"/>
      <c r="N14" s="18"/>
      <c r="O14" s="19">
        <v>0</v>
      </c>
      <c r="P14" s="20">
        <v>5</v>
      </c>
      <c r="Q14" s="21">
        <f t="shared" ref="Q14:Q22" si="0">P14</f>
        <v>5</v>
      </c>
      <c r="R14" s="21">
        <f t="shared" ref="R14:R22" si="1">G14+J14+P14</f>
        <v>48</v>
      </c>
      <c r="S14" s="20">
        <v>4</v>
      </c>
      <c r="T14" s="20">
        <v>0</v>
      </c>
      <c r="U14" s="20">
        <v>0</v>
      </c>
      <c r="V14" s="20">
        <v>1</v>
      </c>
      <c r="W14" s="21">
        <f t="shared" ref="W14:W22" si="2">SUM(S14:V14)</f>
        <v>5</v>
      </c>
      <c r="X14" s="21">
        <f t="shared" ref="X14:X22" si="3">W14+H14+I14+L14</f>
        <v>90</v>
      </c>
      <c r="Y14" s="17">
        <v>0</v>
      </c>
      <c r="Z14" s="18">
        <v>14</v>
      </c>
      <c r="AA14" s="22">
        <f t="shared" ref="AA14:AA22" si="4">SUM(F14:O14)</f>
        <v>460</v>
      </c>
      <c r="AB14" s="23">
        <f t="shared" ref="AB14:AB22" si="5">Q14+W14+Y14+Z14+AA14</f>
        <v>484</v>
      </c>
      <c r="AC14">
        <f>COUNTIF(AB14:AB22,0)</f>
        <v>0</v>
      </c>
    </row>
    <row r="15" spans="1:29" ht="15" customHeight="1" x14ac:dyDescent="0.25">
      <c r="A15" s="24">
        <f t="shared" ref="A15:A22" si="6">A14+1</f>
        <v>2</v>
      </c>
      <c r="B15" s="25" t="s">
        <v>19</v>
      </c>
      <c r="C15" s="26">
        <v>802</v>
      </c>
      <c r="D15" s="27" t="s">
        <v>21</v>
      </c>
      <c r="E15" s="28">
        <v>660</v>
      </c>
      <c r="F15" s="29">
        <v>330</v>
      </c>
      <c r="G15" s="30">
        <v>59</v>
      </c>
      <c r="H15" s="30">
        <v>91</v>
      </c>
      <c r="I15" s="30">
        <v>0</v>
      </c>
      <c r="J15" s="30">
        <v>0</v>
      </c>
      <c r="K15" s="30"/>
      <c r="L15" s="30">
        <v>0</v>
      </c>
      <c r="M15" s="30"/>
      <c r="N15" s="30"/>
      <c r="O15" s="31">
        <v>0</v>
      </c>
      <c r="P15" s="32">
        <v>3</v>
      </c>
      <c r="Q15" s="33">
        <f t="shared" si="0"/>
        <v>3</v>
      </c>
      <c r="R15" s="33">
        <f t="shared" si="1"/>
        <v>62</v>
      </c>
      <c r="S15" s="32">
        <v>0</v>
      </c>
      <c r="T15" s="32">
        <v>0</v>
      </c>
      <c r="U15" s="32">
        <v>0</v>
      </c>
      <c r="V15" s="32">
        <v>2</v>
      </c>
      <c r="W15" s="33">
        <f t="shared" si="2"/>
        <v>2</v>
      </c>
      <c r="X15" s="33">
        <f t="shared" si="3"/>
        <v>93</v>
      </c>
      <c r="Y15" s="29">
        <v>0</v>
      </c>
      <c r="Z15" s="30">
        <v>5</v>
      </c>
      <c r="AA15" s="34">
        <f t="shared" si="4"/>
        <v>480</v>
      </c>
      <c r="AB15" s="35">
        <f t="shared" si="5"/>
        <v>490</v>
      </c>
      <c r="AC15">
        <f>C26</f>
        <v>9</v>
      </c>
    </row>
    <row r="16" spans="1:29" ht="15" customHeight="1" x14ac:dyDescent="0.25">
      <c r="A16" s="36">
        <f t="shared" si="6"/>
        <v>3</v>
      </c>
      <c r="B16" s="37" t="s">
        <v>19</v>
      </c>
      <c r="C16" s="38">
        <v>803</v>
      </c>
      <c r="D16" s="39" t="s">
        <v>20</v>
      </c>
      <c r="E16" s="40">
        <v>636</v>
      </c>
      <c r="F16" s="41">
        <v>100</v>
      </c>
      <c r="G16" s="42">
        <v>36</v>
      </c>
      <c r="H16" s="42">
        <v>280</v>
      </c>
      <c r="I16" s="42">
        <v>3</v>
      </c>
      <c r="J16" s="42">
        <v>0</v>
      </c>
      <c r="K16" s="42"/>
      <c r="L16" s="42">
        <v>1</v>
      </c>
      <c r="M16" s="42"/>
      <c r="N16" s="42"/>
      <c r="O16" s="43">
        <v>0</v>
      </c>
      <c r="P16" s="44">
        <v>1</v>
      </c>
      <c r="Q16" s="45">
        <f t="shared" si="0"/>
        <v>1</v>
      </c>
      <c r="R16" s="45">
        <f t="shared" si="1"/>
        <v>37</v>
      </c>
      <c r="S16" s="44">
        <v>8</v>
      </c>
      <c r="T16" s="44">
        <v>0</v>
      </c>
      <c r="U16" s="44">
        <v>0</v>
      </c>
      <c r="V16" s="44">
        <v>5</v>
      </c>
      <c r="W16" s="45">
        <f t="shared" si="2"/>
        <v>13</v>
      </c>
      <c r="X16" s="45">
        <f t="shared" si="3"/>
        <v>297</v>
      </c>
      <c r="Y16" s="41">
        <v>0</v>
      </c>
      <c r="Z16" s="42">
        <v>10</v>
      </c>
      <c r="AA16" s="46">
        <f t="shared" si="4"/>
        <v>420</v>
      </c>
      <c r="AB16" s="47">
        <f t="shared" si="5"/>
        <v>444</v>
      </c>
      <c r="AC16">
        <f>AC15-AC14</f>
        <v>9</v>
      </c>
    </row>
    <row r="17" spans="1:29" ht="15" customHeight="1" x14ac:dyDescent="0.25">
      <c r="A17" s="24">
        <f t="shared" si="6"/>
        <v>4</v>
      </c>
      <c r="B17" s="25" t="s">
        <v>19</v>
      </c>
      <c r="C17" s="26">
        <v>803</v>
      </c>
      <c r="D17" s="27" t="s">
        <v>21</v>
      </c>
      <c r="E17" s="28">
        <v>635</v>
      </c>
      <c r="F17" s="29">
        <v>124</v>
      </c>
      <c r="G17" s="30">
        <v>56</v>
      </c>
      <c r="H17" s="30">
        <v>240</v>
      </c>
      <c r="I17" s="30">
        <v>2</v>
      </c>
      <c r="J17" s="30">
        <v>1</v>
      </c>
      <c r="K17" s="30"/>
      <c r="L17" s="30">
        <v>2</v>
      </c>
      <c r="M17" s="30"/>
      <c r="N17" s="30"/>
      <c r="O17" s="31">
        <v>0</v>
      </c>
      <c r="P17" s="32">
        <v>0</v>
      </c>
      <c r="Q17" s="33">
        <f t="shared" si="0"/>
        <v>0</v>
      </c>
      <c r="R17" s="33">
        <f t="shared" si="1"/>
        <v>57</v>
      </c>
      <c r="S17" s="32">
        <v>19</v>
      </c>
      <c r="T17" s="32">
        <v>0</v>
      </c>
      <c r="U17" s="32">
        <v>1</v>
      </c>
      <c r="V17" s="32">
        <v>1</v>
      </c>
      <c r="W17" s="33">
        <f t="shared" si="2"/>
        <v>21</v>
      </c>
      <c r="X17" s="33">
        <f t="shared" si="3"/>
        <v>265</v>
      </c>
      <c r="Y17" s="29">
        <v>0</v>
      </c>
      <c r="Z17" s="30">
        <v>7</v>
      </c>
      <c r="AA17" s="34">
        <f t="shared" si="4"/>
        <v>425</v>
      </c>
      <c r="AB17" s="35">
        <f t="shared" si="5"/>
        <v>453</v>
      </c>
      <c r="AC17" s="48">
        <f>AC16*100/AC15</f>
        <v>100</v>
      </c>
    </row>
    <row r="18" spans="1:29" ht="15" customHeight="1" x14ac:dyDescent="0.25">
      <c r="A18" s="36">
        <f t="shared" si="6"/>
        <v>5</v>
      </c>
      <c r="B18" s="37" t="s">
        <v>19</v>
      </c>
      <c r="C18" s="38">
        <v>803</v>
      </c>
      <c r="D18" s="39" t="s">
        <v>22</v>
      </c>
      <c r="E18" s="40">
        <v>262</v>
      </c>
      <c r="F18" s="41">
        <v>73</v>
      </c>
      <c r="G18" s="42">
        <v>17</v>
      </c>
      <c r="H18" s="42">
        <v>95</v>
      </c>
      <c r="I18" s="42">
        <v>2</v>
      </c>
      <c r="J18" s="42">
        <v>0</v>
      </c>
      <c r="K18" s="42"/>
      <c r="L18" s="42">
        <v>0</v>
      </c>
      <c r="M18" s="42"/>
      <c r="N18" s="42"/>
      <c r="O18" s="43">
        <v>1</v>
      </c>
      <c r="P18" s="44">
        <v>0</v>
      </c>
      <c r="Q18" s="45">
        <f t="shared" si="0"/>
        <v>0</v>
      </c>
      <c r="R18" s="45">
        <f t="shared" si="1"/>
        <v>17</v>
      </c>
      <c r="S18" s="44">
        <v>3</v>
      </c>
      <c r="T18" s="44">
        <v>0</v>
      </c>
      <c r="U18" s="44">
        <v>1</v>
      </c>
      <c r="V18" s="44">
        <v>3</v>
      </c>
      <c r="W18" s="45">
        <f t="shared" si="2"/>
        <v>7</v>
      </c>
      <c r="X18" s="45">
        <f t="shared" si="3"/>
        <v>104</v>
      </c>
      <c r="Y18" s="41">
        <v>0</v>
      </c>
      <c r="Z18" s="42">
        <v>4</v>
      </c>
      <c r="AA18" s="46">
        <f t="shared" si="4"/>
        <v>188</v>
      </c>
      <c r="AB18" s="47">
        <f t="shared" si="5"/>
        <v>199</v>
      </c>
      <c r="AC18" s="49" t="str">
        <f>TEXT(AC17,"0.00")</f>
        <v>100.00</v>
      </c>
    </row>
    <row r="19" spans="1:29" ht="15" customHeight="1" x14ac:dyDescent="0.25">
      <c r="A19" s="24">
        <f t="shared" si="6"/>
        <v>6</v>
      </c>
      <c r="B19" s="25" t="s">
        <v>19</v>
      </c>
      <c r="C19" s="26">
        <v>804</v>
      </c>
      <c r="D19" s="27" t="s">
        <v>20</v>
      </c>
      <c r="E19" s="28">
        <v>695</v>
      </c>
      <c r="F19" s="29">
        <v>246</v>
      </c>
      <c r="G19" s="30">
        <v>58</v>
      </c>
      <c r="H19" s="30">
        <v>178</v>
      </c>
      <c r="I19" s="30">
        <v>0</v>
      </c>
      <c r="J19" s="30">
        <v>2</v>
      </c>
      <c r="K19" s="30"/>
      <c r="L19" s="30">
        <v>2</v>
      </c>
      <c r="M19" s="30"/>
      <c r="N19" s="30"/>
      <c r="O19" s="31">
        <v>0</v>
      </c>
      <c r="P19" s="32">
        <v>0</v>
      </c>
      <c r="Q19" s="33">
        <f t="shared" si="0"/>
        <v>0</v>
      </c>
      <c r="R19" s="33">
        <f t="shared" si="1"/>
        <v>60</v>
      </c>
      <c r="S19" s="32">
        <v>2</v>
      </c>
      <c r="T19" s="32">
        <v>0</v>
      </c>
      <c r="U19" s="32">
        <v>0</v>
      </c>
      <c r="V19" s="32">
        <v>0</v>
      </c>
      <c r="W19" s="33">
        <f t="shared" si="2"/>
        <v>2</v>
      </c>
      <c r="X19" s="33">
        <f t="shared" si="3"/>
        <v>182</v>
      </c>
      <c r="Y19" s="29">
        <v>0</v>
      </c>
      <c r="Z19" s="30">
        <v>8</v>
      </c>
      <c r="AA19" s="34">
        <f t="shared" si="4"/>
        <v>486</v>
      </c>
      <c r="AB19" s="35">
        <f t="shared" si="5"/>
        <v>496</v>
      </c>
    </row>
    <row r="20" spans="1:29" ht="15" customHeight="1" x14ac:dyDescent="0.25">
      <c r="A20" s="36">
        <f t="shared" si="6"/>
        <v>7</v>
      </c>
      <c r="B20" s="37" t="s">
        <v>19</v>
      </c>
      <c r="C20" s="38">
        <v>804</v>
      </c>
      <c r="D20" s="39" t="s">
        <v>22</v>
      </c>
      <c r="E20" s="40">
        <v>433</v>
      </c>
      <c r="F20" s="41">
        <v>182</v>
      </c>
      <c r="G20" s="42">
        <v>14</v>
      </c>
      <c r="H20" s="42">
        <v>97</v>
      </c>
      <c r="I20" s="42">
        <v>0</v>
      </c>
      <c r="J20" s="42">
        <v>0</v>
      </c>
      <c r="K20" s="42"/>
      <c r="L20" s="42">
        <v>3</v>
      </c>
      <c r="M20" s="42"/>
      <c r="N20" s="42"/>
      <c r="O20" s="43">
        <v>0</v>
      </c>
      <c r="P20" s="44">
        <v>0</v>
      </c>
      <c r="Q20" s="45">
        <f t="shared" si="0"/>
        <v>0</v>
      </c>
      <c r="R20" s="45">
        <f t="shared" si="1"/>
        <v>14</v>
      </c>
      <c r="S20" s="44">
        <v>3</v>
      </c>
      <c r="T20" s="44">
        <v>0</v>
      </c>
      <c r="U20" s="44">
        <v>0</v>
      </c>
      <c r="V20" s="44">
        <v>0</v>
      </c>
      <c r="W20" s="45">
        <f t="shared" si="2"/>
        <v>3</v>
      </c>
      <c r="X20" s="45">
        <f t="shared" si="3"/>
        <v>103</v>
      </c>
      <c r="Y20" s="41">
        <v>0</v>
      </c>
      <c r="Z20" s="42">
        <v>10</v>
      </c>
      <c r="AA20" s="46">
        <f t="shared" si="4"/>
        <v>296</v>
      </c>
      <c r="AB20" s="47">
        <f t="shared" si="5"/>
        <v>309</v>
      </c>
    </row>
    <row r="21" spans="1:29" ht="15" customHeight="1" x14ac:dyDescent="0.25">
      <c r="A21" s="24">
        <f t="shared" si="6"/>
        <v>8</v>
      </c>
      <c r="B21" s="25" t="s">
        <v>19</v>
      </c>
      <c r="C21" s="26">
        <v>805</v>
      </c>
      <c r="D21" s="27" t="s">
        <v>20</v>
      </c>
      <c r="E21" s="28">
        <v>476</v>
      </c>
      <c r="F21" s="29">
        <v>237</v>
      </c>
      <c r="G21" s="30">
        <v>27</v>
      </c>
      <c r="H21" s="30">
        <v>61</v>
      </c>
      <c r="I21" s="30">
        <v>1</v>
      </c>
      <c r="J21" s="30">
        <v>1</v>
      </c>
      <c r="K21" s="30"/>
      <c r="L21" s="30">
        <v>0</v>
      </c>
      <c r="M21" s="30"/>
      <c r="N21" s="30"/>
      <c r="O21" s="31">
        <v>0</v>
      </c>
      <c r="P21" s="32">
        <v>2</v>
      </c>
      <c r="Q21" s="33">
        <f t="shared" si="0"/>
        <v>2</v>
      </c>
      <c r="R21" s="33">
        <f t="shared" si="1"/>
        <v>30</v>
      </c>
      <c r="S21" s="32">
        <v>2</v>
      </c>
      <c r="T21" s="32">
        <v>0</v>
      </c>
      <c r="U21" s="32">
        <v>0</v>
      </c>
      <c r="V21" s="32">
        <v>0</v>
      </c>
      <c r="W21" s="33">
        <f t="shared" si="2"/>
        <v>2</v>
      </c>
      <c r="X21" s="33">
        <f t="shared" si="3"/>
        <v>64</v>
      </c>
      <c r="Y21" s="29">
        <v>0</v>
      </c>
      <c r="Z21" s="30">
        <v>8</v>
      </c>
      <c r="AA21" s="34">
        <f t="shared" si="4"/>
        <v>327</v>
      </c>
      <c r="AB21" s="35">
        <f t="shared" si="5"/>
        <v>339</v>
      </c>
    </row>
    <row r="22" spans="1:29" ht="15" customHeight="1" x14ac:dyDescent="0.25">
      <c r="A22" s="36">
        <f t="shared" si="6"/>
        <v>9</v>
      </c>
      <c r="B22" s="37" t="s">
        <v>19</v>
      </c>
      <c r="C22" s="38">
        <v>805</v>
      </c>
      <c r="D22" s="39" t="s">
        <v>21</v>
      </c>
      <c r="E22" s="40">
        <v>476</v>
      </c>
      <c r="F22" s="41">
        <v>255</v>
      </c>
      <c r="G22" s="42">
        <v>30</v>
      </c>
      <c r="H22" s="42">
        <v>50</v>
      </c>
      <c r="I22" s="42">
        <v>1</v>
      </c>
      <c r="J22" s="42">
        <v>0</v>
      </c>
      <c r="K22" s="42"/>
      <c r="L22" s="42">
        <v>0</v>
      </c>
      <c r="M22" s="42"/>
      <c r="N22" s="42"/>
      <c r="O22" s="43">
        <v>0</v>
      </c>
      <c r="P22" s="44">
        <v>1</v>
      </c>
      <c r="Q22" s="45">
        <f t="shared" si="0"/>
        <v>1</v>
      </c>
      <c r="R22" s="45">
        <f t="shared" si="1"/>
        <v>31</v>
      </c>
      <c r="S22" s="44">
        <v>2</v>
      </c>
      <c r="T22" s="44">
        <v>1</v>
      </c>
      <c r="U22" s="44">
        <v>0</v>
      </c>
      <c r="V22" s="44">
        <v>2</v>
      </c>
      <c r="W22" s="45">
        <f t="shared" si="2"/>
        <v>5</v>
      </c>
      <c r="X22" s="45">
        <f t="shared" si="3"/>
        <v>56</v>
      </c>
      <c r="Y22" s="41">
        <v>0</v>
      </c>
      <c r="Z22" s="42">
        <v>6</v>
      </c>
      <c r="AA22" s="46">
        <f t="shared" si="4"/>
        <v>336</v>
      </c>
      <c r="AB22" s="47">
        <f t="shared" si="5"/>
        <v>348</v>
      </c>
    </row>
    <row r="23" spans="1:29" ht="5.0999999999999996" customHeight="1" x14ac:dyDescent="0.25">
      <c r="A23" s="50"/>
      <c r="B23" s="51"/>
      <c r="C23" s="52"/>
      <c r="D23" s="53"/>
      <c r="E23" s="54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6"/>
    </row>
    <row r="24" spans="1:29" ht="5.0999999999999996" customHeight="1" x14ac:dyDescent="0.25">
      <c r="A24" s="57"/>
      <c r="B24" s="58"/>
      <c r="C24" s="59"/>
      <c r="D24" s="60"/>
      <c r="E24" s="61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3"/>
    </row>
    <row r="25" spans="1:29" ht="5.0999999999999996" customHeight="1" x14ac:dyDescent="0.25">
      <c r="A25" s="50"/>
      <c r="B25" s="51"/>
      <c r="C25" s="52"/>
      <c r="D25" s="53"/>
      <c r="E25" s="54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6"/>
    </row>
    <row r="26" spans="1:29" x14ac:dyDescent="0.25">
      <c r="A26" s="64" t="s">
        <v>23</v>
      </c>
      <c r="B26" s="64"/>
      <c r="C26" s="64">
        <f>COUNTA(C14:C22)</f>
        <v>9</v>
      </c>
      <c r="D26" s="65"/>
      <c r="E26" s="66">
        <f t="shared" ref="E26:AB26" si="7">SUM(E14:E22)</f>
        <v>4933</v>
      </c>
      <c r="F26" s="66">
        <f t="shared" si="7"/>
        <v>1879</v>
      </c>
      <c r="G26" s="66">
        <f t="shared" si="7"/>
        <v>340</v>
      </c>
      <c r="H26" s="66">
        <f t="shared" si="7"/>
        <v>1176</v>
      </c>
      <c r="I26" s="66">
        <f t="shared" si="7"/>
        <v>9</v>
      </c>
      <c r="J26" s="66">
        <f t="shared" si="7"/>
        <v>4</v>
      </c>
      <c r="K26" s="66">
        <f t="shared" si="7"/>
        <v>0</v>
      </c>
      <c r="L26" s="66">
        <f t="shared" si="7"/>
        <v>9</v>
      </c>
      <c r="M26" s="66">
        <f t="shared" si="7"/>
        <v>0</v>
      </c>
      <c r="N26" s="66">
        <f t="shared" si="7"/>
        <v>0</v>
      </c>
      <c r="O26" s="66">
        <f t="shared" si="7"/>
        <v>1</v>
      </c>
      <c r="P26" s="66">
        <f t="shared" si="7"/>
        <v>12</v>
      </c>
      <c r="Q26" s="66">
        <f t="shared" si="7"/>
        <v>12</v>
      </c>
      <c r="R26" s="66">
        <f t="shared" si="7"/>
        <v>356</v>
      </c>
      <c r="S26" s="66">
        <f t="shared" si="7"/>
        <v>43</v>
      </c>
      <c r="T26" s="66">
        <f t="shared" si="7"/>
        <v>1</v>
      </c>
      <c r="U26" s="66">
        <f t="shared" si="7"/>
        <v>2</v>
      </c>
      <c r="V26" s="66">
        <f t="shared" si="7"/>
        <v>14</v>
      </c>
      <c r="W26" s="66">
        <f t="shared" si="7"/>
        <v>60</v>
      </c>
      <c r="X26" s="66">
        <f t="shared" si="7"/>
        <v>1254</v>
      </c>
      <c r="Y26" s="66">
        <f t="shared" si="7"/>
        <v>0</v>
      </c>
      <c r="Z26" s="66">
        <f t="shared" si="7"/>
        <v>72</v>
      </c>
      <c r="AA26" s="66">
        <f t="shared" si="7"/>
        <v>3418</v>
      </c>
      <c r="AB26" s="66">
        <f t="shared" si="7"/>
        <v>3562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Villaseñor</dc:creator>
  <cp:keywords/>
  <dc:description/>
  <cp:lastModifiedBy>José María Ramírez Hernández</cp:lastModifiedBy>
  <cp:revision/>
  <dcterms:created xsi:type="dcterms:W3CDTF">2015-06-07T01:43:39Z</dcterms:created>
  <dcterms:modified xsi:type="dcterms:W3CDTF">2015-11-11T19:48:00Z</dcterms:modified>
</cp:coreProperties>
</file>