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Print_Area" localSheetId="0">Hoja1!$A$12:$AF$46</definedName>
    <definedName name="_xlnm.Print_Titles" localSheetId="0">Hoja1!$A:$E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4" i="1" l="1"/>
  <c r="AB44" i="1" s="1"/>
  <c r="AA43" i="1"/>
  <c r="AB43" i="1" s="1"/>
  <c r="AA42" i="1"/>
  <c r="AB42" i="1" s="1"/>
  <c r="AA41" i="1"/>
  <c r="AB41" i="1" s="1"/>
  <c r="AA40" i="1"/>
  <c r="AB40" i="1" s="1"/>
  <c r="AA39" i="1"/>
  <c r="AB39" i="1" s="1"/>
  <c r="AA38" i="1"/>
  <c r="AB38" i="1" s="1"/>
  <c r="AA37" i="1"/>
  <c r="AB37" i="1" s="1"/>
  <c r="AA36" i="1"/>
  <c r="AB36" i="1" s="1"/>
  <c r="AA35" i="1"/>
  <c r="AB35" i="1" s="1"/>
  <c r="AA34" i="1"/>
  <c r="AB34" i="1" s="1"/>
  <c r="AA33" i="1"/>
  <c r="AB33" i="1" s="1"/>
  <c r="AA32" i="1"/>
  <c r="AB32" i="1" s="1"/>
  <c r="AA31" i="1"/>
  <c r="AB31" i="1" s="1"/>
  <c r="AA30" i="1"/>
  <c r="AB30" i="1" s="1"/>
  <c r="AA29" i="1"/>
  <c r="AB29" i="1" s="1"/>
  <c r="AA28" i="1"/>
  <c r="AB28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1" i="1"/>
  <c r="AB21" i="1" s="1"/>
  <c r="AA20" i="1"/>
  <c r="AB20" i="1" s="1"/>
  <c r="AA19" i="1"/>
  <c r="AB19" i="1" s="1"/>
  <c r="AA18" i="1"/>
  <c r="AB18" i="1" s="1"/>
  <c r="AA17" i="1"/>
  <c r="AB17" i="1" s="1"/>
  <c r="AA16" i="1"/>
  <c r="AB16" i="1" s="1"/>
  <c r="AA15" i="1"/>
  <c r="AB15" i="1" s="1"/>
  <c r="AA14" i="1"/>
  <c r="AB14" i="1" s="1"/>
  <c r="AA45" i="1"/>
  <c r="AB45" i="1" s="1"/>
  <c r="T46" i="1" l="1"/>
  <c r="S46" i="1"/>
  <c r="AD46" i="1" l="1"/>
  <c r="AC46" i="1"/>
  <c r="AB46" i="1"/>
  <c r="AA46" i="1"/>
  <c r="Z46" i="1"/>
  <c r="Y46" i="1"/>
  <c r="X46" i="1"/>
  <c r="W46" i="1"/>
  <c r="V46" i="1"/>
  <c r="U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AF45" i="1"/>
  <c r="AE45" i="1"/>
  <c r="AE44" i="1"/>
  <c r="AF44" i="1" s="1"/>
  <c r="AE43" i="1"/>
  <c r="AF43" i="1" s="1"/>
  <c r="AE42" i="1"/>
  <c r="AF42" i="1" s="1"/>
  <c r="AE41" i="1"/>
  <c r="AF41" i="1" s="1"/>
  <c r="AE40" i="1"/>
  <c r="AF40" i="1" s="1"/>
  <c r="AE39" i="1"/>
  <c r="AF39" i="1" s="1"/>
  <c r="AE38" i="1"/>
  <c r="AF38" i="1" s="1"/>
  <c r="AE37" i="1"/>
  <c r="AF37" i="1" s="1"/>
  <c r="AE36" i="1"/>
  <c r="AF36" i="1" s="1"/>
  <c r="AE35" i="1"/>
  <c r="AF35" i="1" s="1"/>
  <c r="AE34" i="1"/>
  <c r="AF34" i="1" s="1"/>
  <c r="AE33" i="1"/>
  <c r="AF33" i="1" s="1"/>
  <c r="AE32" i="1"/>
  <c r="AF32" i="1" s="1"/>
  <c r="AE31" i="1"/>
  <c r="AF31" i="1" s="1"/>
  <c r="AE30" i="1"/>
  <c r="AF30" i="1" s="1"/>
  <c r="AE29" i="1"/>
  <c r="AF29" i="1" s="1"/>
  <c r="AE28" i="1"/>
  <c r="AF28" i="1" s="1"/>
  <c r="AE27" i="1"/>
  <c r="AF27" i="1" s="1"/>
  <c r="AE26" i="1"/>
  <c r="AF26" i="1" s="1"/>
  <c r="AE25" i="1"/>
  <c r="AF25" i="1" s="1"/>
  <c r="AE24" i="1"/>
  <c r="AF24" i="1" s="1"/>
  <c r="AE23" i="1"/>
  <c r="AF23" i="1" s="1"/>
  <c r="AE22" i="1"/>
  <c r="AF22" i="1" s="1"/>
  <c r="AE21" i="1"/>
  <c r="AF21" i="1" s="1"/>
  <c r="AE20" i="1"/>
  <c r="AF20" i="1" s="1"/>
  <c r="AE19" i="1"/>
  <c r="AF19" i="1" s="1"/>
  <c r="AE18" i="1"/>
  <c r="AF18" i="1" s="1"/>
  <c r="AF17" i="1"/>
  <c r="AE17" i="1"/>
  <c r="AE16" i="1"/>
  <c r="AF16" i="1" s="1"/>
  <c r="AE15" i="1"/>
  <c r="AF15" i="1" s="1"/>
  <c r="AE14" i="1"/>
  <c r="AE46" i="1" l="1"/>
  <c r="AF14" i="1"/>
  <c r="AG35" i="1"/>
  <c r="AG36" i="1" s="1"/>
  <c r="AG37" i="1" s="1"/>
  <c r="AG38" i="1" s="1"/>
  <c r="AG25" i="1"/>
  <c r="AG26" i="1" s="1"/>
  <c r="AG27" i="1" s="1"/>
  <c r="AG28" i="1" s="1"/>
  <c r="AG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G14" i="1" l="1"/>
  <c r="AG16" i="1" s="1"/>
  <c r="AF46" i="1"/>
  <c r="AG17" i="1" l="1"/>
  <c r="AG18" i="1" s="1"/>
  <c r="A10" i="1" s="1"/>
  <c r="A9" i="1"/>
</calcChain>
</file>

<file path=xl/sharedStrings.xml><?xml version="1.0" encoding="utf-8"?>
<sst xmlns="http://schemas.openxmlformats.org/spreadsheetml/2006/main" count="83" uniqueCount="25">
  <si>
    <t>Municipio: 065 Paracuaro</t>
  </si>
  <si>
    <t>Ayuntamiento</t>
  </si>
  <si>
    <t>CASILLAS</t>
  </si>
  <si>
    <t>VOTOS DE PARTIDOS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</si>
  <si>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</si>
  <si>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</si>
  <si>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</si>
  <si>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</si>
  <si>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</si>
  <si>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</si>
  <si>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</si>
  <si>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</si>
  <si>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</si>
  <si>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</si>
  <si>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</si>
  <si>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PARACUARO</t>
  </si>
  <si>
    <t>BÁSICA</t>
  </si>
  <si>
    <t>CONTIGUA 1</t>
  </si>
  <si>
    <t>CONTIGUA 2</t>
  </si>
  <si>
    <t>CONTIGUA 3</t>
  </si>
  <si>
    <t>EXTRAORDINARIA 1</t>
  </si>
  <si>
    <t>TOTAL</t>
  </si>
  <si>
    <t>VOTOS EN CANDIDATURA COMUN 2</t>
  </si>
  <si>
    <t>COMPUTOS MUNICIPALES</t>
  </si>
  <si>
    <t>VOTACION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</si>
</sst>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3FF"/>
        <bgColor indexed="0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9" fillId="6" borderId="25" xfId="1" applyFont="1" applyFill="1" applyBorder="1" applyAlignment="1">
      <alignment horizontal="center" vertical="center" wrapText="1"/>
    </xf>
    <xf numFmtId="0" fontId="9" fillId="6" borderId="25" xfId="1" applyFont="1" applyFill="1" applyBorder="1" applyAlignment="1">
      <alignment horizontal="left" vertical="center" wrapText="1"/>
    </xf>
    <xf numFmtId="3" fontId="9" fillId="6" borderId="25" xfId="1" applyNumberFormat="1" applyFont="1" applyFill="1" applyBorder="1" applyAlignment="1">
      <alignment horizontal="right" vertical="center" wrapText="1"/>
    </xf>
    <xf numFmtId="166" fontId="10" fillId="5" borderId="27" xfId="1" applyNumberFormat="1" applyFont="1" applyFill="1" applyBorder="1" applyAlignment="1">
      <alignment horizontal="center" wrapText="1"/>
    </xf>
    <xf numFmtId="165" fontId="10" fillId="5" borderId="28" xfId="1" applyNumberFormat="1" applyFont="1" applyFill="1" applyBorder="1" applyAlignment="1">
      <alignment horizontal="left" wrapText="1"/>
    </xf>
    <xf numFmtId="165" fontId="10" fillId="5" borderId="28" xfId="1" applyNumberFormat="1" applyFont="1" applyFill="1" applyBorder="1" applyAlignment="1">
      <alignment horizontal="center" wrapText="1"/>
    </xf>
    <xf numFmtId="0" fontId="10" fillId="5" borderId="28" xfId="1" applyFont="1" applyFill="1" applyBorder="1" applyAlignment="1">
      <alignment horizontal="left" wrapText="1"/>
    </xf>
    <xf numFmtId="0" fontId="10" fillId="5" borderId="29" xfId="1" applyFont="1" applyFill="1" applyBorder="1" applyAlignment="1">
      <alignment horizontal="right" wrapText="1"/>
    </xf>
    <xf numFmtId="0" fontId="10" fillId="5" borderId="27" xfId="1" applyFont="1" applyFill="1" applyBorder="1" applyAlignment="1" applyProtection="1">
      <alignment wrapText="1"/>
      <protection locked="0"/>
    </xf>
    <xf numFmtId="0" fontId="10" fillId="5" borderId="28" xfId="1" applyFont="1" applyFill="1" applyBorder="1" applyAlignment="1" applyProtection="1">
      <alignment wrapText="1"/>
      <protection locked="0"/>
    </xf>
    <xf numFmtId="0" fontId="10" fillId="5" borderId="29" xfId="1" applyFont="1" applyFill="1" applyBorder="1" applyAlignment="1" applyProtection="1">
      <alignment wrapText="1"/>
      <protection locked="0"/>
    </xf>
    <xf numFmtId="0" fontId="10" fillId="5" borderId="26" xfId="1" applyFont="1" applyFill="1" applyBorder="1" applyAlignment="1" applyProtection="1">
      <alignment wrapText="1"/>
      <protection locked="0"/>
    </xf>
    <xf numFmtId="0" fontId="10" fillId="5" borderId="30" xfId="1" applyFont="1" applyFill="1" applyBorder="1" applyAlignment="1" applyProtection="1">
      <alignment wrapText="1"/>
      <protection locked="0"/>
    </xf>
    <xf numFmtId="0" fontId="10" fillId="5" borderId="31" xfId="1" applyFont="1" applyFill="1" applyBorder="1" applyAlignment="1" applyProtection="1">
      <alignment wrapText="1"/>
      <protection locked="0"/>
    </xf>
    <xf numFmtId="0" fontId="10" fillId="5" borderId="29" xfId="1" applyFont="1" applyFill="1" applyBorder="1" applyAlignment="1">
      <alignment wrapText="1"/>
    </xf>
    <xf numFmtId="0" fontId="9" fillId="6" borderId="32" xfId="1" applyFont="1" applyFill="1" applyBorder="1" applyAlignment="1">
      <alignment horizontal="right" vertical="center" wrapText="1"/>
    </xf>
    <xf numFmtId="0" fontId="9" fillId="6" borderId="33" xfId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7" borderId="5" xfId="1" applyFont="1" applyFill="1" applyBorder="1" applyAlignment="1">
      <alignment horizontal="center" wrapText="1"/>
    </xf>
    <xf numFmtId="0" fontId="9" fillId="7" borderId="6" xfId="1" applyFont="1" applyFill="1" applyBorder="1" applyAlignment="1">
      <alignment horizontal="center" wrapText="1"/>
    </xf>
    <xf numFmtId="0" fontId="9" fillId="7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29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0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twoCellAnchor editAs="oneCell">
    <xdr:from>
      <xdr:col>16</xdr:col>
      <xdr:colOff>71325</xdr:colOff>
      <xdr:row>12</xdr:row>
      <xdr:rowOff>52275</xdr:rowOff>
    </xdr:from>
    <xdr:to>
      <xdr:col>16</xdr:col>
      <xdr:colOff>547575</xdr:colOff>
      <xdr:row>12</xdr:row>
      <xdr:rowOff>528525</xdr:rowOff>
    </xdr:to>
    <xdr:pic>
      <xdr:nvPicPr>
        <xdr:cNvPr id="3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825" y="23382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476249</xdr:colOff>
      <xdr:row>11</xdr:row>
      <xdr:rowOff>180974</xdr:rowOff>
    </xdr:from>
    <xdr:to>
      <xdr:col>17</xdr:col>
      <xdr:colOff>38099</xdr:colOff>
      <xdr:row>13</xdr:row>
      <xdr:rowOff>9524</xdr:rowOff>
    </xdr:to>
    <xdr:pic>
      <xdr:nvPicPr>
        <xdr:cNvPr id="39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4" y="2276474"/>
          <a:ext cx="600075" cy="600075"/>
        </a:xfrm>
        <a:prstGeom prst="rect">
          <a:avLst/>
        </a:prstGeom>
      </xdr:spPr>
    </xdr:pic>
    <xdr:clientData/>
  </xdr:twoCellAnchor>
  <xdr:oneCellAnchor>
    <xdr:from>
      <xdr:col>17</xdr:col>
      <xdr:colOff>23700</xdr:colOff>
      <xdr:row>12</xdr:row>
      <xdr:rowOff>52275</xdr:rowOff>
    </xdr:from>
    <xdr:ext cx="476250" cy="476250"/>
    <xdr:pic>
      <xdr:nvPicPr>
        <xdr:cNvPr id="40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40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17</xdr:col>
      <xdr:colOff>514350</xdr:colOff>
      <xdr:row>12</xdr:row>
      <xdr:rowOff>57150</xdr:rowOff>
    </xdr:from>
    <xdr:ext cx="450000" cy="450000"/>
    <xdr:pic>
      <xdr:nvPicPr>
        <xdr:cNvPr id="41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005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15</xdr:col>
      <xdr:colOff>42750</xdr:colOff>
      <xdr:row>12</xdr:row>
      <xdr:rowOff>42750</xdr:rowOff>
    </xdr:from>
    <xdr:ext cx="476250" cy="476250"/>
    <xdr:pic>
      <xdr:nvPicPr>
        <xdr:cNvPr id="4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542925</xdr:colOff>
      <xdr:row>12</xdr:row>
      <xdr:rowOff>44032</xdr:rowOff>
    </xdr:from>
    <xdr:ext cx="438000" cy="457467"/>
    <xdr:pic>
      <xdr:nvPicPr>
        <xdr:cNvPr id="43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12</xdr:row>
      <xdr:rowOff>44032</xdr:rowOff>
    </xdr:from>
    <xdr:ext cx="438000" cy="457467"/>
    <xdr:pic>
      <xdr:nvPicPr>
        <xdr:cNvPr id="44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18</xdr:col>
      <xdr:colOff>419099</xdr:colOff>
      <xdr:row>11</xdr:row>
      <xdr:rowOff>161924</xdr:rowOff>
    </xdr:from>
    <xdr:ext cx="600075" cy="600075"/>
    <xdr:pic>
      <xdr:nvPicPr>
        <xdr:cNvPr id="45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9024" y="2257424"/>
          <a:ext cx="600075" cy="600075"/>
        </a:xfrm>
        <a:prstGeom prst="rect">
          <a:avLst/>
        </a:prstGeom>
      </xdr:spPr>
    </xdr:pic>
    <xdr:clientData/>
  </xdr:oneCellAnchor>
  <xdr:oneCellAnchor>
    <xdr:from>
      <xdr:col>22</xdr:col>
      <xdr:colOff>71325</xdr:colOff>
      <xdr:row>12</xdr:row>
      <xdr:rowOff>52275</xdr:rowOff>
    </xdr:from>
    <xdr:ext cx="476250" cy="476250"/>
    <xdr:pic>
      <xdr:nvPicPr>
        <xdr:cNvPr id="4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040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22</xdr:col>
      <xdr:colOff>571500</xdr:colOff>
      <xdr:row>12</xdr:row>
      <xdr:rowOff>53557</xdr:rowOff>
    </xdr:from>
    <xdr:ext cx="438000" cy="457467"/>
    <xdr:pic>
      <xdr:nvPicPr>
        <xdr:cNvPr id="47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057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23</xdr:col>
      <xdr:colOff>476249</xdr:colOff>
      <xdr:row>11</xdr:row>
      <xdr:rowOff>180974</xdr:rowOff>
    </xdr:from>
    <xdr:ext cx="600075" cy="600075"/>
    <xdr:pic>
      <xdr:nvPicPr>
        <xdr:cNvPr id="48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597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23</xdr:col>
      <xdr:colOff>71325</xdr:colOff>
      <xdr:row>12</xdr:row>
      <xdr:rowOff>52275</xdr:rowOff>
    </xdr:from>
    <xdr:ext cx="476250" cy="476250"/>
    <xdr:pic>
      <xdr:nvPicPr>
        <xdr:cNvPr id="4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48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523875</xdr:colOff>
      <xdr:row>12</xdr:row>
      <xdr:rowOff>44032</xdr:rowOff>
    </xdr:from>
    <xdr:ext cx="438000" cy="457467"/>
    <xdr:pic>
      <xdr:nvPicPr>
        <xdr:cNvPr id="50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847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22</xdr:col>
      <xdr:colOff>1038225</xdr:colOff>
      <xdr:row>12</xdr:row>
      <xdr:rowOff>66675</xdr:rowOff>
    </xdr:from>
    <xdr:ext cx="450000" cy="450000"/>
    <xdr:pic>
      <xdr:nvPicPr>
        <xdr:cNvPr id="51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730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24</xdr:col>
      <xdr:colOff>71325</xdr:colOff>
      <xdr:row>12</xdr:row>
      <xdr:rowOff>52275</xdr:rowOff>
    </xdr:from>
    <xdr:ext cx="476250" cy="476250"/>
    <xdr:pic>
      <xdr:nvPicPr>
        <xdr:cNvPr id="5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693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485774</xdr:colOff>
      <xdr:row>11</xdr:row>
      <xdr:rowOff>180974</xdr:rowOff>
    </xdr:from>
    <xdr:ext cx="600075" cy="600075"/>
    <xdr:pic>
      <xdr:nvPicPr>
        <xdr:cNvPr id="5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837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24</xdr:col>
      <xdr:colOff>1038225</xdr:colOff>
      <xdr:row>12</xdr:row>
      <xdr:rowOff>66675</xdr:rowOff>
    </xdr:from>
    <xdr:ext cx="450000" cy="450000"/>
    <xdr:pic>
      <xdr:nvPicPr>
        <xdr:cNvPr id="54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25</xdr:col>
      <xdr:colOff>71325</xdr:colOff>
      <xdr:row>12</xdr:row>
      <xdr:rowOff>52275</xdr:rowOff>
    </xdr:from>
    <xdr:ext cx="476250" cy="476250"/>
    <xdr:pic>
      <xdr:nvPicPr>
        <xdr:cNvPr id="55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28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25</xdr:col>
      <xdr:colOff>571500</xdr:colOff>
      <xdr:row>12</xdr:row>
      <xdr:rowOff>53557</xdr:rowOff>
    </xdr:from>
    <xdr:ext cx="438000" cy="457467"/>
    <xdr:pic>
      <xdr:nvPicPr>
        <xdr:cNvPr id="56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30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25</xdr:col>
      <xdr:colOff>962024</xdr:colOff>
      <xdr:row>11</xdr:row>
      <xdr:rowOff>171449</xdr:rowOff>
    </xdr:from>
    <xdr:ext cx="600075" cy="600075"/>
    <xdr:pic>
      <xdr:nvPicPr>
        <xdr:cNvPr id="5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9357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25</xdr:col>
      <xdr:colOff>1495425</xdr:colOff>
      <xdr:row>12</xdr:row>
      <xdr:rowOff>57150</xdr:rowOff>
    </xdr:from>
    <xdr:ext cx="450000" cy="450000"/>
    <xdr:pic>
      <xdr:nvPicPr>
        <xdr:cNvPr id="58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31425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23</xdr:col>
      <xdr:colOff>1028700</xdr:colOff>
      <xdr:row>12</xdr:row>
      <xdr:rowOff>57150</xdr:rowOff>
    </xdr:from>
    <xdr:ext cx="450000" cy="450000"/>
    <xdr:pic>
      <xdr:nvPicPr>
        <xdr:cNvPr id="59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21</xdr:col>
      <xdr:colOff>33225</xdr:colOff>
      <xdr:row>12</xdr:row>
      <xdr:rowOff>33225</xdr:rowOff>
    </xdr:from>
    <xdr:ext cx="476250" cy="476250"/>
    <xdr:pic>
      <xdr:nvPicPr>
        <xdr:cNvPr id="60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7825" y="231922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923924</xdr:colOff>
      <xdr:row>11</xdr:row>
      <xdr:rowOff>171449</xdr:rowOff>
    </xdr:from>
    <xdr:ext cx="600075" cy="600075"/>
    <xdr:pic>
      <xdr:nvPicPr>
        <xdr:cNvPr id="61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785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19</xdr:col>
      <xdr:colOff>38100</xdr:colOff>
      <xdr:row>12</xdr:row>
      <xdr:rowOff>53557</xdr:rowOff>
    </xdr:from>
    <xdr:ext cx="438000" cy="457467"/>
    <xdr:pic>
      <xdr:nvPicPr>
        <xdr:cNvPr id="62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12</xdr:row>
      <xdr:rowOff>57150</xdr:rowOff>
    </xdr:from>
    <xdr:ext cx="450000" cy="450000"/>
    <xdr:pic>
      <xdr:nvPicPr>
        <xdr:cNvPr id="63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060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19</xdr:col>
      <xdr:colOff>981074</xdr:colOff>
      <xdr:row>11</xdr:row>
      <xdr:rowOff>171449</xdr:rowOff>
    </xdr:from>
    <xdr:ext cx="600075" cy="600075"/>
    <xdr:pic>
      <xdr:nvPicPr>
        <xdr:cNvPr id="64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70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523875</xdr:colOff>
      <xdr:row>12</xdr:row>
      <xdr:rowOff>66675</xdr:rowOff>
    </xdr:from>
    <xdr:ext cx="450000" cy="450000"/>
    <xdr:pic>
      <xdr:nvPicPr>
        <xdr:cNvPr id="65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39950" y="2352675"/>
          <a:ext cx="450000" cy="45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abSelected="1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AD23" sqref="AD23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5.5703125" customWidth="1"/>
    <col min="18" max="21" width="15" customWidth="1"/>
    <col min="22" max="25" width="22.5703125" customWidth="1"/>
    <col min="26" max="26" width="29.42578125" customWidth="1"/>
    <col min="27" max="27" width="11.7109375" bestFit="1" customWidth="1"/>
    <col min="28" max="28" width="11.85546875" bestFit="1" customWidth="1"/>
    <col min="29" max="32" width="9.7109375" customWidth="1"/>
    <col min="33" max="33" width="11.42578125" hidden="1" customWidth="1"/>
  </cols>
  <sheetData>
    <row r="1" spans="1:33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33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33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33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33" ht="15" customHeight="1" x14ac:dyDescent="0.25">
      <c r="B5" s="1"/>
      <c r="C5" s="1"/>
      <c r="D5" s="1"/>
      <c r="E5" s="2"/>
      <c r="F5" s="67" t="s">
        <v>23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</row>
    <row r="6" spans="1:33" ht="15" customHeight="1" x14ac:dyDescent="0.25">
      <c r="B6" s="1"/>
      <c r="C6" s="1"/>
      <c r="D6" s="1"/>
      <c r="E6" s="2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</row>
    <row r="7" spans="1:33" ht="15" customHeight="1" x14ac:dyDescent="0.3">
      <c r="A7" s="68"/>
      <c r="B7" s="68"/>
      <c r="C7" s="68"/>
      <c r="D7" s="68"/>
      <c r="E7" s="2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</row>
    <row r="8" spans="1:33" ht="15" customHeight="1" x14ac:dyDescent="0.3">
      <c r="A8" s="68" t="s">
        <v>0</v>
      </c>
      <c r="B8" s="68"/>
      <c r="C8" s="68"/>
      <c r="D8" s="68"/>
      <c r="F8" s="69" t="s">
        <v>1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</row>
    <row r="9" spans="1:33" ht="15" customHeight="1" x14ac:dyDescent="0.3">
      <c r="A9" s="3" t="str">
        <f>CONCATENATE("Casillas computadas: ",AG16," de ",AG15)</f>
        <v>Casillas computadas: 32 de 32</v>
      </c>
      <c r="B9" s="4"/>
      <c r="C9" s="4"/>
      <c r="D9" s="4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</row>
    <row r="10" spans="1:33" ht="15" customHeight="1" x14ac:dyDescent="0.3">
      <c r="A10" s="5" t="str">
        <f>CONCATENATE("Porcentaje de avance de captura: ",AG18,"%")</f>
        <v>Porcentaje de avance de captura: 100.00%</v>
      </c>
      <c r="B10" s="6"/>
      <c r="C10" s="6"/>
      <c r="D10" s="7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</row>
    <row r="11" spans="1:33" ht="15" customHeight="1" thickBot="1" x14ac:dyDescent="0.3">
      <c r="F11" s="2"/>
      <c r="G11" s="2"/>
      <c r="H11" s="2"/>
      <c r="I11" s="2"/>
      <c r="J11" s="2"/>
      <c r="K11" s="2"/>
    </row>
    <row r="12" spans="1:33" ht="15" customHeight="1" thickBot="1" x14ac:dyDescent="0.3">
      <c r="A12" s="70" t="s">
        <v>2</v>
      </c>
      <c r="B12" s="71"/>
      <c r="C12" s="71"/>
      <c r="D12" s="71"/>
      <c r="E12" s="72"/>
      <c r="F12" s="73" t="s">
        <v>3</v>
      </c>
      <c r="G12" s="74"/>
      <c r="H12" s="74"/>
      <c r="I12" s="74"/>
      <c r="J12" s="74"/>
      <c r="K12" s="74"/>
      <c r="L12" s="74"/>
      <c r="M12" s="74"/>
      <c r="N12" s="74"/>
      <c r="O12" s="75"/>
      <c r="P12" s="76" t="s">
        <v>22</v>
      </c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8"/>
      <c r="AC12" s="79" t="s">
        <v>4</v>
      </c>
      <c r="AD12" s="80"/>
      <c r="AE12" s="80"/>
      <c r="AF12" s="81"/>
    </row>
    <row r="13" spans="1:33" s="11" customFormat="1" ht="45.75" thickBot="1" x14ac:dyDescent="0.3">
      <c r="A13" s="9" t="s">
        <v>5</v>
      </c>
      <c r="B13" s="9" t="s">
        <v>6</v>
      </c>
      <c r="C13" s="9" t="s">
        <v>7</v>
      </c>
      <c r="D13" s="9" t="s">
        <v>8</v>
      </c>
      <c r="E13" s="9" t="s">
        <v>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 t="s">
        <v>10</v>
      </c>
      <c r="AB13" s="10" t="s">
        <v>11</v>
      </c>
      <c r="AC13" s="10" t="s">
        <v>12</v>
      </c>
      <c r="AD13" s="10" t="s">
        <v>13</v>
      </c>
      <c r="AE13" s="10" t="s">
        <v>14</v>
      </c>
      <c r="AF13" s="10" t="s">
        <v>24</v>
      </c>
    </row>
    <row r="14" spans="1:33" ht="15" customHeight="1" x14ac:dyDescent="0.25">
      <c r="A14" s="12">
        <v>1</v>
      </c>
      <c r="B14" s="13" t="s">
        <v>15</v>
      </c>
      <c r="C14" s="14">
        <v>2672</v>
      </c>
      <c r="D14" s="15" t="s">
        <v>16</v>
      </c>
      <c r="E14" s="16">
        <v>323</v>
      </c>
      <c r="F14" s="17">
        <v>2</v>
      </c>
      <c r="G14" s="18">
        <v>87</v>
      </c>
      <c r="H14" s="18">
        <v>40</v>
      </c>
      <c r="I14" s="18">
        <v>1</v>
      </c>
      <c r="J14" s="18">
        <v>53</v>
      </c>
      <c r="K14" s="18">
        <v>0</v>
      </c>
      <c r="L14" s="18">
        <v>1</v>
      </c>
      <c r="M14" s="18">
        <v>23</v>
      </c>
      <c r="N14" s="18">
        <v>0</v>
      </c>
      <c r="O14" s="19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1">
        <f t="shared" ref="AA14:AA44" si="0">SUM(P14:Z14)</f>
        <v>0</v>
      </c>
      <c r="AB14" s="21">
        <f t="shared" ref="AB14:AB44" si="1">AA14+H14+I14+L14+O14</f>
        <v>42</v>
      </c>
      <c r="AC14" s="17">
        <v>0</v>
      </c>
      <c r="AD14" s="18">
        <v>1</v>
      </c>
      <c r="AE14" s="22">
        <f>SUM(F14:O14)</f>
        <v>207</v>
      </c>
      <c r="AF14" s="23">
        <f>AA14+AC14+AD14+AE14</f>
        <v>208</v>
      </c>
      <c r="AG14">
        <f>COUNTIF(AF14:AF45,0)</f>
        <v>0</v>
      </c>
    </row>
    <row r="15" spans="1:33" ht="15" customHeight="1" x14ac:dyDescent="0.25">
      <c r="A15" s="24">
        <f t="shared" ref="A15:A45" si="2">A14+1</f>
        <v>2</v>
      </c>
      <c r="B15" s="25" t="s">
        <v>15</v>
      </c>
      <c r="C15" s="26">
        <v>2671</v>
      </c>
      <c r="D15" s="27" t="s">
        <v>16</v>
      </c>
      <c r="E15" s="28">
        <v>642</v>
      </c>
      <c r="F15" s="29">
        <v>151</v>
      </c>
      <c r="G15" s="30">
        <v>61</v>
      </c>
      <c r="H15" s="30">
        <v>37</v>
      </c>
      <c r="I15" s="30">
        <v>2</v>
      </c>
      <c r="J15" s="30">
        <v>27</v>
      </c>
      <c r="K15" s="30">
        <v>0</v>
      </c>
      <c r="L15" s="30">
        <v>1</v>
      </c>
      <c r="M15" s="30">
        <v>104</v>
      </c>
      <c r="N15" s="30">
        <v>0</v>
      </c>
      <c r="O15" s="31">
        <v>5</v>
      </c>
      <c r="P15" s="32">
        <v>3</v>
      </c>
      <c r="Q15" s="32">
        <v>0</v>
      </c>
      <c r="R15" s="32">
        <v>1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3">
        <f t="shared" si="0"/>
        <v>4</v>
      </c>
      <c r="AB15" s="33">
        <f t="shared" si="1"/>
        <v>49</v>
      </c>
      <c r="AC15" s="29">
        <v>0</v>
      </c>
      <c r="AD15" s="30">
        <v>0</v>
      </c>
      <c r="AE15" s="34">
        <f t="shared" ref="AE15:AE45" si="3">SUM(F15:O15)</f>
        <v>388</v>
      </c>
      <c r="AF15" s="35">
        <f t="shared" ref="AF15:AF45" si="4">AA15+AC15+AD15+AE15</f>
        <v>392</v>
      </c>
      <c r="AG15">
        <f>C46</f>
        <v>32</v>
      </c>
    </row>
    <row r="16" spans="1:33" ht="15" customHeight="1" x14ac:dyDescent="0.25">
      <c r="A16" s="36">
        <f t="shared" si="2"/>
        <v>3</v>
      </c>
      <c r="B16" s="37" t="s">
        <v>15</v>
      </c>
      <c r="C16" s="38">
        <v>1439</v>
      </c>
      <c r="D16" s="39" t="s">
        <v>16</v>
      </c>
      <c r="E16" s="40">
        <v>642</v>
      </c>
      <c r="F16" s="41">
        <v>69</v>
      </c>
      <c r="G16" s="42">
        <v>104</v>
      </c>
      <c r="H16" s="42">
        <v>202</v>
      </c>
      <c r="I16" s="42">
        <v>1</v>
      </c>
      <c r="J16" s="42">
        <v>7</v>
      </c>
      <c r="K16" s="42">
        <v>0</v>
      </c>
      <c r="L16" s="42">
        <v>2</v>
      </c>
      <c r="M16" s="42">
        <v>22</v>
      </c>
      <c r="N16" s="42">
        <v>0</v>
      </c>
      <c r="O16" s="43">
        <v>1</v>
      </c>
      <c r="P16" s="44">
        <v>2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1</v>
      </c>
      <c r="W16" s="44">
        <v>0</v>
      </c>
      <c r="X16" s="44">
        <v>0</v>
      </c>
      <c r="Y16" s="44">
        <v>0</v>
      </c>
      <c r="Z16" s="44">
        <v>0</v>
      </c>
      <c r="AA16" s="45">
        <f t="shared" si="0"/>
        <v>3</v>
      </c>
      <c r="AB16" s="45">
        <f t="shared" si="1"/>
        <v>209</v>
      </c>
      <c r="AC16" s="41">
        <v>0</v>
      </c>
      <c r="AD16" s="42">
        <v>1</v>
      </c>
      <c r="AE16" s="46">
        <f t="shared" si="3"/>
        <v>408</v>
      </c>
      <c r="AF16" s="47">
        <f t="shared" si="4"/>
        <v>412</v>
      </c>
      <c r="AG16">
        <f>AG15-AG14</f>
        <v>32</v>
      </c>
    </row>
    <row r="17" spans="1:33" ht="15" customHeight="1" x14ac:dyDescent="0.25">
      <c r="A17" s="24">
        <f t="shared" si="2"/>
        <v>4</v>
      </c>
      <c r="B17" s="25" t="s">
        <v>15</v>
      </c>
      <c r="C17" s="26">
        <v>1438</v>
      </c>
      <c r="D17" s="27" t="s">
        <v>16</v>
      </c>
      <c r="E17" s="28">
        <v>565</v>
      </c>
      <c r="F17" s="29">
        <v>14</v>
      </c>
      <c r="G17" s="30">
        <v>133</v>
      </c>
      <c r="H17" s="30">
        <v>160</v>
      </c>
      <c r="I17" s="30">
        <v>0</v>
      </c>
      <c r="J17" s="30">
        <v>8</v>
      </c>
      <c r="K17" s="30">
        <v>0</v>
      </c>
      <c r="L17" s="30">
        <v>0</v>
      </c>
      <c r="M17" s="30">
        <v>21</v>
      </c>
      <c r="N17" s="30">
        <v>0</v>
      </c>
      <c r="O17" s="31">
        <v>0</v>
      </c>
      <c r="P17" s="32">
        <v>1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3">
        <f t="shared" si="0"/>
        <v>1</v>
      </c>
      <c r="AB17" s="33">
        <f t="shared" si="1"/>
        <v>161</v>
      </c>
      <c r="AC17" s="29">
        <v>0</v>
      </c>
      <c r="AD17" s="30">
        <v>1</v>
      </c>
      <c r="AE17" s="34">
        <f t="shared" si="3"/>
        <v>336</v>
      </c>
      <c r="AF17" s="35">
        <f t="shared" si="4"/>
        <v>338</v>
      </c>
      <c r="AG17" s="48">
        <f>AG16*100/AG15</f>
        <v>100</v>
      </c>
    </row>
    <row r="18" spans="1:33" ht="15" customHeight="1" x14ac:dyDescent="0.25">
      <c r="A18" s="36">
        <f t="shared" si="2"/>
        <v>5</v>
      </c>
      <c r="B18" s="37" t="s">
        <v>15</v>
      </c>
      <c r="C18" s="38">
        <v>1437</v>
      </c>
      <c r="D18" s="39" t="s">
        <v>17</v>
      </c>
      <c r="E18" s="40">
        <v>461</v>
      </c>
      <c r="F18" s="41">
        <v>14</v>
      </c>
      <c r="G18" s="42">
        <v>54</v>
      </c>
      <c r="H18" s="42">
        <v>112</v>
      </c>
      <c r="I18" s="42">
        <v>1</v>
      </c>
      <c r="J18" s="42">
        <v>27</v>
      </c>
      <c r="K18" s="42">
        <v>0</v>
      </c>
      <c r="L18" s="42">
        <v>2</v>
      </c>
      <c r="M18" s="42">
        <v>39</v>
      </c>
      <c r="N18" s="42">
        <v>0</v>
      </c>
      <c r="O18" s="43">
        <v>2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5">
        <f t="shared" si="0"/>
        <v>0</v>
      </c>
      <c r="AB18" s="45">
        <f t="shared" si="1"/>
        <v>117</v>
      </c>
      <c r="AC18" s="41">
        <v>0</v>
      </c>
      <c r="AD18" s="42">
        <v>0</v>
      </c>
      <c r="AE18" s="46">
        <f t="shared" si="3"/>
        <v>251</v>
      </c>
      <c r="AF18" s="47">
        <f t="shared" si="4"/>
        <v>251</v>
      </c>
      <c r="AG18" s="49" t="str">
        <f>TEXT(AG17,"0.00")</f>
        <v>100.00</v>
      </c>
    </row>
    <row r="19" spans="1:33" ht="15" customHeight="1" x14ac:dyDescent="0.25">
      <c r="A19" s="24">
        <f t="shared" si="2"/>
        <v>6</v>
      </c>
      <c r="B19" s="25" t="s">
        <v>15</v>
      </c>
      <c r="C19" s="26">
        <v>1437</v>
      </c>
      <c r="D19" s="27" t="s">
        <v>16</v>
      </c>
      <c r="E19" s="28">
        <v>461</v>
      </c>
      <c r="F19" s="29">
        <v>17</v>
      </c>
      <c r="G19" s="30">
        <v>76</v>
      </c>
      <c r="H19" s="30">
        <v>75</v>
      </c>
      <c r="I19" s="30">
        <v>2</v>
      </c>
      <c r="J19" s="30">
        <v>35</v>
      </c>
      <c r="K19" s="30">
        <v>0</v>
      </c>
      <c r="L19" s="30">
        <v>0</v>
      </c>
      <c r="M19" s="30">
        <v>45</v>
      </c>
      <c r="N19" s="30">
        <v>0</v>
      </c>
      <c r="O19" s="31">
        <v>1</v>
      </c>
      <c r="P19" s="32">
        <v>0</v>
      </c>
      <c r="Q19" s="32">
        <v>0</v>
      </c>
      <c r="R19" s="32">
        <v>1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3">
        <f t="shared" si="0"/>
        <v>1</v>
      </c>
      <c r="AB19" s="33">
        <f t="shared" si="1"/>
        <v>79</v>
      </c>
      <c r="AC19" s="29">
        <v>0</v>
      </c>
      <c r="AD19" s="30">
        <v>1</v>
      </c>
      <c r="AE19" s="34">
        <f t="shared" si="3"/>
        <v>251</v>
      </c>
      <c r="AF19" s="35">
        <f t="shared" si="4"/>
        <v>253</v>
      </c>
    </row>
    <row r="20" spans="1:33" ht="15" customHeight="1" x14ac:dyDescent="0.25">
      <c r="A20" s="36">
        <f t="shared" si="2"/>
        <v>7</v>
      </c>
      <c r="B20" s="37" t="s">
        <v>15</v>
      </c>
      <c r="C20" s="38">
        <v>1436</v>
      </c>
      <c r="D20" s="39" t="s">
        <v>18</v>
      </c>
      <c r="E20" s="40">
        <v>530</v>
      </c>
      <c r="F20" s="41">
        <v>32</v>
      </c>
      <c r="G20" s="42">
        <v>69</v>
      </c>
      <c r="H20" s="42">
        <v>87</v>
      </c>
      <c r="I20" s="42">
        <v>1</v>
      </c>
      <c r="J20" s="42">
        <v>22</v>
      </c>
      <c r="K20" s="42">
        <v>0</v>
      </c>
      <c r="L20" s="42">
        <v>2</v>
      </c>
      <c r="M20" s="42">
        <v>109</v>
      </c>
      <c r="N20" s="42">
        <v>0</v>
      </c>
      <c r="O20" s="43">
        <v>2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5">
        <f t="shared" si="0"/>
        <v>0</v>
      </c>
      <c r="AB20" s="45">
        <f t="shared" si="1"/>
        <v>92</v>
      </c>
      <c r="AC20" s="41">
        <v>0</v>
      </c>
      <c r="AD20" s="42">
        <v>1</v>
      </c>
      <c r="AE20" s="46">
        <f t="shared" si="3"/>
        <v>324</v>
      </c>
      <c r="AF20" s="47">
        <f t="shared" si="4"/>
        <v>325</v>
      </c>
    </row>
    <row r="21" spans="1:33" ht="15" customHeight="1" x14ac:dyDescent="0.25">
      <c r="A21" s="24">
        <f t="shared" si="2"/>
        <v>8</v>
      </c>
      <c r="B21" s="25" t="s">
        <v>15</v>
      </c>
      <c r="C21" s="26">
        <v>1436</v>
      </c>
      <c r="D21" s="27" t="s">
        <v>17</v>
      </c>
      <c r="E21" s="28">
        <v>531</v>
      </c>
      <c r="F21" s="29">
        <v>31</v>
      </c>
      <c r="G21" s="30">
        <v>76</v>
      </c>
      <c r="H21" s="30">
        <v>88</v>
      </c>
      <c r="I21" s="30">
        <v>0</v>
      </c>
      <c r="J21" s="30">
        <v>18</v>
      </c>
      <c r="K21" s="30">
        <v>0</v>
      </c>
      <c r="L21" s="30">
        <v>1</v>
      </c>
      <c r="M21" s="30">
        <v>71</v>
      </c>
      <c r="N21" s="30">
        <v>0</v>
      </c>
      <c r="O21" s="31">
        <v>1</v>
      </c>
      <c r="P21" s="32">
        <v>1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3">
        <f t="shared" si="0"/>
        <v>1</v>
      </c>
      <c r="AB21" s="33">
        <f t="shared" si="1"/>
        <v>91</v>
      </c>
      <c r="AC21" s="29">
        <v>0</v>
      </c>
      <c r="AD21" s="30">
        <v>0</v>
      </c>
      <c r="AE21" s="34">
        <f t="shared" si="3"/>
        <v>286</v>
      </c>
      <c r="AF21" s="35">
        <f t="shared" si="4"/>
        <v>287</v>
      </c>
    </row>
    <row r="22" spans="1:33" ht="15" customHeight="1" x14ac:dyDescent="0.25">
      <c r="A22" s="36">
        <f t="shared" si="2"/>
        <v>9</v>
      </c>
      <c r="B22" s="37" t="s">
        <v>15</v>
      </c>
      <c r="C22" s="38">
        <v>1436</v>
      </c>
      <c r="D22" s="39" t="s">
        <v>16</v>
      </c>
      <c r="E22" s="40">
        <v>531</v>
      </c>
      <c r="F22" s="41">
        <v>41</v>
      </c>
      <c r="G22" s="42">
        <v>69</v>
      </c>
      <c r="H22" s="42">
        <v>59</v>
      </c>
      <c r="I22" s="42">
        <v>3</v>
      </c>
      <c r="J22" s="42">
        <v>25</v>
      </c>
      <c r="K22" s="42">
        <v>0</v>
      </c>
      <c r="L22" s="42">
        <v>2</v>
      </c>
      <c r="M22" s="42">
        <v>86</v>
      </c>
      <c r="N22" s="42">
        <v>0</v>
      </c>
      <c r="O22" s="43">
        <v>0</v>
      </c>
      <c r="P22" s="44">
        <v>0</v>
      </c>
      <c r="Q22" s="44">
        <v>0</v>
      </c>
      <c r="R22" s="44">
        <v>0</v>
      </c>
      <c r="S22" s="44">
        <v>1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5">
        <f t="shared" si="0"/>
        <v>1</v>
      </c>
      <c r="AB22" s="45">
        <f t="shared" si="1"/>
        <v>65</v>
      </c>
      <c r="AC22" s="41">
        <v>0</v>
      </c>
      <c r="AD22" s="42">
        <v>1</v>
      </c>
      <c r="AE22" s="46">
        <f t="shared" si="3"/>
        <v>285</v>
      </c>
      <c r="AF22" s="47">
        <f t="shared" si="4"/>
        <v>287</v>
      </c>
    </row>
    <row r="23" spans="1:33" ht="15" customHeight="1" x14ac:dyDescent="0.25">
      <c r="A23" s="24">
        <f t="shared" si="2"/>
        <v>10</v>
      </c>
      <c r="B23" s="25" t="s">
        <v>15</v>
      </c>
      <c r="C23" s="26">
        <v>1435</v>
      </c>
      <c r="D23" s="27" t="s">
        <v>17</v>
      </c>
      <c r="E23" s="28">
        <v>722</v>
      </c>
      <c r="F23" s="29">
        <v>14</v>
      </c>
      <c r="G23" s="30">
        <v>54</v>
      </c>
      <c r="H23" s="30">
        <v>194</v>
      </c>
      <c r="I23" s="30">
        <v>0</v>
      </c>
      <c r="J23" s="30">
        <v>35</v>
      </c>
      <c r="K23" s="30">
        <v>0</v>
      </c>
      <c r="L23" s="30">
        <v>0</v>
      </c>
      <c r="M23" s="30">
        <v>96</v>
      </c>
      <c r="N23" s="30">
        <v>0</v>
      </c>
      <c r="O23" s="31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3">
        <f t="shared" si="0"/>
        <v>0</v>
      </c>
      <c r="AB23" s="33">
        <f t="shared" si="1"/>
        <v>194</v>
      </c>
      <c r="AC23" s="29">
        <v>0</v>
      </c>
      <c r="AD23" s="30">
        <v>0</v>
      </c>
      <c r="AE23" s="34">
        <f t="shared" si="3"/>
        <v>393</v>
      </c>
      <c r="AF23" s="35">
        <f t="shared" si="4"/>
        <v>393</v>
      </c>
    </row>
    <row r="24" spans="1:33" ht="15" customHeight="1" x14ac:dyDescent="0.25">
      <c r="A24" s="36">
        <f t="shared" si="2"/>
        <v>11</v>
      </c>
      <c r="B24" s="37" t="s">
        <v>15</v>
      </c>
      <c r="C24" s="38">
        <v>1435</v>
      </c>
      <c r="D24" s="39" t="s">
        <v>16</v>
      </c>
      <c r="E24" s="40">
        <v>722</v>
      </c>
      <c r="F24" s="41">
        <v>7</v>
      </c>
      <c r="G24" s="42">
        <v>45</v>
      </c>
      <c r="H24" s="42">
        <v>182</v>
      </c>
      <c r="I24" s="42">
        <v>0</v>
      </c>
      <c r="J24" s="42">
        <v>39</v>
      </c>
      <c r="K24" s="42">
        <v>0</v>
      </c>
      <c r="L24" s="42">
        <v>0</v>
      </c>
      <c r="M24" s="42">
        <v>111</v>
      </c>
      <c r="N24" s="42">
        <v>0</v>
      </c>
      <c r="O24" s="43">
        <v>4</v>
      </c>
      <c r="P24" s="44">
        <v>1</v>
      </c>
      <c r="Q24" s="44">
        <v>1</v>
      </c>
      <c r="R24" s="44">
        <v>1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5">
        <f t="shared" si="0"/>
        <v>3</v>
      </c>
      <c r="AB24" s="45">
        <f t="shared" si="1"/>
        <v>189</v>
      </c>
      <c r="AC24" s="41">
        <v>0</v>
      </c>
      <c r="AD24" s="42">
        <v>9</v>
      </c>
      <c r="AE24" s="46">
        <f t="shared" si="3"/>
        <v>388</v>
      </c>
      <c r="AF24" s="47">
        <f t="shared" si="4"/>
        <v>400</v>
      </c>
    </row>
    <row r="25" spans="1:33" ht="15" customHeight="1" x14ac:dyDescent="0.25">
      <c r="A25" s="24">
        <f t="shared" si="2"/>
        <v>12</v>
      </c>
      <c r="B25" s="25" t="s">
        <v>15</v>
      </c>
      <c r="C25" s="26">
        <v>1434</v>
      </c>
      <c r="D25" s="27" t="s">
        <v>19</v>
      </c>
      <c r="E25" s="28">
        <v>582</v>
      </c>
      <c r="F25" s="29">
        <v>9</v>
      </c>
      <c r="G25" s="30">
        <v>84</v>
      </c>
      <c r="H25" s="30">
        <v>125</v>
      </c>
      <c r="I25" s="30">
        <v>0</v>
      </c>
      <c r="J25" s="30">
        <v>22</v>
      </c>
      <c r="K25" s="30">
        <v>0</v>
      </c>
      <c r="L25" s="30">
        <v>0</v>
      </c>
      <c r="M25" s="30">
        <v>82</v>
      </c>
      <c r="N25" s="30">
        <v>0</v>
      </c>
      <c r="O25" s="31">
        <v>13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3">
        <f t="shared" si="0"/>
        <v>0</v>
      </c>
      <c r="AB25" s="33">
        <f t="shared" si="1"/>
        <v>138</v>
      </c>
      <c r="AC25" s="29">
        <v>0</v>
      </c>
      <c r="AD25" s="30">
        <v>10</v>
      </c>
      <c r="AE25" s="34">
        <f t="shared" si="3"/>
        <v>335</v>
      </c>
      <c r="AF25" s="35">
        <f t="shared" si="4"/>
        <v>345</v>
      </c>
      <c r="AG25">
        <f>C56</f>
        <v>0</v>
      </c>
    </row>
    <row r="26" spans="1:33" ht="15" customHeight="1" x14ac:dyDescent="0.25">
      <c r="A26" s="36">
        <f t="shared" si="2"/>
        <v>13</v>
      </c>
      <c r="B26" s="37" t="s">
        <v>15</v>
      </c>
      <c r="C26" s="38">
        <v>1434</v>
      </c>
      <c r="D26" s="39" t="s">
        <v>18</v>
      </c>
      <c r="E26" s="40">
        <v>583</v>
      </c>
      <c r="F26" s="41">
        <v>6</v>
      </c>
      <c r="G26" s="42">
        <v>95</v>
      </c>
      <c r="H26" s="42">
        <v>111</v>
      </c>
      <c r="I26" s="42">
        <v>0</v>
      </c>
      <c r="J26" s="42">
        <v>24</v>
      </c>
      <c r="K26" s="42">
        <v>0</v>
      </c>
      <c r="L26" s="42">
        <v>4</v>
      </c>
      <c r="M26" s="42">
        <v>98</v>
      </c>
      <c r="N26" s="42">
        <v>0</v>
      </c>
      <c r="O26" s="43">
        <v>1</v>
      </c>
      <c r="P26" s="44">
        <v>0</v>
      </c>
      <c r="Q26" s="44">
        <v>4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5">
        <f t="shared" si="0"/>
        <v>4</v>
      </c>
      <c r="AB26" s="45">
        <f t="shared" si="1"/>
        <v>120</v>
      </c>
      <c r="AC26" s="41">
        <v>0</v>
      </c>
      <c r="AD26" s="42">
        <v>17</v>
      </c>
      <c r="AE26" s="46">
        <f t="shared" si="3"/>
        <v>339</v>
      </c>
      <c r="AF26" s="47">
        <f t="shared" si="4"/>
        <v>360</v>
      </c>
      <c r="AG26">
        <f>AG25-AG24</f>
        <v>0</v>
      </c>
    </row>
    <row r="27" spans="1:33" ht="15" customHeight="1" x14ac:dyDescent="0.25">
      <c r="A27" s="24">
        <f t="shared" si="2"/>
        <v>14</v>
      </c>
      <c r="B27" s="25" t="s">
        <v>15</v>
      </c>
      <c r="C27" s="26">
        <v>1434</v>
      </c>
      <c r="D27" s="27" t="s">
        <v>17</v>
      </c>
      <c r="E27" s="28">
        <v>583</v>
      </c>
      <c r="F27" s="29">
        <v>12</v>
      </c>
      <c r="G27" s="30">
        <v>69</v>
      </c>
      <c r="H27" s="30">
        <v>132</v>
      </c>
      <c r="I27" s="30">
        <v>0</v>
      </c>
      <c r="J27" s="30">
        <v>24</v>
      </c>
      <c r="K27" s="30">
        <v>0</v>
      </c>
      <c r="L27" s="30">
        <v>2</v>
      </c>
      <c r="M27" s="30">
        <v>82</v>
      </c>
      <c r="N27" s="30">
        <v>0</v>
      </c>
      <c r="O27" s="31">
        <v>2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3">
        <f t="shared" si="0"/>
        <v>0</v>
      </c>
      <c r="AB27" s="33">
        <f t="shared" si="1"/>
        <v>136</v>
      </c>
      <c r="AC27" s="29">
        <v>0</v>
      </c>
      <c r="AD27" s="30">
        <v>0</v>
      </c>
      <c r="AE27" s="34">
        <f t="shared" si="3"/>
        <v>323</v>
      </c>
      <c r="AF27" s="35">
        <f t="shared" si="4"/>
        <v>323</v>
      </c>
      <c r="AG27" s="48" t="e">
        <f>AG26*100/AG25</f>
        <v>#DIV/0!</v>
      </c>
    </row>
    <row r="28" spans="1:33" ht="15" customHeight="1" x14ac:dyDescent="0.25">
      <c r="A28" s="36">
        <f t="shared" si="2"/>
        <v>15</v>
      </c>
      <c r="B28" s="37" t="s">
        <v>15</v>
      </c>
      <c r="C28" s="38">
        <v>1434</v>
      </c>
      <c r="D28" s="39" t="s">
        <v>16</v>
      </c>
      <c r="E28" s="40">
        <v>583</v>
      </c>
      <c r="F28" s="41">
        <v>2</v>
      </c>
      <c r="G28" s="42">
        <v>94</v>
      </c>
      <c r="H28" s="42">
        <v>119</v>
      </c>
      <c r="I28" s="42">
        <v>3</v>
      </c>
      <c r="J28" s="42">
        <v>27</v>
      </c>
      <c r="K28" s="42">
        <v>0</v>
      </c>
      <c r="L28" s="42">
        <v>1</v>
      </c>
      <c r="M28" s="42">
        <v>67</v>
      </c>
      <c r="N28" s="42">
        <v>0</v>
      </c>
      <c r="O28" s="43">
        <v>6</v>
      </c>
      <c r="P28" s="44">
        <v>1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5">
        <f t="shared" si="0"/>
        <v>1</v>
      </c>
      <c r="AB28" s="45">
        <f t="shared" si="1"/>
        <v>130</v>
      </c>
      <c r="AC28" s="41">
        <v>0</v>
      </c>
      <c r="AD28" s="42">
        <v>17</v>
      </c>
      <c r="AE28" s="46">
        <f t="shared" si="3"/>
        <v>319</v>
      </c>
      <c r="AF28" s="47">
        <f t="shared" si="4"/>
        <v>337</v>
      </c>
      <c r="AG28" s="49" t="e">
        <f>TEXT(AG27,"0.00")</f>
        <v>#DIV/0!</v>
      </c>
    </row>
    <row r="29" spans="1:33" ht="15" customHeight="1" x14ac:dyDescent="0.25">
      <c r="A29" s="24">
        <f t="shared" si="2"/>
        <v>16</v>
      </c>
      <c r="B29" s="25" t="s">
        <v>15</v>
      </c>
      <c r="C29" s="26">
        <v>1433</v>
      </c>
      <c r="D29" s="27" t="s">
        <v>17</v>
      </c>
      <c r="E29" s="28">
        <v>685</v>
      </c>
      <c r="F29" s="29">
        <v>5</v>
      </c>
      <c r="G29" s="30">
        <v>50</v>
      </c>
      <c r="H29" s="30">
        <v>215</v>
      </c>
      <c r="I29" s="30">
        <v>0</v>
      </c>
      <c r="J29" s="30">
        <v>34</v>
      </c>
      <c r="K29" s="30">
        <v>0</v>
      </c>
      <c r="L29" s="30">
        <v>2</v>
      </c>
      <c r="M29" s="30">
        <v>86</v>
      </c>
      <c r="N29" s="30">
        <v>0</v>
      </c>
      <c r="O29" s="31">
        <v>0</v>
      </c>
      <c r="P29" s="32">
        <v>4</v>
      </c>
      <c r="Q29" s="32">
        <v>1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3">
        <f t="shared" si="0"/>
        <v>5</v>
      </c>
      <c r="AB29" s="33">
        <f t="shared" si="1"/>
        <v>222</v>
      </c>
      <c r="AC29" s="29">
        <v>0</v>
      </c>
      <c r="AD29" s="30">
        <v>14</v>
      </c>
      <c r="AE29" s="34">
        <f t="shared" si="3"/>
        <v>392</v>
      </c>
      <c r="AF29" s="35">
        <f t="shared" si="4"/>
        <v>411</v>
      </c>
    </row>
    <row r="30" spans="1:33" ht="15" customHeight="1" x14ac:dyDescent="0.25">
      <c r="A30" s="36">
        <f t="shared" si="2"/>
        <v>17</v>
      </c>
      <c r="B30" s="37" t="s">
        <v>15</v>
      </c>
      <c r="C30" s="38">
        <v>1433</v>
      </c>
      <c r="D30" s="39" t="s">
        <v>16</v>
      </c>
      <c r="E30" s="40">
        <v>686</v>
      </c>
      <c r="F30" s="41">
        <v>12</v>
      </c>
      <c r="G30" s="42">
        <v>67</v>
      </c>
      <c r="H30" s="42">
        <v>238</v>
      </c>
      <c r="I30" s="42">
        <v>0</v>
      </c>
      <c r="J30" s="42">
        <v>39</v>
      </c>
      <c r="K30" s="42">
        <v>0</v>
      </c>
      <c r="L30" s="42">
        <v>1</v>
      </c>
      <c r="M30" s="42">
        <v>73</v>
      </c>
      <c r="N30" s="42">
        <v>0</v>
      </c>
      <c r="O30" s="43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5">
        <f t="shared" si="0"/>
        <v>0</v>
      </c>
      <c r="AB30" s="45">
        <f t="shared" si="1"/>
        <v>239</v>
      </c>
      <c r="AC30" s="41">
        <v>0</v>
      </c>
      <c r="AD30" s="42">
        <v>6</v>
      </c>
      <c r="AE30" s="46">
        <f t="shared" si="3"/>
        <v>430</v>
      </c>
      <c r="AF30" s="47">
        <f t="shared" si="4"/>
        <v>436</v>
      </c>
    </row>
    <row r="31" spans="1:33" ht="15" customHeight="1" x14ac:dyDescent="0.25">
      <c r="A31" s="24">
        <f t="shared" si="2"/>
        <v>18</v>
      </c>
      <c r="B31" s="25" t="s">
        <v>15</v>
      </c>
      <c r="C31" s="26">
        <v>1432</v>
      </c>
      <c r="D31" s="27" t="s">
        <v>17</v>
      </c>
      <c r="E31" s="28">
        <v>547</v>
      </c>
      <c r="F31" s="29">
        <v>5</v>
      </c>
      <c r="G31" s="30">
        <v>42</v>
      </c>
      <c r="H31" s="30">
        <v>139</v>
      </c>
      <c r="I31" s="30">
        <v>1</v>
      </c>
      <c r="J31" s="30">
        <v>42</v>
      </c>
      <c r="K31" s="30">
        <v>0</v>
      </c>
      <c r="L31" s="30">
        <v>2</v>
      </c>
      <c r="M31" s="30">
        <v>71</v>
      </c>
      <c r="N31" s="30">
        <v>0</v>
      </c>
      <c r="O31" s="31">
        <v>0</v>
      </c>
      <c r="P31" s="32">
        <v>1</v>
      </c>
      <c r="Q31" s="32">
        <v>1</v>
      </c>
      <c r="R31" s="32">
        <v>3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1</v>
      </c>
      <c r="AA31" s="33">
        <f t="shared" si="0"/>
        <v>6</v>
      </c>
      <c r="AB31" s="33">
        <f t="shared" si="1"/>
        <v>148</v>
      </c>
      <c r="AC31" s="29">
        <v>0</v>
      </c>
      <c r="AD31" s="30">
        <v>13</v>
      </c>
      <c r="AE31" s="34">
        <f t="shared" si="3"/>
        <v>302</v>
      </c>
      <c r="AF31" s="35">
        <f t="shared" si="4"/>
        <v>321</v>
      </c>
    </row>
    <row r="32" spans="1:33" ht="15" customHeight="1" x14ac:dyDescent="0.25">
      <c r="A32" s="36">
        <f t="shared" si="2"/>
        <v>19</v>
      </c>
      <c r="B32" s="37" t="s">
        <v>15</v>
      </c>
      <c r="C32" s="38">
        <v>1432</v>
      </c>
      <c r="D32" s="39" t="s">
        <v>16</v>
      </c>
      <c r="E32" s="40">
        <v>547</v>
      </c>
      <c r="F32" s="41">
        <v>16</v>
      </c>
      <c r="G32" s="42">
        <v>53</v>
      </c>
      <c r="H32" s="42">
        <v>147</v>
      </c>
      <c r="I32" s="42">
        <v>0</v>
      </c>
      <c r="J32" s="42">
        <v>35</v>
      </c>
      <c r="K32" s="42">
        <v>0</v>
      </c>
      <c r="L32" s="42">
        <v>3</v>
      </c>
      <c r="M32" s="42">
        <v>68</v>
      </c>
      <c r="N32" s="42">
        <v>0</v>
      </c>
      <c r="O32" s="43">
        <v>2</v>
      </c>
      <c r="P32" s="44">
        <v>4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5">
        <f t="shared" si="0"/>
        <v>4</v>
      </c>
      <c r="AB32" s="45">
        <f t="shared" si="1"/>
        <v>156</v>
      </c>
      <c r="AC32" s="41">
        <v>0</v>
      </c>
      <c r="AD32" s="42">
        <v>4</v>
      </c>
      <c r="AE32" s="46">
        <f t="shared" si="3"/>
        <v>324</v>
      </c>
      <c r="AF32" s="47">
        <f t="shared" si="4"/>
        <v>332</v>
      </c>
    </row>
    <row r="33" spans="1:33" ht="15" customHeight="1" x14ac:dyDescent="0.25">
      <c r="A33" s="24">
        <f t="shared" si="2"/>
        <v>20</v>
      </c>
      <c r="B33" s="25" t="s">
        <v>15</v>
      </c>
      <c r="C33" s="26">
        <v>1431</v>
      </c>
      <c r="D33" s="27" t="s">
        <v>17</v>
      </c>
      <c r="E33" s="28">
        <v>528</v>
      </c>
      <c r="F33" s="29">
        <v>30</v>
      </c>
      <c r="G33" s="30">
        <v>80</v>
      </c>
      <c r="H33" s="30">
        <v>113</v>
      </c>
      <c r="I33" s="30">
        <v>0</v>
      </c>
      <c r="J33" s="30">
        <v>9</v>
      </c>
      <c r="K33" s="30">
        <v>0</v>
      </c>
      <c r="L33" s="30">
        <v>0</v>
      </c>
      <c r="M33" s="30">
        <v>66</v>
      </c>
      <c r="N33" s="30">
        <v>0</v>
      </c>
      <c r="O33" s="31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3">
        <f t="shared" si="0"/>
        <v>0</v>
      </c>
      <c r="AB33" s="33">
        <f t="shared" si="1"/>
        <v>113</v>
      </c>
      <c r="AC33" s="29">
        <v>0</v>
      </c>
      <c r="AD33" s="30">
        <v>17</v>
      </c>
      <c r="AE33" s="34">
        <f t="shared" si="3"/>
        <v>298</v>
      </c>
      <c r="AF33" s="35">
        <f t="shared" si="4"/>
        <v>315</v>
      </c>
    </row>
    <row r="34" spans="1:33" ht="15" customHeight="1" x14ac:dyDescent="0.25">
      <c r="A34" s="36">
        <f t="shared" si="2"/>
        <v>21</v>
      </c>
      <c r="B34" s="37" t="s">
        <v>15</v>
      </c>
      <c r="C34" s="38">
        <v>1431</v>
      </c>
      <c r="D34" s="39" t="s">
        <v>16</v>
      </c>
      <c r="E34" s="40">
        <v>529</v>
      </c>
      <c r="F34" s="41">
        <v>31</v>
      </c>
      <c r="G34" s="42">
        <v>67</v>
      </c>
      <c r="H34" s="42">
        <v>126</v>
      </c>
      <c r="I34" s="42">
        <v>2</v>
      </c>
      <c r="J34" s="42">
        <v>24</v>
      </c>
      <c r="K34" s="42">
        <v>0</v>
      </c>
      <c r="L34" s="42">
        <v>1</v>
      </c>
      <c r="M34" s="42">
        <v>63</v>
      </c>
      <c r="N34" s="42">
        <v>0</v>
      </c>
      <c r="O34" s="43">
        <v>0</v>
      </c>
      <c r="P34" s="44">
        <v>3</v>
      </c>
      <c r="Q34" s="44">
        <v>0</v>
      </c>
      <c r="R34" s="44">
        <v>2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5">
        <f t="shared" si="0"/>
        <v>5</v>
      </c>
      <c r="AB34" s="45">
        <f t="shared" si="1"/>
        <v>134</v>
      </c>
      <c r="AC34" s="41">
        <v>0</v>
      </c>
      <c r="AD34" s="42">
        <v>13</v>
      </c>
      <c r="AE34" s="46">
        <f t="shared" si="3"/>
        <v>314</v>
      </c>
      <c r="AF34" s="47">
        <f t="shared" si="4"/>
        <v>332</v>
      </c>
    </row>
    <row r="35" spans="1:33" ht="15" customHeight="1" x14ac:dyDescent="0.25">
      <c r="A35" s="24">
        <f t="shared" si="2"/>
        <v>22</v>
      </c>
      <c r="B35" s="25" t="s">
        <v>15</v>
      </c>
      <c r="C35" s="26">
        <v>1430</v>
      </c>
      <c r="D35" s="27" t="s">
        <v>17</v>
      </c>
      <c r="E35" s="28">
        <v>455</v>
      </c>
      <c r="F35" s="29">
        <v>38</v>
      </c>
      <c r="G35" s="30">
        <v>89</v>
      </c>
      <c r="H35" s="30">
        <v>96</v>
      </c>
      <c r="I35" s="30">
        <v>9</v>
      </c>
      <c r="J35" s="30">
        <v>28</v>
      </c>
      <c r="K35" s="30">
        <v>0</v>
      </c>
      <c r="L35" s="30">
        <v>4</v>
      </c>
      <c r="M35" s="30">
        <v>24</v>
      </c>
      <c r="N35" s="30">
        <v>0</v>
      </c>
      <c r="O35" s="31">
        <v>2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3">
        <f t="shared" si="0"/>
        <v>0</v>
      </c>
      <c r="AB35" s="33">
        <f t="shared" si="1"/>
        <v>111</v>
      </c>
      <c r="AC35" s="29">
        <v>0</v>
      </c>
      <c r="AD35" s="30">
        <v>6</v>
      </c>
      <c r="AE35" s="34">
        <f t="shared" si="3"/>
        <v>290</v>
      </c>
      <c r="AF35" s="35">
        <f t="shared" si="4"/>
        <v>296</v>
      </c>
      <c r="AG35">
        <f>C66</f>
        <v>0</v>
      </c>
    </row>
    <row r="36" spans="1:33" ht="15" customHeight="1" x14ac:dyDescent="0.25">
      <c r="A36" s="36">
        <f t="shared" si="2"/>
        <v>23</v>
      </c>
      <c r="B36" s="37" t="s">
        <v>15</v>
      </c>
      <c r="C36" s="38">
        <v>1430</v>
      </c>
      <c r="D36" s="39" t="s">
        <v>16</v>
      </c>
      <c r="E36" s="40">
        <v>455</v>
      </c>
      <c r="F36" s="41">
        <v>43</v>
      </c>
      <c r="G36" s="42">
        <v>65</v>
      </c>
      <c r="H36" s="42">
        <v>119</v>
      </c>
      <c r="I36" s="42">
        <v>2</v>
      </c>
      <c r="J36" s="42">
        <v>19</v>
      </c>
      <c r="K36" s="42">
        <v>0</v>
      </c>
      <c r="L36" s="42">
        <v>1</v>
      </c>
      <c r="M36" s="42">
        <v>40</v>
      </c>
      <c r="N36" s="42">
        <v>0</v>
      </c>
      <c r="O36" s="43">
        <v>0</v>
      </c>
      <c r="P36" s="44">
        <v>2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5">
        <f t="shared" si="0"/>
        <v>2</v>
      </c>
      <c r="AB36" s="45">
        <f t="shared" si="1"/>
        <v>124</v>
      </c>
      <c r="AC36" s="41">
        <v>0</v>
      </c>
      <c r="AD36" s="42">
        <v>12</v>
      </c>
      <c r="AE36" s="46">
        <f t="shared" si="3"/>
        <v>289</v>
      </c>
      <c r="AF36" s="47">
        <f t="shared" si="4"/>
        <v>303</v>
      </c>
      <c r="AG36">
        <f>AG35-AG34</f>
        <v>0</v>
      </c>
    </row>
    <row r="37" spans="1:33" ht="15" customHeight="1" x14ac:dyDescent="0.25">
      <c r="A37" s="24">
        <f t="shared" si="2"/>
        <v>24</v>
      </c>
      <c r="B37" s="25" t="s">
        <v>15</v>
      </c>
      <c r="C37" s="26">
        <v>1429</v>
      </c>
      <c r="D37" s="27" t="s">
        <v>16</v>
      </c>
      <c r="E37" s="28">
        <v>680</v>
      </c>
      <c r="F37" s="29">
        <v>5</v>
      </c>
      <c r="G37" s="30">
        <v>33</v>
      </c>
      <c r="H37" s="30">
        <v>20</v>
      </c>
      <c r="I37" s="30">
        <v>0</v>
      </c>
      <c r="J37" s="30">
        <v>22</v>
      </c>
      <c r="K37" s="30">
        <v>0</v>
      </c>
      <c r="L37" s="30">
        <v>1</v>
      </c>
      <c r="M37" s="30">
        <v>398</v>
      </c>
      <c r="N37" s="30">
        <v>0</v>
      </c>
      <c r="O37" s="31">
        <v>2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3">
        <f t="shared" si="0"/>
        <v>0</v>
      </c>
      <c r="AB37" s="33">
        <f t="shared" si="1"/>
        <v>23</v>
      </c>
      <c r="AC37" s="29">
        <v>0</v>
      </c>
      <c r="AD37" s="30">
        <v>12</v>
      </c>
      <c r="AE37" s="34">
        <f t="shared" si="3"/>
        <v>481</v>
      </c>
      <c r="AF37" s="35">
        <f t="shared" si="4"/>
        <v>493</v>
      </c>
      <c r="AG37" s="48" t="e">
        <f>AG36*100/AG35</f>
        <v>#DIV/0!</v>
      </c>
    </row>
    <row r="38" spans="1:33" ht="15" customHeight="1" x14ac:dyDescent="0.25">
      <c r="A38" s="36">
        <f t="shared" si="2"/>
        <v>25</v>
      </c>
      <c r="B38" s="37" t="s">
        <v>15</v>
      </c>
      <c r="C38" s="38">
        <v>1428</v>
      </c>
      <c r="D38" s="39" t="s">
        <v>20</v>
      </c>
      <c r="E38" s="40">
        <v>578</v>
      </c>
      <c r="F38" s="41">
        <v>65</v>
      </c>
      <c r="G38" s="42">
        <v>84</v>
      </c>
      <c r="H38" s="42">
        <v>29</v>
      </c>
      <c r="I38" s="42">
        <v>1</v>
      </c>
      <c r="J38" s="42">
        <v>7</v>
      </c>
      <c r="K38" s="42">
        <v>0</v>
      </c>
      <c r="L38" s="42">
        <v>1</v>
      </c>
      <c r="M38" s="42">
        <v>231</v>
      </c>
      <c r="N38" s="42">
        <v>0</v>
      </c>
      <c r="O38" s="43">
        <v>6</v>
      </c>
      <c r="P38" s="44">
        <v>1</v>
      </c>
      <c r="Q38" s="44">
        <v>0</v>
      </c>
      <c r="R38" s="44">
        <v>1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5">
        <f t="shared" si="0"/>
        <v>2</v>
      </c>
      <c r="AB38" s="45">
        <f t="shared" si="1"/>
        <v>39</v>
      </c>
      <c r="AC38" s="41">
        <v>0</v>
      </c>
      <c r="AD38" s="42">
        <v>9</v>
      </c>
      <c r="AE38" s="46">
        <f t="shared" si="3"/>
        <v>424</v>
      </c>
      <c r="AF38" s="47">
        <f t="shared" si="4"/>
        <v>435</v>
      </c>
      <c r="AG38" s="49" t="e">
        <f>TEXT(AG37,"0.00")</f>
        <v>#DIV/0!</v>
      </c>
    </row>
    <row r="39" spans="1:33" ht="15" customHeight="1" x14ac:dyDescent="0.25">
      <c r="A39" s="24">
        <f t="shared" si="2"/>
        <v>26</v>
      </c>
      <c r="B39" s="25" t="s">
        <v>15</v>
      </c>
      <c r="C39" s="26">
        <v>1428</v>
      </c>
      <c r="D39" s="27" t="s">
        <v>17</v>
      </c>
      <c r="E39" s="28">
        <v>421</v>
      </c>
      <c r="F39" s="29">
        <v>47</v>
      </c>
      <c r="G39" s="30">
        <v>51</v>
      </c>
      <c r="H39" s="30">
        <v>10</v>
      </c>
      <c r="I39" s="30">
        <v>1</v>
      </c>
      <c r="J39" s="30">
        <v>3</v>
      </c>
      <c r="K39" s="30">
        <v>0</v>
      </c>
      <c r="L39" s="30">
        <v>1</v>
      </c>
      <c r="M39" s="30">
        <v>189</v>
      </c>
      <c r="N39" s="30">
        <v>0</v>
      </c>
      <c r="O39" s="31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3">
        <f t="shared" si="0"/>
        <v>0</v>
      </c>
      <c r="AB39" s="33">
        <f t="shared" si="1"/>
        <v>12</v>
      </c>
      <c r="AC39" s="29">
        <v>0</v>
      </c>
      <c r="AD39" s="30">
        <v>7</v>
      </c>
      <c r="AE39" s="34">
        <f t="shared" si="3"/>
        <v>302</v>
      </c>
      <c r="AF39" s="35">
        <f t="shared" si="4"/>
        <v>309</v>
      </c>
    </row>
    <row r="40" spans="1:33" ht="15" customHeight="1" x14ac:dyDescent="0.25">
      <c r="A40" s="36">
        <f t="shared" si="2"/>
        <v>27</v>
      </c>
      <c r="B40" s="37" t="s">
        <v>15</v>
      </c>
      <c r="C40" s="38">
        <v>1428</v>
      </c>
      <c r="D40" s="39" t="s">
        <v>16</v>
      </c>
      <c r="E40" s="40">
        <v>421</v>
      </c>
      <c r="F40" s="41">
        <v>32</v>
      </c>
      <c r="G40" s="42">
        <v>83</v>
      </c>
      <c r="H40" s="42">
        <v>8</v>
      </c>
      <c r="I40" s="42">
        <v>0</v>
      </c>
      <c r="J40" s="42">
        <v>8</v>
      </c>
      <c r="K40" s="42">
        <v>0</v>
      </c>
      <c r="L40" s="42">
        <v>0</v>
      </c>
      <c r="M40" s="42">
        <v>148</v>
      </c>
      <c r="N40" s="42">
        <v>0</v>
      </c>
      <c r="O40" s="43">
        <v>1</v>
      </c>
      <c r="P40" s="44">
        <v>1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5">
        <f t="shared" si="0"/>
        <v>1</v>
      </c>
      <c r="AB40" s="45">
        <f t="shared" si="1"/>
        <v>10</v>
      </c>
      <c r="AC40" s="41">
        <v>0</v>
      </c>
      <c r="AD40" s="42">
        <v>5</v>
      </c>
      <c r="AE40" s="46">
        <f t="shared" si="3"/>
        <v>280</v>
      </c>
      <c r="AF40" s="47">
        <f t="shared" si="4"/>
        <v>286</v>
      </c>
    </row>
    <row r="41" spans="1:33" ht="15" customHeight="1" x14ac:dyDescent="0.25">
      <c r="A41" s="24">
        <f t="shared" si="2"/>
        <v>28</v>
      </c>
      <c r="B41" s="25" t="s">
        <v>15</v>
      </c>
      <c r="C41" s="26">
        <v>1427</v>
      </c>
      <c r="D41" s="27" t="s">
        <v>18</v>
      </c>
      <c r="E41" s="28">
        <v>743</v>
      </c>
      <c r="F41" s="29">
        <v>131</v>
      </c>
      <c r="G41" s="30">
        <v>91</v>
      </c>
      <c r="H41" s="30">
        <v>86</v>
      </c>
      <c r="I41" s="30">
        <v>3</v>
      </c>
      <c r="J41" s="30">
        <v>33</v>
      </c>
      <c r="K41" s="30">
        <v>0</v>
      </c>
      <c r="L41" s="30">
        <v>1</v>
      </c>
      <c r="M41" s="30">
        <v>96</v>
      </c>
      <c r="N41" s="30">
        <v>0</v>
      </c>
      <c r="O41" s="31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3">
        <f t="shared" si="0"/>
        <v>0</v>
      </c>
      <c r="AB41" s="33">
        <f t="shared" si="1"/>
        <v>90</v>
      </c>
      <c r="AC41" s="29">
        <v>0</v>
      </c>
      <c r="AD41" s="30">
        <v>5</v>
      </c>
      <c r="AE41" s="34">
        <f t="shared" si="3"/>
        <v>441</v>
      </c>
      <c r="AF41" s="35">
        <f t="shared" si="4"/>
        <v>446</v>
      </c>
    </row>
    <row r="42" spans="1:33" ht="15" customHeight="1" x14ac:dyDescent="0.25">
      <c r="A42" s="36">
        <f t="shared" si="2"/>
        <v>29</v>
      </c>
      <c r="B42" s="37" t="s">
        <v>15</v>
      </c>
      <c r="C42" s="38">
        <v>1427</v>
      </c>
      <c r="D42" s="39" t="s">
        <v>17</v>
      </c>
      <c r="E42" s="40">
        <v>743</v>
      </c>
      <c r="F42" s="41">
        <v>123</v>
      </c>
      <c r="G42" s="42">
        <v>107</v>
      </c>
      <c r="H42" s="42">
        <v>88</v>
      </c>
      <c r="I42" s="42">
        <v>4</v>
      </c>
      <c r="J42" s="42">
        <v>29</v>
      </c>
      <c r="K42" s="42">
        <v>0</v>
      </c>
      <c r="L42" s="42">
        <v>2</v>
      </c>
      <c r="M42" s="42">
        <v>108</v>
      </c>
      <c r="N42" s="42">
        <v>0</v>
      </c>
      <c r="O42" s="43">
        <v>3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5">
        <f t="shared" si="0"/>
        <v>0</v>
      </c>
      <c r="AB42" s="45">
        <f t="shared" si="1"/>
        <v>97</v>
      </c>
      <c r="AC42" s="41">
        <v>0</v>
      </c>
      <c r="AD42" s="42">
        <v>0</v>
      </c>
      <c r="AE42" s="46">
        <f t="shared" si="3"/>
        <v>464</v>
      </c>
      <c r="AF42" s="47">
        <f t="shared" si="4"/>
        <v>464</v>
      </c>
    </row>
    <row r="43" spans="1:33" ht="15" customHeight="1" x14ac:dyDescent="0.25">
      <c r="A43" s="24">
        <f t="shared" si="2"/>
        <v>30</v>
      </c>
      <c r="B43" s="25" t="s">
        <v>15</v>
      </c>
      <c r="C43" s="26">
        <v>1427</v>
      </c>
      <c r="D43" s="27" t="s">
        <v>16</v>
      </c>
      <c r="E43" s="28">
        <v>743</v>
      </c>
      <c r="F43" s="29">
        <v>99</v>
      </c>
      <c r="G43" s="30">
        <v>99</v>
      </c>
      <c r="H43" s="30">
        <v>79</v>
      </c>
      <c r="I43" s="30">
        <v>2</v>
      </c>
      <c r="J43" s="30">
        <v>63</v>
      </c>
      <c r="K43" s="30">
        <v>0</v>
      </c>
      <c r="L43" s="30">
        <v>4</v>
      </c>
      <c r="M43" s="30">
        <v>119</v>
      </c>
      <c r="N43" s="30">
        <v>0</v>
      </c>
      <c r="O43" s="31">
        <v>0</v>
      </c>
      <c r="P43" s="32">
        <v>2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3">
        <f t="shared" si="0"/>
        <v>2</v>
      </c>
      <c r="AB43" s="33">
        <f t="shared" si="1"/>
        <v>87</v>
      </c>
      <c r="AC43" s="29">
        <v>0</v>
      </c>
      <c r="AD43" s="30">
        <v>11</v>
      </c>
      <c r="AE43" s="34">
        <f t="shared" si="3"/>
        <v>465</v>
      </c>
      <c r="AF43" s="35">
        <f t="shared" si="4"/>
        <v>478</v>
      </c>
    </row>
    <row r="44" spans="1:33" ht="15" customHeight="1" x14ac:dyDescent="0.25">
      <c r="A44" s="36">
        <f t="shared" si="2"/>
        <v>31</v>
      </c>
      <c r="B44" s="37" t="s">
        <v>15</v>
      </c>
      <c r="C44" s="38">
        <v>1426</v>
      </c>
      <c r="D44" s="39" t="s">
        <v>17</v>
      </c>
      <c r="E44" s="40">
        <v>507</v>
      </c>
      <c r="F44" s="41">
        <v>81</v>
      </c>
      <c r="G44" s="42">
        <v>67</v>
      </c>
      <c r="H44" s="42">
        <v>69</v>
      </c>
      <c r="I44" s="42">
        <v>0</v>
      </c>
      <c r="J44" s="42">
        <v>15</v>
      </c>
      <c r="K44" s="42">
        <v>0</v>
      </c>
      <c r="L44" s="42">
        <v>1</v>
      </c>
      <c r="M44" s="42">
        <v>91</v>
      </c>
      <c r="N44" s="42">
        <v>0</v>
      </c>
      <c r="O44" s="43">
        <v>2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1</v>
      </c>
      <c r="Z44" s="44">
        <v>0</v>
      </c>
      <c r="AA44" s="45">
        <f t="shared" si="0"/>
        <v>1</v>
      </c>
      <c r="AB44" s="45">
        <f t="shared" si="1"/>
        <v>73</v>
      </c>
      <c r="AC44" s="41">
        <v>0</v>
      </c>
      <c r="AD44" s="42">
        <v>7</v>
      </c>
      <c r="AE44" s="46">
        <f t="shared" si="3"/>
        <v>326</v>
      </c>
      <c r="AF44" s="47">
        <f t="shared" si="4"/>
        <v>334</v>
      </c>
    </row>
    <row r="45" spans="1:33" ht="15" customHeight="1" thickBot="1" x14ac:dyDescent="0.3">
      <c r="A45" s="53">
        <f t="shared" si="2"/>
        <v>32</v>
      </c>
      <c r="B45" s="54" t="s">
        <v>15</v>
      </c>
      <c r="C45" s="55">
        <v>1426</v>
      </c>
      <c r="D45" s="56" t="s">
        <v>16</v>
      </c>
      <c r="E45" s="57">
        <v>507</v>
      </c>
      <c r="F45" s="58">
        <v>61</v>
      </c>
      <c r="G45" s="59">
        <v>96</v>
      </c>
      <c r="H45" s="59">
        <v>75</v>
      </c>
      <c r="I45" s="59">
        <v>4</v>
      </c>
      <c r="J45" s="59">
        <v>8</v>
      </c>
      <c r="K45" s="59">
        <v>0</v>
      </c>
      <c r="L45" s="59">
        <v>0</v>
      </c>
      <c r="M45" s="59">
        <v>88</v>
      </c>
      <c r="N45" s="59">
        <v>0</v>
      </c>
      <c r="O45" s="60">
        <v>4</v>
      </c>
      <c r="P45" s="61">
        <v>1</v>
      </c>
      <c r="Q45" s="61">
        <v>0</v>
      </c>
      <c r="R45" s="61">
        <v>0</v>
      </c>
      <c r="S45" s="61">
        <v>0</v>
      </c>
      <c r="T45" s="61">
        <v>0</v>
      </c>
      <c r="U45" s="61">
        <v>0</v>
      </c>
      <c r="V45" s="61">
        <v>0</v>
      </c>
      <c r="W45" s="61">
        <v>0</v>
      </c>
      <c r="X45" s="61">
        <v>1</v>
      </c>
      <c r="Y45" s="61">
        <v>0</v>
      </c>
      <c r="Z45" s="61">
        <v>0</v>
      </c>
      <c r="AA45" s="62">
        <f>SUM(P45:Z45)</f>
        <v>2</v>
      </c>
      <c r="AB45" s="62">
        <f>AA45+H45+I45+L45+O45</f>
        <v>85</v>
      </c>
      <c r="AC45" s="58">
        <v>0</v>
      </c>
      <c r="AD45" s="59">
        <v>7</v>
      </c>
      <c r="AE45" s="63">
        <f t="shared" si="3"/>
        <v>336</v>
      </c>
      <c r="AF45" s="64">
        <f t="shared" si="4"/>
        <v>345</v>
      </c>
    </row>
    <row r="46" spans="1:33" x14ac:dyDescent="0.25">
      <c r="A46" s="65" t="s">
        <v>21</v>
      </c>
      <c r="B46" s="66"/>
      <c r="C46" s="50">
        <f>COUNTA(C14:C45)</f>
        <v>32</v>
      </c>
      <c r="D46" s="51"/>
      <c r="E46" s="52">
        <f>SUM(E14:E45)</f>
        <v>18236</v>
      </c>
      <c r="F46" s="52">
        <f t="shared" ref="F46:AF46" si="5">SUM(F14:F45)</f>
        <v>1245</v>
      </c>
      <c r="G46" s="52">
        <f t="shared" si="5"/>
        <v>2394</v>
      </c>
      <c r="H46" s="52">
        <f t="shared" si="5"/>
        <v>3380</v>
      </c>
      <c r="I46" s="52">
        <f t="shared" si="5"/>
        <v>43</v>
      </c>
      <c r="J46" s="52">
        <f t="shared" si="5"/>
        <v>811</v>
      </c>
      <c r="K46" s="52">
        <f t="shared" si="5"/>
        <v>0</v>
      </c>
      <c r="L46" s="52">
        <f t="shared" si="5"/>
        <v>43</v>
      </c>
      <c r="M46" s="52">
        <f t="shared" si="5"/>
        <v>3015</v>
      </c>
      <c r="N46" s="52">
        <f t="shared" si="5"/>
        <v>0</v>
      </c>
      <c r="O46" s="52">
        <f t="shared" si="5"/>
        <v>60</v>
      </c>
      <c r="P46" s="52">
        <f t="shared" si="5"/>
        <v>28</v>
      </c>
      <c r="Q46" s="52">
        <f t="shared" si="5"/>
        <v>7</v>
      </c>
      <c r="R46" s="52">
        <f t="shared" si="5"/>
        <v>9</v>
      </c>
      <c r="S46" s="52">
        <f t="shared" si="5"/>
        <v>1</v>
      </c>
      <c r="T46" s="52">
        <f t="shared" si="5"/>
        <v>0</v>
      </c>
      <c r="U46" s="52">
        <f t="shared" si="5"/>
        <v>0</v>
      </c>
      <c r="V46" s="52">
        <f t="shared" si="5"/>
        <v>1</v>
      </c>
      <c r="W46" s="52">
        <f t="shared" si="5"/>
        <v>0</v>
      </c>
      <c r="X46" s="52">
        <f t="shared" si="5"/>
        <v>1</v>
      </c>
      <c r="Y46" s="52">
        <f t="shared" si="5"/>
        <v>1</v>
      </c>
      <c r="Z46" s="52">
        <f t="shared" si="5"/>
        <v>1</v>
      </c>
      <c r="AA46" s="52">
        <f t="shared" si="5"/>
        <v>49</v>
      </c>
      <c r="AB46" s="52">
        <f t="shared" si="5"/>
        <v>3575</v>
      </c>
      <c r="AC46" s="52">
        <f t="shared" si="5"/>
        <v>0</v>
      </c>
      <c r="AD46" s="52">
        <f t="shared" si="5"/>
        <v>207</v>
      </c>
      <c r="AE46" s="52">
        <f t="shared" si="5"/>
        <v>10991</v>
      </c>
      <c r="AF46" s="52">
        <f t="shared" si="5"/>
        <v>11247</v>
      </c>
    </row>
  </sheetData>
  <mergeCells count="9">
    <mergeCell ref="A46:B46"/>
    <mergeCell ref="F5:AF7"/>
    <mergeCell ref="A7:D7"/>
    <mergeCell ref="A8:D8"/>
    <mergeCell ref="F8:AF10"/>
    <mergeCell ref="A12:E12"/>
    <mergeCell ref="F12:O12"/>
    <mergeCell ref="P12:AB12"/>
    <mergeCell ref="AC12:AF12"/>
  </mergeCells>
  <printOptions horizontalCentered="1"/>
  <pageMargins left="0.19685039370078741" right="0.19685039370078741" top="0.19685039370078741" bottom="0.19685039370078741" header="0" footer="0"/>
  <pageSetup paperSize="25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cp:lastPrinted>2015-06-15T18:33:52Z</cp:lastPrinted>
  <dcterms:created xsi:type="dcterms:W3CDTF">2015-06-07T01:42:54Z</dcterms:created>
  <dcterms:modified xsi:type="dcterms:W3CDTF">2015-06-18T16:32:42Z</dcterms:modified>
</cp:coreProperties>
</file>