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ma\Desktop\Escritorio Recuperado\RESULTADOS DE COMPUTOS POR CASILLA\COMPUTOS DE AYUNTAMIENTO_X_CASILLA\"/>
    </mc:Choice>
  </mc:AlternateContent>
  <bookViews>
    <workbookView xWindow="0" yWindow="0" windowWidth="28800" windowHeight="12330" tabRatio="594"/>
  </bookViews>
  <sheets>
    <sheet name="Hoja1" sheetId="1" r:id="rId1"/>
  </sheets>
  <definedNames>
    <definedName name="_xlnm._FilterDatabase" localSheetId="0" hidden="1">Hoja1!$A$13:$V$226</definedName>
  </definedNames>
  <calcPr calcId="162913"/>
</workbook>
</file>

<file path=xl/calcChain.xml><?xml version="1.0" encoding="utf-8"?>
<calcChain xmlns="http://schemas.openxmlformats.org/spreadsheetml/2006/main">
  <c r="X232" i="1" l="1"/>
  <c r="T231" i="1"/>
  <c r="T232" i="1"/>
  <c r="V231" i="1"/>
  <c r="U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G244" i="1" l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G242" i="1"/>
  <c r="F242" i="1"/>
  <c r="H242" i="1"/>
  <c r="S232" i="1"/>
  <c r="P232" i="1"/>
  <c r="O232" i="1"/>
  <c r="N232" i="1"/>
  <c r="M232" i="1"/>
  <c r="L232" i="1"/>
  <c r="K232" i="1"/>
  <c r="J232" i="1"/>
  <c r="I232" i="1"/>
  <c r="H232" i="1"/>
  <c r="G232" i="1"/>
  <c r="F232" i="1"/>
  <c r="Q1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4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X151" i="1" l="1"/>
  <c r="X150" i="1"/>
  <c r="X149" i="1"/>
  <c r="X113" i="1"/>
  <c r="X109" i="1"/>
  <c r="X58" i="1"/>
  <c r="X14" i="1"/>
  <c r="X115" i="1"/>
  <c r="Q226" i="1" l="1"/>
  <c r="R226" i="1" s="1"/>
  <c r="Q225" i="1"/>
  <c r="R225" i="1" s="1"/>
  <c r="Q224" i="1"/>
  <c r="R224" i="1" s="1"/>
  <c r="Q223" i="1"/>
  <c r="Q222" i="1"/>
  <c r="R222" i="1" s="1"/>
  <c r="Q221" i="1"/>
  <c r="R221" i="1" s="1"/>
  <c r="Q220" i="1"/>
  <c r="R220" i="1" s="1"/>
  <c r="Q219" i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Q212" i="1"/>
  <c r="R212" i="1" s="1"/>
  <c r="Q211" i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Q186" i="1"/>
  <c r="R186" i="1" s="1"/>
  <c r="Q185" i="1"/>
  <c r="R185" i="1" s="1"/>
  <c r="Q184" i="1"/>
  <c r="R184" i="1" s="1"/>
  <c r="Q183" i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Q176" i="1"/>
  <c r="R176" i="1" s="1"/>
  <c r="Q175" i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Q154" i="1"/>
  <c r="R154" i="1" s="1"/>
  <c r="Q153" i="1"/>
  <c r="R153" i="1" s="1"/>
  <c r="Q152" i="1"/>
  <c r="R152" i="1" s="1"/>
  <c r="Q151" i="1"/>
  <c r="Q150" i="1"/>
  <c r="R150" i="1" s="1"/>
  <c r="Q149" i="1"/>
  <c r="R149" i="1" s="1"/>
  <c r="Q148" i="1"/>
  <c r="R148" i="1" s="1"/>
  <c r="Q147" i="1"/>
  <c r="R147" i="1" s="1"/>
  <c r="Q146" i="1"/>
  <c r="Q145" i="1"/>
  <c r="R145" i="1" s="1"/>
  <c r="Q144" i="1"/>
  <c r="R144" i="1" s="1"/>
  <c r="Q143" i="1"/>
  <c r="Q142" i="1"/>
  <c r="R142" i="1" s="1"/>
  <c r="Q141" i="1"/>
  <c r="Q140" i="1"/>
  <c r="R140" i="1" s="1"/>
  <c r="Q139" i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R132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Q115" i="1"/>
  <c r="R114" i="1"/>
  <c r="R113" i="1"/>
  <c r="R112" i="1"/>
  <c r="R110" i="1"/>
  <c r="R109" i="1"/>
  <c r="R108" i="1"/>
  <c r="R107" i="1"/>
  <c r="R106" i="1"/>
  <c r="R105" i="1"/>
  <c r="R104" i="1"/>
  <c r="R102" i="1"/>
  <c r="R101" i="1"/>
  <c r="R100" i="1"/>
  <c r="R98" i="1"/>
  <c r="R97" i="1"/>
  <c r="R96" i="1"/>
  <c r="R94" i="1"/>
  <c r="R92" i="1"/>
  <c r="R90" i="1"/>
  <c r="R89" i="1"/>
  <c r="R88" i="1"/>
  <c r="R86" i="1"/>
  <c r="R85" i="1"/>
  <c r="R84" i="1"/>
  <c r="R81" i="1"/>
  <c r="R80" i="1"/>
  <c r="R78" i="1"/>
  <c r="R76" i="1"/>
  <c r="R74" i="1"/>
  <c r="R73" i="1"/>
  <c r="R72" i="1"/>
  <c r="R71" i="1"/>
  <c r="R70" i="1"/>
  <c r="R69" i="1"/>
  <c r="R68" i="1"/>
  <c r="R65" i="1"/>
  <c r="R64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6" i="1"/>
  <c r="R45" i="1"/>
  <c r="R44" i="1"/>
  <c r="R43" i="1"/>
  <c r="R42" i="1"/>
  <c r="R41" i="1"/>
  <c r="R40" i="1"/>
  <c r="R38" i="1"/>
  <c r="R37" i="1"/>
  <c r="R36" i="1"/>
  <c r="R34" i="1"/>
  <c r="R33" i="1"/>
  <c r="R32" i="1"/>
  <c r="R30" i="1"/>
  <c r="R28" i="1"/>
  <c r="R26" i="1"/>
  <c r="R25" i="1"/>
  <c r="R24" i="1"/>
  <c r="R22" i="1"/>
  <c r="R21" i="1"/>
  <c r="R20" i="1"/>
  <c r="R18" i="1"/>
  <c r="R17" i="1"/>
  <c r="R16" i="1"/>
  <c r="T230" i="1"/>
  <c r="S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U226" i="1"/>
  <c r="U225" i="1"/>
  <c r="V225" i="1" s="1"/>
  <c r="W224" i="1"/>
  <c r="W225" i="1" s="1"/>
  <c r="W226" i="1" s="1"/>
  <c r="U224" i="1"/>
  <c r="V224" i="1" s="1"/>
  <c r="U223" i="1"/>
  <c r="U222" i="1"/>
  <c r="U221" i="1"/>
  <c r="V221" i="1" s="1"/>
  <c r="U220" i="1"/>
  <c r="U219" i="1"/>
  <c r="U218" i="1"/>
  <c r="V218" i="1" s="1"/>
  <c r="U217" i="1"/>
  <c r="U216" i="1"/>
  <c r="U215" i="1"/>
  <c r="U214" i="1"/>
  <c r="V214" i="1" s="1"/>
  <c r="U213" i="1"/>
  <c r="W212" i="1"/>
  <c r="W213" i="1" s="1"/>
  <c r="W214" i="1" s="1"/>
  <c r="W215" i="1" s="1"/>
  <c r="U212" i="1"/>
  <c r="U211" i="1"/>
  <c r="W210" i="1"/>
  <c r="U210" i="1"/>
  <c r="U209" i="1"/>
  <c r="U208" i="1"/>
  <c r="V208" i="1" s="1"/>
  <c r="U207" i="1"/>
  <c r="U206" i="1"/>
  <c r="V206" i="1" s="1"/>
  <c r="U205" i="1"/>
  <c r="W204" i="1"/>
  <c r="W205" i="1" s="1"/>
  <c r="W206" i="1" s="1"/>
  <c r="W207" i="1" s="1"/>
  <c r="U204" i="1"/>
  <c r="U203" i="1"/>
  <c r="U202" i="1"/>
  <c r="U201" i="1"/>
  <c r="V201" i="1" s="1"/>
  <c r="U200" i="1"/>
  <c r="U199" i="1"/>
  <c r="V199" i="1" s="1"/>
  <c r="U198" i="1"/>
  <c r="U197" i="1"/>
  <c r="U196" i="1"/>
  <c r="U195" i="1"/>
  <c r="U194" i="1"/>
  <c r="V194" i="1" s="1"/>
  <c r="U193" i="1"/>
  <c r="V193" i="1" s="1"/>
  <c r="W192" i="1"/>
  <c r="U192" i="1"/>
  <c r="V192" i="1" s="1"/>
  <c r="U191" i="1"/>
  <c r="U190" i="1"/>
  <c r="U189" i="1"/>
  <c r="W188" i="1"/>
  <c r="W189" i="1" s="1"/>
  <c r="W190" i="1" s="1"/>
  <c r="W191" i="1" s="1"/>
  <c r="U188" i="1"/>
  <c r="U187" i="1"/>
  <c r="U186" i="1"/>
  <c r="V186" i="1" s="1"/>
  <c r="U185" i="1"/>
  <c r="V185" i="1" s="1"/>
  <c r="U184" i="1"/>
  <c r="U183" i="1"/>
  <c r="U182" i="1"/>
  <c r="U181" i="1"/>
  <c r="V181" i="1" s="1"/>
  <c r="U180" i="1"/>
  <c r="U179" i="1"/>
  <c r="U178" i="1"/>
  <c r="V178" i="1" s="1"/>
  <c r="U177" i="1"/>
  <c r="W176" i="1"/>
  <c r="W177" i="1" s="1"/>
  <c r="W178" i="1" s="1"/>
  <c r="W179" i="1" s="1"/>
  <c r="U176" i="1"/>
  <c r="U175" i="1"/>
  <c r="W174" i="1"/>
  <c r="U174" i="1"/>
  <c r="U173" i="1"/>
  <c r="U172" i="1"/>
  <c r="U171" i="1"/>
  <c r="U170" i="1"/>
  <c r="U169" i="1"/>
  <c r="V169" i="1" s="1"/>
  <c r="W168" i="1"/>
  <c r="W169" i="1" s="1"/>
  <c r="W170" i="1" s="1"/>
  <c r="W171" i="1" s="1"/>
  <c r="U168" i="1"/>
  <c r="U167" i="1"/>
  <c r="U166" i="1"/>
  <c r="U165" i="1"/>
  <c r="V165" i="1" s="1"/>
  <c r="U164" i="1"/>
  <c r="U163" i="1"/>
  <c r="U162" i="1"/>
  <c r="U161" i="1"/>
  <c r="U160" i="1"/>
  <c r="U159" i="1"/>
  <c r="U158" i="1"/>
  <c r="U157" i="1"/>
  <c r="V157" i="1" s="1"/>
  <c r="W156" i="1"/>
  <c r="U156" i="1"/>
  <c r="U155" i="1"/>
  <c r="U154" i="1"/>
  <c r="V154" i="1" s="1"/>
  <c r="U153" i="1"/>
  <c r="W152" i="1"/>
  <c r="W153" i="1" s="1"/>
  <c r="W154" i="1" s="1"/>
  <c r="W155" i="1" s="1"/>
  <c r="U152" i="1"/>
  <c r="U151" i="1"/>
  <c r="U150" i="1"/>
  <c r="U149" i="1"/>
  <c r="V149" i="1" s="1"/>
  <c r="U148" i="1"/>
  <c r="U147" i="1"/>
  <c r="U146" i="1"/>
  <c r="U145" i="1"/>
  <c r="V145" i="1" s="1"/>
  <c r="U144" i="1"/>
  <c r="U143" i="1"/>
  <c r="U142" i="1"/>
  <c r="V142" i="1" s="1"/>
  <c r="U141" i="1"/>
  <c r="W140" i="1"/>
  <c r="W141" i="1" s="1"/>
  <c r="W142" i="1" s="1"/>
  <c r="W143" i="1" s="1"/>
  <c r="U140" i="1"/>
  <c r="U139" i="1"/>
  <c r="W138" i="1"/>
  <c r="U138" i="1"/>
  <c r="V138" i="1" s="1"/>
  <c r="U137" i="1"/>
  <c r="V137" i="1" s="1"/>
  <c r="U136" i="1"/>
  <c r="U135" i="1"/>
  <c r="U134" i="1"/>
  <c r="U133" i="1"/>
  <c r="V133" i="1" s="1"/>
  <c r="W132" i="1"/>
  <c r="W133" i="1" s="1"/>
  <c r="W134" i="1" s="1"/>
  <c r="W135" i="1" s="1"/>
  <c r="U132" i="1"/>
  <c r="V132" i="1" s="1"/>
  <c r="U131" i="1"/>
  <c r="U130" i="1"/>
  <c r="V130" i="1" s="1"/>
  <c r="U129" i="1"/>
  <c r="V129" i="1" s="1"/>
  <c r="U128" i="1"/>
  <c r="U127" i="1"/>
  <c r="V127" i="1" s="1"/>
  <c r="U126" i="1"/>
  <c r="V126" i="1" s="1"/>
  <c r="U125" i="1"/>
  <c r="V125" i="1" s="1"/>
  <c r="U124" i="1"/>
  <c r="U123" i="1"/>
  <c r="U122" i="1"/>
  <c r="U121" i="1"/>
  <c r="V121" i="1" s="1"/>
  <c r="W120" i="1"/>
  <c r="U120" i="1"/>
  <c r="V120" i="1" s="1"/>
  <c r="U119" i="1"/>
  <c r="U118" i="1"/>
  <c r="U117" i="1"/>
  <c r="V117" i="1" s="1"/>
  <c r="W116" i="1"/>
  <c r="W117" i="1" s="1"/>
  <c r="W118" i="1" s="1"/>
  <c r="W119" i="1" s="1"/>
  <c r="U116" i="1"/>
  <c r="U115" i="1"/>
  <c r="U114" i="1"/>
  <c r="U113" i="1"/>
  <c r="V113" i="1" s="1"/>
  <c r="U112" i="1"/>
  <c r="U111" i="1"/>
  <c r="U110" i="1"/>
  <c r="U109" i="1"/>
  <c r="U108" i="1"/>
  <c r="U107" i="1"/>
  <c r="U106" i="1"/>
  <c r="U105" i="1"/>
  <c r="V105" i="1" s="1"/>
  <c r="W104" i="1"/>
  <c r="W105" i="1" s="1"/>
  <c r="W106" i="1" s="1"/>
  <c r="W107" i="1" s="1"/>
  <c r="U104" i="1"/>
  <c r="U103" i="1"/>
  <c r="W102" i="1"/>
  <c r="U102" i="1"/>
  <c r="V102" i="1" s="1"/>
  <c r="U101" i="1"/>
  <c r="V101" i="1" s="1"/>
  <c r="U100" i="1"/>
  <c r="V100" i="1" s="1"/>
  <c r="U99" i="1"/>
  <c r="U98" i="1"/>
  <c r="W97" i="1"/>
  <c r="W98" i="1" s="1"/>
  <c r="W99" i="1" s="1"/>
  <c r="U97" i="1"/>
  <c r="V97" i="1" s="1"/>
  <c r="U96" i="1"/>
  <c r="U95" i="1"/>
  <c r="U94" i="1"/>
  <c r="V94" i="1" s="1"/>
  <c r="U93" i="1"/>
  <c r="U92" i="1"/>
  <c r="U91" i="1"/>
  <c r="U90" i="1"/>
  <c r="V90" i="1" s="1"/>
  <c r="U89" i="1"/>
  <c r="V89" i="1" s="1"/>
  <c r="U88" i="1"/>
  <c r="V88" i="1" s="1"/>
  <c r="U87" i="1"/>
  <c r="U86" i="1"/>
  <c r="V86" i="1" s="1"/>
  <c r="W85" i="1"/>
  <c r="U85" i="1"/>
  <c r="V85" i="1" s="1"/>
  <c r="U84" i="1"/>
  <c r="V84" i="1" s="1"/>
  <c r="U83" i="1"/>
  <c r="W82" i="1"/>
  <c r="W83" i="1" s="1"/>
  <c r="W84" i="1" s="1"/>
  <c r="U82" i="1"/>
  <c r="U81" i="1"/>
  <c r="U80" i="1"/>
  <c r="V80" i="1" s="1"/>
  <c r="U79" i="1"/>
  <c r="U78" i="1"/>
  <c r="U77" i="1"/>
  <c r="U76" i="1"/>
  <c r="U75" i="1"/>
  <c r="U74" i="1"/>
  <c r="V74" i="1" s="1"/>
  <c r="U73" i="1"/>
  <c r="V73" i="1" s="1"/>
  <c r="U72" i="1"/>
  <c r="U71" i="1"/>
  <c r="W70" i="1"/>
  <c r="W71" i="1" s="1"/>
  <c r="W72" i="1" s="1"/>
  <c r="W73" i="1" s="1"/>
  <c r="U70" i="1"/>
  <c r="V70" i="1" s="1"/>
  <c r="U69" i="1"/>
  <c r="V69" i="1" s="1"/>
  <c r="W68" i="1"/>
  <c r="U68" i="1"/>
  <c r="V68" i="1" s="1"/>
  <c r="U67" i="1"/>
  <c r="U66" i="1"/>
  <c r="U65" i="1"/>
  <c r="V65" i="1" s="1"/>
  <c r="U64" i="1"/>
  <c r="U63" i="1"/>
  <c r="W62" i="1"/>
  <c r="W63" i="1" s="1"/>
  <c r="W64" i="1" s="1"/>
  <c r="W65" i="1" s="1"/>
  <c r="U62" i="1"/>
  <c r="V62" i="1" s="1"/>
  <c r="U61" i="1"/>
  <c r="U60" i="1"/>
  <c r="V60" i="1" s="1"/>
  <c r="U59" i="1"/>
  <c r="U58" i="1"/>
  <c r="U57" i="1"/>
  <c r="V57" i="1" s="1"/>
  <c r="U56" i="1"/>
  <c r="U55" i="1"/>
  <c r="V55" i="1" s="1"/>
  <c r="U54" i="1"/>
  <c r="V54" i="1" s="1"/>
  <c r="U53" i="1"/>
  <c r="U52" i="1"/>
  <c r="V52" i="1" s="1"/>
  <c r="W51" i="1"/>
  <c r="U51" i="1"/>
  <c r="U50" i="1"/>
  <c r="V50" i="1" s="1"/>
  <c r="U49" i="1"/>
  <c r="U48" i="1"/>
  <c r="V48" i="1" s="1"/>
  <c r="W47" i="1"/>
  <c r="W48" i="1" s="1"/>
  <c r="W49" i="1" s="1"/>
  <c r="W50" i="1" s="1"/>
  <c r="U47" i="1"/>
  <c r="U46" i="1"/>
  <c r="V46" i="1" s="1"/>
  <c r="U45" i="1"/>
  <c r="V45" i="1" s="1"/>
  <c r="U44" i="1"/>
  <c r="U43" i="1"/>
  <c r="U42" i="1"/>
  <c r="U41" i="1"/>
  <c r="V41" i="1" s="1"/>
  <c r="U40" i="1"/>
  <c r="V40" i="1" s="1"/>
  <c r="U39" i="1"/>
  <c r="U38" i="1"/>
  <c r="V38" i="1" s="1"/>
  <c r="U37" i="1"/>
  <c r="U36" i="1"/>
  <c r="V36" i="1" s="1"/>
  <c r="W35" i="1"/>
  <c r="W36" i="1" s="1"/>
  <c r="W37" i="1" s="1"/>
  <c r="W38" i="1" s="1"/>
  <c r="U35" i="1"/>
  <c r="U34" i="1"/>
  <c r="W33" i="1"/>
  <c r="U33" i="1"/>
  <c r="V33" i="1" s="1"/>
  <c r="U32" i="1"/>
  <c r="V32" i="1" s="1"/>
  <c r="U31" i="1"/>
  <c r="U30" i="1"/>
  <c r="V30" i="1" s="1"/>
  <c r="U29" i="1"/>
  <c r="U28" i="1"/>
  <c r="W27" i="1"/>
  <c r="W28" i="1" s="1"/>
  <c r="W29" i="1" s="1"/>
  <c r="W30" i="1" s="1"/>
  <c r="U27" i="1"/>
  <c r="U26" i="1"/>
  <c r="V26" i="1" s="1"/>
  <c r="U25" i="1"/>
  <c r="U24" i="1"/>
  <c r="V24" i="1" s="1"/>
  <c r="U23" i="1"/>
  <c r="U22" i="1"/>
  <c r="V22" i="1" s="1"/>
  <c r="U21" i="1"/>
  <c r="U20" i="1"/>
  <c r="V20" i="1" s="1"/>
  <c r="U19" i="1"/>
  <c r="U18" i="1"/>
  <c r="U17" i="1"/>
  <c r="V17" i="1" s="1"/>
  <c r="U16" i="1"/>
  <c r="V16" i="1" s="1"/>
  <c r="W15" i="1"/>
  <c r="U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U14" i="1"/>
  <c r="Q14" i="1"/>
  <c r="R14" i="1" s="1"/>
  <c r="V226" i="1" l="1"/>
  <c r="V153" i="1"/>
  <c r="V160" i="1"/>
  <c r="V168" i="1"/>
  <c r="V152" i="1"/>
  <c r="U232" i="1"/>
  <c r="Q232" i="1"/>
  <c r="V156" i="1"/>
  <c r="V172" i="1"/>
  <c r="W121" i="1"/>
  <c r="W122" i="1" s="1"/>
  <c r="W123" i="1" s="1"/>
  <c r="V148" i="1"/>
  <c r="V200" i="1"/>
  <c r="V162" i="1"/>
  <c r="V189" i="1"/>
  <c r="V220" i="1"/>
  <c r="V213" i="1"/>
  <c r="V166" i="1"/>
  <c r="V150" i="1"/>
  <c r="V174" i="1"/>
  <c r="V144" i="1"/>
  <c r="V212" i="1"/>
  <c r="V136" i="1"/>
  <c r="V116" i="1"/>
  <c r="V29" i="1"/>
  <c r="V93" i="1"/>
  <c r="V146" i="1"/>
  <c r="V183" i="1"/>
  <c r="R213" i="1"/>
  <c r="V81" i="1"/>
  <c r="V82" i="1"/>
  <c r="V177" i="1"/>
  <c r="V42" i="1"/>
  <c r="V110" i="1"/>
  <c r="V205" i="1"/>
  <c r="V23" i="1"/>
  <c r="V77" i="1"/>
  <c r="V141" i="1"/>
  <c r="V92" i="1"/>
  <c r="V104" i="1"/>
  <c r="V159" i="1"/>
  <c r="V66" i="1"/>
  <c r="W193" i="1"/>
  <c r="W194" i="1" s="1"/>
  <c r="W195" i="1" s="1"/>
  <c r="V56" i="1"/>
  <c r="V103" i="1"/>
  <c r="V151" i="1"/>
  <c r="V87" i="1"/>
  <c r="V114" i="1"/>
  <c r="V124" i="1"/>
  <c r="V164" i="1"/>
  <c r="V175" i="1"/>
  <c r="V34" i="1"/>
  <c r="V109" i="1"/>
  <c r="V184" i="1"/>
  <c r="V197" i="1"/>
  <c r="V202" i="1"/>
  <c r="V27" i="1"/>
  <c r="V75" i="1"/>
  <c r="V91" i="1"/>
  <c r="V139" i="1"/>
  <c r="V215" i="1"/>
  <c r="V39" i="1"/>
  <c r="V61" i="1"/>
  <c r="V98" i="1"/>
  <c r="V140" i="1"/>
  <c r="V170" i="1"/>
  <c r="V203" i="1"/>
  <c r="V216" i="1"/>
  <c r="R29" i="1"/>
  <c r="R66" i="1"/>
  <c r="R77" i="1"/>
  <c r="R82" i="1"/>
  <c r="R93" i="1"/>
  <c r="R141" i="1"/>
  <c r="R146" i="1"/>
  <c r="V223" i="1"/>
  <c r="W52" i="1"/>
  <c r="W53" i="1" s="1"/>
  <c r="W54" i="1" s="1"/>
  <c r="V190" i="1"/>
  <c r="V19" i="1"/>
  <c r="V35" i="1"/>
  <c r="V67" i="1"/>
  <c r="V83" i="1"/>
  <c r="V99" i="1"/>
  <c r="V115" i="1"/>
  <c r="V131" i="1"/>
  <c r="V211" i="1"/>
  <c r="R177" i="1"/>
  <c r="U230" i="1"/>
  <c r="V76" i="1"/>
  <c r="V108" i="1"/>
  <c r="V222" i="1"/>
  <c r="V167" i="1"/>
  <c r="V18" i="1"/>
  <c r="V158" i="1"/>
  <c r="V196" i="1"/>
  <c r="V209" i="1"/>
  <c r="V15" i="1"/>
  <c r="V31" i="1"/>
  <c r="V47" i="1"/>
  <c r="V63" i="1"/>
  <c r="V79" i="1"/>
  <c r="V95" i="1"/>
  <c r="V111" i="1"/>
  <c r="V143" i="1"/>
  <c r="V155" i="1"/>
  <c r="V187" i="1"/>
  <c r="V219" i="1"/>
  <c r="V51" i="1"/>
  <c r="V71" i="1"/>
  <c r="R15" i="1"/>
  <c r="R19" i="1"/>
  <c r="R23" i="1"/>
  <c r="R27" i="1"/>
  <c r="R31" i="1"/>
  <c r="R35" i="1"/>
  <c r="R39" i="1"/>
  <c r="R47" i="1"/>
  <c r="R63" i="1"/>
  <c r="R67" i="1"/>
  <c r="R75" i="1"/>
  <c r="R79" i="1"/>
  <c r="R83" i="1"/>
  <c r="R87" i="1"/>
  <c r="R91" i="1"/>
  <c r="R95" i="1"/>
  <c r="R99" i="1"/>
  <c r="R103" i="1"/>
  <c r="R111" i="1"/>
  <c r="R115" i="1"/>
  <c r="R131" i="1"/>
  <c r="R139" i="1"/>
  <c r="R143" i="1"/>
  <c r="R151" i="1"/>
  <c r="R155" i="1"/>
  <c r="R167" i="1"/>
  <c r="R175" i="1"/>
  <c r="R183" i="1"/>
  <c r="R187" i="1"/>
  <c r="R211" i="1"/>
  <c r="R219" i="1"/>
  <c r="R223" i="1"/>
  <c r="V123" i="1"/>
  <c r="V119" i="1"/>
  <c r="V107" i="1"/>
  <c r="V171" i="1"/>
  <c r="V135" i="1"/>
  <c r="V78" i="1"/>
  <c r="V14" i="1"/>
  <c r="V28" i="1"/>
  <c r="V58" i="1"/>
  <c r="W86" i="1"/>
  <c r="W87" i="1" s="1"/>
  <c r="W88" i="1" s="1"/>
  <c r="V96" i="1"/>
  <c r="V176" i="1"/>
  <c r="V191" i="1"/>
  <c r="V204" i="1"/>
  <c r="V37" i="1"/>
  <c r="V44" i="1"/>
  <c r="V49" i="1"/>
  <c r="V134" i="1"/>
  <c r="V118" i="1"/>
  <c r="V72" i="1"/>
  <c r="V106" i="1"/>
  <c r="V112" i="1"/>
  <c r="V163" i="1"/>
  <c r="V25" i="1"/>
  <c r="V59" i="1"/>
  <c r="V122" i="1"/>
  <c r="V179" i="1"/>
  <c r="V182" i="1"/>
  <c r="Q230" i="1"/>
  <c r="V21" i="1"/>
  <c r="V43" i="1"/>
  <c r="V64" i="1"/>
  <c r="V147" i="1"/>
  <c r="V161" i="1"/>
  <c r="V173" i="1"/>
  <c r="V207" i="1"/>
  <c r="V210" i="1"/>
  <c r="V217" i="1"/>
  <c r="V53" i="1"/>
  <c r="V128" i="1"/>
  <c r="W157" i="1"/>
  <c r="W158" i="1" s="1"/>
  <c r="W159" i="1" s="1"/>
  <c r="V180" i="1"/>
  <c r="V188" i="1"/>
  <c r="V195" i="1"/>
  <c r="V198" i="1"/>
  <c r="R232" i="1" l="1"/>
  <c r="V232" i="1"/>
  <c r="R230" i="1"/>
  <c r="V230" i="1"/>
  <c r="W14" i="1"/>
  <c r="W16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<sst xmlns="http://schemas.openxmlformats.org/spreadsheetml/2006/main" count="446" uniqueCount="37">
  <si>
    <t>CÓMPUTOS MUNICIPALES</t>
  </si>
  <si>
    <t>Municipio: 050 Lazaro Cardenas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</si>
  <si>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</si>
  <si>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</si>
  <si>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</si>
  <si>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</si>
  <si>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</si>
  <si>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</si>
  <si>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</si>
  <si>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</si>
  <si>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</si>
  <si>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</si>
  <si>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CI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</si>
  <si>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</si>
  <si>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</si>
  <si>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</si>
  <si>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</si>
  <si>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</si>
  <si>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</si>
  <si>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LAZARO CARDENAS</t>
  </si>
  <si>
    <t>BÁSICA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</si>
  <si>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</si>
  <si>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</si>
  <si>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</si>
  <si>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</si>
  <si>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</si>
  <si>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</si>
  <si>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</si>
  <si>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</si>
  <si>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</si>
  <si>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EXTRAORDINARIA 1</t>
  </si>
  <si>
    <t>EXTRAORDINARIA 2</t>
  </si>
  <si>
    <t>EXTRAORDINARIA 3</t>
  </si>
  <si>
    <t>CONTIGUA 10</t>
  </si>
  <si>
    <t>CONTIGUA 11</t>
  </si>
  <si>
    <t>CONTIGUA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</si>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</sst>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9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2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3FF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/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/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" fillId="0" borderId="3" xfId="1" applyNumberFormat="1" applyFont="1" applyBorder="1" applyAlignment="1">
      <alignment horizontal="center" wrapText="1"/>
    </xf>
    <xf numFmtId="165" fontId="1" fillId="0" borderId="4" xfId="1" applyNumberFormat="1" applyFont="1" applyBorder="1" applyAlignment="1">
      <alignment horizontal="left" wrapText="1"/>
    </xf>
    <xf numFmtId="165" fontId="1" fillId="0" borderId="4" xfId="1" applyNumberFormat="1" applyFont="1" applyBorder="1" applyAlignment="1">
      <alignment horizontal="center" wrapText="1"/>
    </xf>
    <xf numFmtId="0" fontId="1" fillId="0" borderId="4" xfId="1" applyFont="1" applyBorder="1" applyAlignment="1">
      <alignment horizontal="left" wrapText="1"/>
    </xf>
    <xf numFmtId="0" fontId="1" fillId="0" borderId="5" xfId="1" applyFont="1" applyBorder="1" applyAlignment="1">
      <alignment horizontal="right" wrapText="1"/>
    </xf>
    <xf numFmtId="166" fontId="1" fillId="4" borderId="10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left" wrapText="1"/>
    </xf>
    <xf numFmtId="165" fontId="1" fillId="4" borderId="11" xfId="1" applyNumberFormat="1" applyFont="1" applyFill="1" applyBorder="1" applyAlignment="1">
      <alignment horizontal="center" wrapText="1"/>
    </xf>
    <xf numFmtId="0" fontId="1" fillId="4" borderId="11" xfId="1" applyFont="1" applyFill="1" applyBorder="1" applyAlignment="1">
      <alignment horizontal="left" wrapText="1"/>
    </xf>
    <xf numFmtId="0" fontId="1" fillId="4" borderId="12" xfId="1" applyFont="1" applyFill="1" applyBorder="1" applyAlignment="1">
      <alignment horizontal="right" wrapText="1"/>
    </xf>
    <xf numFmtId="0" fontId="1" fillId="4" borderId="10" xfId="1" applyFont="1" applyFill="1" applyBorder="1" applyAlignment="1" applyProtection="1">
      <alignment wrapText="1"/>
      <protection locked="0"/>
    </xf>
    <xf numFmtId="0" fontId="1" fillId="4" borderId="11" xfId="1" applyFont="1" applyFill="1" applyBorder="1" applyAlignment="1" applyProtection="1">
      <alignment wrapText="1"/>
      <protection locked="0"/>
    </xf>
    <xf numFmtId="0" fontId="1" fillId="4" borderId="13" xfId="1" applyFont="1" applyFill="1" applyBorder="1" applyAlignment="1" applyProtection="1">
      <alignment wrapText="1"/>
      <protection locked="0"/>
    </xf>
    <xf numFmtId="0" fontId="1" fillId="4" borderId="14" xfId="1" applyFont="1" applyFill="1" applyBorder="1" applyAlignment="1" applyProtection="1">
      <alignment wrapText="1"/>
      <protection locked="0"/>
    </xf>
    <xf numFmtId="0" fontId="1" fillId="4" borderId="15" xfId="1" applyFont="1" applyFill="1" applyBorder="1" applyAlignment="1" applyProtection="1">
      <alignment wrapText="1"/>
      <protection locked="0"/>
    </xf>
    <xf numFmtId="0" fontId="1" fillId="4" borderId="16" xfId="1" applyFont="1" applyFill="1" applyBorder="1" applyAlignment="1" applyProtection="1">
      <alignment wrapText="1"/>
      <protection locked="0"/>
    </xf>
    <xf numFmtId="0" fontId="1" fillId="4" borderId="17" xfId="1" applyFont="1" applyFill="1" applyBorder="1" applyAlignment="1">
      <alignment wrapText="1"/>
    </xf>
    <xf numFmtId="166" fontId="1" fillId="0" borderId="18" xfId="1" applyNumberFormat="1" applyFont="1" applyBorder="1" applyAlignment="1">
      <alignment horizontal="center" wrapText="1"/>
    </xf>
    <xf numFmtId="165" fontId="1" fillId="0" borderId="11" xfId="1" applyNumberFormat="1" applyFont="1" applyBorder="1" applyAlignment="1">
      <alignment horizontal="left" wrapText="1"/>
    </xf>
    <xf numFmtId="165" fontId="1" fillId="0" borderId="1" xfId="1" applyNumberFormat="1" applyFont="1" applyBorder="1" applyAlignment="1">
      <alignment horizontal="center" wrapText="1"/>
    </xf>
    <xf numFmtId="0" fontId="1" fillId="0" borderId="1" xfId="1" applyFont="1" applyBorder="1" applyAlignment="1">
      <alignment horizontal="left" wrapText="1"/>
    </xf>
    <xf numFmtId="0" fontId="1" fillId="0" borderId="17" xfId="1" applyFont="1" applyBorder="1" applyAlignment="1">
      <alignment horizontal="right" wrapText="1"/>
    </xf>
    <xf numFmtId="0" fontId="1" fillId="0" borderId="18" xfId="1" applyFont="1" applyBorder="1" applyAlignment="1" applyProtection="1">
      <alignment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19" xfId="1" applyFont="1" applyBorder="1" applyAlignment="1" applyProtection="1">
      <alignment wrapText="1"/>
      <protection locked="0"/>
    </xf>
    <xf numFmtId="0" fontId="1" fillId="0" borderId="20" xfId="1" applyFont="1" applyBorder="1" applyAlignment="1" applyProtection="1">
      <alignment wrapText="1"/>
      <protection locked="0"/>
    </xf>
    <xf numFmtId="0" fontId="1" fillId="0" borderId="21" xfId="1" applyFont="1" applyBorder="1" applyAlignment="1" applyProtection="1">
      <alignment wrapText="1"/>
      <protection locked="0"/>
    </xf>
    <xf numFmtId="0" fontId="1" fillId="0" borderId="16" xfId="1" applyFont="1" applyBorder="1" applyAlignment="1" applyProtection="1">
      <alignment wrapText="1"/>
      <protection locked="0"/>
    </xf>
    <xf numFmtId="0" fontId="1" fillId="0" borderId="17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" fillId="0" borderId="0" xfId="1" applyNumberFormat="1" applyFont="1" applyBorder="1" applyAlignment="1">
      <alignment horizontal="center" wrapText="1"/>
    </xf>
    <xf numFmtId="165" fontId="1" fillId="0" borderId="0" xfId="1" applyNumberFormat="1" applyFont="1" applyBorder="1" applyAlignment="1">
      <alignment horizontal="left" wrapText="1"/>
    </xf>
    <xf numFmtId="165" fontId="1" fillId="0" borderId="0" xfId="1" applyNumberFormat="1" applyFont="1" applyBorder="1" applyAlignment="1">
      <alignment horizontal="center" wrapText="1"/>
    </xf>
    <xf numFmtId="0" fontId="1" fillId="0" borderId="0" xfId="1" applyFont="1" applyBorder="1" applyAlignment="1">
      <alignment horizontal="left" wrapText="1"/>
    </xf>
    <xf numFmtId="0" fontId="1" fillId="0" borderId="0" xfId="1" applyFont="1" applyBorder="1" applyAlignment="1">
      <alignment horizontal="right" wrapText="1"/>
    </xf>
    <xf numFmtId="0" fontId="1" fillId="0" borderId="0" xfId="1" applyFont="1" applyBorder="1" applyAlignment="1" applyProtection="1">
      <alignment wrapText="1"/>
      <protection locked="0"/>
    </xf>
    <xf numFmtId="0" fontId="1" fillId="0" borderId="0" xfId="1" applyFont="1" applyBorder="1" applyAlignment="1">
      <alignment wrapText="1"/>
    </xf>
    <xf numFmtId="166" fontId="1" fillId="5" borderId="0" xfId="1" applyNumberFormat="1" applyFont="1" applyFill="1" applyBorder="1" applyAlignment="1">
      <alignment horizontal="center" wrapText="1"/>
    </xf>
    <xf numFmtId="165" fontId="1" fillId="5" borderId="0" xfId="1" applyNumberFormat="1" applyFont="1" applyFill="1" applyBorder="1" applyAlignment="1">
      <alignment horizontal="left" wrapText="1"/>
    </xf>
    <xf numFmtId="165" fontId="1" fillId="5" borderId="0" xfId="1" applyNumberFormat="1" applyFont="1" applyFill="1" applyBorder="1" applyAlignment="1">
      <alignment horizontal="center" wrapText="1"/>
    </xf>
    <xf numFmtId="0" fontId="1" fillId="5" borderId="0" xfId="1" applyFont="1" applyFill="1" applyBorder="1" applyAlignment="1">
      <alignment horizontal="left" wrapText="1"/>
    </xf>
    <xf numFmtId="0" fontId="1" fillId="5" borderId="0" xfId="1" applyFont="1" applyFill="1" applyBorder="1" applyAlignment="1">
      <alignment horizontal="right" wrapText="1"/>
    </xf>
    <xf numFmtId="0" fontId="1" fillId="5" borderId="0" xfId="1" applyFont="1" applyFill="1" applyBorder="1" applyAlignment="1" applyProtection="1">
      <alignment wrapText="1"/>
      <protection locked="0"/>
    </xf>
    <xf numFmtId="0" fontId="1" fillId="5" borderId="0" xfId="1" applyFont="1" applyFill="1" applyBorder="1" applyAlignment="1">
      <alignment wrapText="1"/>
    </xf>
    <xf numFmtId="0" fontId="7" fillId="4" borderId="22" xfId="1" applyFont="1" applyFill="1" applyBorder="1" applyAlignment="1">
      <alignment horizontal="center" vertical="center" wrapText="1"/>
    </xf>
    <xf numFmtId="0" fontId="7" fillId="4" borderId="22" xfId="1" applyFont="1" applyFill="1" applyBorder="1" applyAlignment="1">
      <alignment horizontal="left" vertical="center" wrapText="1"/>
    </xf>
    <xf numFmtId="3" fontId="7" fillId="4" borderId="22" xfId="1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vertical="top" wrapText="1"/>
    </xf>
    <xf numFmtId="0" fontId="1" fillId="6" borderId="3" xfId="1" applyFont="1" applyFill="1" applyBorder="1" applyAlignment="1" applyProtection="1">
      <alignment wrapText="1"/>
      <protection locked="0"/>
    </xf>
    <xf numFmtId="0" fontId="1" fillId="6" borderId="4" xfId="1" applyFont="1" applyFill="1" applyBorder="1" applyAlignment="1" applyProtection="1">
      <alignment wrapText="1"/>
      <protection locked="0"/>
    </xf>
    <xf numFmtId="0" fontId="1" fillId="6" borderId="6" xfId="1" applyFont="1" applyFill="1" applyBorder="1" applyAlignment="1" applyProtection="1">
      <alignment wrapText="1"/>
      <protection locked="0"/>
    </xf>
    <xf numFmtId="0" fontId="1" fillId="6" borderId="7" xfId="1" applyFont="1" applyFill="1" applyBorder="1" applyAlignment="1" applyProtection="1">
      <alignment wrapText="1"/>
      <protection locked="0"/>
    </xf>
    <xf numFmtId="0" fontId="1" fillId="6" borderId="8" xfId="1" applyFont="1" applyFill="1" applyBorder="1" applyAlignment="1" applyProtection="1">
      <alignment wrapText="1"/>
      <protection locked="0"/>
    </xf>
    <xf numFmtId="0" fontId="1" fillId="6" borderId="9" xfId="1" applyFont="1" applyFill="1" applyBorder="1" applyAlignment="1" applyProtection="1">
      <alignment wrapText="1"/>
      <protection locked="0"/>
    </xf>
    <xf numFmtId="0" fontId="1" fillId="6" borderId="5" xfId="1" applyFont="1" applyFill="1" applyBorder="1" applyAlignment="1">
      <alignment wrapText="1"/>
    </xf>
    <xf numFmtId="0" fontId="1" fillId="6" borderId="18" xfId="1" applyFont="1" applyFill="1" applyBorder="1" applyAlignment="1" applyProtection="1">
      <alignment wrapText="1"/>
      <protection locked="0"/>
    </xf>
    <xf numFmtId="0" fontId="1" fillId="6" borderId="1" xfId="1" applyFont="1" applyFill="1" applyBorder="1" applyAlignment="1" applyProtection="1">
      <alignment wrapText="1"/>
      <protection locked="0"/>
    </xf>
    <xf numFmtId="0" fontId="1" fillId="6" borderId="19" xfId="1" applyFont="1" applyFill="1" applyBorder="1" applyAlignment="1" applyProtection="1">
      <alignment wrapText="1"/>
      <protection locked="0"/>
    </xf>
    <xf numFmtId="0" fontId="1" fillId="6" borderId="20" xfId="1" applyFont="1" applyFill="1" applyBorder="1" applyAlignment="1" applyProtection="1">
      <alignment wrapText="1"/>
      <protection locked="0"/>
    </xf>
    <xf numFmtId="0" fontId="1" fillId="6" borderId="21" xfId="1" applyFont="1" applyFill="1" applyBorder="1" applyAlignment="1" applyProtection="1">
      <alignment wrapText="1"/>
      <protection locked="0"/>
    </xf>
    <xf numFmtId="0" fontId="1" fillId="6" borderId="16" xfId="1" applyFont="1" applyFill="1" applyBorder="1" applyAlignment="1" applyProtection="1">
      <alignment wrapText="1"/>
      <protection locked="0"/>
    </xf>
    <xf numFmtId="0" fontId="1" fillId="6" borderId="17" xfId="1" applyFont="1" applyFill="1" applyBorder="1" applyAlignment="1">
      <alignment wrapText="1"/>
    </xf>
    <xf numFmtId="0" fontId="1" fillId="7" borderId="10" xfId="1" applyFont="1" applyFill="1" applyBorder="1" applyAlignment="1" applyProtection="1">
      <alignment wrapText="1"/>
      <protection locked="0"/>
    </xf>
    <xf numFmtId="0" fontId="1" fillId="7" borderId="11" xfId="1" applyFont="1" applyFill="1" applyBorder="1" applyAlignment="1" applyProtection="1">
      <alignment wrapText="1"/>
      <protection locked="0"/>
    </xf>
    <xf numFmtId="0" fontId="1" fillId="7" borderId="13" xfId="1" applyFont="1" applyFill="1" applyBorder="1" applyAlignment="1" applyProtection="1">
      <alignment wrapText="1"/>
      <protection locked="0"/>
    </xf>
    <xf numFmtId="0" fontId="1" fillId="7" borderId="14" xfId="1" applyFont="1" applyFill="1" applyBorder="1" applyAlignment="1" applyProtection="1">
      <alignment wrapText="1"/>
      <protection locked="0"/>
    </xf>
    <xf numFmtId="0" fontId="1" fillId="7" borderId="15" xfId="1" applyFont="1" applyFill="1" applyBorder="1" applyAlignment="1" applyProtection="1">
      <alignment wrapText="1"/>
      <protection locked="0"/>
    </xf>
    <xf numFmtId="0" fontId="1" fillId="7" borderId="16" xfId="1" applyFont="1" applyFill="1" applyBorder="1" applyAlignment="1" applyProtection="1">
      <alignment wrapText="1"/>
      <protection locked="0"/>
    </xf>
    <xf numFmtId="0" fontId="1" fillId="7" borderId="17" xfId="1" applyFont="1" applyFill="1" applyBorder="1" applyAlignment="1">
      <alignment wrapText="1"/>
    </xf>
    <xf numFmtId="0" fontId="0" fillId="8" borderId="0" xfId="0" applyFill="1"/>
    <xf numFmtId="3" fontId="0" fillId="0" borderId="0" xfId="0" applyNumberFormat="1"/>
  </cellXfs>
  <cellStyles count="2">
    <cellStyle name="Normal" xfId="0" builtinId="0"/>
    <cellStyle name="TableStyleLight1" xfId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gif"/><Relationship Id="rId11" Type="http://schemas.openxmlformats.org/officeDocument/2006/relationships/image" Target="../media/image11.png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116280</xdr:colOff>
      <xdr:row>12</xdr:row>
      <xdr:rowOff>5760</xdr:rowOff>
    </xdr:from>
    <xdr:to>
      <xdr:col>6</xdr:col>
      <xdr:colOff>1290</xdr:colOff>
      <xdr:row>12</xdr:row>
      <xdr:rowOff>481320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4126680" y="229176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0</xdr:row>
      <xdr:rowOff>0</xdr:rowOff>
    </xdr:from>
    <xdr:to>
      <xdr:col>1</xdr:col>
      <xdr:colOff>910080</xdr:colOff>
      <xdr:row>3</xdr:row>
      <xdr:rowOff>105120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000" y="0"/>
          <a:ext cx="1218600" cy="67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635040</xdr:colOff>
      <xdr:row>0</xdr:row>
      <xdr:rowOff>0</xdr:rowOff>
    </xdr:from>
    <xdr:to>
      <xdr:col>21</xdr:col>
      <xdr:colOff>605160</xdr:colOff>
      <xdr:row>3</xdr:row>
      <xdr:rowOff>104400</xdr:rowOff>
    </xdr:to>
    <xdr:pic>
      <xdr:nvPicPr>
        <xdr:cNvPr id="5" name="Imagen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13287240" y="0"/>
          <a:ext cx="134028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92520</xdr:colOff>
      <xdr:row>12</xdr:row>
      <xdr:rowOff>1080</xdr:rowOff>
    </xdr:from>
    <xdr:to>
      <xdr:col>12</xdr:col>
      <xdr:colOff>577635</xdr:colOff>
      <xdr:row>12</xdr:row>
      <xdr:rowOff>495720</xdr:rowOff>
    </xdr:to>
    <xdr:pic>
      <xdr:nvPicPr>
        <xdr:cNvPr id="6" name="Imagen 5"/>
        <xdr:cNvPicPr/>
      </xdr:nvPicPr>
      <xdr:blipFill>
        <a:blip xmlns:r="http://schemas.openxmlformats.org/officeDocument/2006/relationships" r:embed="rId4"/>
        <a:stretch/>
      </xdr:blipFill>
      <xdr:spPr>
        <a:xfrm>
          <a:off x="8405640" y="2287080"/>
          <a:ext cx="49464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149760</xdr:colOff>
      <xdr:row>12</xdr:row>
      <xdr:rowOff>10440</xdr:rowOff>
    </xdr:from>
    <xdr:to>
      <xdr:col>13</xdr:col>
      <xdr:colOff>579990</xdr:colOff>
      <xdr:row>12</xdr:row>
      <xdr:rowOff>459720</xdr:rowOff>
    </xdr:to>
    <xdr:pic>
      <xdr:nvPicPr>
        <xdr:cNvPr id="7" name="Imagen 6"/>
        <xdr:cNvPicPr/>
      </xdr:nvPicPr>
      <xdr:blipFill>
        <a:blip xmlns:r="http://schemas.openxmlformats.org/officeDocument/2006/relationships" r:embed="rId5"/>
        <a:stretch/>
      </xdr:blipFill>
      <xdr:spPr>
        <a:xfrm>
          <a:off x="9196920" y="2296440"/>
          <a:ext cx="449280" cy="44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120960</xdr:colOff>
      <xdr:row>12</xdr:row>
      <xdr:rowOff>10440</xdr:rowOff>
    </xdr:from>
    <xdr:to>
      <xdr:col>10</xdr:col>
      <xdr:colOff>577440</xdr:colOff>
      <xdr:row>12</xdr:row>
      <xdr:rowOff>466920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6"/>
        <a:stretch/>
      </xdr:blipFill>
      <xdr:spPr>
        <a:xfrm>
          <a:off x="7204680" y="2296440"/>
          <a:ext cx="45648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116280</xdr:colOff>
      <xdr:row>12</xdr:row>
      <xdr:rowOff>5760</xdr:rowOff>
    </xdr:from>
    <xdr:to>
      <xdr:col>8</xdr:col>
      <xdr:colOff>1290</xdr:colOff>
      <xdr:row>12</xdr:row>
      <xdr:rowOff>481320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7"/>
        <a:stretch/>
      </xdr:blipFill>
      <xdr:spPr>
        <a:xfrm>
          <a:off x="5356080" y="2291760"/>
          <a:ext cx="47556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113400</xdr:colOff>
      <xdr:row>12</xdr:row>
      <xdr:rowOff>12960</xdr:rowOff>
    </xdr:from>
    <xdr:to>
      <xdr:col>6</xdr:col>
      <xdr:colOff>569880</xdr:colOff>
      <xdr:row>12</xdr:row>
      <xdr:rowOff>469440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8"/>
        <a:stretch/>
      </xdr:blipFill>
      <xdr:spPr>
        <a:xfrm>
          <a:off x="4738680" y="2298960"/>
          <a:ext cx="45648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139680</xdr:colOff>
      <xdr:row>12</xdr:row>
      <xdr:rowOff>6840</xdr:rowOff>
    </xdr:from>
    <xdr:to>
      <xdr:col>8</xdr:col>
      <xdr:colOff>577080</xdr:colOff>
      <xdr:row>12</xdr:row>
      <xdr:rowOff>463680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9"/>
        <a:stretch/>
      </xdr:blipFill>
      <xdr:spPr>
        <a:xfrm>
          <a:off x="5994360" y="2292840"/>
          <a:ext cx="43740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118440</xdr:colOff>
      <xdr:row>11</xdr:row>
      <xdr:rowOff>189720</xdr:rowOff>
    </xdr:from>
    <xdr:to>
      <xdr:col>10</xdr:col>
      <xdr:colOff>3450</xdr:colOff>
      <xdr:row>12</xdr:row>
      <xdr:rowOff>474120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0"/>
        <a:stretch/>
      </xdr:blipFill>
      <xdr:spPr>
        <a:xfrm>
          <a:off x="6587640" y="2284920"/>
          <a:ext cx="47556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578385</xdr:colOff>
      <xdr:row>11</xdr:row>
      <xdr:rowOff>125280</xdr:rowOff>
    </xdr:from>
    <xdr:to>
      <xdr:col>12</xdr:col>
      <xdr:colOff>9525</xdr:colOff>
      <xdr:row>12</xdr:row>
      <xdr:rowOff>542925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1"/>
        <a:stretch/>
      </xdr:blipFill>
      <xdr:spPr>
        <a:xfrm>
          <a:off x="7274460" y="2220780"/>
          <a:ext cx="593190" cy="6081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94680</xdr:colOff>
      <xdr:row>12</xdr:row>
      <xdr:rowOff>5400</xdr:rowOff>
    </xdr:from>
    <xdr:to>
      <xdr:col>15</xdr:col>
      <xdr:colOff>551160</xdr:colOff>
      <xdr:row>12</xdr:row>
      <xdr:rowOff>461880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8"/>
        <a:stretch/>
      </xdr:blipFill>
      <xdr:spPr>
        <a:xfrm>
          <a:off x="10371240" y="2291400"/>
          <a:ext cx="456480" cy="45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575640</xdr:colOff>
      <xdr:row>12</xdr:row>
      <xdr:rowOff>720</xdr:rowOff>
    </xdr:from>
    <xdr:to>
      <xdr:col>15</xdr:col>
      <xdr:colOff>778215</xdr:colOff>
      <xdr:row>12</xdr:row>
      <xdr:rowOff>476280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0852200" y="2286720"/>
          <a:ext cx="250200" cy="475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44"/>
  <sheetViews>
    <sheetView tabSelected="1" topLeftCell="A8" zoomScale="85" zoomScaleNormal="85" workbookViewId="0">
      <selection activeCell="T231" sqref="T231"/>
    </sheetView>
  </sheetViews>
  <sheetFormatPr baseColWidth="10" defaultColWidth="9.140625" defaultRowHeight="15" x14ac:dyDescent="0.25"/>
  <cols>
    <col min="1" max="1" width="5.140625"/>
    <col min="2" max="2" width="22.28515625" style="1"/>
    <col min="3" max="3" width="6.5703125" style="1"/>
    <col min="4" max="4" width="13.42578125"/>
    <col min="5" max="5" width="9.42578125"/>
    <col min="6" max="15" width="8.7109375"/>
    <col min="16" max="16" width="11.7109375"/>
    <col min="17" max="18" width="9.140625" customWidth="1"/>
    <col min="19" max="22" width="9.7109375"/>
    <col min="23" max="23" width="0" hidden="1"/>
    <col min="24" max="24" width="10.7109375" customWidth="1"/>
    <col min="25" max="1023" width="10.7109375"/>
  </cols>
  <sheetData>
    <row r="1" spans="1:24" ht="15" customHeight="1" x14ac:dyDescent="0.25">
      <c r="B1" s="2"/>
      <c r="C1" s="2"/>
      <c r="D1" s="2"/>
      <c r="E1" s="3"/>
      <c r="F1" s="3"/>
      <c r="G1" s="3"/>
      <c r="H1" s="3"/>
      <c r="I1" s="3"/>
      <c r="J1" s="3"/>
      <c r="K1" s="3"/>
    </row>
    <row r="2" spans="1:24" ht="15" customHeight="1" x14ac:dyDescent="0.25">
      <c r="B2" s="2"/>
      <c r="C2" s="2"/>
      <c r="D2" s="2"/>
      <c r="E2" s="3"/>
      <c r="F2" s="3"/>
      <c r="G2" s="3"/>
      <c r="H2" s="3"/>
      <c r="I2" s="3"/>
      <c r="J2" s="3"/>
      <c r="K2" s="3"/>
    </row>
    <row r="3" spans="1:24" ht="15" customHeight="1" x14ac:dyDescent="0.25">
      <c r="B3" s="2"/>
      <c r="C3" s="2"/>
      <c r="D3" s="2"/>
      <c r="E3" s="3"/>
      <c r="F3" s="3"/>
      <c r="G3" s="3"/>
      <c r="H3" s="3"/>
      <c r="I3" s="3"/>
      <c r="J3" s="3"/>
      <c r="K3" s="3"/>
    </row>
    <row r="4" spans="1:24" ht="15" customHeight="1" x14ac:dyDescent="0.25">
      <c r="B4" s="2"/>
      <c r="C4" s="2"/>
      <c r="D4" s="2"/>
      <c r="E4" s="3"/>
      <c r="F4" s="3"/>
      <c r="G4" s="3"/>
      <c r="H4" s="3"/>
      <c r="I4" s="3"/>
      <c r="J4" s="3"/>
      <c r="K4" s="3"/>
    </row>
    <row r="5" spans="1:24" ht="15" customHeight="1" x14ac:dyDescent="0.25">
      <c r="B5" s="2"/>
      <c r="C5" s="2"/>
      <c r="D5" s="2"/>
      <c r="E5" s="3"/>
      <c r="F5" s="62" t="s">
        <v>0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1:24" ht="15" customHeight="1" x14ac:dyDescent="0.25">
      <c r="B6" s="2"/>
      <c r="C6" s="2"/>
      <c r="D6" s="2"/>
      <c r="E6" s="3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</row>
    <row r="7" spans="1:24" ht="15" customHeight="1" x14ac:dyDescent="0.3">
      <c r="A7" s="63"/>
      <c r="B7" s="63"/>
      <c r="C7" s="63"/>
      <c r="D7" s="63"/>
      <c r="E7" s="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</row>
    <row r="8" spans="1:24" ht="15" customHeight="1" x14ac:dyDescent="0.3">
      <c r="A8" s="63" t="s">
        <v>1</v>
      </c>
      <c r="B8" s="63"/>
      <c r="C8" s="63"/>
      <c r="D8" s="63"/>
      <c r="F8" s="64" t="s">
        <v>2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</row>
    <row r="9" spans="1:24" ht="15" customHeight="1" x14ac:dyDescent="0.3">
      <c r="A9" s="4" t="str">
        <f>CONCATENATE("Casillas computadas: ",W16," de ",W15)</f>
        <v>Casillas computadas: 213 de 213</v>
      </c>
      <c r="B9" s="5"/>
      <c r="C9" s="5"/>
      <c r="D9" s="5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</row>
    <row r="10" spans="1:24" ht="15" customHeight="1" x14ac:dyDescent="0.3">
      <c r="A10" s="6" t="str">
        <f>CONCATENATE("Porcentaje de avance de captura: ",W18,"%")</f>
        <v>Porcentaje de avance de captura: 100.00%</v>
      </c>
      <c r="B10" s="7"/>
      <c r="C10" s="7"/>
      <c r="D10" s="8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1:24" ht="15" customHeight="1" x14ac:dyDescent="0.25">
      <c r="B11"/>
      <c r="C11"/>
      <c r="F11" s="3"/>
      <c r="G11" s="3"/>
      <c r="H11" s="3"/>
      <c r="I11" s="3"/>
      <c r="J11" s="3"/>
      <c r="K11" s="3"/>
    </row>
    <row r="12" spans="1:24" ht="15" customHeight="1" x14ac:dyDescent="0.25">
      <c r="A12" s="65" t="s">
        <v>3</v>
      </c>
      <c r="B12" s="65"/>
      <c r="C12" s="65"/>
      <c r="D12" s="65"/>
      <c r="E12" s="65"/>
      <c r="F12" s="66" t="s">
        <v>4</v>
      </c>
      <c r="G12" s="66"/>
      <c r="H12" s="66"/>
      <c r="I12" s="66"/>
      <c r="J12" s="66"/>
      <c r="K12" s="66"/>
      <c r="L12" s="66"/>
      <c r="M12" s="66"/>
      <c r="N12" s="66"/>
      <c r="O12" s="66"/>
      <c r="P12" s="67" t="s">
        <v>5</v>
      </c>
      <c r="Q12" s="67"/>
      <c r="R12" s="67"/>
      <c r="S12" s="68" t="s">
        <v>6</v>
      </c>
      <c r="T12" s="68"/>
      <c r="U12" s="68"/>
      <c r="V12" s="68"/>
    </row>
    <row r="13" spans="1:24" s="13" customFormat="1" ht="101.25" x14ac:dyDescent="0.25">
      <c r="A13" s="10" t="s">
        <v>7</v>
      </c>
      <c r="B13" s="10" t="s">
        <v>8</v>
      </c>
      <c r="C13" s="10" t="s">
        <v>9</v>
      </c>
      <c r="D13" s="10" t="s">
        <v>10</v>
      </c>
      <c r="E13" s="10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11" t="s">
        <v>12</v>
      </c>
      <c r="P13" s="12"/>
      <c r="Q13" s="12" t="s">
        <v>13</v>
      </c>
      <c r="R13" s="12" t="s">
        <v>14</v>
      </c>
      <c r="S13" s="9" t="s">
        <v>15</v>
      </c>
      <c r="T13" s="9" t="s">
        <v>16</v>
      </c>
      <c r="U13" s="9" t="s">
        <v>17</v>
      </c>
      <c r="V13" s="9" t="s">
        <v>18</v>
      </c>
    </row>
    <row r="14" spans="1:24" ht="15" customHeight="1" x14ac:dyDescent="0.25">
      <c r="A14" s="14">
        <v>1</v>
      </c>
      <c r="B14" s="15" t="s">
        <v>19</v>
      </c>
      <c r="C14" s="16">
        <v>806</v>
      </c>
      <c r="D14" s="17" t="s">
        <v>20</v>
      </c>
      <c r="E14" s="18">
        <v>732</v>
      </c>
      <c r="F14" s="69">
        <v>58</v>
      </c>
      <c r="G14" s="70">
        <v>79</v>
      </c>
      <c r="H14" s="70">
        <v>79</v>
      </c>
      <c r="I14" s="70">
        <v>8</v>
      </c>
      <c r="J14" s="70">
        <v>7</v>
      </c>
      <c r="K14" s="70">
        <v>6</v>
      </c>
      <c r="L14" s="70">
        <v>6</v>
      </c>
      <c r="M14" s="70">
        <v>27</v>
      </c>
      <c r="N14" s="70">
        <v>1</v>
      </c>
      <c r="O14" s="71">
        <v>21</v>
      </c>
      <c r="P14" s="72">
        <v>1</v>
      </c>
      <c r="Q14" s="73">
        <f t="shared" ref="Q14:Q77" si="0">P14</f>
        <v>1</v>
      </c>
      <c r="R14" s="73">
        <f>Q14+G14+J14</f>
        <v>87</v>
      </c>
      <c r="S14" s="69">
        <v>0</v>
      </c>
      <c r="T14" s="70">
        <v>9</v>
      </c>
      <c r="U14" s="74">
        <f>SUM(F14:O14)</f>
        <v>292</v>
      </c>
      <c r="V14" s="75">
        <f t="shared" ref="V14:V77" si="1">Q14+S14+T14+U14</f>
        <v>302</v>
      </c>
      <c r="W14">
        <f>COUNTIF(V14:V226,0)</f>
        <v>0</v>
      </c>
      <c r="X14">
        <f>SUM(F14:P14)+S14+T14</f>
        <v>302</v>
      </c>
    </row>
    <row r="15" spans="1:24" ht="15" hidden="1" customHeight="1" x14ac:dyDescent="0.25">
      <c r="A15" s="19">
        <f t="shared" ref="A15:A78" si="2">A14+1</f>
        <v>2</v>
      </c>
      <c r="B15" s="20" t="s">
        <v>19</v>
      </c>
      <c r="C15" s="21">
        <v>806</v>
      </c>
      <c r="D15" s="22" t="s">
        <v>21</v>
      </c>
      <c r="E15" s="23">
        <v>732</v>
      </c>
      <c r="F15" s="24">
        <v>65</v>
      </c>
      <c r="G15" s="25">
        <v>77</v>
      </c>
      <c r="H15" s="25">
        <v>94</v>
      </c>
      <c r="I15" s="25">
        <v>4</v>
      </c>
      <c r="J15" s="25">
        <v>2</v>
      </c>
      <c r="K15" s="25">
        <v>2</v>
      </c>
      <c r="L15" s="25">
        <v>3</v>
      </c>
      <c r="M15" s="25">
        <v>22</v>
      </c>
      <c r="N15" s="25">
        <v>21</v>
      </c>
      <c r="O15" s="26">
        <v>1</v>
      </c>
      <c r="P15" s="27">
        <v>0</v>
      </c>
      <c r="Q15" s="28">
        <f t="shared" si="0"/>
        <v>0</v>
      </c>
      <c r="R15" s="28">
        <f>Q15+G15+J15</f>
        <v>79</v>
      </c>
      <c r="S15" s="24">
        <v>0</v>
      </c>
      <c r="T15" s="25">
        <v>8</v>
      </c>
      <c r="U15" s="29">
        <f>SUM(F15:O15)</f>
        <v>291</v>
      </c>
      <c r="V15" s="30">
        <f t="shared" si="1"/>
        <v>299</v>
      </c>
      <c r="W15">
        <f>C230</f>
        <v>213</v>
      </c>
    </row>
    <row r="16" spans="1:24" ht="15" hidden="1" customHeight="1" x14ac:dyDescent="0.25">
      <c r="A16" s="31">
        <f t="shared" si="2"/>
        <v>3</v>
      </c>
      <c r="B16" s="32" t="s">
        <v>19</v>
      </c>
      <c r="C16" s="33">
        <v>806</v>
      </c>
      <c r="D16" s="34" t="s">
        <v>22</v>
      </c>
      <c r="E16" s="35">
        <v>732</v>
      </c>
      <c r="F16" s="36">
        <v>48</v>
      </c>
      <c r="G16" s="37">
        <v>72</v>
      </c>
      <c r="H16" s="37">
        <v>97</v>
      </c>
      <c r="I16" s="37">
        <v>6</v>
      </c>
      <c r="J16" s="37">
        <v>8</v>
      </c>
      <c r="K16" s="37">
        <v>5</v>
      </c>
      <c r="L16" s="37">
        <v>5</v>
      </c>
      <c r="M16" s="37">
        <v>27</v>
      </c>
      <c r="N16" s="37">
        <v>3</v>
      </c>
      <c r="O16" s="38">
        <v>32</v>
      </c>
      <c r="P16" s="39">
        <v>0</v>
      </c>
      <c r="Q16" s="40">
        <f t="shared" si="0"/>
        <v>0</v>
      </c>
      <c r="R16" s="40">
        <f>Q16+G16+J16</f>
        <v>80</v>
      </c>
      <c r="S16" s="36">
        <v>0</v>
      </c>
      <c r="T16" s="37">
        <v>9</v>
      </c>
      <c r="U16" s="41">
        <f>SUM(F16:O16)</f>
        <v>303</v>
      </c>
      <c r="V16" s="42">
        <f t="shared" si="1"/>
        <v>312</v>
      </c>
      <c r="W16">
        <f>W15-W14</f>
        <v>213</v>
      </c>
    </row>
    <row r="17" spans="1:23" ht="15" hidden="1" customHeight="1" x14ac:dyDescent="0.25">
      <c r="A17" s="19">
        <f t="shared" si="2"/>
        <v>4</v>
      </c>
      <c r="B17" s="20" t="s">
        <v>19</v>
      </c>
      <c r="C17" s="21">
        <v>806</v>
      </c>
      <c r="D17" s="22" t="s">
        <v>23</v>
      </c>
      <c r="E17" s="23">
        <v>732</v>
      </c>
      <c r="F17" s="24">
        <v>52</v>
      </c>
      <c r="G17" s="25">
        <v>69</v>
      </c>
      <c r="H17" s="25">
        <v>90</v>
      </c>
      <c r="I17" s="25">
        <v>11</v>
      </c>
      <c r="J17" s="25">
        <v>8</v>
      </c>
      <c r="K17" s="25">
        <v>4</v>
      </c>
      <c r="L17" s="25">
        <v>5</v>
      </c>
      <c r="M17" s="25">
        <v>20</v>
      </c>
      <c r="N17" s="25">
        <v>4</v>
      </c>
      <c r="O17" s="26">
        <v>32</v>
      </c>
      <c r="P17" s="27">
        <v>0</v>
      </c>
      <c r="Q17" s="28">
        <f t="shared" si="0"/>
        <v>0</v>
      </c>
      <c r="R17" s="28">
        <f>Q17+G17+J17</f>
        <v>77</v>
      </c>
      <c r="S17" s="24">
        <v>0</v>
      </c>
      <c r="T17" s="25">
        <v>7</v>
      </c>
      <c r="U17" s="29">
        <f>SUM(F17:O17)</f>
        <v>295</v>
      </c>
      <c r="V17" s="30">
        <f t="shared" si="1"/>
        <v>302</v>
      </c>
      <c r="W17" s="43">
        <f>W16*100/W15</f>
        <v>100</v>
      </c>
    </row>
    <row r="18" spans="1:23" ht="15" hidden="1" customHeight="1" x14ac:dyDescent="0.25">
      <c r="A18" s="31">
        <f t="shared" si="2"/>
        <v>5</v>
      </c>
      <c r="B18" s="32" t="s">
        <v>19</v>
      </c>
      <c r="C18" s="33">
        <v>806</v>
      </c>
      <c r="D18" s="34" t="s">
        <v>24</v>
      </c>
      <c r="E18" s="35">
        <v>732</v>
      </c>
      <c r="F18" s="36">
        <v>34</v>
      </c>
      <c r="G18" s="37">
        <v>70</v>
      </c>
      <c r="H18" s="37">
        <v>95</v>
      </c>
      <c r="I18" s="37">
        <v>9</v>
      </c>
      <c r="J18" s="37">
        <v>2</v>
      </c>
      <c r="K18" s="37">
        <v>1</v>
      </c>
      <c r="L18" s="37">
        <v>3</v>
      </c>
      <c r="M18" s="37">
        <v>27</v>
      </c>
      <c r="N18" s="37">
        <v>2</v>
      </c>
      <c r="O18" s="38">
        <v>26</v>
      </c>
      <c r="P18" s="39">
        <v>0</v>
      </c>
      <c r="Q18" s="40">
        <f t="shared" si="0"/>
        <v>0</v>
      </c>
      <c r="R18" s="40">
        <f>Q18+G18+J18</f>
        <v>72</v>
      </c>
      <c r="S18" s="36">
        <v>0</v>
      </c>
      <c r="T18" s="37">
        <v>16</v>
      </c>
      <c r="U18" s="41">
        <f>SUM(F18:O18)</f>
        <v>269</v>
      </c>
      <c r="V18" s="42">
        <f t="shared" si="1"/>
        <v>285</v>
      </c>
      <c r="W18" s="44" t="str">
        <f>TEXT(W17,"0.00")</f>
        <v>100.00</v>
      </c>
    </row>
    <row r="19" spans="1:23" ht="15" hidden="1" customHeight="1" x14ac:dyDescent="0.25">
      <c r="A19" s="19">
        <f t="shared" si="2"/>
        <v>6</v>
      </c>
      <c r="B19" s="20" t="s">
        <v>19</v>
      </c>
      <c r="C19" s="21">
        <v>806</v>
      </c>
      <c r="D19" s="22" t="s">
        <v>25</v>
      </c>
      <c r="E19" s="23">
        <v>732</v>
      </c>
      <c r="F19" s="24">
        <v>47</v>
      </c>
      <c r="G19" s="25">
        <v>66</v>
      </c>
      <c r="H19" s="25">
        <v>106</v>
      </c>
      <c r="I19" s="25">
        <v>6</v>
      </c>
      <c r="J19" s="25">
        <v>7</v>
      </c>
      <c r="K19" s="25">
        <v>0</v>
      </c>
      <c r="L19" s="25">
        <v>5</v>
      </c>
      <c r="M19" s="25">
        <v>27</v>
      </c>
      <c r="N19" s="25">
        <v>0</v>
      </c>
      <c r="O19" s="26">
        <v>21</v>
      </c>
      <c r="P19" s="27">
        <v>0</v>
      </c>
      <c r="Q19" s="28">
        <f t="shared" si="0"/>
        <v>0</v>
      </c>
      <c r="R19" s="28">
        <f>Q19+G19+J19</f>
        <v>73</v>
      </c>
      <c r="S19" s="24">
        <v>0</v>
      </c>
      <c r="T19" s="25">
        <v>8</v>
      </c>
      <c r="U19" s="29">
        <f>SUM(F19:O19)</f>
        <v>285</v>
      </c>
      <c r="V19" s="30">
        <f t="shared" si="1"/>
        <v>293</v>
      </c>
    </row>
    <row r="20" spans="1:23" ht="15" hidden="1" customHeight="1" x14ac:dyDescent="0.25">
      <c r="A20" s="31">
        <f t="shared" si="2"/>
        <v>7</v>
      </c>
      <c r="B20" s="32" t="s">
        <v>19</v>
      </c>
      <c r="C20" s="33">
        <v>806</v>
      </c>
      <c r="D20" s="34" t="s">
        <v>26</v>
      </c>
      <c r="E20" s="35">
        <v>732</v>
      </c>
      <c r="F20" s="36">
        <v>39</v>
      </c>
      <c r="G20" s="37">
        <v>62</v>
      </c>
      <c r="H20" s="37">
        <v>91</v>
      </c>
      <c r="I20" s="37">
        <v>6</v>
      </c>
      <c r="J20" s="37">
        <v>4</v>
      </c>
      <c r="K20" s="37">
        <v>4</v>
      </c>
      <c r="L20" s="37">
        <v>3</v>
      </c>
      <c r="M20" s="37">
        <v>24</v>
      </c>
      <c r="N20" s="37">
        <v>4</v>
      </c>
      <c r="O20" s="38">
        <v>4</v>
      </c>
      <c r="P20" s="39">
        <v>0</v>
      </c>
      <c r="Q20" s="40">
        <f t="shared" si="0"/>
        <v>0</v>
      </c>
      <c r="R20" s="40">
        <f>Q20+G20+J20</f>
        <v>66</v>
      </c>
      <c r="S20" s="36">
        <v>0</v>
      </c>
      <c r="T20" s="37">
        <v>1</v>
      </c>
      <c r="U20" s="41">
        <f>SUM(F20:O20)</f>
        <v>241</v>
      </c>
      <c r="V20" s="42">
        <f t="shared" si="1"/>
        <v>242</v>
      </c>
    </row>
    <row r="21" spans="1:23" ht="15" hidden="1" customHeight="1" x14ac:dyDescent="0.25">
      <c r="A21" s="19">
        <f t="shared" si="2"/>
        <v>8</v>
      </c>
      <c r="B21" s="20" t="s">
        <v>19</v>
      </c>
      <c r="C21" s="21">
        <v>806</v>
      </c>
      <c r="D21" s="22" t="s">
        <v>27</v>
      </c>
      <c r="E21" s="23">
        <v>732</v>
      </c>
      <c r="F21" s="24">
        <v>32</v>
      </c>
      <c r="G21" s="25">
        <v>78</v>
      </c>
      <c r="H21" s="25">
        <v>95</v>
      </c>
      <c r="I21" s="25">
        <v>7</v>
      </c>
      <c r="J21" s="25">
        <v>5</v>
      </c>
      <c r="K21" s="25">
        <v>3</v>
      </c>
      <c r="L21" s="25">
        <v>13</v>
      </c>
      <c r="M21" s="25">
        <v>23</v>
      </c>
      <c r="N21" s="25">
        <v>7</v>
      </c>
      <c r="O21" s="26">
        <v>27</v>
      </c>
      <c r="P21" s="27">
        <v>0</v>
      </c>
      <c r="Q21" s="28">
        <f t="shared" si="0"/>
        <v>0</v>
      </c>
      <c r="R21" s="28">
        <f>Q21+G21+J21</f>
        <v>83</v>
      </c>
      <c r="S21" s="24">
        <v>0</v>
      </c>
      <c r="T21" s="25">
        <v>7</v>
      </c>
      <c r="U21" s="29">
        <f>SUM(F21:O21)</f>
        <v>290</v>
      </c>
      <c r="V21" s="30">
        <f t="shared" si="1"/>
        <v>297</v>
      </c>
    </row>
    <row r="22" spans="1:23" ht="15" hidden="1" customHeight="1" x14ac:dyDescent="0.25">
      <c r="A22" s="31">
        <f t="shared" si="2"/>
        <v>9</v>
      </c>
      <c r="B22" s="32" t="s">
        <v>19</v>
      </c>
      <c r="C22" s="33">
        <v>806</v>
      </c>
      <c r="D22" s="34" t="s">
        <v>28</v>
      </c>
      <c r="E22" s="35">
        <v>731</v>
      </c>
      <c r="F22" s="36">
        <v>48</v>
      </c>
      <c r="G22" s="37">
        <v>82</v>
      </c>
      <c r="H22" s="37">
        <v>88</v>
      </c>
      <c r="I22" s="37">
        <v>9</v>
      </c>
      <c r="J22" s="37">
        <v>1</v>
      </c>
      <c r="K22" s="37">
        <v>3</v>
      </c>
      <c r="L22" s="37">
        <v>6</v>
      </c>
      <c r="M22" s="37">
        <v>27</v>
      </c>
      <c r="N22" s="37">
        <v>1</v>
      </c>
      <c r="O22" s="38">
        <v>28</v>
      </c>
      <c r="P22" s="39">
        <v>0</v>
      </c>
      <c r="Q22" s="40">
        <f t="shared" si="0"/>
        <v>0</v>
      </c>
      <c r="R22" s="40">
        <f>Q22+G22+J22</f>
        <v>83</v>
      </c>
      <c r="S22" s="36">
        <v>0</v>
      </c>
      <c r="T22" s="37">
        <v>6</v>
      </c>
      <c r="U22" s="41">
        <f>SUM(F22:O22)</f>
        <v>293</v>
      </c>
      <c r="V22" s="42">
        <f t="shared" si="1"/>
        <v>299</v>
      </c>
    </row>
    <row r="23" spans="1:23" ht="15" hidden="1" customHeight="1" x14ac:dyDescent="0.25">
      <c r="A23" s="19">
        <f t="shared" si="2"/>
        <v>10</v>
      </c>
      <c r="B23" s="20" t="s">
        <v>19</v>
      </c>
      <c r="C23" s="21">
        <v>806</v>
      </c>
      <c r="D23" s="22" t="s">
        <v>29</v>
      </c>
      <c r="E23" s="23">
        <v>731</v>
      </c>
      <c r="F23" s="24">
        <v>55</v>
      </c>
      <c r="G23" s="25">
        <v>85</v>
      </c>
      <c r="H23" s="25">
        <v>74</v>
      </c>
      <c r="I23" s="25">
        <v>10</v>
      </c>
      <c r="J23" s="25">
        <v>3</v>
      </c>
      <c r="K23" s="25">
        <v>5</v>
      </c>
      <c r="L23" s="25">
        <v>1</v>
      </c>
      <c r="M23" s="25">
        <v>32</v>
      </c>
      <c r="N23" s="25">
        <v>6</v>
      </c>
      <c r="O23" s="26">
        <v>25</v>
      </c>
      <c r="P23" s="27">
        <v>0</v>
      </c>
      <c r="Q23" s="28">
        <f t="shared" si="0"/>
        <v>0</v>
      </c>
      <c r="R23" s="28">
        <f>Q23+G23+J23</f>
        <v>88</v>
      </c>
      <c r="S23" s="24">
        <v>0</v>
      </c>
      <c r="T23" s="25">
        <v>13</v>
      </c>
      <c r="U23" s="29">
        <f>SUM(F23:O23)</f>
        <v>296</v>
      </c>
      <c r="V23" s="30">
        <f t="shared" si="1"/>
        <v>309</v>
      </c>
    </row>
    <row r="24" spans="1:23" ht="15" hidden="1" customHeight="1" x14ac:dyDescent="0.25">
      <c r="A24" s="31">
        <f t="shared" si="2"/>
        <v>11</v>
      </c>
      <c r="B24" s="32" t="s">
        <v>19</v>
      </c>
      <c r="C24" s="33">
        <v>807</v>
      </c>
      <c r="D24" s="34" t="s">
        <v>20</v>
      </c>
      <c r="E24" s="35">
        <v>665</v>
      </c>
      <c r="F24" s="36">
        <v>36</v>
      </c>
      <c r="G24" s="37">
        <v>58</v>
      </c>
      <c r="H24" s="37">
        <v>97</v>
      </c>
      <c r="I24" s="37">
        <v>7</v>
      </c>
      <c r="J24" s="37">
        <v>4</v>
      </c>
      <c r="K24" s="37">
        <v>2</v>
      </c>
      <c r="L24" s="37">
        <v>1</v>
      </c>
      <c r="M24" s="37">
        <v>35</v>
      </c>
      <c r="N24" s="37">
        <v>6</v>
      </c>
      <c r="O24" s="38">
        <v>24</v>
      </c>
      <c r="P24" s="39">
        <v>0</v>
      </c>
      <c r="Q24" s="40">
        <f t="shared" si="0"/>
        <v>0</v>
      </c>
      <c r="R24" s="40">
        <f>Q24+G24+J24</f>
        <v>62</v>
      </c>
      <c r="S24" s="36">
        <v>0</v>
      </c>
      <c r="T24" s="37">
        <v>0</v>
      </c>
      <c r="U24" s="41">
        <f>SUM(F24:O24)</f>
        <v>270</v>
      </c>
      <c r="V24" s="42">
        <f t="shared" si="1"/>
        <v>270</v>
      </c>
    </row>
    <row r="25" spans="1:23" ht="15" hidden="1" customHeight="1" x14ac:dyDescent="0.25">
      <c r="A25" s="19">
        <f t="shared" si="2"/>
        <v>12</v>
      </c>
      <c r="B25" s="20" t="s">
        <v>19</v>
      </c>
      <c r="C25" s="21">
        <v>807</v>
      </c>
      <c r="D25" s="22" t="s">
        <v>21</v>
      </c>
      <c r="E25" s="23">
        <v>665</v>
      </c>
      <c r="F25" s="24">
        <v>37</v>
      </c>
      <c r="G25" s="25">
        <v>76</v>
      </c>
      <c r="H25" s="25">
        <v>73</v>
      </c>
      <c r="I25" s="25">
        <v>6</v>
      </c>
      <c r="J25" s="25">
        <v>4</v>
      </c>
      <c r="K25" s="25">
        <v>1</v>
      </c>
      <c r="L25" s="25">
        <v>8</v>
      </c>
      <c r="M25" s="25">
        <v>28</v>
      </c>
      <c r="N25" s="25">
        <v>4</v>
      </c>
      <c r="O25" s="26">
        <v>16</v>
      </c>
      <c r="P25" s="27">
        <v>0</v>
      </c>
      <c r="Q25" s="28">
        <f t="shared" si="0"/>
        <v>0</v>
      </c>
      <c r="R25" s="28">
        <f>Q25+G25+J25</f>
        <v>80</v>
      </c>
      <c r="S25" s="24">
        <v>0</v>
      </c>
      <c r="T25" s="25">
        <v>10</v>
      </c>
      <c r="U25" s="29">
        <f>SUM(F25:O25)</f>
        <v>253</v>
      </c>
      <c r="V25" s="30">
        <f t="shared" si="1"/>
        <v>263</v>
      </c>
    </row>
    <row r="26" spans="1:23" ht="15" hidden="1" customHeight="1" x14ac:dyDescent="0.25">
      <c r="A26" s="31">
        <f t="shared" si="2"/>
        <v>13</v>
      </c>
      <c r="B26" s="32" t="s">
        <v>19</v>
      </c>
      <c r="C26" s="33">
        <v>807</v>
      </c>
      <c r="D26" s="34" t="s">
        <v>22</v>
      </c>
      <c r="E26" s="35">
        <v>665</v>
      </c>
      <c r="F26" s="36">
        <v>33</v>
      </c>
      <c r="G26" s="37">
        <v>68</v>
      </c>
      <c r="H26" s="37">
        <v>87</v>
      </c>
      <c r="I26" s="37">
        <v>7</v>
      </c>
      <c r="J26" s="37">
        <v>4</v>
      </c>
      <c r="K26" s="37">
        <v>3</v>
      </c>
      <c r="L26" s="37">
        <v>5</v>
      </c>
      <c r="M26" s="37">
        <v>23</v>
      </c>
      <c r="N26" s="37">
        <v>4</v>
      </c>
      <c r="O26" s="38">
        <v>32</v>
      </c>
      <c r="P26" s="39">
        <v>0</v>
      </c>
      <c r="Q26" s="40">
        <f t="shared" si="0"/>
        <v>0</v>
      </c>
      <c r="R26" s="40">
        <f>Q26+G26+J26</f>
        <v>72</v>
      </c>
      <c r="S26" s="36">
        <v>0</v>
      </c>
      <c r="T26" s="37">
        <v>9</v>
      </c>
      <c r="U26" s="41">
        <f>SUM(F26:O26)</f>
        <v>266</v>
      </c>
      <c r="V26" s="42">
        <f t="shared" si="1"/>
        <v>275</v>
      </c>
    </row>
    <row r="27" spans="1:23" ht="15" hidden="1" customHeight="1" x14ac:dyDescent="0.25">
      <c r="A27" s="19">
        <f t="shared" si="2"/>
        <v>14</v>
      </c>
      <c r="B27" s="20" t="s">
        <v>19</v>
      </c>
      <c r="C27" s="21">
        <v>807</v>
      </c>
      <c r="D27" s="22" t="s">
        <v>23</v>
      </c>
      <c r="E27" s="23">
        <v>665</v>
      </c>
      <c r="F27" s="24">
        <v>38</v>
      </c>
      <c r="G27" s="25">
        <v>81</v>
      </c>
      <c r="H27" s="25">
        <v>74</v>
      </c>
      <c r="I27" s="25">
        <v>8</v>
      </c>
      <c r="J27" s="25">
        <v>2</v>
      </c>
      <c r="K27" s="25">
        <v>5</v>
      </c>
      <c r="L27" s="25">
        <v>6</v>
      </c>
      <c r="M27" s="25">
        <v>29</v>
      </c>
      <c r="N27" s="25">
        <v>5</v>
      </c>
      <c r="O27" s="26">
        <v>22</v>
      </c>
      <c r="P27" s="27">
        <v>0</v>
      </c>
      <c r="Q27" s="28">
        <f t="shared" si="0"/>
        <v>0</v>
      </c>
      <c r="R27" s="28">
        <f>Q27+G27+J27</f>
        <v>83</v>
      </c>
      <c r="S27" s="24">
        <v>0</v>
      </c>
      <c r="T27" s="25">
        <v>9</v>
      </c>
      <c r="U27" s="29">
        <f>SUM(F27:O27)</f>
        <v>270</v>
      </c>
      <c r="V27" s="30">
        <f t="shared" si="1"/>
        <v>279</v>
      </c>
      <c r="W27">
        <f>C241</f>
        <v>0</v>
      </c>
    </row>
    <row r="28" spans="1:23" ht="15" hidden="1" customHeight="1" x14ac:dyDescent="0.25">
      <c r="A28" s="31">
        <f t="shared" si="2"/>
        <v>15</v>
      </c>
      <c r="B28" s="32" t="s">
        <v>19</v>
      </c>
      <c r="C28" s="33">
        <v>807</v>
      </c>
      <c r="D28" s="34" t="s">
        <v>24</v>
      </c>
      <c r="E28" s="35">
        <v>665</v>
      </c>
      <c r="F28" s="36">
        <v>33</v>
      </c>
      <c r="G28" s="37">
        <v>68</v>
      </c>
      <c r="H28" s="37">
        <v>64</v>
      </c>
      <c r="I28" s="37">
        <v>8</v>
      </c>
      <c r="J28" s="37">
        <v>5</v>
      </c>
      <c r="K28" s="37">
        <v>2</v>
      </c>
      <c r="L28" s="37">
        <v>11</v>
      </c>
      <c r="M28" s="37">
        <v>24</v>
      </c>
      <c r="N28" s="37">
        <v>6</v>
      </c>
      <c r="O28" s="38">
        <v>19</v>
      </c>
      <c r="P28" s="39">
        <v>0</v>
      </c>
      <c r="Q28" s="40">
        <f t="shared" si="0"/>
        <v>0</v>
      </c>
      <c r="R28" s="40">
        <f>Q28+G28+J28</f>
        <v>73</v>
      </c>
      <c r="S28" s="36">
        <v>0</v>
      </c>
      <c r="T28" s="37">
        <v>6</v>
      </c>
      <c r="U28" s="41">
        <f>SUM(F28:O28)</f>
        <v>240</v>
      </c>
      <c r="V28" s="42">
        <f t="shared" si="1"/>
        <v>246</v>
      </c>
      <c r="W28">
        <f>W27-W26</f>
        <v>0</v>
      </c>
    </row>
    <row r="29" spans="1:23" ht="15" hidden="1" customHeight="1" x14ac:dyDescent="0.25">
      <c r="A29" s="19">
        <f t="shared" si="2"/>
        <v>16</v>
      </c>
      <c r="B29" s="20" t="s">
        <v>19</v>
      </c>
      <c r="C29" s="21">
        <v>807</v>
      </c>
      <c r="D29" s="22" t="s">
        <v>25</v>
      </c>
      <c r="E29" s="23">
        <v>664</v>
      </c>
      <c r="F29" s="24">
        <v>42</v>
      </c>
      <c r="G29" s="25">
        <v>60</v>
      </c>
      <c r="H29" s="25">
        <v>81</v>
      </c>
      <c r="I29" s="25">
        <v>10</v>
      </c>
      <c r="J29" s="25">
        <v>8</v>
      </c>
      <c r="K29" s="25">
        <v>4</v>
      </c>
      <c r="L29" s="25">
        <v>7</v>
      </c>
      <c r="M29" s="25">
        <v>28</v>
      </c>
      <c r="N29" s="25">
        <v>2</v>
      </c>
      <c r="O29" s="26">
        <v>17</v>
      </c>
      <c r="P29" s="27">
        <v>0</v>
      </c>
      <c r="Q29" s="28">
        <f t="shared" si="0"/>
        <v>0</v>
      </c>
      <c r="R29" s="28">
        <f>Q29+G29+J29</f>
        <v>68</v>
      </c>
      <c r="S29" s="24">
        <v>0</v>
      </c>
      <c r="T29" s="25">
        <v>14</v>
      </c>
      <c r="U29" s="29">
        <f>SUM(F29:O29)</f>
        <v>259</v>
      </c>
      <c r="V29" s="30">
        <f t="shared" si="1"/>
        <v>273</v>
      </c>
      <c r="W29" s="43" t="e">
        <f>W28*100/W27</f>
        <v>#DIV/0!</v>
      </c>
    </row>
    <row r="30" spans="1:23" ht="15" hidden="1" customHeight="1" x14ac:dyDescent="0.25">
      <c r="A30" s="31">
        <f t="shared" si="2"/>
        <v>17</v>
      </c>
      <c r="B30" s="32" t="s">
        <v>19</v>
      </c>
      <c r="C30" s="33">
        <v>808</v>
      </c>
      <c r="D30" s="34" t="s">
        <v>20</v>
      </c>
      <c r="E30" s="35">
        <v>717</v>
      </c>
      <c r="F30" s="36">
        <v>30</v>
      </c>
      <c r="G30" s="37">
        <v>55</v>
      </c>
      <c r="H30" s="37">
        <v>92</v>
      </c>
      <c r="I30" s="37">
        <v>6</v>
      </c>
      <c r="J30" s="37">
        <v>4</v>
      </c>
      <c r="K30" s="37">
        <v>4</v>
      </c>
      <c r="L30" s="37">
        <v>6</v>
      </c>
      <c r="M30" s="37">
        <v>13</v>
      </c>
      <c r="N30" s="37">
        <v>3</v>
      </c>
      <c r="O30" s="38">
        <v>31</v>
      </c>
      <c r="P30" s="39">
        <v>0</v>
      </c>
      <c r="Q30" s="40">
        <f t="shared" si="0"/>
        <v>0</v>
      </c>
      <c r="R30" s="40">
        <f>Q30+G30+J30</f>
        <v>59</v>
      </c>
      <c r="S30" s="36">
        <v>0</v>
      </c>
      <c r="T30" s="37">
        <v>6</v>
      </c>
      <c r="U30" s="41">
        <f>SUM(F30:O30)</f>
        <v>244</v>
      </c>
      <c r="V30" s="42">
        <f t="shared" si="1"/>
        <v>250</v>
      </c>
      <c r="W30" s="44" t="e">
        <f>TEXT(W29,"0.00")</f>
        <v>#DIV/0!</v>
      </c>
    </row>
    <row r="31" spans="1:23" ht="15" hidden="1" customHeight="1" x14ac:dyDescent="0.25">
      <c r="A31" s="19">
        <f t="shared" si="2"/>
        <v>18</v>
      </c>
      <c r="B31" s="20" t="s">
        <v>19</v>
      </c>
      <c r="C31" s="21">
        <v>808</v>
      </c>
      <c r="D31" s="22" t="s">
        <v>21</v>
      </c>
      <c r="E31" s="23">
        <v>717</v>
      </c>
      <c r="F31" s="24">
        <v>20</v>
      </c>
      <c r="G31" s="25">
        <v>78</v>
      </c>
      <c r="H31" s="25">
        <v>86</v>
      </c>
      <c r="I31" s="25">
        <v>10</v>
      </c>
      <c r="J31" s="25">
        <v>3</v>
      </c>
      <c r="K31" s="25">
        <v>6</v>
      </c>
      <c r="L31" s="25">
        <v>3</v>
      </c>
      <c r="M31" s="25">
        <v>20</v>
      </c>
      <c r="N31" s="25">
        <v>5</v>
      </c>
      <c r="O31" s="26">
        <v>20</v>
      </c>
      <c r="P31" s="27">
        <v>0</v>
      </c>
      <c r="Q31" s="28">
        <f t="shared" si="0"/>
        <v>0</v>
      </c>
      <c r="R31" s="28">
        <f>Q31+G31+J31</f>
        <v>81</v>
      </c>
      <c r="S31" s="24">
        <v>0</v>
      </c>
      <c r="T31" s="25">
        <v>13</v>
      </c>
      <c r="U31" s="29">
        <f>SUM(F31:O31)</f>
        <v>251</v>
      </c>
      <c r="V31" s="30">
        <f t="shared" si="1"/>
        <v>264</v>
      </c>
    </row>
    <row r="32" spans="1:23" ht="15" hidden="1" customHeight="1" x14ac:dyDescent="0.25">
      <c r="A32" s="31">
        <f t="shared" si="2"/>
        <v>19</v>
      </c>
      <c r="B32" s="32" t="s">
        <v>19</v>
      </c>
      <c r="C32" s="33">
        <v>808</v>
      </c>
      <c r="D32" s="34" t="s">
        <v>22</v>
      </c>
      <c r="E32" s="35">
        <v>716</v>
      </c>
      <c r="F32" s="36">
        <v>25</v>
      </c>
      <c r="G32" s="37">
        <v>63</v>
      </c>
      <c r="H32" s="37">
        <v>93</v>
      </c>
      <c r="I32" s="37">
        <v>7</v>
      </c>
      <c r="J32" s="37">
        <v>4</v>
      </c>
      <c r="K32" s="37">
        <v>2</v>
      </c>
      <c r="L32" s="37">
        <v>10</v>
      </c>
      <c r="M32" s="37">
        <v>16</v>
      </c>
      <c r="N32" s="37">
        <v>8</v>
      </c>
      <c r="O32" s="38">
        <v>21</v>
      </c>
      <c r="P32" s="39">
        <v>0</v>
      </c>
      <c r="Q32" s="40">
        <f t="shared" si="0"/>
        <v>0</v>
      </c>
      <c r="R32" s="40">
        <f>Q32+G32+J32</f>
        <v>67</v>
      </c>
      <c r="S32" s="36">
        <v>0</v>
      </c>
      <c r="T32" s="37">
        <v>8</v>
      </c>
      <c r="U32" s="41">
        <f>SUM(F32:O32)</f>
        <v>249</v>
      </c>
      <c r="V32" s="42">
        <f t="shared" si="1"/>
        <v>257</v>
      </c>
    </row>
    <row r="33" spans="1:23" ht="15" hidden="1" customHeight="1" x14ac:dyDescent="0.25">
      <c r="A33" s="19">
        <f t="shared" si="2"/>
        <v>20</v>
      </c>
      <c r="B33" s="20" t="s">
        <v>19</v>
      </c>
      <c r="C33" s="21">
        <v>809</v>
      </c>
      <c r="D33" s="22" t="s">
        <v>20</v>
      </c>
      <c r="E33" s="23">
        <v>498</v>
      </c>
      <c r="F33" s="24">
        <v>18</v>
      </c>
      <c r="G33" s="25">
        <v>56</v>
      </c>
      <c r="H33" s="25">
        <v>66</v>
      </c>
      <c r="I33" s="25">
        <v>7</v>
      </c>
      <c r="J33" s="25">
        <v>3</v>
      </c>
      <c r="K33" s="25">
        <v>3</v>
      </c>
      <c r="L33" s="25">
        <v>7</v>
      </c>
      <c r="M33" s="25">
        <v>15</v>
      </c>
      <c r="N33" s="25">
        <v>3</v>
      </c>
      <c r="O33" s="26">
        <v>26</v>
      </c>
      <c r="P33" s="27">
        <v>0</v>
      </c>
      <c r="Q33" s="28">
        <f t="shared" si="0"/>
        <v>0</v>
      </c>
      <c r="R33" s="28">
        <f>Q33+G33+J33</f>
        <v>59</v>
      </c>
      <c r="S33" s="24">
        <v>0</v>
      </c>
      <c r="T33" s="25">
        <v>11</v>
      </c>
      <c r="U33" s="29">
        <f>SUM(F33:O33)</f>
        <v>204</v>
      </c>
      <c r="V33" s="30">
        <f t="shared" si="1"/>
        <v>215</v>
      </c>
      <c r="W33">
        <f>C247</f>
        <v>0</v>
      </c>
    </row>
    <row r="34" spans="1:23" ht="15" hidden="1" customHeight="1" x14ac:dyDescent="0.25">
      <c r="A34" s="31">
        <f t="shared" si="2"/>
        <v>21</v>
      </c>
      <c r="B34" s="32" t="s">
        <v>19</v>
      </c>
      <c r="C34" s="33">
        <v>809</v>
      </c>
      <c r="D34" s="34" t="s">
        <v>21</v>
      </c>
      <c r="E34" s="35">
        <v>498</v>
      </c>
      <c r="F34" s="36">
        <v>25</v>
      </c>
      <c r="G34" s="37">
        <v>41</v>
      </c>
      <c r="H34" s="37">
        <v>56</v>
      </c>
      <c r="I34" s="37">
        <v>9</v>
      </c>
      <c r="J34" s="37">
        <v>7</v>
      </c>
      <c r="K34" s="37">
        <v>5</v>
      </c>
      <c r="L34" s="37">
        <v>4</v>
      </c>
      <c r="M34" s="37">
        <v>15</v>
      </c>
      <c r="N34" s="37">
        <v>7</v>
      </c>
      <c r="O34" s="38">
        <v>0</v>
      </c>
      <c r="P34" s="39">
        <v>0</v>
      </c>
      <c r="Q34" s="40">
        <f t="shared" si="0"/>
        <v>0</v>
      </c>
      <c r="R34" s="40">
        <f>Q34+G34+J34</f>
        <v>48</v>
      </c>
      <c r="S34" s="36">
        <v>19</v>
      </c>
      <c r="T34" s="37">
        <v>5</v>
      </c>
      <c r="U34" s="41">
        <f>SUM(F34:O34)</f>
        <v>169</v>
      </c>
      <c r="V34" s="42">
        <f t="shared" si="1"/>
        <v>193</v>
      </c>
    </row>
    <row r="35" spans="1:23" ht="15" hidden="1" customHeight="1" x14ac:dyDescent="0.25">
      <c r="A35" s="19">
        <f t="shared" si="2"/>
        <v>22</v>
      </c>
      <c r="B35" s="20" t="s">
        <v>19</v>
      </c>
      <c r="C35" s="21">
        <v>810</v>
      </c>
      <c r="D35" s="22" t="s">
        <v>20</v>
      </c>
      <c r="E35" s="23">
        <v>697</v>
      </c>
      <c r="F35" s="24">
        <v>57</v>
      </c>
      <c r="G35" s="25">
        <v>86</v>
      </c>
      <c r="H35" s="25">
        <v>83</v>
      </c>
      <c r="I35" s="25">
        <v>3</v>
      </c>
      <c r="J35" s="25">
        <v>4</v>
      </c>
      <c r="K35" s="25">
        <v>2</v>
      </c>
      <c r="L35" s="25">
        <v>4</v>
      </c>
      <c r="M35" s="25">
        <v>20</v>
      </c>
      <c r="N35" s="25">
        <v>11</v>
      </c>
      <c r="O35" s="26">
        <v>40</v>
      </c>
      <c r="P35" s="27">
        <v>0</v>
      </c>
      <c r="Q35" s="28">
        <f t="shared" si="0"/>
        <v>0</v>
      </c>
      <c r="R35" s="28">
        <f>Q35+G35+J35</f>
        <v>90</v>
      </c>
      <c r="S35" s="24">
        <v>0</v>
      </c>
      <c r="T35" s="25">
        <v>15</v>
      </c>
      <c r="U35" s="29">
        <f>SUM(F35:O35)</f>
        <v>310</v>
      </c>
      <c r="V35" s="30">
        <f t="shared" si="1"/>
        <v>325</v>
      </c>
      <c r="W35">
        <f>C249</f>
        <v>0</v>
      </c>
    </row>
    <row r="36" spans="1:23" ht="15" hidden="1" customHeight="1" x14ac:dyDescent="0.25">
      <c r="A36" s="31">
        <f t="shared" si="2"/>
        <v>23</v>
      </c>
      <c r="B36" s="32" t="s">
        <v>19</v>
      </c>
      <c r="C36" s="33">
        <v>810</v>
      </c>
      <c r="D36" s="34" t="s">
        <v>21</v>
      </c>
      <c r="E36" s="35">
        <v>696</v>
      </c>
      <c r="F36" s="36">
        <v>52</v>
      </c>
      <c r="G36" s="37">
        <v>88</v>
      </c>
      <c r="H36" s="37">
        <v>88</v>
      </c>
      <c r="I36" s="37">
        <v>8</v>
      </c>
      <c r="J36" s="37">
        <v>4</v>
      </c>
      <c r="K36" s="37">
        <v>3</v>
      </c>
      <c r="L36" s="37">
        <v>1</v>
      </c>
      <c r="M36" s="37">
        <v>15</v>
      </c>
      <c r="N36" s="37">
        <v>5</v>
      </c>
      <c r="O36" s="38">
        <v>48</v>
      </c>
      <c r="P36" s="39">
        <v>0</v>
      </c>
      <c r="Q36" s="40">
        <f t="shared" si="0"/>
        <v>0</v>
      </c>
      <c r="R36" s="40">
        <f>Q36+G36+J36</f>
        <v>92</v>
      </c>
      <c r="S36" s="36">
        <v>0</v>
      </c>
      <c r="T36" s="37">
        <v>11</v>
      </c>
      <c r="U36" s="41">
        <f>SUM(F36:O36)</f>
        <v>312</v>
      </c>
      <c r="V36" s="42">
        <f t="shared" si="1"/>
        <v>323</v>
      </c>
      <c r="W36">
        <f>W35-W34</f>
        <v>0</v>
      </c>
    </row>
    <row r="37" spans="1:23" ht="15" hidden="1" customHeight="1" x14ac:dyDescent="0.25">
      <c r="A37" s="19">
        <f t="shared" si="2"/>
        <v>24</v>
      </c>
      <c r="B37" s="20" t="s">
        <v>19</v>
      </c>
      <c r="C37" s="21">
        <v>811</v>
      </c>
      <c r="D37" s="22" t="s">
        <v>20</v>
      </c>
      <c r="E37" s="23">
        <v>715</v>
      </c>
      <c r="F37" s="24">
        <v>52</v>
      </c>
      <c r="G37" s="25">
        <v>109</v>
      </c>
      <c r="H37" s="25">
        <v>90</v>
      </c>
      <c r="I37" s="25">
        <v>23</v>
      </c>
      <c r="J37" s="25">
        <v>5</v>
      </c>
      <c r="K37" s="25">
        <v>6</v>
      </c>
      <c r="L37" s="25">
        <v>4</v>
      </c>
      <c r="M37" s="25">
        <v>26</v>
      </c>
      <c r="N37" s="25">
        <v>5</v>
      </c>
      <c r="O37" s="26">
        <v>37</v>
      </c>
      <c r="P37" s="27">
        <v>0</v>
      </c>
      <c r="Q37" s="28">
        <f t="shared" si="0"/>
        <v>0</v>
      </c>
      <c r="R37" s="28">
        <f>Q37+G37+J37</f>
        <v>114</v>
      </c>
      <c r="S37" s="24">
        <v>5</v>
      </c>
      <c r="T37" s="25">
        <v>10</v>
      </c>
      <c r="U37" s="29">
        <f>SUM(F37:O37)</f>
        <v>357</v>
      </c>
      <c r="V37" s="30">
        <f t="shared" si="1"/>
        <v>372</v>
      </c>
      <c r="W37" s="43" t="e">
        <f>W36*100/W35</f>
        <v>#DIV/0!</v>
      </c>
    </row>
    <row r="38" spans="1:23" ht="15" hidden="1" customHeight="1" x14ac:dyDescent="0.25">
      <c r="A38" s="31">
        <f t="shared" si="2"/>
        <v>25</v>
      </c>
      <c r="B38" s="32" t="s">
        <v>19</v>
      </c>
      <c r="C38" s="33">
        <v>811</v>
      </c>
      <c r="D38" s="34" t="s">
        <v>21</v>
      </c>
      <c r="E38" s="35">
        <v>715</v>
      </c>
      <c r="F38" s="36">
        <v>65</v>
      </c>
      <c r="G38" s="37">
        <v>108</v>
      </c>
      <c r="H38" s="37">
        <v>83</v>
      </c>
      <c r="I38" s="37">
        <v>8</v>
      </c>
      <c r="J38" s="37">
        <v>1</v>
      </c>
      <c r="K38" s="37">
        <v>7</v>
      </c>
      <c r="L38" s="37">
        <v>3</v>
      </c>
      <c r="M38" s="37">
        <v>21</v>
      </c>
      <c r="N38" s="37">
        <v>4</v>
      </c>
      <c r="O38" s="38">
        <v>52</v>
      </c>
      <c r="P38" s="39">
        <v>0</v>
      </c>
      <c r="Q38" s="40">
        <f t="shared" si="0"/>
        <v>0</v>
      </c>
      <c r="R38" s="40">
        <f>Q38+G38+J38</f>
        <v>109</v>
      </c>
      <c r="S38" s="36">
        <v>0</v>
      </c>
      <c r="T38" s="37">
        <v>3</v>
      </c>
      <c r="U38" s="41">
        <f>SUM(F38:O38)</f>
        <v>352</v>
      </c>
      <c r="V38" s="42">
        <f t="shared" si="1"/>
        <v>355</v>
      </c>
      <c r="W38" s="44" t="e">
        <f>TEXT(W37,"0.00")</f>
        <v>#DIV/0!</v>
      </c>
    </row>
    <row r="39" spans="1:23" ht="15" hidden="1" customHeight="1" x14ac:dyDescent="0.25">
      <c r="A39" s="19">
        <f t="shared" si="2"/>
        <v>26</v>
      </c>
      <c r="B39" s="20" t="s">
        <v>19</v>
      </c>
      <c r="C39" s="21">
        <v>812</v>
      </c>
      <c r="D39" s="22" t="s">
        <v>20</v>
      </c>
      <c r="E39" s="23">
        <v>616</v>
      </c>
      <c r="F39" s="24">
        <v>37</v>
      </c>
      <c r="G39" s="25">
        <v>82</v>
      </c>
      <c r="H39" s="25">
        <v>73</v>
      </c>
      <c r="I39" s="25">
        <v>7</v>
      </c>
      <c r="J39" s="25">
        <v>3</v>
      </c>
      <c r="K39" s="25">
        <v>5</v>
      </c>
      <c r="L39" s="25">
        <v>2</v>
      </c>
      <c r="M39" s="25">
        <v>20</v>
      </c>
      <c r="N39" s="25">
        <v>5</v>
      </c>
      <c r="O39" s="26">
        <v>37</v>
      </c>
      <c r="P39" s="27">
        <v>0</v>
      </c>
      <c r="Q39" s="28">
        <f t="shared" si="0"/>
        <v>0</v>
      </c>
      <c r="R39" s="28">
        <f>Q39+G39+J39</f>
        <v>85</v>
      </c>
      <c r="S39" s="24">
        <v>0</v>
      </c>
      <c r="T39" s="25">
        <v>14</v>
      </c>
      <c r="U39" s="29">
        <f>SUM(F39:O39)</f>
        <v>271</v>
      </c>
      <c r="V39" s="30">
        <f t="shared" si="1"/>
        <v>285</v>
      </c>
    </row>
    <row r="40" spans="1:23" ht="15" hidden="1" customHeight="1" x14ac:dyDescent="0.25">
      <c r="A40" s="31">
        <f t="shared" si="2"/>
        <v>27</v>
      </c>
      <c r="B40" s="32" t="s">
        <v>19</v>
      </c>
      <c r="C40" s="33">
        <v>812</v>
      </c>
      <c r="D40" s="34" t="s">
        <v>21</v>
      </c>
      <c r="E40" s="35">
        <v>615</v>
      </c>
      <c r="F40" s="36">
        <v>33</v>
      </c>
      <c r="G40" s="37">
        <v>85</v>
      </c>
      <c r="H40" s="37">
        <v>87</v>
      </c>
      <c r="I40" s="37">
        <v>7</v>
      </c>
      <c r="J40" s="37">
        <v>5</v>
      </c>
      <c r="K40" s="37">
        <v>3</v>
      </c>
      <c r="L40" s="37">
        <v>3</v>
      </c>
      <c r="M40" s="37">
        <v>26</v>
      </c>
      <c r="N40" s="37">
        <v>3</v>
      </c>
      <c r="O40" s="38">
        <v>23</v>
      </c>
      <c r="P40" s="39">
        <v>0</v>
      </c>
      <c r="Q40" s="40">
        <f t="shared" si="0"/>
        <v>0</v>
      </c>
      <c r="R40" s="40">
        <f>Q40+G40+J40</f>
        <v>90</v>
      </c>
      <c r="S40" s="36">
        <v>0</v>
      </c>
      <c r="T40" s="37">
        <v>8</v>
      </c>
      <c r="U40" s="41">
        <f>SUM(F40:O40)</f>
        <v>275</v>
      </c>
      <c r="V40" s="42">
        <f t="shared" si="1"/>
        <v>283</v>
      </c>
    </row>
    <row r="41" spans="1:23" ht="15" hidden="1" customHeight="1" x14ac:dyDescent="0.25">
      <c r="A41" s="19">
        <f t="shared" si="2"/>
        <v>28</v>
      </c>
      <c r="B41" s="20" t="s">
        <v>19</v>
      </c>
      <c r="C41" s="21">
        <v>812</v>
      </c>
      <c r="D41" s="22" t="s">
        <v>22</v>
      </c>
      <c r="E41" s="23">
        <v>615</v>
      </c>
      <c r="F41" s="24">
        <v>52</v>
      </c>
      <c r="G41" s="25">
        <v>66</v>
      </c>
      <c r="H41" s="25">
        <v>86</v>
      </c>
      <c r="I41" s="25">
        <v>11</v>
      </c>
      <c r="J41" s="25">
        <v>4</v>
      </c>
      <c r="K41" s="25">
        <v>1</v>
      </c>
      <c r="L41" s="25">
        <v>4</v>
      </c>
      <c r="M41" s="25">
        <v>17</v>
      </c>
      <c r="N41" s="25">
        <v>5</v>
      </c>
      <c r="O41" s="26">
        <v>36</v>
      </c>
      <c r="P41" s="27">
        <v>0</v>
      </c>
      <c r="Q41" s="28">
        <f t="shared" si="0"/>
        <v>0</v>
      </c>
      <c r="R41" s="28">
        <f>Q41+G41+J41</f>
        <v>70</v>
      </c>
      <c r="S41" s="24">
        <v>0</v>
      </c>
      <c r="T41" s="25">
        <v>8</v>
      </c>
      <c r="U41" s="29">
        <f>SUM(F41:O41)</f>
        <v>282</v>
      </c>
      <c r="V41" s="30">
        <f t="shared" si="1"/>
        <v>290</v>
      </c>
    </row>
    <row r="42" spans="1:23" ht="15" hidden="1" customHeight="1" x14ac:dyDescent="0.25">
      <c r="A42" s="31">
        <f t="shared" si="2"/>
        <v>29</v>
      </c>
      <c r="B42" s="32" t="s">
        <v>19</v>
      </c>
      <c r="C42" s="33">
        <v>813</v>
      </c>
      <c r="D42" s="34" t="s">
        <v>20</v>
      </c>
      <c r="E42" s="35">
        <v>764</v>
      </c>
      <c r="F42" s="36">
        <v>54</v>
      </c>
      <c r="G42" s="37">
        <v>82</v>
      </c>
      <c r="H42" s="37">
        <v>75</v>
      </c>
      <c r="I42" s="37">
        <v>8</v>
      </c>
      <c r="J42" s="37">
        <v>3</v>
      </c>
      <c r="K42" s="37">
        <v>4</v>
      </c>
      <c r="L42" s="37">
        <v>4</v>
      </c>
      <c r="M42" s="37">
        <v>24</v>
      </c>
      <c r="N42" s="37">
        <v>5</v>
      </c>
      <c r="O42" s="38">
        <v>39</v>
      </c>
      <c r="P42" s="39">
        <v>0</v>
      </c>
      <c r="Q42" s="40">
        <f t="shared" si="0"/>
        <v>0</v>
      </c>
      <c r="R42" s="40">
        <f>Q42+G42+J42</f>
        <v>85</v>
      </c>
      <c r="S42" s="36">
        <v>0</v>
      </c>
      <c r="T42" s="37">
        <v>10</v>
      </c>
      <c r="U42" s="41">
        <f>SUM(F42:O42)</f>
        <v>298</v>
      </c>
      <c r="V42" s="42">
        <f t="shared" si="1"/>
        <v>308</v>
      </c>
    </row>
    <row r="43" spans="1:23" ht="15" hidden="1" customHeight="1" x14ac:dyDescent="0.25">
      <c r="A43" s="19">
        <f t="shared" si="2"/>
        <v>30</v>
      </c>
      <c r="B43" s="20" t="s">
        <v>19</v>
      </c>
      <c r="C43" s="21">
        <v>813</v>
      </c>
      <c r="D43" s="22" t="s">
        <v>21</v>
      </c>
      <c r="E43" s="23">
        <v>763</v>
      </c>
      <c r="F43" s="24">
        <v>49</v>
      </c>
      <c r="G43" s="25">
        <v>91</v>
      </c>
      <c r="H43" s="25">
        <v>69</v>
      </c>
      <c r="I43" s="25">
        <v>8</v>
      </c>
      <c r="J43" s="25">
        <v>2</v>
      </c>
      <c r="K43" s="25">
        <v>2</v>
      </c>
      <c r="L43" s="25">
        <v>6</v>
      </c>
      <c r="M43" s="25">
        <v>30</v>
      </c>
      <c r="N43" s="25">
        <v>2</v>
      </c>
      <c r="O43" s="26">
        <v>32</v>
      </c>
      <c r="P43" s="27">
        <v>0</v>
      </c>
      <c r="Q43" s="28">
        <f t="shared" si="0"/>
        <v>0</v>
      </c>
      <c r="R43" s="28">
        <f>Q43+G43+J43</f>
        <v>93</v>
      </c>
      <c r="S43" s="24">
        <v>1</v>
      </c>
      <c r="T43" s="25">
        <v>8</v>
      </c>
      <c r="U43" s="29">
        <f>SUM(F43:O43)</f>
        <v>291</v>
      </c>
      <c r="V43" s="30">
        <f t="shared" si="1"/>
        <v>300</v>
      </c>
    </row>
    <row r="44" spans="1:23" ht="15" hidden="1" customHeight="1" x14ac:dyDescent="0.25">
      <c r="A44" s="31">
        <f t="shared" si="2"/>
        <v>31</v>
      </c>
      <c r="B44" s="32" t="s">
        <v>19</v>
      </c>
      <c r="C44" s="33">
        <v>813</v>
      </c>
      <c r="D44" s="34" t="s">
        <v>22</v>
      </c>
      <c r="E44" s="35">
        <v>763</v>
      </c>
      <c r="F44" s="36">
        <v>66</v>
      </c>
      <c r="G44" s="37">
        <v>83</v>
      </c>
      <c r="H44" s="37">
        <v>83</v>
      </c>
      <c r="I44" s="37">
        <v>11</v>
      </c>
      <c r="J44" s="37">
        <v>5</v>
      </c>
      <c r="K44" s="37">
        <v>0</v>
      </c>
      <c r="L44" s="37">
        <v>7</v>
      </c>
      <c r="M44" s="37">
        <v>27</v>
      </c>
      <c r="N44" s="37">
        <v>9</v>
      </c>
      <c r="O44" s="38">
        <v>29</v>
      </c>
      <c r="P44" s="39">
        <v>0</v>
      </c>
      <c r="Q44" s="40">
        <f t="shared" si="0"/>
        <v>0</v>
      </c>
      <c r="R44" s="28">
        <f>Q44+G44+J44</f>
        <v>88</v>
      </c>
      <c r="S44" s="36">
        <v>0</v>
      </c>
      <c r="T44" s="37">
        <v>8</v>
      </c>
      <c r="U44" s="41">
        <f>SUM(F44:O44)</f>
        <v>320</v>
      </c>
      <c r="V44" s="42">
        <f t="shared" si="1"/>
        <v>328</v>
      </c>
    </row>
    <row r="45" spans="1:23" ht="15" hidden="1" customHeight="1" x14ac:dyDescent="0.25">
      <c r="A45" s="19">
        <f t="shared" si="2"/>
        <v>32</v>
      </c>
      <c r="B45" s="20" t="s">
        <v>19</v>
      </c>
      <c r="C45" s="21">
        <v>813</v>
      </c>
      <c r="D45" s="22" t="s">
        <v>23</v>
      </c>
      <c r="E45" s="23">
        <v>763</v>
      </c>
      <c r="F45" s="24">
        <v>62</v>
      </c>
      <c r="G45" s="25">
        <v>92</v>
      </c>
      <c r="H45" s="25">
        <v>75</v>
      </c>
      <c r="I45" s="25">
        <v>6</v>
      </c>
      <c r="J45" s="25">
        <v>5</v>
      </c>
      <c r="K45" s="25">
        <v>5</v>
      </c>
      <c r="L45" s="25">
        <v>4</v>
      </c>
      <c r="M45" s="25">
        <v>20</v>
      </c>
      <c r="N45" s="25">
        <v>3</v>
      </c>
      <c r="O45" s="26">
        <v>32</v>
      </c>
      <c r="P45" s="27">
        <v>0</v>
      </c>
      <c r="Q45" s="28">
        <f t="shared" si="0"/>
        <v>0</v>
      </c>
      <c r="R45" s="28">
        <f>Q45+G45+J45</f>
        <v>97</v>
      </c>
      <c r="S45" s="24">
        <v>0</v>
      </c>
      <c r="T45" s="25">
        <v>11</v>
      </c>
      <c r="U45" s="29">
        <f>SUM(F45:O45)</f>
        <v>304</v>
      </c>
      <c r="V45" s="30">
        <f t="shared" si="1"/>
        <v>315</v>
      </c>
    </row>
    <row r="46" spans="1:23" ht="15" hidden="1" customHeight="1" x14ac:dyDescent="0.25">
      <c r="A46" s="31">
        <f t="shared" si="2"/>
        <v>33</v>
      </c>
      <c r="B46" s="32" t="s">
        <v>19</v>
      </c>
      <c r="C46" s="33">
        <v>813</v>
      </c>
      <c r="D46" s="34" t="s">
        <v>24</v>
      </c>
      <c r="E46" s="35">
        <v>763</v>
      </c>
      <c r="F46" s="36">
        <v>62</v>
      </c>
      <c r="G46" s="37">
        <v>96</v>
      </c>
      <c r="H46" s="37">
        <v>58</v>
      </c>
      <c r="I46" s="37">
        <v>9</v>
      </c>
      <c r="J46" s="37">
        <v>5</v>
      </c>
      <c r="K46" s="37">
        <v>1</v>
      </c>
      <c r="L46" s="37">
        <v>2</v>
      </c>
      <c r="M46" s="37">
        <v>31</v>
      </c>
      <c r="N46" s="37">
        <v>8</v>
      </c>
      <c r="O46" s="38">
        <v>36</v>
      </c>
      <c r="P46" s="39">
        <v>0</v>
      </c>
      <c r="Q46" s="40">
        <f t="shared" si="0"/>
        <v>0</v>
      </c>
      <c r="R46" s="40">
        <f>Q46+G46+J46</f>
        <v>101</v>
      </c>
      <c r="S46" s="36">
        <v>0</v>
      </c>
      <c r="T46" s="37">
        <v>11</v>
      </c>
      <c r="U46" s="41">
        <f>SUM(F46:O46)</f>
        <v>308</v>
      </c>
      <c r="V46" s="42">
        <f t="shared" si="1"/>
        <v>319</v>
      </c>
    </row>
    <row r="47" spans="1:23" ht="15" hidden="1" customHeight="1" x14ac:dyDescent="0.25">
      <c r="A47" s="19">
        <f t="shared" si="2"/>
        <v>34</v>
      </c>
      <c r="B47" s="20" t="s">
        <v>19</v>
      </c>
      <c r="C47" s="21">
        <v>813</v>
      </c>
      <c r="D47" s="22" t="s">
        <v>25</v>
      </c>
      <c r="E47" s="23">
        <v>763</v>
      </c>
      <c r="F47" s="24">
        <v>68</v>
      </c>
      <c r="G47" s="25">
        <v>120</v>
      </c>
      <c r="H47" s="25">
        <v>63</v>
      </c>
      <c r="I47" s="25">
        <v>9</v>
      </c>
      <c r="J47" s="25">
        <v>6</v>
      </c>
      <c r="K47" s="25">
        <v>2</v>
      </c>
      <c r="L47" s="25">
        <v>8</v>
      </c>
      <c r="M47" s="25">
        <v>22</v>
      </c>
      <c r="N47" s="25">
        <v>3</v>
      </c>
      <c r="O47" s="26">
        <v>35</v>
      </c>
      <c r="P47" s="27">
        <v>0</v>
      </c>
      <c r="Q47" s="28">
        <f t="shared" si="0"/>
        <v>0</v>
      </c>
      <c r="R47" s="28">
        <f>Q47+G47+J47</f>
        <v>126</v>
      </c>
      <c r="S47" s="24">
        <v>0</v>
      </c>
      <c r="T47" s="25">
        <v>10</v>
      </c>
      <c r="U47" s="29">
        <f>SUM(F47:O47)</f>
        <v>336</v>
      </c>
      <c r="V47" s="30">
        <f t="shared" si="1"/>
        <v>346</v>
      </c>
      <c r="W47">
        <f>C261</f>
        <v>0</v>
      </c>
    </row>
    <row r="48" spans="1:23" ht="15" hidden="1" customHeight="1" x14ac:dyDescent="0.25">
      <c r="A48" s="31">
        <f t="shared" si="2"/>
        <v>35</v>
      </c>
      <c r="B48" s="32" t="s">
        <v>19</v>
      </c>
      <c r="C48" s="33">
        <v>814</v>
      </c>
      <c r="D48" s="34" t="s">
        <v>20</v>
      </c>
      <c r="E48" s="35">
        <v>597</v>
      </c>
      <c r="F48" s="36">
        <v>38</v>
      </c>
      <c r="G48" s="37">
        <v>82</v>
      </c>
      <c r="H48" s="37">
        <v>65</v>
      </c>
      <c r="I48" s="37">
        <v>5</v>
      </c>
      <c r="J48" s="37">
        <v>3</v>
      </c>
      <c r="K48" s="37">
        <v>2</v>
      </c>
      <c r="L48" s="37">
        <v>2</v>
      </c>
      <c r="M48" s="37">
        <v>19</v>
      </c>
      <c r="N48" s="37">
        <v>1</v>
      </c>
      <c r="O48" s="38">
        <v>20</v>
      </c>
      <c r="P48" s="39">
        <v>0</v>
      </c>
      <c r="Q48" s="40">
        <f t="shared" si="0"/>
        <v>0</v>
      </c>
      <c r="R48" s="40">
        <f>Q48+G48+J48</f>
        <v>85</v>
      </c>
      <c r="S48" s="36">
        <v>0</v>
      </c>
      <c r="T48" s="37">
        <v>7</v>
      </c>
      <c r="U48" s="41">
        <f>SUM(F48:O48)</f>
        <v>237</v>
      </c>
      <c r="V48" s="42">
        <f t="shared" si="1"/>
        <v>244</v>
      </c>
      <c r="W48">
        <f>W47-W46</f>
        <v>0</v>
      </c>
    </row>
    <row r="49" spans="1:24" ht="15" hidden="1" customHeight="1" x14ac:dyDescent="0.25">
      <c r="A49" s="19">
        <f t="shared" si="2"/>
        <v>36</v>
      </c>
      <c r="B49" s="20" t="s">
        <v>19</v>
      </c>
      <c r="C49" s="21">
        <v>814</v>
      </c>
      <c r="D49" s="22" t="s">
        <v>21</v>
      </c>
      <c r="E49" s="23">
        <v>597</v>
      </c>
      <c r="F49" s="24">
        <v>48</v>
      </c>
      <c r="G49" s="25">
        <v>69</v>
      </c>
      <c r="H49" s="25">
        <v>71</v>
      </c>
      <c r="I49" s="25">
        <v>3</v>
      </c>
      <c r="J49" s="25">
        <v>9</v>
      </c>
      <c r="K49" s="25">
        <v>1</v>
      </c>
      <c r="L49" s="25">
        <v>1</v>
      </c>
      <c r="M49" s="25">
        <v>21</v>
      </c>
      <c r="N49" s="25">
        <v>8</v>
      </c>
      <c r="O49" s="26">
        <v>28</v>
      </c>
      <c r="P49" s="27">
        <v>0</v>
      </c>
      <c r="Q49" s="28">
        <f t="shared" si="0"/>
        <v>0</v>
      </c>
      <c r="R49" s="28">
        <f>Q49+G49+J49</f>
        <v>78</v>
      </c>
      <c r="S49" s="24">
        <v>0</v>
      </c>
      <c r="T49" s="25">
        <v>6</v>
      </c>
      <c r="U49" s="29">
        <f>SUM(F49:O49)</f>
        <v>259</v>
      </c>
      <c r="V49" s="30">
        <f t="shared" si="1"/>
        <v>265</v>
      </c>
      <c r="W49" s="43" t="e">
        <f>W48*100/W47</f>
        <v>#DIV/0!</v>
      </c>
    </row>
    <row r="50" spans="1:24" ht="15" hidden="1" customHeight="1" x14ac:dyDescent="0.25">
      <c r="A50" s="31">
        <f t="shared" si="2"/>
        <v>37</v>
      </c>
      <c r="B50" s="32" t="s">
        <v>19</v>
      </c>
      <c r="C50" s="33">
        <v>814</v>
      </c>
      <c r="D50" s="34" t="s">
        <v>22</v>
      </c>
      <c r="E50" s="35">
        <v>597</v>
      </c>
      <c r="F50" s="36">
        <v>20</v>
      </c>
      <c r="G50" s="37">
        <v>78</v>
      </c>
      <c r="H50" s="37">
        <v>76</v>
      </c>
      <c r="I50" s="37">
        <v>6</v>
      </c>
      <c r="J50" s="37">
        <v>5</v>
      </c>
      <c r="K50" s="37">
        <v>2</v>
      </c>
      <c r="L50" s="37">
        <v>7</v>
      </c>
      <c r="M50" s="37">
        <v>19</v>
      </c>
      <c r="N50" s="37">
        <v>5</v>
      </c>
      <c r="O50" s="38">
        <v>33</v>
      </c>
      <c r="P50" s="39">
        <v>0</v>
      </c>
      <c r="Q50" s="40">
        <f t="shared" si="0"/>
        <v>0</v>
      </c>
      <c r="R50" s="40">
        <f>Q50+G50+J50</f>
        <v>83</v>
      </c>
      <c r="S50" s="36">
        <v>0</v>
      </c>
      <c r="T50" s="37">
        <v>5</v>
      </c>
      <c r="U50" s="41">
        <f>SUM(F50:O50)</f>
        <v>251</v>
      </c>
      <c r="V50" s="42">
        <f t="shared" si="1"/>
        <v>256</v>
      </c>
      <c r="W50" s="44" t="e">
        <f>TEXT(W49,"0.00")</f>
        <v>#DIV/0!</v>
      </c>
    </row>
    <row r="51" spans="1:24" ht="15" hidden="1" customHeight="1" x14ac:dyDescent="0.25">
      <c r="A51" s="19">
        <f t="shared" si="2"/>
        <v>38</v>
      </c>
      <c r="B51" s="20" t="s">
        <v>19</v>
      </c>
      <c r="C51" s="21">
        <v>815</v>
      </c>
      <c r="D51" s="22" t="s">
        <v>20</v>
      </c>
      <c r="E51" s="23">
        <v>540</v>
      </c>
      <c r="F51" s="24">
        <v>36</v>
      </c>
      <c r="G51" s="25">
        <v>78</v>
      </c>
      <c r="H51" s="25">
        <v>63</v>
      </c>
      <c r="I51" s="25">
        <v>8</v>
      </c>
      <c r="J51" s="25">
        <v>2</v>
      </c>
      <c r="K51" s="25">
        <v>1</v>
      </c>
      <c r="L51" s="25">
        <v>5</v>
      </c>
      <c r="M51" s="25">
        <v>16</v>
      </c>
      <c r="N51" s="25">
        <v>9</v>
      </c>
      <c r="O51" s="26">
        <v>38</v>
      </c>
      <c r="P51" s="27">
        <v>0</v>
      </c>
      <c r="Q51" s="28">
        <f t="shared" si="0"/>
        <v>0</v>
      </c>
      <c r="R51" s="28">
        <f>Q51+G51+J51</f>
        <v>80</v>
      </c>
      <c r="S51" s="24">
        <v>0</v>
      </c>
      <c r="T51" s="25">
        <v>10</v>
      </c>
      <c r="U51" s="29">
        <f>SUM(F51:O51)</f>
        <v>256</v>
      </c>
      <c r="V51" s="30">
        <f t="shared" si="1"/>
        <v>266</v>
      </c>
      <c r="W51">
        <f>C265</f>
        <v>0</v>
      </c>
    </row>
    <row r="52" spans="1:24" ht="15" hidden="1" customHeight="1" x14ac:dyDescent="0.25">
      <c r="A52" s="31">
        <f t="shared" si="2"/>
        <v>39</v>
      </c>
      <c r="B52" s="32" t="s">
        <v>19</v>
      </c>
      <c r="C52" s="33">
        <v>815</v>
      </c>
      <c r="D52" s="34" t="s">
        <v>21</v>
      </c>
      <c r="E52" s="35">
        <v>539</v>
      </c>
      <c r="F52" s="36">
        <v>30</v>
      </c>
      <c r="G52" s="37">
        <v>84</v>
      </c>
      <c r="H52" s="37">
        <v>69</v>
      </c>
      <c r="I52" s="37">
        <v>5</v>
      </c>
      <c r="J52" s="37">
        <v>8</v>
      </c>
      <c r="K52" s="37">
        <v>10</v>
      </c>
      <c r="L52" s="37">
        <v>4</v>
      </c>
      <c r="M52" s="37">
        <v>12</v>
      </c>
      <c r="N52" s="37">
        <v>4</v>
      </c>
      <c r="O52" s="38">
        <v>30</v>
      </c>
      <c r="P52" s="39">
        <v>0</v>
      </c>
      <c r="Q52" s="40">
        <f t="shared" si="0"/>
        <v>0</v>
      </c>
      <c r="R52" s="40">
        <f>Q52+G52+J52</f>
        <v>92</v>
      </c>
      <c r="S52" s="36">
        <v>0</v>
      </c>
      <c r="T52" s="37">
        <v>10</v>
      </c>
      <c r="U52" s="41">
        <f>SUM(F52:O52)</f>
        <v>256</v>
      </c>
      <c r="V52" s="42">
        <f t="shared" si="1"/>
        <v>266</v>
      </c>
      <c r="W52" t="e">
        <f>W51-W50</f>
        <v>#DIV/0!</v>
      </c>
    </row>
    <row r="53" spans="1:24" ht="15" hidden="1" customHeight="1" x14ac:dyDescent="0.25">
      <c r="A53" s="19">
        <f t="shared" si="2"/>
        <v>40</v>
      </c>
      <c r="B53" s="20" t="s">
        <v>19</v>
      </c>
      <c r="C53" s="21">
        <v>815</v>
      </c>
      <c r="D53" s="22" t="s">
        <v>22</v>
      </c>
      <c r="E53" s="23">
        <v>539</v>
      </c>
      <c r="F53" s="24">
        <v>37</v>
      </c>
      <c r="G53" s="25">
        <v>94</v>
      </c>
      <c r="H53" s="25">
        <v>75</v>
      </c>
      <c r="I53" s="25">
        <v>3</v>
      </c>
      <c r="J53" s="25">
        <v>1</v>
      </c>
      <c r="K53" s="25">
        <v>3</v>
      </c>
      <c r="L53" s="25">
        <v>2</v>
      </c>
      <c r="M53" s="25">
        <v>13</v>
      </c>
      <c r="N53" s="25">
        <v>1</v>
      </c>
      <c r="O53" s="26">
        <v>28</v>
      </c>
      <c r="P53" s="27">
        <v>0</v>
      </c>
      <c r="Q53" s="28">
        <f t="shared" si="0"/>
        <v>0</v>
      </c>
      <c r="R53" s="28">
        <f>Q53+G53+J53</f>
        <v>95</v>
      </c>
      <c r="S53" s="24">
        <v>0</v>
      </c>
      <c r="T53" s="25">
        <v>12</v>
      </c>
      <c r="U53" s="29">
        <f>SUM(F53:O53)</f>
        <v>257</v>
      </c>
      <c r="V53" s="30">
        <f t="shared" si="1"/>
        <v>269</v>
      </c>
      <c r="W53" s="43" t="e">
        <f>W52*100/W51</f>
        <v>#DIV/0!</v>
      </c>
    </row>
    <row r="54" spans="1:24" ht="15" hidden="1" customHeight="1" x14ac:dyDescent="0.25">
      <c r="A54" s="31">
        <f t="shared" si="2"/>
        <v>41</v>
      </c>
      <c r="B54" s="32" t="s">
        <v>19</v>
      </c>
      <c r="C54" s="33">
        <v>816</v>
      </c>
      <c r="D54" s="34" t="s">
        <v>20</v>
      </c>
      <c r="E54" s="35">
        <v>541</v>
      </c>
      <c r="F54" s="36">
        <v>25</v>
      </c>
      <c r="G54" s="37">
        <v>66</v>
      </c>
      <c r="H54" s="37">
        <v>53</v>
      </c>
      <c r="I54" s="37">
        <v>5</v>
      </c>
      <c r="J54" s="37">
        <v>4</v>
      </c>
      <c r="K54" s="37">
        <v>0</v>
      </c>
      <c r="L54" s="37">
        <v>3</v>
      </c>
      <c r="M54" s="37">
        <v>15</v>
      </c>
      <c r="N54" s="37">
        <v>1</v>
      </c>
      <c r="O54" s="38">
        <v>15</v>
      </c>
      <c r="P54" s="39">
        <v>0</v>
      </c>
      <c r="Q54" s="40">
        <f t="shared" si="0"/>
        <v>0</v>
      </c>
      <c r="R54" s="40">
        <f>Q54+G54+J54</f>
        <v>70</v>
      </c>
      <c r="S54" s="36">
        <v>0</v>
      </c>
      <c r="T54" s="37">
        <v>6</v>
      </c>
      <c r="U54" s="41">
        <f>SUM(F54:O54)</f>
        <v>187</v>
      </c>
      <c r="V54" s="42">
        <f t="shared" si="1"/>
        <v>193</v>
      </c>
      <c r="W54" s="44" t="e">
        <f>TEXT(W53,"0.00")</f>
        <v>#DIV/0!</v>
      </c>
    </row>
    <row r="55" spans="1:24" ht="15" hidden="1" customHeight="1" x14ac:dyDescent="0.25">
      <c r="A55" s="19">
        <f t="shared" si="2"/>
        <v>42</v>
      </c>
      <c r="B55" s="20" t="s">
        <v>19</v>
      </c>
      <c r="C55" s="21">
        <v>816</v>
      </c>
      <c r="D55" s="22" t="s">
        <v>21</v>
      </c>
      <c r="E55" s="23">
        <v>541</v>
      </c>
      <c r="F55" s="24">
        <v>29</v>
      </c>
      <c r="G55" s="25">
        <v>69</v>
      </c>
      <c r="H55" s="25">
        <v>67</v>
      </c>
      <c r="I55" s="25">
        <v>7</v>
      </c>
      <c r="J55" s="25">
        <v>3</v>
      </c>
      <c r="K55" s="25">
        <v>0</v>
      </c>
      <c r="L55" s="25">
        <v>2</v>
      </c>
      <c r="M55" s="25">
        <v>14</v>
      </c>
      <c r="N55" s="25">
        <v>2</v>
      </c>
      <c r="O55" s="26">
        <v>15</v>
      </c>
      <c r="P55" s="27">
        <v>0</v>
      </c>
      <c r="Q55" s="28">
        <f t="shared" si="0"/>
        <v>0</v>
      </c>
      <c r="R55" s="28">
        <f>Q55+G55+J55</f>
        <v>72</v>
      </c>
      <c r="S55" s="24">
        <v>0</v>
      </c>
      <c r="T55" s="25">
        <v>4</v>
      </c>
      <c r="U55" s="29">
        <f>SUM(F55:O55)</f>
        <v>208</v>
      </c>
      <c r="V55" s="30">
        <f t="shared" si="1"/>
        <v>212</v>
      </c>
    </row>
    <row r="56" spans="1:24" ht="15" hidden="1" customHeight="1" x14ac:dyDescent="0.25">
      <c r="A56" s="31">
        <f t="shared" si="2"/>
        <v>43</v>
      </c>
      <c r="B56" s="32" t="s">
        <v>19</v>
      </c>
      <c r="C56" s="33">
        <v>817</v>
      </c>
      <c r="D56" s="34" t="s">
        <v>20</v>
      </c>
      <c r="E56" s="35">
        <v>659</v>
      </c>
      <c r="F56" s="36">
        <v>28</v>
      </c>
      <c r="G56" s="37">
        <v>79</v>
      </c>
      <c r="H56" s="37">
        <v>87</v>
      </c>
      <c r="I56" s="37">
        <v>3</v>
      </c>
      <c r="J56" s="37">
        <v>2</v>
      </c>
      <c r="K56" s="37">
        <v>2</v>
      </c>
      <c r="L56" s="37">
        <v>3</v>
      </c>
      <c r="M56" s="37">
        <v>7</v>
      </c>
      <c r="N56" s="37">
        <v>2</v>
      </c>
      <c r="O56" s="38">
        <v>28</v>
      </c>
      <c r="P56" s="39">
        <v>0</v>
      </c>
      <c r="Q56" s="40">
        <f t="shared" si="0"/>
        <v>0</v>
      </c>
      <c r="R56" s="40">
        <f>Q56+G56+J56</f>
        <v>81</v>
      </c>
      <c r="S56" s="36">
        <v>0</v>
      </c>
      <c r="T56" s="37">
        <v>7</v>
      </c>
      <c r="U56" s="41">
        <f>SUM(F56:O56)</f>
        <v>241</v>
      </c>
      <c r="V56" s="42">
        <f t="shared" si="1"/>
        <v>248</v>
      </c>
    </row>
    <row r="57" spans="1:24" ht="15" hidden="1" customHeight="1" x14ac:dyDescent="0.25">
      <c r="A57" s="19">
        <f t="shared" si="2"/>
        <v>44</v>
      </c>
      <c r="B57" s="20" t="s">
        <v>19</v>
      </c>
      <c r="C57" s="21">
        <v>817</v>
      </c>
      <c r="D57" s="22" t="s">
        <v>21</v>
      </c>
      <c r="E57" s="23">
        <v>659</v>
      </c>
      <c r="F57" s="24">
        <v>52</v>
      </c>
      <c r="G57" s="25">
        <v>73</v>
      </c>
      <c r="H57" s="25">
        <v>68</v>
      </c>
      <c r="I57" s="25">
        <v>8</v>
      </c>
      <c r="J57" s="25">
        <v>7</v>
      </c>
      <c r="K57" s="25">
        <v>0</v>
      </c>
      <c r="L57" s="25">
        <v>5</v>
      </c>
      <c r="M57" s="25">
        <v>18</v>
      </c>
      <c r="N57" s="25">
        <v>5</v>
      </c>
      <c r="O57" s="26">
        <v>36</v>
      </c>
      <c r="P57" s="27">
        <v>0</v>
      </c>
      <c r="Q57" s="28">
        <f t="shared" si="0"/>
        <v>0</v>
      </c>
      <c r="R57" s="28">
        <f>Q57+G57+J57</f>
        <v>80</v>
      </c>
      <c r="S57" s="24">
        <v>0</v>
      </c>
      <c r="T57" s="25">
        <v>10</v>
      </c>
      <c r="U57" s="29">
        <f>SUM(F57:O57)</f>
        <v>272</v>
      </c>
      <c r="V57" s="30">
        <f t="shared" si="1"/>
        <v>282</v>
      </c>
    </row>
    <row r="58" spans="1:24" ht="15" customHeight="1" x14ac:dyDescent="0.25">
      <c r="A58" s="31">
        <f t="shared" si="2"/>
        <v>45</v>
      </c>
      <c r="B58" s="32" t="s">
        <v>19</v>
      </c>
      <c r="C58" s="33">
        <v>818</v>
      </c>
      <c r="D58" s="34" t="s">
        <v>20</v>
      </c>
      <c r="E58" s="35">
        <v>587</v>
      </c>
      <c r="F58" s="76">
        <v>27</v>
      </c>
      <c r="G58" s="77">
        <v>68</v>
      </c>
      <c r="H58" s="77">
        <v>53</v>
      </c>
      <c r="I58" s="77">
        <v>4</v>
      </c>
      <c r="J58" s="77">
        <v>2</v>
      </c>
      <c r="K58" s="77">
        <v>2</v>
      </c>
      <c r="L58" s="77">
        <v>6</v>
      </c>
      <c r="M58" s="77">
        <v>9</v>
      </c>
      <c r="N58" s="77">
        <v>2</v>
      </c>
      <c r="O58" s="78">
        <v>2</v>
      </c>
      <c r="P58" s="79">
        <v>0</v>
      </c>
      <c r="Q58" s="80">
        <f t="shared" si="0"/>
        <v>0</v>
      </c>
      <c r="R58" s="80">
        <f>Q58+G58+J58</f>
        <v>70</v>
      </c>
      <c r="S58" s="76">
        <v>0</v>
      </c>
      <c r="T58" s="77">
        <v>8</v>
      </c>
      <c r="U58" s="81">
        <f>SUM(F58:O58)</f>
        <v>175</v>
      </c>
      <c r="V58" s="82">
        <f t="shared" si="1"/>
        <v>183</v>
      </c>
      <c r="X58">
        <f>SUM(F58:P58)+S58+T58</f>
        <v>183</v>
      </c>
    </row>
    <row r="59" spans="1:24" ht="15" hidden="1" customHeight="1" x14ac:dyDescent="0.25">
      <c r="A59" s="19">
        <f t="shared" si="2"/>
        <v>46</v>
      </c>
      <c r="B59" s="20" t="s">
        <v>19</v>
      </c>
      <c r="C59" s="21">
        <v>818</v>
      </c>
      <c r="D59" s="22" t="s">
        <v>21</v>
      </c>
      <c r="E59" s="23">
        <v>587</v>
      </c>
      <c r="F59" s="24">
        <v>35</v>
      </c>
      <c r="G59" s="25">
        <v>66</v>
      </c>
      <c r="H59" s="25">
        <v>79</v>
      </c>
      <c r="I59" s="25">
        <v>4</v>
      </c>
      <c r="J59" s="25">
        <v>1</v>
      </c>
      <c r="K59" s="25">
        <v>0</v>
      </c>
      <c r="L59" s="25">
        <v>3</v>
      </c>
      <c r="M59" s="25">
        <v>13</v>
      </c>
      <c r="N59" s="25">
        <v>0</v>
      </c>
      <c r="O59" s="26">
        <v>18</v>
      </c>
      <c r="P59" s="27">
        <v>0</v>
      </c>
      <c r="Q59" s="28">
        <f t="shared" si="0"/>
        <v>0</v>
      </c>
      <c r="R59" s="28">
        <f>Q59+G59+J59</f>
        <v>67</v>
      </c>
      <c r="S59" s="24">
        <v>0</v>
      </c>
      <c r="T59" s="25">
        <v>7</v>
      </c>
      <c r="U59" s="29">
        <f>SUM(F59:O59)</f>
        <v>219</v>
      </c>
      <c r="V59" s="30">
        <f t="shared" si="1"/>
        <v>226</v>
      </c>
    </row>
    <row r="60" spans="1:24" ht="15" hidden="1" customHeight="1" x14ac:dyDescent="0.25">
      <c r="A60" s="31">
        <f t="shared" si="2"/>
        <v>47</v>
      </c>
      <c r="B60" s="32" t="s">
        <v>19</v>
      </c>
      <c r="C60" s="33">
        <v>819</v>
      </c>
      <c r="D60" s="34" t="s">
        <v>20</v>
      </c>
      <c r="E60" s="35">
        <v>568</v>
      </c>
      <c r="F60" s="36">
        <v>41</v>
      </c>
      <c r="G60" s="37">
        <v>58</v>
      </c>
      <c r="H60" s="37">
        <v>89</v>
      </c>
      <c r="I60" s="37">
        <v>6</v>
      </c>
      <c r="J60" s="37">
        <v>4</v>
      </c>
      <c r="K60" s="37">
        <v>0</v>
      </c>
      <c r="L60" s="37">
        <v>3</v>
      </c>
      <c r="M60" s="37">
        <v>8</v>
      </c>
      <c r="N60" s="37">
        <v>3</v>
      </c>
      <c r="O60" s="38">
        <v>25</v>
      </c>
      <c r="P60" s="39">
        <v>0</v>
      </c>
      <c r="Q60" s="40">
        <f t="shared" si="0"/>
        <v>0</v>
      </c>
      <c r="R60" s="40">
        <f>Q60+G60+J60</f>
        <v>62</v>
      </c>
      <c r="S60" s="36">
        <v>0</v>
      </c>
      <c r="T60" s="37">
        <v>10</v>
      </c>
      <c r="U60" s="41">
        <f>SUM(F60:O60)</f>
        <v>237</v>
      </c>
      <c r="V60" s="42">
        <f t="shared" si="1"/>
        <v>247</v>
      </c>
    </row>
    <row r="61" spans="1:24" ht="15" hidden="1" customHeight="1" x14ac:dyDescent="0.25">
      <c r="A61" s="19">
        <f t="shared" si="2"/>
        <v>48</v>
      </c>
      <c r="B61" s="20" t="s">
        <v>19</v>
      </c>
      <c r="C61" s="21">
        <v>819</v>
      </c>
      <c r="D61" s="22" t="s">
        <v>21</v>
      </c>
      <c r="E61" s="23">
        <v>568</v>
      </c>
      <c r="F61" s="24">
        <v>27</v>
      </c>
      <c r="G61" s="25">
        <v>73</v>
      </c>
      <c r="H61" s="25">
        <v>66</v>
      </c>
      <c r="I61" s="25">
        <v>1</v>
      </c>
      <c r="J61" s="25">
        <v>2</v>
      </c>
      <c r="K61" s="25">
        <v>2</v>
      </c>
      <c r="L61" s="25">
        <v>1</v>
      </c>
      <c r="M61" s="25">
        <v>16</v>
      </c>
      <c r="N61" s="25">
        <v>3</v>
      </c>
      <c r="O61" s="26">
        <v>28</v>
      </c>
      <c r="P61" s="27">
        <v>0</v>
      </c>
      <c r="Q61" s="28">
        <f t="shared" si="0"/>
        <v>0</v>
      </c>
      <c r="R61" s="28">
        <f>Q61+G61+J61</f>
        <v>75</v>
      </c>
      <c r="S61" s="24">
        <v>0</v>
      </c>
      <c r="T61" s="25">
        <v>10</v>
      </c>
      <c r="U61" s="29">
        <f>SUM(F61:O61)</f>
        <v>219</v>
      </c>
      <c r="V61" s="30">
        <f t="shared" si="1"/>
        <v>229</v>
      </c>
    </row>
    <row r="62" spans="1:24" ht="15" hidden="1" customHeight="1" x14ac:dyDescent="0.25">
      <c r="A62" s="19">
        <f t="shared" si="2"/>
        <v>49</v>
      </c>
      <c r="B62" s="20" t="s">
        <v>19</v>
      </c>
      <c r="C62" s="21">
        <v>820</v>
      </c>
      <c r="D62" s="22" t="s">
        <v>20</v>
      </c>
      <c r="E62" s="23">
        <v>771</v>
      </c>
      <c r="F62" s="24">
        <v>54</v>
      </c>
      <c r="G62" s="25">
        <v>81</v>
      </c>
      <c r="H62" s="25">
        <v>82</v>
      </c>
      <c r="I62" s="25">
        <v>5</v>
      </c>
      <c r="J62" s="25">
        <v>3</v>
      </c>
      <c r="K62" s="25">
        <v>4</v>
      </c>
      <c r="L62" s="25">
        <v>5</v>
      </c>
      <c r="M62" s="25">
        <v>23</v>
      </c>
      <c r="N62" s="25">
        <v>5</v>
      </c>
      <c r="O62" s="26">
        <v>36</v>
      </c>
      <c r="P62" s="27">
        <v>0</v>
      </c>
      <c r="Q62" s="28">
        <f t="shared" si="0"/>
        <v>0</v>
      </c>
      <c r="R62" s="28">
        <f>Q62+G62+J62</f>
        <v>84</v>
      </c>
      <c r="S62" s="24">
        <v>0</v>
      </c>
      <c r="T62" s="25">
        <v>10</v>
      </c>
      <c r="U62" s="29">
        <f>SUM(F62:O62)</f>
        <v>298</v>
      </c>
      <c r="V62" s="30">
        <f t="shared" si="1"/>
        <v>308</v>
      </c>
      <c r="W62">
        <f>C277</f>
        <v>0</v>
      </c>
    </row>
    <row r="63" spans="1:24" ht="15" hidden="1" customHeight="1" x14ac:dyDescent="0.25">
      <c r="A63" s="19">
        <f t="shared" si="2"/>
        <v>50</v>
      </c>
      <c r="B63" s="32" t="s">
        <v>19</v>
      </c>
      <c r="C63" s="33">
        <v>820</v>
      </c>
      <c r="D63" s="34" t="s">
        <v>21</v>
      </c>
      <c r="E63" s="35">
        <v>771</v>
      </c>
      <c r="F63" s="36">
        <v>58</v>
      </c>
      <c r="G63" s="37">
        <v>102</v>
      </c>
      <c r="H63" s="37">
        <v>77</v>
      </c>
      <c r="I63" s="37">
        <v>10</v>
      </c>
      <c r="J63" s="37">
        <v>4</v>
      </c>
      <c r="K63" s="37">
        <v>5</v>
      </c>
      <c r="L63" s="37">
        <v>5</v>
      </c>
      <c r="M63" s="37">
        <v>26</v>
      </c>
      <c r="N63" s="37">
        <v>2</v>
      </c>
      <c r="O63" s="38">
        <v>44</v>
      </c>
      <c r="P63" s="39">
        <v>0</v>
      </c>
      <c r="Q63" s="40">
        <f t="shared" si="0"/>
        <v>0</v>
      </c>
      <c r="R63" s="40">
        <f>Q63+G63+J63</f>
        <v>106</v>
      </c>
      <c r="S63" s="36">
        <v>0</v>
      </c>
      <c r="T63" s="37">
        <v>17</v>
      </c>
      <c r="U63" s="41">
        <f>SUM(F63:O63)</f>
        <v>333</v>
      </c>
      <c r="V63" s="42">
        <f t="shared" si="1"/>
        <v>350</v>
      </c>
      <c r="W63" t="e">
        <f>W62-#REF!</f>
        <v>#REF!</v>
      </c>
    </row>
    <row r="64" spans="1:24" ht="15" hidden="1" customHeight="1" x14ac:dyDescent="0.25">
      <c r="A64" s="19">
        <f t="shared" si="2"/>
        <v>51</v>
      </c>
      <c r="B64" s="20" t="s">
        <v>19</v>
      </c>
      <c r="C64" s="21">
        <v>821</v>
      </c>
      <c r="D64" s="22" t="s">
        <v>20</v>
      </c>
      <c r="E64" s="23">
        <v>749</v>
      </c>
      <c r="F64" s="24">
        <v>40</v>
      </c>
      <c r="G64" s="25">
        <v>79</v>
      </c>
      <c r="H64" s="25">
        <v>104</v>
      </c>
      <c r="I64" s="25">
        <v>11</v>
      </c>
      <c r="J64" s="25">
        <v>5</v>
      </c>
      <c r="K64" s="25">
        <v>3</v>
      </c>
      <c r="L64" s="25">
        <v>2</v>
      </c>
      <c r="M64" s="25">
        <v>14</v>
      </c>
      <c r="N64" s="25">
        <v>3</v>
      </c>
      <c r="O64" s="26">
        <v>31</v>
      </c>
      <c r="P64" s="27">
        <v>0</v>
      </c>
      <c r="Q64" s="28">
        <f t="shared" si="0"/>
        <v>0</v>
      </c>
      <c r="R64" s="28">
        <f>Q64+G64+J64</f>
        <v>84</v>
      </c>
      <c r="S64" s="24">
        <v>0</v>
      </c>
      <c r="T64" s="25">
        <v>11</v>
      </c>
      <c r="U64" s="29">
        <f>SUM(F64:O64)</f>
        <v>292</v>
      </c>
      <c r="V64" s="30">
        <f t="shared" si="1"/>
        <v>303</v>
      </c>
      <c r="W64" s="43" t="e">
        <f>W63*100/W62</f>
        <v>#REF!</v>
      </c>
    </row>
    <row r="65" spans="1:23" ht="15" hidden="1" customHeight="1" x14ac:dyDescent="0.25">
      <c r="A65" s="19">
        <f t="shared" si="2"/>
        <v>52</v>
      </c>
      <c r="B65" s="32" t="s">
        <v>19</v>
      </c>
      <c r="C65" s="33">
        <v>821</v>
      </c>
      <c r="D65" s="34" t="s">
        <v>21</v>
      </c>
      <c r="E65" s="35">
        <v>748</v>
      </c>
      <c r="F65" s="36">
        <v>32</v>
      </c>
      <c r="G65" s="37">
        <v>67</v>
      </c>
      <c r="H65" s="37">
        <v>82</v>
      </c>
      <c r="I65" s="37">
        <v>7</v>
      </c>
      <c r="J65" s="37">
        <v>3</v>
      </c>
      <c r="K65" s="37">
        <v>3</v>
      </c>
      <c r="L65" s="37">
        <v>2</v>
      </c>
      <c r="M65" s="37">
        <v>19</v>
      </c>
      <c r="N65" s="37">
        <v>4</v>
      </c>
      <c r="O65" s="38">
        <v>29</v>
      </c>
      <c r="P65" s="39">
        <v>0</v>
      </c>
      <c r="Q65" s="40">
        <f t="shared" si="0"/>
        <v>0</v>
      </c>
      <c r="R65" s="40">
        <f>Q65+G65+J65</f>
        <v>70</v>
      </c>
      <c r="S65" s="36">
        <v>0</v>
      </c>
      <c r="T65" s="37">
        <v>0</v>
      </c>
      <c r="U65" s="41">
        <f>SUM(F65:O65)</f>
        <v>248</v>
      </c>
      <c r="V65" s="42">
        <f t="shared" si="1"/>
        <v>248</v>
      </c>
      <c r="W65" s="44" t="e">
        <f>TEXT(W64,"0.00")</f>
        <v>#REF!</v>
      </c>
    </row>
    <row r="66" spans="1:23" ht="15" hidden="1" customHeight="1" x14ac:dyDescent="0.25">
      <c r="A66" s="19">
        <f t="shared" si="2"/>
        <v>53</v>
      </c>
      <c r="B66" s="20" t="s">
        <v>19</v>
      </c>
      <c r="C66" s="21">
        <v>821</v>
      </c>
      <c r="D66" s="22" t="s">
        <v>22</v>
      </c>
      <c r="E66" s="23">
        <v>748</v>
      </c>
      <c r="F66" s="24">
        <v>38</v>
      </c>
      <c r="G66" s="25">
        <v>86</v>
      </c>
      <c r="H66" s="25">
        <v>89</v>
      </c>
      <c r="I66" s="25">
        <v>6</v>
      </c>
      <c r="J66" s="25">
        <v>6</v>
      </c>
      <c r="K66" s="25">
        <v>1</v>
      </c>
      <c r="L66" s="25">
        <v>3</v>
      </c>
      <c r="M66" s="25">
        <v>29</v>
      </c>
      <c r="N66" s="25">
        <v>3</v>
      </c>
      <c r="O66" s="26">
        <v>24</v>
      </c>
      <c r="P66" s="27">
        <v>0</v>
      </c>
      <c r="Q66" s="28">
        <f t="shared" si="0"/>
        <v>0</v>
      </c>
      <c r="R66" s="28">
        <f>Q66+G66+J66</f>
        <v>92</v>
      </c>
      <c r="S66" s="24">
        <v>0</v>
      </c>
      <c r="T66" s="25">
        <v>10</v>
      </c>
      <c r="U66" s="29">
        <f>SUM(F66:O66)</f>
        <v>285</v>
      </c>
      <c r="V66" s="30">
        <f t="shared" si="1"/>
        <v>295</v>
      </c>
    </row>
    <row r="67" spans="1:23" ht="15" hidden="1" customHeight="1" x14ac:dyDescent="0.25">
      <c r="A67" s="19">
        <f t="shared" si="2"/>
        <v>54</v>
      </c>
      <c r="B67" s="32" t="s">
        <v>19</v>
      </c>
      <c r="C67" s="33">
        <v>822</v>
      </c>
      <c r="D67" s="34" t="s">
        <v>20</v>
      </c>
      <c r="E67" s="35">
        <v>651</v>
      </c>
      <c r="F67" s="36">
        <v>25</v>
      </c>
      <c r="G67" s="37">
        <v>76</v>
      </c>
      <c r="H67" s="37">
        <v>77</v>
      </c>
      <c r="I67" s="37">
        <v>6</v>
      </c>
      <c r="J67" s="37">
        <v>7</v>
      </c>
      <c r="K67" s="37">
        <v>4</v>
      </c>
      <c r="L67" s="37">
        <v>4</v>
      </c>
      <c r="M67" s="37">
        <v>16</v>
      </c>
      <c r="N67" s="37">
        <v>2</v>
      </c>
      <c r="O67" s="38">
        <v>23</v>
      </c>
      <c r="P67" s="39">
        <v>0</v>
      </c>
      <c r="Q67" s="40">
        <f t="shared" si="0"/>
        <v>0</v>
      </c>
      <c r="R67" s="40">
        <f>Q67+G67+J67</f>
        <v>83</v>
      </c>
      <c r="S67" s="36">
        <v>0</v>
      </c>
      <c r="T67" s="37">
        <v>15</v>
      </c>
      <c r="U67" s="41">
        <f>SUM(F67:O67)</f>
        <v>240</v>
      </c>
      <c r="V67" s="42">
        <f t="shared" si="1"/>
        <v>255</v>
      </c>
    </row>
    <row r="68" spans="1:23" ht="15" hidden="1" customHeight="1" x14ac:dyDescent="0.25">
      <c r="A68" s="19">
        <f t="shared" si="2"/>
        <v>55</v>
      </c>
      <c r="B68" s="20" t="s">
        <v>19</v>
      </c>
      <c r="C68" s="21">
        <v>822</v>
      </c>
      <c r="D68" s="22" t="s">
        <v>21</v>
      </c>
      <c r="E68" s="23">
        <v>651</v>
      </c>
      <c r="F68" s="24">
        <v>23</v>
      </c>
      <c r="G68" s="25">
        <v>95</v>
      </c>
      <c r="H68" s="25">
        <v>74</v>
      </c>
      <c r="I68" s="25">
        <v>10</v>
      </c>
      <c r="J68" s="25">
        <v>5</v>
      </c>
      <c r="K68" s="25">
        <v>2</v>
      </c>
      <c r="L68" s="25">
        <v>2</v>
      </c>
      <c r="M68" s="25">
        <v>19</v>
      </c>
      <c r="N68" s="25">
        <v>4</v>
      </c>
      <c r="O68" s="26">
        <v>16</v>
      </c>
      <c r="P68" s="27">
        <v>0</v>
      </c>
      <c r="Q68" s="28">
        <f t="shared" si="0"/>
        <v>0</v>
      </c>
      <c r="R68" s="28">
        <f>Q68+G68+J68</f>
        <v>100</v>
      </c>
      <c r="S68" s="24">
        <v>0</v>
      </c>
      <c r="T68" s="25">
        <v>9</v>
      </c>
      <c r="U68" s="29">
        <f>SUM(F68:O68)</f>
        <v>250</v>
      </c>
      <c r="V68" s="30">
        <f t="shared" si="1"/>
        <v>259</v>
      </c>
      <c r="W68">
        <f>C283</f>
        <v>0</v>
      </c>
    </row>
    <row r="69" spans="1:23" ht="15" hidden="1" customHeight="1" x14ac:dyDescent="0.25">
      <c r="A69" s="19">
        <f t="shared" si="2"/>
        <v>56</v>
      </c>
      <c r="B69" s="32" t="s">
        <v>19</v>
      </c>
      <c r="C69" s="33">
        <v>822</v>
      </c>
      <c r="D69" s="34" t="s">
        <v>22</v>
      </c>
      <c r="E69" s="35">
        <v>651</v>
      </c>
      <c r="F69" s="36">
        <v>42</v>
      </c>
      <c r="G69" s="37">
        <v>59</v>
      </c>
      <c r="H69" s="37">
        <v>74</v>
      </c>
      <c r="I69" s="37">
        <v>8</v>
      </c>
      <c r="J69" s="37">
        <v>4</v>
      </c>
      <c r="K69" s="37">
        <v>4</v>
      </c>
      <c r="L69" s="37">
        <v>3</v>
      </c>
      <c r="M69" s="37">
        <v>14</v>
      </c>
      <c r="N69" s="37">
        <v>3</v>
      </c>
      <c r="O69" s="38">
        <v>22</v>
      </c>
      <c r="P69" s="39">
        <v>0</v>
      </c>
      <c r="Q69" s="40">
        <f t="shared" si="0"/>
        <v>0</v>
      </c>
      <c r="R69" s="40">
        <f>Q69+G69+J69</f>
        <v>63</v>
      </c>
      <c r="S69" s="36">
        <v>0</v>
      </c>
      <c r="T69" s="37">
        <v>10</v>
      </c>
      <c r="U69" s="41">
        <f>SUM(F69:O69)</f>
        <v>233</v>
      </c>
      <c r="V69" s="42">
        <f t="shared" si="1"/>
        <v>243</v>
      </c>
    </row>
    <row r="70" spans="1:23" ht="15" hidden="1" customHeight="1" x14ac:dyDescent="0.25">
      <c r="A70" s="19">
        <f t="shared" si="2"/>
        <v>57</v>
      </c>
      <c r="B70" s="20" t="s">
        <v>19</v>
      </c>
      <c r="C70" s="21">
        <v>822</v>
      </c>
      <c r="D70" s="22" t="s">
        <v>23</v>
      </c>
      <c r="E70" s="23">
        <v>651</v>
      </c>
      <c r="F70" s="24">
        <v>28</v>
      </c>
      <c r="G70" s="25">
        <v>103</v>
      </c>
      <c r="H70" s="25">
        <v>76</v>
      </c>
      <c r="I70" s="25">
        <v>6</v>
      </c>
      <c r="J70" s="25">
        <v>9</v>
      </c>
      <c r="K70" s="25">
        <v>3</v>
      </c>
      <c r="L70" s="25">
        <v>5</v>
      </c>
      <c r="M70" s="25">
        <v>11</v>
      </c>
      <c r="N70" s="25">
        <v>2</v>
      </c>
      <c r="O70" s="26">
        <v>24</v>
      </c>
      <c r="P70" s="27">
        <v>0</v>
      </c>
      <c r="Q70" s="28">
        <f t="shared" si="0"/>
        <v>0</v>
      </c>
      <c r="R70" s="28">
        <f>Q70+G70+J70</f>
        <v>112</v>
      </c>
      <c r="S70" s="24">
        <v>0</v>
      </c>
      <c r="T70" s="25">
        <v>10</v>
      </c>
      <c r="U70" s="29">
        <f>SUM(F70:O70)</f>
        <v>267</v>
      </c>
      <c r="V70" s="30">
        <f t="shared" si="1"/>
        <v>277</v>
      </c>
      <c r="W70">
        <f>C285</f>
        <v>0</v>
      </c>
    </row>
    <row r="71" spans="1:23" ht="15" hidden="1" customHeight="1" x14ac:dyDescent="0.25">
      <c r="A71" s="19">
        <f t="shared" si="2"/>
        <v>58</v>
      </c>
      <c r="B71" s="32" t="s">
        <v>19</v>
      </c>
      <c r="C71" s="33">
        <v>823</v>
      </c>
      <c r="D71" s="34" t="s">
        <v>20</v>
      </c>
      <c r="E71" s="35">
        <v>689</v>
      </c>
      <c r="F71" s="36">
        <v>67</v>
      </c>
      <c r="G71" s="37">
        <v>71</v>
      </c>
      <c r="H71" s="37">
        <v>84</v>
      </c>
      <c r="I71" s="37">
        <v>6</v>
      </c>
      <c r="J71" s="37">
        <v>5</v>
      </c>
      <c r="K71" s="37">
        <v>2</v>
      </c>
      <c r="L71" s="37">
        <v>7</v>
      </c>
      <c r="M71" s="37">
        <v>25</v>
      </c>
      <c r="N71" s="37">
        <v>4</v>
      </c>
      <c r="O71" s="38">
        <v>32</v>
      </c>
      <c r="P71" s="39">
        <v>0</v>
      </c>
      <c r="Q71" s="40">
        <f t="shared" si="0"/>
        <v>0</v>
      </c>
      <c r="R71" s="40">
        <f>Q71+G71+J71</f>
        <v>76</v>
      </c>
      <c r="S71" s="36">
        <v>0</v>
      </c>
      <c r="T71" s="37">
        <v>11</v>
      </c>
      <c r="U71" s="41">
        <f>SUM(F71:O71)</f>
        <v>303</v>
      </c>
      <c r="V71" s="42">
        <f t="shared" si="1"/>
        <v>314</v>
      </c>
      <c r="W71">
        <f>W70-W69</f>
        <v>0</v>
      </c>
    </row>
    <row r="72" spans="1:23" ht="15" hidden="1" customHeight="1" x14ac:dyDescent="0.25">
      <c r="A72" s="19">
        <f t="shared" si="2"/>
        <v>59</v>
      </c>
      <c r="B72" s="20" t="s">
        <v>19</v>
      </c>
      <c r="C72" s="21">
        <v>823</v>
      </c>
      <c r="D72" s="22" t="s">
        <v>21</v>
      </c>
      <c r="E72" s="23">
        <v>689</v>
      </c>
      <c r="F72" s="24">
        <v>43</v>
      </c>
      <c r="G72" s="25">
        <v>71</v>
      </c>
      <c r="H72" s="25">
        <v>94</v>
      </c>
      <c r="I72" s="25">
        <v>6</v>
      </c>
      <c r="J72" s="25">
        <v>4</v>
      </c>
      <c r="K72" s="25">
        <v>9</v>
      </c>
      <c r="L72" s="25">
        <v>2</v>
      </c>
      <c r="M72" s="25">
        <v>17</v>
      </c>
      <c r="N72" s="25">
        <v>7</v>
      </c>
      <c r="O72" s="26">
        <v>33</v>
      </c>
      <c r="P72" s="27">
        <v>0</v>
      </c>
      <c r="Q72" s="28">
        <f t="shared" si="0"/>
        <v>0</v>
      </c>
      <c r="R72" s="28">
        <f>Q72+G72+J72</f>
        <v>75</v>
      </c>
      <c r="S72" s="24">
        <v>1</v>
      </c>
      <c r="T72" s="25">
        <v>11</v>
      </c>
      <c r="U72" s="29">
        <f>SUM(F72:O72)</f>
        <v>286</v>
      </c>
      <c r="V72" s="30">
        <f t="shared" si="1"/>
        <v>298</v>
      </c>
      <c r="W72" s="43" t="e">
        <f>W71*100/W70</f>
        <v>#DIV/0!</v>
      </c>
    </row>
    <row r="73" spans="1:23" ht="15" hidden="1" customHeight="1" x14ac:dyDescent="0.25">
      <c r="A73" s="19">
        <f t="shared" si="2"/>
        <v>60</v>
      </c>
      <c r="B73" s="32" t="s">
        <v>19</v>
      </c>
      <c r="C73" s="33">
        <v>823</v>
      </c>
      <c r="D73" s="34" t="s">
        <v>22</v>
      </c>
      <c r="E73" s="35">
        <v>688</v>
      </c>
      <c r="F73" s="36">
        <v>44</v>
      </c>
      <c r="G73" s="37">
        <v>83</v>
      </c>
      <c r="H73" s="37">
        <v>75</v>
      </c>
      <c r="I73" s="37">
        <v>9</v>
      </c>
      <c r="J73" s="37">
        <v>4</v>
      </c>
      <c r="K73" s="37">
        <v>3</v>
      </c>
      <c r="L73" s="37">
        <v>3</v>
      </c>
      <c r="M73" s="37">
        <v>21</v>
      </c>
      <c r="N73" s="37">
        <v>4</v>
      </c>
      <c r="O73" s="38">
        <v>38</v>
      </c>
      <c r="P73" s="39">
        <v>0</v>
      </c>
      <c r="Q73" s="40">
        <f t="shared" si="0"/>
        <v>0</v>
      </c>
      <c r="R73" s="40">
        <f>Q73+G73+J73</f>
        <v>87</v>
      </c>
      <c r="S73" s="36">
        <v>0</v>
      </c>
      <c r="T73" s="37">
        <v>8</v>
      </c>
      <c r="U73" s="41">
        <f>SUM(F73:O73)</f>
        <v>284</v>
      </c>
      <c r="V73" s="42">
        <f t="shared" si="1"/>
        <v>292</v>
      </c>
      <c r="W73" s="44" t="e">
        <f>TEXT(W72,"0.00")</f>
        <v>#DIV/0!</v>
      </c>
    </row>
    <row r="74" spans="1:23" ht="15" hidden="1" customHeight="1" x14ac:dyDescent="0.25">
      <c r="A74" s="19">
        <f t="shared" si="2"/>
        <v>61</v>
      </c>
      <c r="B74" s="20" t="s">
        <v>19</v>
      </c>
      <c r="C74" s="21">
        <v>824</v>
      </c>
      <c r="D74" s="22" t="s">
        <v>20</v>
      </c>
      <c r="E74" s="23">
        <v>601</v>
      </c>
      <c r="F74" s="24">
        <v>26</v>
      </c>
      <c r="G74" s="25">
        <v>67</v>
      </c>
      <c r="H74" s="25">
        <v>64</v>
      </c>
      <c r="I74" s="25">
        <v>10</v>
      </c>
      <c r="J74" s="25">
        <v>1</v>
      </c>
      <c r="K74" s="25">
        <v>1</v>
      </c>
      <c r="L74" s="25">
        <v>2</v>
      </c>
      <c r="M74" s="25">
        <v>11</v>
      </c>
      <c r="N74" s="25">
        <v>7</v>
      </c>
      <c r="O74" s="26">
        <v>22</v>
      </c>
      <c r="P74" s="27">
        <v>0</v>
      </c>
      <c r="Q74" s="28">
        <f t="shared" si="0"/>
        <v>0</v>
      </c>
      <c r="R74" s="28">
        <f>Q74+G74+J74</f>
        <v>68</v>
      </c>
      <c r="S74" s="24">
        <v>0</v>
      </c>
      <c r="T74" s="25">
        <v>11</v>
      </c>
      <c r="U74" s="29">
        <f>SUM(F74:O74)</f>
        <v>211</v>
      </c>
      <c r="V74" s="30">
        <f t="shared" si="1"/>
        <v>222</v>
      </c>
    </row>
    <row r="75" spans="1:23" ht="15" hidden="1" customHeight="1" x14ac:dyDescent="0.25">
      <c r="A75" s="19">
        <f t="shared" si="2"/>
        <v>62</v>
      </c>
      <c r="B75" s="32" t="s">
        <v>19</v>
      </c>
      <c r="C75" s="33">
        <v>824</v>
      </c>
      <c r="D75" s="34" t="s">
        <v>21</v>
      </c>
      <c r="E75" s="35">
        <v>601</v>
      </c>
      <c r="F75" s="36">
        <v>25</v>
      </c>
      <c r="G75" s="37">
        <v>57</v>
      </c>
      <c r="H75" s="37">
        <v>78</v>
      </c>
      <c r="I75" s="37">
        <v>2</v>
      </c>
      <c r="J75" s="37">
        <v>1</v>
      </c>
      <c r="K75" s="37">
        <v>7</v>
      </c>
      <c r="L75" s="37">
        <v>1</v>
      </c>
      <c r="M75" s="37">
        <v>8</v>
      </c>
      <c r="N75" s="37">
        <v>3</v>
      </c>
      <c r="O75" s="38">
        <v>26</v>
      </c>
      <c r="P75" s="39">
        <v>0</v>
      </c>
      <c r="Q75" s="40">
        <f t="shared" si="0"/>
        <v>0</v>
      </c>
      <c r="R75" s="40">
        <f>Q75+G75+J75</f>
        <v>58</v>
      </c>
      <c r="S75" s="36">
        <v>0</v>
      </c>
      <c r="T75" s="37">
        <v>6</v>
      </c>
      <c r="U75" s="41">
        <f>SUM(F75:O75)</f>
        <v>208</v>
      </c>
      <c r="V75" s="42">
        <f t="shared" si="1"/>
        <v>214</v>
      </c>
    </row>
    <row r="76" spans="1:23" ht="15" hidden="1" customHeight="1" x14ac:dyDescent="0.25">
      <c r="A76" s="19">
        <f t="shared" si="2"/>
        <v>63</v>
      </c>
      <c r="B76" s="20" t="s">
        <v>19</v>
      </c>
      <c r="C76" s="21">
        <v>825</v>
      </c>
      <c r="D76" s="22" t="s">
        <v>20</v>
      </c>
      <c r="E76" s="23">
        <v>665</v>
      </c>
      <c r="F76" s="24">
        <v>43</v>
      </c>
      <c r="G76" s="25">
        <v>74</v>
      </c>
      <c r="H76" s="25">
        <v>85</v>
      </c>
      <c r="I76" s="25">
        <v>6</v>
      </c>
      <c r="J76" s="25">
        <v>4</v>
      </c>
      <c r="K76" s="25">
        <v>4</v>
      </c>
      <c r="L76" s="25">
        <v>3</v>
      </c>
      <c r="M76" s="25">
        <v>20</v>
      </c>
      <c r="N76" s="25">
        <v>5</v>
      </c>
      <c r="O76" s="26">
        <v>16</v>
      </c>
      <c r="P76" s="27">
        <v>0</v>
      </c>
      <c r="Q76" s="28">
        <f t="shared" si="0"/>
        <v>0</v>
      </c>
      <c r="R76" s="28">
        <f>Q76+G76+J76</f>
        <v>78</v>
      </c>
      <c r="S76" s="24">
        <v>0</v>
      </c>
      <c r="T76" s="25">
        <v>5</v>
      </c>
      <c r="U76" s="29">
        <f>SUM(F76:O76)</f>
        <v>260</v>
      </c>
      <c r="V76" s="30">
        <f t="shared" si="1"/>
        <v>265</v>
      </c>
    </row>
    <row r="77" spans="1:23" ht="15" hidden="1" customHeight="1" x14ac:dyDescent="0.25">
      <c r="A77" s="19">
        <f t="shared" si="2"/>
        <v>64</v>
      </c>
      <c r="B77" s="32" t="s">
        <v>19</v>
      </c>
      <c r="C77" s="33">
        <v>825</v>
      </c>
      <c r="D77" s="34" t="s">
        <v>21</v>
      </c>
      <c r="E77" s="35">
        <v>665</v>
      </c>
      <c r="F77" s="36">
        <v>36</v>
      </c>
      <c r="G77" s="37">
        <v>89</v>
      </c>
      <c r="H77" s="37">
        <v>78</v>
      </c>
      <c r="I77" s="37">
        <v>3</v>
      </c>
      <c r="J77" s="37">
        <v>3</v>
      </c>
      <c r="K77" s="37">
        <v>3</v>
      </c>
      <c r="L77" s="37">
        <v>1</v>
      </c>
      <c r="M77" s="37">
        <v>13</v>
      </c>
      <c r="N77" s="37">
        <v>2</v>
      </c>
      <c r="O77" s="38">
        <v>13</v>
      </c>
      <c r="P77" s="39">
        <v>0</v>
      </c>
      <c r="Q77" s="40">
        <f t="shared" si="0"/>
        <v>0</v>
      </c>
      <c r="R77" s="40">
        <f>Q77+G77+J77</f>
        <v>92</v>
      </c>
      <c r="S77" s="36">
        <v>0</v>
      </c>
      <c r="T77" s="37">
        <v>7</v>
      </c>
      <c r="U77" s="41">
        <f>SUM(F77:O77)</f>
        <v>241</v>
      </c>
      <c r="V77" s="42">
        <f t="shared" si="1"/>
        <v>248</v>
      </c>
    </row>
    <row r="78" spans="1:23" ht="15" hidden="1" customHeight="1" x14ac:dyDescent="0.25">
      <c r="A78" s="19">
        <f t="shared" si="2"/>
        <v>65</v>
      </c>
      <c r="B78" s="20" t="s">
        <v>19</v>
      </c>
      <c r="C78" s="21">
        <v>825</v>
      </c>
      <c r="D78" s="22" t="s">
        <v>22</v>
      </c>
      <c r="E78" s="23">
        <v>665</v>
      </c>
      <c r="F78" s="24">
        <v>29</v>
      </c>
      <c r="G78" s="25">
        <v>84</v>
      </c>
      <c r="H78" s="25">
        <v>89</v>
      </c>
      <c r="I78" s="25">
        <v>4</v>
      </c>
      <c r="J78" s="25">
        <v>2</v>
      </c>
      <c r="K78" s="25">
        <v>1</v>
      </c>
      <c r="L78" s="25">
        <v>4</v>
      </c>
      <c r="M78" s="25">
        <v>12</v>
      </c>
      <c r="N78" s="25">
        <v>2</v>
      </c>
      <c r="O78" s="26">
        <v>12</v>
      </c>
      <c r="P78" s="27">
        <v>0</v>
      </c>
      <c r="Q78" s="28">
        <f t="shared" ref="Q78:Q141" si="3">P78</f>
        <v>0</v>
      </c>
      <c r="R78" s="28">
        <f>Q78+G78+J78</f>
        <v>86</v>
      </c>
      <c r="S78" s="24">
        <v>0</v>
      </c>
      <c r="T78" s="25">
        <v>6</v>
      </c>
      <c r="U78" s="29">
        <f>SUM(F78:O78)</f>
        <v>239</v>
      </c>
      <c r="V78" s="30">
        <f t="shared" ref="V78:V141" si="4">Q78+S78+T78+U78</f>
        <v>245</v>
      </c>
    </row>
    <row r="79" spans="1:23" ht="15" hidden="1" customHeight="1" x14ac:dyDescent="0.25">
      <c r="A79" s="19">
        <f t="shared" ref="A79:A142" si="5">A78+1</f>
        <v>66</v>
      </c>
      <c r="B79" s="32" t="s">
        <v>19</v>
      </c>
      <c r="C79" s="33">
        <v>826</v>
      </c>
      <c r="D79" s="34" t="s">
        <v>20</v>
      </c>
      <c r="E79" s="35">
        <v>719</v>
      </c>
      <c r="F79" s="36">
        <v>56</v>
      </c>
      <c r="G79" s="37">
        <v>83</v>
      </c>
      <c r="H79" s="37">
        <v>91</v>
      </c>
      <c r="I79" s="37">
        <v>2</v>
      </c>
      <c r="J79" s="37">
        <v>2</v>
      </c>
      <c r="K79" s="37">
        <v>2</v>
      </c>
      <c r="L79" s="37">
        <v>6</v>
      </c>
      <c r="M79" s="37">
        <v>7</v>
      </c>
      <c r="N79" s="37">
        <v>2</v>
      </c>
      <c r="O79" s="38">
        <v>32</v>
      </c>
      <c r="P79" s="39">
        <v>0</v>
      </c>
      <c r="Q79" s="40">
        <f t="shared" si="3"/>
        <v>0</v>
      </c>
      <c r="R79" s="40">
        <f>Q79+G79+J79</f>
        <v>85</v>
      </c>
      <c r="S79" s="36">
        <v>1</v>
      </c>
      <c r="T79" s="37">
        <v>10</v>
      </c>
      <c r="U79" s="41">
        <f>SUM(F79:O79)</f>
        <v>283</v>
      </c>
      <c r="V79" s="42">
        <f t="shared" si="4"/>
        <v>294</v>
      </c>
    </row>
    <row r="80" spans="1:23" ht="15" hidden="1" customHeight="1" x14ac:dyDescent="0.25">
      <c r="A80" s="19">
        <f t="shared" si="5"/>
        <v>67</v>
      </c>
      <c r="B80" s="20" t="s">
        <v>19</v>
      </c>
      <c r="C80" s="21">
        <v>826</v>
      </c>
      <c r="D80" s="22" t="s">
        <v>21</v>
      </c>
      <c r="E80" s="23">
        <v>718</v>
      </c>
      <c r="F80" s="24">
        <v>54</v>
      </c>
      <c r="G80" s="25">
        <v>82</v>
      </c>
      <c r="H80" s="25">
        <v>85</v>
      </c>
      <c r="I80" s="25">
        <v>3</v>
      </c>
      <c r="J80" s="25">
        <v>5</v>
      </c>
      <c r="K80" s="25">
        <v>2</v>
      </c>
      <c r="L80" s="25">
        <v>5</v>
      </c>
      <c r="M80" s="25">
        <v>6</v>
      </c>
      <c r="N80" s="25">
        <v>1</v>
      </c>
      <c r="O80" s="26">
        <v>28</v>
      </c>
      <c r="P80" s="27">
        <v>0</v>
      </c>
      <c r="Q80" s="28">
        <f t="shared" si="3"/>
        <v>0</v>
      </c>
      <c r="R80" s="28">
        <f>Q80+G80+J80</f>
        <v>87</v>
      </c>
      <c r="S80" s="24">
        <v>0</v>
      </c>
      <c r="T80" s="25">
        <v>10</v>
      </c>
      <c r="U80" s="29">
        <f>SUM(F80:O80)</f>
        <v>271</v>
      </c>
      <c r="V80" s="30">
        <f t="shared" si="4"/>
        <v>281</v>
      </c>
    </row>
    <row r="81" spans="1:23" ht="15" hidden="1" customHeight="1" x14ac:dyDescent="0.25">
      <c r="A81" s="19">
        <f t="shared" si="5"/>
        <v>68</v>
      </c>
      <c r="B81" s="32" t="s">
        <v>19</v>
      </c>
      <c r="C81" s="33">
        <v>827</v>
      </c>
      <c r="D81" s="34" t="s">
        <v>20</v>
      </c>
      <c r="E81" s="35">
        <v>614</v>
      </c>
      <c r="F81" s="36">
        <v>31</v>
      </c>
      <c r="G81" s="37">
        <v>69</v>
      </c>
      <c r="H81" s="37">
        <v>81</v>
      </c>
      <c r="I81" s="37">
        <v>0</v>
      </c>
      <c r="J81" s="37">
        <v>3</v>
      </c>
      <c r="K81" s="37">
        <v>0</v>
      </c>
      <c r="L81" s="37">
        <v>1</v>
      </c>
      <c r="M81" s="37">
        <v>8</v>
      </c>
      <c r="N81" s="37">
        <v>2</v>
      </c>
      <c r="O81" s="38">
        <v>24</v>
      </c>
      <c r="P81" s="39">
        <v>0</v>
      </c>
      <c r="Q81" s="40">
        <f t="shared" si="3"/>
        <v>0</v>
      </c>
      <c r="R81" s="40">
        <f>Q81+G81+J81</f>
        <v>72</v>
      </c>
      <c r="S81" s="36">
        <v>0</v>
      </c>
      <c r="T81" s="37">
        <v>7</v>
      </c>
      <c r="U81" s="41">
        <f>SUM(F81:O81)</f>
        <v>219</v>
      </c>
      <c r="V81" s="42">
        <f t="shared" si="4"/>
        <v>226</v>
      </c>
    </row>
    <row r="82" spans="1:23" ht="15" hidden="1" customHeight="1" x14ac:dyDescent="0.25">
      <c r="A82" s="19">
        <f t="shared" si="5"/>
        <v>69</v>
      </c>
      <c r="B82" s="20" t="s">
        <v>19</v>
      </c>
      <c r="C82" s="21">
        <v>827</v>
      </c>
      <c r="D82" s="22" t="s">
        <v>21</v>
      </c>
      <c r="E82" s="23">
        <v>614</v>
      </c>
      <c r="F82" s="24">
        <v>28</v>
      </c>
      <c r="G82" s="25">
        <v>80</v>
      </c>
      <c r="H82" s="25">
        <v>73</v>
      </c>
      <c r="I82" s="25">
        <v>2</v>
      </c>
      <c r="J82" s="25">
        <v>2</v>
      </c>
      <c r="K82" s="25">
        <v>1</v>
      </c>
      <c r="L82" s="25">
        <v>5</v>
      </c>
      <c r="M82" s="25">
        <v>12</v>
      </c>
      <c r="N82" s="25">
        <v>1</v>
      </c>
      <c r="O82" s="26">
        <v>34</v>
      </c>
      <c r="P82" s="27">
        <v>0</v>
      </c>
      <c r="Q82" s="28">
        <f t="shared" si="3"/>
        <v>0</v>
      </c>
      <c r="R82" s="28">
        <f>Q82+G82+J82</f>
        <v>82</v>
      </c>
      <c r="S82" s="24">
        <v>0</v>
      </c>
      <c r="T82" s="25">
        <v>6</v>
      </c>
      <c r="U82" s="29">
        <f>SUM(F82:O82)</f>
        <v>238</v>
      </c>
      <c r="V82" s="30">
        <f t="shared" si="4"/>
        <v>244</v>
      </c>
      <c r="W82">
        <f>C297</f>
        <v>0</v>
      </c>
    </row>
    <row r="83" spans="1:23" ht="15" hidden="1" customHeight="1" x14ac:dyDescent="0.25">
      <c r="A83" s="19">
        <f t="shared" si="5"/>
        <v>70</v>
      </c>
      <c r="B83" s="20" t="s">
        <v>19</v>
      </c>
      <c r="C83" s="21">
        <v>828</v>
      </c>
      <c r="D83" s="22" t="s">
        <v>20</v>
      </c>
      <c r="E83" s="23">
        <v>642</v>
      </c>
      <c r="F83" s="24">
        <v>46</v>
      </c>
      <c r="G83" s="25">
        <v>86</v>
      </c>
      <c r="H83" s="25">
        <v>58</v>
      </c>
      <c r="I83" s="25">
        <v>7</v>
      </c>
      <c r="J83" s="25">
        <v>1</v>
      </c>
      <c r="K83" s="25">
        <v>0</v>
      </c>
      <c r="L83" s="25">
        <v>3</v>
      </c>
      <c r="M83" s="25">
        <v>16</v>
      </c>
      <c r="N83" s="25">
        <v>1</v>
      </c>
      <c r="O83" s="26">
        <v>25</v>
      </c>
      <c r="P83" s="27">
        <v>0</v>
      </c>
      <c r="Q83" s="28">
        <f t="shared" si="3"/>
        <v>0</v>
      </c>
      <c r="R83" s="28">
        <f>Q83+G83+J83</f>
        <v>87</v>
      </c>
      <c r="S83" s="24">
        <v>0</v>
      </c>
      <c r="T83" s="25">
        <v>11</v>
      </c>
      <c r="U83" s="29">
        <f>SUM(F83:O83)</f>
        <v>243</v>
      </c>
      <c r="V83" s="30">
        <f t="shared" si="4"/>
        <v>254</v>
      </c>
      <c r="W83" s="43" t="e">
        <f>#REF!*100/W82</f>
        <v>#REF!</v>
      </c>
    </row>
    <row r="84" spans="1:23" ht="15" hidden="1" customHeight="1" x14ac:dyDescent="0.25">
      <c r="A84" s="19">
        <f t="shared" si="5"/>
        <v>71</v>
      </c>
      <c r="B84" s="32" t="s">
        <v>19</v>
      </c>
      <c r="C84" s="33">
        <v>828</v>
      </c>
      <c r="D84" s="34" t="s">
        <v>21</v>
      </c>
      <c r="E84" s="35">
        <v>642</v>
      </c>
      <c r="F84" s="36">
        <v>55</v>
      </c>
      <c r="G84" s="37">
        <v>79</v>
      </c>
      <c r="H84" s="37">
        <v>46</v>
      </c>
      <c r="I84" s="37">
        <v>5</v>
      </c>
      <c r="J84" s="37">
        <v>5</v>
      </c>
      <c r="K84" s="37">
        <v>3</v>
      </c>
      <c r="L84" s="37">
        <v>0</v>
      </c>
      <c r="M84" s="37">
        <v>12</v>
      </c>
      <c r="N84" s="37">
        <v>3</v>
      </c>
      <c r="O84" s="38">
        <v>14</v>
      </c>
      <c r="P84" s="39">
        <v>0</v>
      </c>
      <c r="Q84" s="40">
        <f t="shared" si="3"/>
        <v>0</v>
      </c>
      <c r="R84" s="40">
        <f>Q84+G84+J84</f>
        <v>84</v>
      </c>
      <c r="S84" s="36">
        <v>0</v>
      </c>
      <c r="T84" s="37">
        <v>9</v>
      </c>
      <c r="U84" s="41">
        <f>SUM(F84:O84)</f>
        <v>222</v>
      </c>
      <c r="V84" s="42">
        <f t="shared" si="4"/>
        <v>231</v>
      </c>
      <c r="W84" s="44" t="e">
        <f>TEXT(W83,"0.00")</f>
        <v>#REF!</v>
      </c>
    </row>
    <row r="85" spans="1:23" ht="15" hidden="1" customHeight="1" x14ac:dyDescent="0.25">
      <c r="A85" s="19">
        <f t="shared" si="5"/>
        <v>72</v>
      </c>
      <c r="B85" s="20" t="s">
        <v>19</v>
      </c>
      <c r="C85" s="21">
        <v>828</v>
      </c>
      <c r="D85" s="22" t="s">
        <v>22</v>
      </c>
      <c r="E85" s="23">
        <v>642</v>
      </c>
      <c r="F85" s="24">
        <v>63</v>
      </c>
      <c r="G85" s="25">
        <v>97</v>
      </c>
      <c r="H85" s="25">
        <v>56</v>
      </c>
      <c r="I85" s="25">
        <v>7</v>
      </c>
      <c r="J85" s="25">
        <v>6</v>
      </c>
      <c r="K85" s="25">
        <v>0</v>
      </c>
      <c r="L85" s="25">
        <v>1</v>
      </c>
      <c r="M85" s="25">
        <v>6</v>
      </c>
      <c r="N85" s="25">
        <v>2</v>
      </c>
      <c r="O85" s="26">
        <v>27</v>
      </c>
      <c r="P85" s="27">
        <v>0</v>
      </c>
      <c r="Q85" s="28">
        <f t="shared" si="3"/>
        <v>0</v>
      </c>
      <c r="R85" s="28">
        <f>Q85+G85+J85</f>
        <v>103</v>
      </c>
      <c r="S85" s="24">
        <v>1</v>
      </c>
      <c r="T85" s="25">
        <v>7</v>
      </c>
      <c r="U85" s="29">
        <f>SUM(F85:O85)</f>
        <v>265</v>
      </c>
      <c r="V85" s="30">
        <f t="shared" si="4"/>
        <v>273</v>
      </c>
      <c r="W85">
        <f>C301</f>
        <v>0</v>
      </c>
    </row>
    <row r="86" spans="1:23" ht="15" hidden="1" customHeight="1" x14ac:dyDescent="0.25">
      <c r="A86" s="19">
        <f t="shared" si="5"/>
        <v>73</v>
      </c>
      <c r="B86" s="32" t="s">
        <v>19</v>
      </c>
      <c r="C86" s="33">
        <v>828</v>
      </c>
      <c r="D86" s="34" t="s">
        <v>23</v>
      </c>
      <c r="E86" s="35">
        <v>641</v>
      </c>
      <c r="F86" s="36">
        <v>56</v>
      </c>
      <c r="G86" s="37">
        <v>81</v>
      </c>
      <c r="H86" s="37">
        <v>67</v>
      </c>
      <c r="I86" s="37">
        <v>8</v>
      </c>
      <c r="J86" s="37">
        <v>3</v>
      </c>
      <c r="K86" s="37">
        <v>3</v>
      </c>
      <c r="L86" s="37">
        <v>5</v>
      </c>
      <c r="M86" s="37">
        <v>13</v>
      </c>
      <c r="N86" s="37">
        <v>2</v>
      </c>
      <c r="O86" s="38">
        <v>17</v>
      </c>
      <c r="P86" s="39">
        <v>0</v>
      </c>
      <c r="Q86" s="40">
        <f t="shared" si="3"/>
        <v>0</v>
      </c>
      <c r="R86" s="40">
        <f>Q86+G86+J86</f>
        <v>84</v>
      </c>
      <c r="S86" s="36">
        <v>0</v>
      </c>
      <c r="T86" s="37">
        <v>11</v>
      </c>
      <c r="U86" s="41">
        <f>SUM(F86:O86)</f>
        <v>255</v>
      </c>
      <c r="V86" s="42">
        <f t="shared" si="4"/>
        <v>266</v>
      </c>
      <c r="W86" t="e">
        <f>W85-W84</f>
        <v>#REF!</v>
      </c>
    </row>
    <row r="87" spans="1:23" ht="15" hidden="1" customHeight="1" x14ac:dyDescent="0.25">
      <c r="A87" s="19">
        <f t="shared" si="5"/>
        <v>74</v>
      </c>
      <c r="B87" s="20" t="s">
        <v>19</v>
      </c>
      <c r="C87" s="21">
        <v>829</v>
      </c>
      <c r="D87" s="22" t="s">
        <v>20</v>
      </c>
      <c r="E87" s="23">
        <v>519</v>
      </c>
      <c r="F87" s="24">
        <v>28</v>
      </c>
      <c r="G87" s="25">
        <v>85</v>
      </c>
      <c r="H87" s="25">
        <v>59</v>
      </c>
      <c r="I87" s="25">
        <v>7</v>
      </c>
      <c r="J87" s="25">
        <v>0</v>
      </c>
      <c r="K87" s="25">
        <v>1</v>
      </c>
      <c r="L87" s="25">
        <v>5</v>
      </c>
      <c r="M87" s="25">
        <v>10</v>
      </c>
      <c r="N87" s="25">
        <v>1</v>
      </c>
      <c r="O87" s="26">
        <v>10</v>
      </c>
      <c r="P87" s="27">
        <v>0</v>
      </c>
      <c r="Q87" s="28">
        <f t="shared" si="3"/>
        <v>0</v>
      </c>
      <c r="R87" s="28">
        <f>Q87+G87+J87</f>
        <v>85</v>
      </c>
      <c r="S87" s="24">
        <v>0</v>
      </c>
      <c r="T87" s="25">
        <v>1</v>
      </c>
      <c r="U87" s="29">
        <f>SUM(F87:O87)</f>
        <v>206</v>
      </c>
      <c r="V87" s="30">
        <f t="shared" si="4"/>
        <v>207</v>
      </c>
      <c r="W87" s="43" t="e">
        <f>W86*100/W85</f>
        <v>#REF!</v>
      </c>
    </row>
    <row r="88" spans="1:23" ht="15" hidden="1" customHeight="1" x14ac:dyDescent="0.25">
      <c r="A88" s="19">
        <f t="shared" si="5"/>
        <v>75</v>
      </c>
      <c r="B88" s="32" t="s">
        <v>19</v>
      </c>
      <c r="C88" s="33">
        <v>829</v>
      </c>
      <c r="D88" s="34" t="s">
        <v>21</v>
      </c>
      <c r="E88" s="35">
        <v>519</v>
      </c>
      <c r="F88" s="36">
        <v>24</v>
      </c>
      <c r="G88" s="37">
        <v>92</v>
      </c>
      <c r="H88" s="37">
        <v>61</v>
      </c>
      <c r="I88" s="37">
        <v>3</v>
      </c>
      <c r="J88" s="37">
        <v>5</v>
      </c>
      <c r="K88" s="37">
        <v>2</v>
      </c>
      <c r="L88" s="37">
        <v>3</v>
      </c>
      <c r="M88" s="37">
        <v>14</v>
      </c>
      <c r="N88" s="37">
        <v>3</v>
      </c>
      <c r="O88" s="38">
        <v>18</v>
      </c>
      <c r="P88" s="39">
        <v>0</v>
      </c>
      <c r="Q88" s="40">
        <f t="shared" si="3"/>
        <v>0</v>
      </c>
      <c r="R88" s="40">
        <f>Q88+G88+J88</f>
        <v>97</v>
      </c>
      <c r="S88" s="36">
        <v>0</v>
      </c>
      <c r="T88" s="37">
        <v>7</v>
      </c>
      <c r="U88" s="41">
        <f>SUM(F88:O88)</f>
        <v>225</v>
      </c>
      <c r="V88" s="42">
        <f t="shared" si="4"/>
        <v>232</v>
      </c>
      <c r="W88" s="44" t="e">
        <f>TEXT(W87,"0.00")</f>
        <v>#REF!</v>
      </c>
    </row>
    <row r="89" spans="1:23" ht="15" hidden="1" customHeight="1" x14ac:dyDescent="0.25">
      <c r="A89" s="19">
        <f t="shared" si="5"/>
        <v>76</v>
      </c>
      <c r="B89" s="20" t="s">
        <v>19</v>
      </c>
      <c r="C89" s="21">
        <v>830</v>
      </c>
      <c r="D89" s="22" t="s">
        <v>20</v>
      </c>
      <c r="E89" s="23">
        <v>619</v>
      </c>
      <c r="F89" s="24">
        <v>7</v>
      </c>
      <c r="G89" s="25">
        <v>109</v>
      </c>
      <c r="H89" s="25">
        <v>92</v>
      </c>
      <c r="I89" s="25">
        <v>15</v>
      </c>
      <c r="J89" s="25">
        <v>3</v>
      </c>
      <c r="K89" s="25">
        <v>0</v>
      </c>
      <c r="L89" s="25">
        <v>3</v>
      </c>
      <c r="M89" s="25">
        <v>14</v>
      </c>
      <c r="N89" s="25">
        <v>0</v>
      </c>
      <c r="O89" s="26">
        <v>5</v>
      </c>
      <c r="P89" s="27">
        <v>0</v>
      </c>
      <c r="Q89" s="28">
        <f t="shared" si="3"/>
        <v>0</v>
      </c>
      <c r="R89" s="28">
        <f>Q89+G89+J89</f>
        <v>112</v>
      </c>
      <c r="S89" s="24">
        <v>0</v>
      </c>
      <c r="T89" s="25">
        <v>7</v>
      </c>
      <c r="U89" s="29">
        <f>SUM(F89:O89)</f>
        <v>248</v>
      </c>
      <c r="V89" s="30">
        <f t="shared" si="4"/>
        <v>255</v>
      </c>
    </row>
    <row r="90" spans="1:23" ht="15" hidden="1" customHeight="1" x14ac:dyDescent="0.25">
      <c r="A90" s="19">
        <f t="shared" si="5"/>
        <v>77</v>
      </c>
      <c r="B90" s="32" t="s">
        <v>19</v>
      </c>
      <c r="C90" s="33">
        <v>831</v>
      </c>
      <c r="D90" s="34" t="s">
        <v>20</v>
      </c>
      <c r="E90" s="35">
        <v>224</v>
      </c>
      <c r="F90" s="36">
        <v>3</v>
      </c>
      <c r="G90" s="37">
        <v>69</v>
      </c>
      <c r="H90" s="37">
        <v>34</v>
      </c>
      <c r="I90" s="37">
        <v>1</v>
      </c>
      <c r="J90" s="37">
        <v>1</v>
      </c>
      <c r="K90" s="37">
        <v>0</v>
      </c>
      <c r="L90" s="37">
        <v>1</v>
      </c>
      <c r="M90" s="37">
        <v>0</v>
      </c>
      <c r="N90" s="37">
        <v>0</v>
      </c>
      <c r="O90" s="38">
        <v>2</v>
      </c>
      <c r="P90" s="39">
        <v>0</v>
      </c>
      <c r="Q90" s="40">
        <f t="shared" si="3"/>
        <v>0</v>
      </c>
      <c r="R90" s="40">
        <f>Q90+G90+J90</f>
        <v>70</v>
      </c>
      <c r="S90" s="36">
        <v>0</v>
      </c>
      <c r="T90" s="37">
        <v>0</v>
      </c>
      <c r="U90" s="41">
        <f>SUM(F90:O90)</f>
        <v>111</v>
      </c>
      <c r="V90" s="42">
        <f t="shared" si="4"/>
        <v>111</v>
      </c>
    </row>
    <row r="91" spans="1:23" ht="15" hidden="1" customHeight="1" x14ac:dyDescent="0.25">
      <c r="A91" s="19">
        <f t="shared" si="5"/>
        <v>78</v>
      </c>
      <c r="B91" s="20" t="s">
        <v>19</v>
      </c>
      <c r="C91" s="21">
        <v>831</v>
      </c>
      <c r="D91" s="22" t="s">
        <v>30</v>
      </c>
      <c r="E91" s="23">
        <v>235</v>
      </c>
      <c r="F91" s="24">
        <v>2</v>
      </c>
      <c r="G91" s="25">
        <v>65</v>
      </c>
      <c r="H91" s="25">
        <v>52</v>
      </c>
      <c r="I91" s="25">
        <v>7</v>
      </c>
      <c r="J91" s="25">
        <v>0</v>
      </c>
      <c r="K91" s="25">
        <v>1</v>
      </c>
      <c r="L91" s="25">
        <v>0</v>
      </c>
      <c r="M91" s="25">
        <v>2</v>
      </c>
      <c r="N91" s="25">
        <v>0</v>
      </c>
      <c r="O91" s="26">
        <v>0</v>
      </c>
      <c r="P91" s="27">
        <v>0</v>
      </c>
      <c r="Q91" s="28">
        <f t="shared" si="3"/>
        <v>0</v>
      </c>
      <c r="R91" s="28">
        <f>Q91+G91+J91</f>
        <v>65</v>
      </c>
      <c r="S91" s="24">
        <v>0</v>
      </c>
      <c r="T91" s="25">
        <v>3</v>
      </c>
      <c r="U91" s="29">
        <f>SUM(F91:O91)</f>
        <v>129</v>
      </c>
      <c r="V91" s="30">
        <f t="shared" si="4"/>
        <v>132</v>
      </c>
    </row>
    <row r="92" spans="1:23" ht="15" hidden="1" customHeight="1" x14ac:dyDescent="0.25">
      <c r="A92" s="19">
        <f t="shared" si="5"/>
        <v>79</v>
      </c>
      <c r="B92" s="32" t="s">
        <v>19</v>
      </c>
      <c r="C92" s="33">
        <v>831</v>
      </c>
      <c r="D92" s="34" t="s">
        <v>31</v>
      </c>
      <c r="E92" s="35">
        <v>315</v>
      </c>
      <c r="F92" s="36">
        <v>4</v>
      </c>
      <c r="G92" s="37">
        <v>91</v>
      </c>
      <c r="H92" s="37">
        <v>64</v>
      </c>
      <c r="I92" s="37">
        <v>1</v>
      </c>
      <c r="J92" s="37">
        <v>2</v>
      </c>
      <c r="K92" s="37">
        <v>0</v>
      </c>
      <c r="L92" s="37">
        <v>0</v>
      </c>
      <c r="M92" s="37">
        <v>1</v>
      </c>
      <c r="N92" s="37">
        <v>1</v>
      </c>
      <c r="O92" s="38">
        <v>5</v>
      </c>
      <c r="P92" s="39">
        <v>0</v>
      </c>
      <c r="Q92" s="40">
        <f t="shared" si="3"/>
        <v>0</v>
      </c>
      <c r="R92" s="40">
        <f>Q92+G92+J92</f>
        <v>93</v>
      </c>
      <c r="S92" s="36">
        <v>0</v>
      </c>
      <c r="T92" s="37">
        <v>2</v>
      </c>
      <c r="U92" s="41">
        <f>SUM(F92:O92)</f>
        <v>169</v>
      </c>
      <c r="V92" s="42">
        <f t="shared" si="4"/>
        <v>171</v>
      </c>
    </row>
    <row r="93" spans="1:23" ht="15" hidden="1" customHeight="1" x14ac:dyDescent="0.25">
      <c r="A93" s="19">
        <f t="shared" si="5"/>
        <v>80</v>
      </c>
      <c r="B93" s="20" t="s">
        <v>19</v>
      </c>
      <c r="C93" s="21">
        <v>831</v>
      </c>
      <c r="D93" s="22" t="s">
        <v>32</v>
      </c>
      <c r="E93" s="23">
        <v>105</v>
      </c>
      <c r="F93" s="24">
        <v>1</v>
      </c>
      <c r="G93" s="25">
        <v>17</v>
      </c>
      <c r="H93" s="25">
        <v>32</v>
      </c>
      <c r="I93" s="25">
        <v>0</v>
      </c>
      <c r="J93" s="25">
        <v>0</v>
      </c>
      <c r="K93" s="25">
        <v>0</v>
      </c>
      <c r="L93" s="25">
        <v>1</v>
      </c>
      <c r="M93" s="25">
        <v>0</v>
      </c>
      <c r="N93" s="25">
        <v>0</v>
      </c>
      <c r="O93" s="26">
        <v>0</v>
      </c>
      <c r="P93" s="27">
        <v>0</v>
      </c>
      <c r="Q93" s="28">
        <f t="shared" si="3"/>
        <v>0</v>
      </c>
      <c r="R93" s="28">
        <f>Q93+G93+J93</f>
        <v>17</v>
      </c>
      <c r="S93" s="24">
        <v>0</v>
      </c>
      <c r="T93" s="25">
        <v>4</v>
      </c>
      <c r="U93" s="29">
        <f>SUM(F93:O93)</f>
        <v>51</v>
      </c>
      <c r="V93" s="30">
        <f t="shared" si="4"/>
        <v>55</v>
      </c>
    </row>
    <row r="94" spans="1:23" ht="15" hidden="1" customHeight="1" x14ac:dyDescent="0.25">
      <c r="A94" s="19">
        <f t="shared" si="5"/>
        <v>81</v>
      </c>
      <c r="B94" s="32" t="s">
        <v>19</v>
      </c>
      <c r="C94" s="33">
        <v>832</v>
      </c>
      <c r="D94" s="34" t="s">
        <v>20</v>
      </c>
      <c r="E94" s="35">
        <v>603</v>
      </c>
      <c r="F94" s="36">
        <v>41</v>
      </c>
      <c r="G94" s="37">
        <v>114</v>
      </c>
      <c r="H94" s="37">
        <v>92</v>
      </c>
      <c r="I94" s="37">
        <v>3</v>
      </c>
      <c r="J94" s="37">
        <v>6</v>
      </c>
      <c r="K94" s="37">
        <v>1</v>
      </c>
      <c r="L94" s="37">
        <v>11</v>
      </c>
      <c r="M94" s="37">
        <v>3</v>
      </c>
      <c r="N94" s="37">
        <v>1</v>
      </c>
      <c r="O94" s="38">
        <v>1</v>
      </c>
      <c r="P94" s="39">
        <v>0</v>
      </c>
      <c r="Q94" s="40">
        <f t="shared" si="3"/>
        <v>0</v>
      </c>
      <c r="R94" s="40">
        <f>Q94+G94+J94</f>
        <v>120</v>
      </c>
      <c r="S94" s="36">
        <v>0</v>
      </c>
      <c r="T94" s="37">
        <v>13</v>
      </c>
      <c r="U94" s="41">
        <f>SUM(F94:O94)</f>
        <v>273</v>
      </c>
      <c r="V94" s="42">
        <f t="shared" si="4"/>
        <v>286</v>
      </c>
    </row>
    <row r="95" spans="1:23" ht="15" hidden="1" customHeight="1" x14ac:dyDescent="0.25">
      <c r="A95" s="19">
        <f t="shared" si="5"/>
        <v>82</v>
      </c>
      <c r="B95" s="20" t="s">
        <v>19</v>
      </c>
      <c r="C95" s="21">
        <v>832</v>
      </c>
      <c r="D95" s="22" t="s">
        <v>21</v>
      </c>
      <c r="E95" s="23">
        <v>603</v>
      </c>
      <c r="F95" s="24">
        <v>35</v>
      </c>
      <c r="G95" s="25">
        <v>89</v>
      </c>
      <c r="H95" s="25">
        <v>88</v>
      </c>
      <c r="I95" s="25">
        <v>5</v>
      </c>
      <c r="J95" s="25">
        <v>10</v>
      </c>
      <c r="K95" s="25">
        <v>2</v>
      </c>
      <c r="L95" s="25">
        <v>1</v>
      </c>
      <c r="M95" s="25">
        <v>2</v>
      </c>
      <c r="N95" s="25">
        <v>0</v>
      </c>
      <c r="O95" s="26">
        <v>1</v>
      </c>
      <c r="P95" s="27">
        <v>0</v>
      </c>
      <c r="Q95" s="28">
        <f t="shared" si="3"/>
        <v>0</v>
      </c>
      <c r="R95" s="28">
        <f>Q95+G95+J95</f>
        <v>99</v>
      </c>
      <c r="S95" s="24">
        <v>0</v>
      </c>
      <c r="T95" s="25">
        <v>10</v>
      </c>
      <c r="U95" s="29">
        <f>SUM(F95:O95)</f>
        <v>233</v>
      </c>
      <c r="V95" s="30">
        <f t="shared" si="4"/>
        <v>243</v>
      </c>
    </row>
    <row r="96" spans="1:23" ht="15" hidden="1" customHeight="1" x14ac:dyDescent="0.25">
      <c r="A96" s="19">
        <f t="shared" si="5"/>
        <v>83</v>
      </c>
      <c r="B96" s="32" t="s">
        <v>19</v>
      </c>
      <c r="C96" s="33">
        <v>832</v>
      </c>
      <c r="D96" s="34" t="s">
        <v>30</v>
      </c>
      <c r="E96" s="35">
        <v>131</v>
      </c>
      <c r="F96" s="36">
        <v>3</v>
      </c>
      <c r="G96" s="37">
        <v>50</v>
      </c>
      <c r="H96" s="37">
        <v>8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8">
        <v>0</v>
      </c>
      <c r="P96" s="39">
        <v>0</v>
      </c>
      <c r="Q96" s="40">
        <f t="shared" si="3"/>
        <v>0</v>
      </c>
      <c r="R96" s="40">
        <f>Q96+G96+J96</f>
        <v>50</v>
      </c>
      <c r="S96" s="36">
        <v>0</v>
      </c>
      <c r="T96" s="37">
        <v>0</v>
      </c>
      <c r="U96" s="41">
        <f>SUM(F96:O96)</f>
        <v>61</v>
      </c>
      <c r="V96" s="42">
        <f t="shared" si="4"/>
        <v>61</v>
      </c>
    </row>
    <row r="97" spans="1:24" ht="15" hidden="1" customHeight="1" x14ac:dyDescent="0.25">
      <c r="A97" s="19">
        <f t="shared" si="5"/>
        <v>84</v>
      </c>
      <c r="B97" s="32" t="s">
        <v>19</v>
      </c>
      <c r="C97" s="33">
        <v>832</v>
      </c>
      <c r="D97" s="34" t="s">
        <v>22</v>
      </c>
      <c r="E97" s="35">
        <v>602</v>
      </c>
      <c r="F97" s="36">
        <v>23</v>
      </c>
      <c r="G97" s="37">
        <v>92</v>
      </c>
      <c r="H97" s="37">
        <v>105</v>
      </c>
      <c r="I97" s="37">
        <v>4</v>
      </c>
      <c r="J97" s="37">
        <v>0</v>
      </c>
      <c r="K97" s="37">
        <v>0</v>
      </c>
      <c r="L97" s="37">
        <v>3</v>
      </c>
      <c r="M97" s="37">
        <v>6</v>
      </c>
      <c r="N97" s="37">
        <v>0</v>
      </c>
      <c r="O97" s="38">
        <v>0</v>
      </c>
      <c r="P97" s="39">
        <v>0</v>
      </c>
      <c r="Q97" s="40">
        <f t="shared" si="3"/>
        <v>0</v>
      </c>
      <c r="R97" s="40">
        <f>Q97+G97+J97</f>
        <v>92</v>
      </c>
      <c r="S97" s="36">
        <v>3</v>
      </c>
      <c r="T97" s="37">
        <v>8</v>
      </c>
      <c r="U97" s="41">
        <f>SUM(F97:O97)</f>
        <v>233</v>
      </c>
      <c r="V97" s="42">
        <f t="shared" si="4"/>
        <v>244</v>
      </c>
      <c r="W97" t="e">
        <f>#REF!-W96</f>
        <v>#REF!</v>
      </c>
    </row>
    <row r="98" spans="1:24" ht="15" hidden="1" customHeight="1" x14ac:dyDescent="0.25">
      <c r="A98" s="19">
        <f t="shared" si="5"/>
        <v>85</v>
      </c>
      <c r="B98" s="20" t="s">
        <v>19</v>
      </c>
      <c r="C98" s="21">
        <v>832</v>
      </c>
      <c r="D98" s="22" t="s">
        <v>31</v>
      </c>
      <c r="E98" s="23">
        <v>386</v>
      </c>
      <c r="F98" s="24">
        <v>12</v>
      </c>
      <c r="G98" s="25">
        <v>76</v>
      </c>
      <c r="H98" s="25">
        <v>67</v>
      </c>
      <c r="I98" s="25">
        <v>2</v>
      </c>
      <c r="J98" s="25">
        <v>2</v>
      </c>
      <c r="K98" s="25">
        <v>2</v>
      </c>
      <c r="L98" s="25">
        <v>1</v>
      </c>
      <c r="M98" s="25">
        <v>3</v>
      </c>
      <c r="N98" s="25">
        <v>0</v>
      </c>
      <c r="O98" s="26">
        <v>5</v>
      </c>
      <c r="P98" s="27">
        <v>0</v>
      </c>
      <c r="Q98" s="28">
        <f t="shared" si="3"/>
        <v>0</v>
      </c>
      <c r="R98" s="28">
        <f>Q98+G98+J98</f>
        <v>78</v>
      </c>
      <c r="S98" s="24">
        <v>0</v>
      </c>
      <c r="T98" s="25">
        <v>5</v>
      </c>
      <c r="U98" s="29">
        <f>SUM(F98:O98)</f>
        <v>170</v>
      </c>
      <c r="V98" s="30">
        <f t="shared" si="4"/>
        <v>175</v>
      </c>
      <c r="W98" s="43" t="e">
        <f>W97*100/#REF!</f>
        <v>#REF!</v>
      </c>
    </row>
    <row r="99" spans="1:24" ht="15" hidden="1" customHeight="1" x14ac:dyDescent="0.25">
      <c r="A99" s="19">
        <f t="shared" si="5"/>
        <v>86</v>
      </c>
      <c r="B99" s="32" t="s">
        <v>19</v>
      </c>
      <c r="C99" s="33">
        <v>833</v>
      </c>
      <c r="D99" s="34" t="s">
        <v>20</v>
      </c>
      <c r="E99" s="35">
        <v>257</v>
      </c>
      <c r="F99" s="36">
        <v>7</v>
      </c>
      <c r="G99" s="37">
        <v>39</v>
      </c>
      <c r="H99" s="37">
        <v>39</v>
      </c>
      <c r="I99" s="37">
        <v>0</v>
      </c>
      <c r="J99" s="37">
        <v>0</v>
      </c>
      <c r="K99" s="37">
        <v>1</v>
      </c>
      <c r="L99" s="37">
        <v>2</v>
      </c>
      <c r="M99" s="37">
        <v>2</v>
      </c>
      <c r="N99" s="37">
        <v>1</v>
      </c>
      <c r="O99" s="38">
        <v>5</v>
      </c>
      <c r="P99" s="39">
        <v>0</v>
      </c>
      <c r="Q99" s="40">
        <f t="shared" si="3"/>
        <v>0</v>
      </c>
      <c r="R99" s="40">
        <f>Q99+G99+J99</f>
        <v>39</v>
      </c>
      <c r="S99" s="36">
        <v>0</v>
      </c>
      <c r="T99" s="37">
        <v>3</v>
      </c>
      <c r="U99" s="41">
        <f>SUM(F99:O99)</f>
        <v>96</v>
      </c>
      <c r="V99" s="42">
        <f t="shared" si="4"/>
        <v>99</v>
      </c>
      <c r="W99" s="44" t="e">
        <f>TEXT(W98,"0.00")</f>
        <v>#REF!</v>
      </c>
    </row>
    <row r="100" spans="1:24" ht="15" hidden="1" customHeight="1" x14ac:dyDescent="0.25">
      <c r="A100" s="19">
        <f t="shared" si="5"/>
        <v>87</v>
      </c>
      <c r="B100" s="20" t="s">
        <v>19</v>
      </c>
      <c r="C100" s="21">
        <v>834</v>
      </c>
      <c r="D100" s="22" t="s">
        <v>20</v>
      </c>
      <c r="E100" s="23">
        <v>672</v>
      </c>
      <c r="F100" s="24">
        <v>20</v>
      </c>
      <c r="G100" s="25">
        <v>71</v>
      </c>
      <c r="H100" s="25">
        <v>112</v>
      </c>
      <c r="I100" s="25">
        <v>3</v>
      </c>
      <c r="J100" s="25">
        <v>3</v>
      </c>
      <c r="K100" s="25">
        <v>1</v>
      </c>
      <c r="L100" s="25">
        <v>2</v>
      </c>
      <c r="M100" s="25">
        <v>12</v>
      </c>
      <c r="N100" s="25">
        <v>0</v>
      </c>
      <c r="O100" s="26">
        <v>1</v>
      </c>
      <c r="P100" s="27">
        <v>0</v>
      </c>
      <c r="Q100" s="28">
        <f t="shared" si="3"/>
        <v>0</v>
      </c>
      <c r="R100" s="28">
        <f>Q100+G100+J100</f>
        <v>74</v>
      </c>
      <c r="S100" s="24">
        <v>0</v>
      </c>
      <c r="T100" s="25">
        <v>7</v>
      </c>
      <c r="U100" s="29">
        <f>SUM(F100:O100)</f>
        <v>225</v>
      </c>
      <c r="V100" s="30">
        <f t="shared" si="4"/>
        <v>232</v>
      </c>
    </row>
    <row r="101" spans="1:24" ht="15" hidden="1" customHeight="1" x14ac:dyDescent="0.25">
      <c r="A101" s="19">
        <f t="shared" si="5"/>
        <v>88</v>
      </c>
      <c r="B101" s="32" t="s">
        <v>19</v>
      </c>
      <c r="C101" s="33">
        <v>834</v>
      </c>
      <c r="D101" s="34" t="s">
        <v>30</v>
      </c>
      <c r="E101" s="35">
        <v>301</v>
      </c>
      <c r="F101" s="36">
        <v>0</v>
      </c>
      <c r="G101" s="37">
        <v>143</v>
      </c>
      <c r="H101" s="37">
        <v>18</v>
      </c>
      <c r="I101" s="37">
        <v>1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8">
        <v>1</v>
      </c>
      <c r="P101" s="39">
        <v>0</v>
      </c>
      <c r="Q101" s="40">
        <f t="shared" si="3"/>
        <v>0</v>
      </c>
      <c r="R101" s="40">
        <f>Q101+G101+J101</f>
        <v>143</v>
      </c>
      <c r="S101" s="36">
        <v>0</v>
      </c>
      <c r="T101" s="37">
        <v>3</v>
      </c>
      <c r="U101" s="41">
        <f>SUM(F101:O101)</f>
        <v>163</v>
      </c>
      <c r="V101" s="42">
        <f t="shared" si="4"/>
        <v>166</v>
      </c>
    </row>
    <row r="102" spans="1:24" ht="15" hidden="1" customHeight="1" x14ac:dyDescent="0.25">
      <c r="A102" s="19">
        <f t="shared" si="5"/>
        <v>89</v>
      </c>
      <c r="B102" s="20" t="s">
        <v>19</v>
      </c>
      <c r="C102" s="21">
        <v>834</v>
      </c>
      <c r="D102" s="22" t="s">
        <v>31</v>
      </c>
      <c r="E102" s="23">
        <v>434</v>
      </c>
      <c r="F102" s="24">
        <v>5</v>
      </c>
      <c r="G102" s="25">
        <v>142</v>
      </c>
      <c r="H102" s="25">
        <v>52</v>
      </c>
      <c r="I102" s="25">
        <v>0</v>
      </c>
      <c r="J102" s="25">
        <v>2</v>
      </c>
      <c r="K102" s="25">
        <v>0</v>
      </c>
      <c r="L102" s="25">
        <v>5</v>
      </c>
      <c r="M102" s="25">
        <v>1</v>
      </c>
      <c r="N102" s="25">
        <v>0</v>
      </c>
      <c r="O102" s="26">
        <v>0</v>
      </c>
      <c r="P102" s="27">
        <v>0</v>
      </c>
      <c r="Q102" s="28">
        <f t="shared" si="3"/>
        <v>0</v>
      </c>
      <c r="R102" s="28">
        <f>Q102+G102+J102</f>
        <v>144</v>
      </c>
      <c r="S102" s="24">
        <v>0</v>
      </c>
      <c r="T102" s="25">
        <v>8</v>
      </c>
      <c r="U102" s="29">
        <f>SUM(F102:O102)</f>
        <v>207</v>
      </c>
      <c r="V102" s="30">
        <f t="shared" si="4"/>
        <v>215</v>
      </c>
      <c r="W102">
        <f>C319</f>
        <v>0</v>
      </c>
    </row>
    <row r="103" spans="1:24" ht="15" hidden="1" customHeight="1" x14ac:dyDescent="0.25">
      <c r="A103" s="19">
        <f t="shared" si="5"/>
        <v>90</v>
      </c>
      <c r="B103" s="32" t="s">
        <v>19</v>
      </c>
      <c r="C103" s="33">
        <v>834</v>
      </c>
      <c r="D103" s="34" t="s">
        <v>32</v>
      </c>
      <c r="E103" s="35">
        <v>428</v>
      </c>
      <c r="F103" s="36">
        <v>14</v>
      </c>
      <c r="G103" s="37">
        <v>95</v>
      </c>
      <c r="H103" s="37">
        <v>65</v>
      </c>
      <c r="I103" s="37">
        <v>4</v>
      </c>
      <c r="J103" s="37">
        <v>1</v>
      </c>
      <c r="K103" s="37">
        <v>3</v>
      </c>
      <c r="L103" s="37">
        <v>3</v>
      </c>
      <c r="M103" s="37">
        <v>10</v>
      </c>
      <c r="N103" s="37">
        <v>2</v>
      </c>
      <c r="O103" s="38">
        <v>0</v>
      </c>
      <c r="P103" s="39">
        <v>0</v>
      </c>
      <c r="Q103" s="40">
        <f t="shared" si="3"/>
        <v>0</v>
      </c>
      <c r="R103" s="40">
        <f>Q103+G103+J103</f>
        <v>96</v>
      </c>
      <c r="S103" s="36">
        <v>3</v>
      </c>
      <c r="T103" s="37">
        <v>5</v>
      </c>
      <c r="U103" s="41">
        <f>SUM(F103:O103)</f>
        <v>197</v>
      </c>
      <c r="V103" s="42">
        <f t="shared" si="4"/>
        <v>205</v>
      </c>
    </row>
    <row r="104" spans="1:24" ht="15" hidden="1" customHeight="1" x14ac:dyDescent="0.25">
      <c r="A104" s="19">
        <f t="shared" si="5"/>
        <v>91</v>
      </c>
      <c r="B104" s="20" t="s">
        <v>19</v>
      </c>
      <c r="C104" s="21">
        <v>835</v>
      </c>
      <c r="D104" s="22" t="s">
        <v>20</v>
      </c>
      <c r="E104" s="23">
        <v>567</v>
      </c>
      <c r="F104" s="24">
        <v>20</v>
      </c>
      <c r="G104" s="25">
        <v>109</v>
      </c>
      <c r="H104" s="25">
        <v>62</v>
      </c>
      <c r="I104" s="25">
        <v>5</v>
      </c>
      <c r="J104" s="25">
        <v>3</v>
      </c>
      <c r="K104" s="25">
        <v>0</v>
      </c>
      <c r="L104" s="25">
        <v>3</v>
      </c>
      <c r="M104" s="25">
        <v>14</v>
      </c>
      <c r="N104" s="25">
        <v>0</v>
      </c>
      <c r="O104" s="26">
        <v>2</v>
      </c>
      <c r="P104" s="27">
        <v>0</v>
      </c>
      <c r="Q104" s="28">
        <f t="shared" si="3"/>
        <v>0</v>
      </c>
      <c r="R104" s="28">
        <f>Q104+G104+J104</f>
        <v>112</v>
      </c>
      <c r="S104" s="24">
        <v>0</v>
      </c>
      <c r="T104" s="25">
        <v>7</v>
      </c>
      <c r="U104" s="29">
        <f>SUM(F104:O104)</f>
        <v>218</v>
      </c>
      <c r="V104" s="30">
        <f t="shared" si="4"/>
        <v>225</v>
      </c>
      <c r="W104">
        <f>C321</f>
        <v>0</v>
      </c>
    </row>
    <row r="105" spans="1:24" ht="15" hidden="1" customHeight="1" x14ac:dyDescent="0.25">
      <c r="A105" s="19">
        <f t="shared" si="5"/>
        <v>92</v>
      </c>
      <c r="B105" s="32" t="s">
        <v>19</v>
      </c>
      <c r="C105" s="33">
        <v>835</v>
      </c>
      <c r="D105" s="34" t="s">
        <v>21</v>
      </c>
      <c r="E105" s="35">
        <v>567</v>
      </c>
      <c r="F105" s="36">
        <v>35</v>
      </c>
      <c r="G105" s="37">
        <v>92</v>
      </c>
      <c r="H105" s="37">
        <v>63</v>
      </c>
      <c r="I105" s="37">
        <v>6</v>
      </c>
      <c r="J105" s="37">
        <v>3</v>
      </c>
      <c r="K105" s="37">
        <v>2</v>
      </c>
      <c r="L105" s="37">
        <v>3</v>
      </c>
      <c r="M105" s="37">
        <v>5</v>
      </c>
      <c r="N105" s="37">
        <v>0</v>
      </c>
      <c r="O105" s="38">
        <v>2</v>
      </c>
      <c r="P105" s="39">
        <v>0</v>
      </c>
      <c r="Q105" s="40">
        <f t="shared" si="3"/>
        <v>0</v>
      </c>
      <c r="R105" s="40">
        <f>Q105+G105+J105</f>
        <v>95</v>
      </c>
      <c r="S105" s="36">
        <v>0</v>
      </c>
      <c r="T105" s="37">
        <v>8</v>
      </c>
      <c r="U105" s="41">
        <f>SUM(F105:O105)</f>
        <v>211</v>
      </c>
      <c r="V105" s="42">
        <f t="shared" si="4"/>
        <v>219</v>
      </c>
      <c r="W105">
        <f>W104-W103</f>
        <v>0</v>
      </c>
    </row>
    <row r="106" spans="1:24" ht="15" hidden="1" customHeight="1" x14ac:dyDescent="0.25">
      <c r="A106" s="19">
        <f t="shared" si="5"/>
        <v>93</v>
      </c>
      <c r="B106" s="20" t="s">
        <v>19</v>
      </c>
      <c r="C106" s="21">
        <v>835</v>
      </c>
      <c r="D106" s="22" t="s">
        <v>22</v>
      </c>
      <c r="E106" s="23">
        <v>567</v>
      </c>
      <c r="F106" s="24">
        <v>25</v>
      </c>
      <c r="G106" s="25">
        <v>109</v>
      </c>
      <c r="H106" s="25">
        <v>48</v>
      </c>
      <c r="I106" s="25">
        <v>2</v>
      </c>
      <c r="J106" s="25">
        <v>2</v>
      </c>
      <c r="K106" s="25">
        <v>2</v>
      </c>
      <c r="L106" s="25">
        <v>4</v>
      </c>
      <c r="M106" s="25">
        <v>10</v>
      </c>
      <c r="N106" s="25">
        <v>2</v>
      </c>
      <c r="O106" s="26">
        <v>3</v>
      </c>
      <c r="P106" s="27">
        <v>0</v>
      </c>
      <c r="Q106" s="28">
        <f t="shared" si="3"/>
        <v>0</v>
      </c>
      <c r="R106" s="28">
        <f>Q106+G106+J106</f>
        <v>111</v>
      </c>
      <c r="S106" s="24">
        <v>0</v>
      </c>
      <c r="T106" s="25">
        <v>6</v>
      </c>
      <c r="U106" s="29">
        <f>SUM(F106:O106)</f>
        <v>207</v>
      </c>
      <c r="V106" s="30">
        <f t="shared" si="4"/>
        <v>213</v>
      </c>
      <c r="W106" s="43" t="e">
        <f>W105*100/W104</f>
        <v>#DIV/0!</v>
      </c>
    </row>
    <row r="107" spans="1:24" ht="15" hidden="1" customHeight="1" x14ac:dyDescent="0.25">
      <c r="A107" s="19">
        <f t="shared" si="5"/>
        <v>94</v>
      </c>
      <c r="B107" s="32" t="s">
        <v>19</v>
      </c>
      <c r="C107" s="33">
        <v>836</v>
      </c>
      <c r="D107" s="34" t="s">
        <v>20</v>
      </c>
      <c r="E107" s="35">
        <v>666</v>
      </c>
      <c r="F107" s="36">
        <v>17</v>
      </c>
      <c r="G107" s="37">
        <v>113</v>
      </c>
      <c r="H107" s="37">
        <v>69</v>
      </c>
      <c r="I107" s="37">
        <v>1</v>
      </c>
      <c r="J107" s="37">
        <v>5</v>
      </c>
      <c r="K107" s="37">
        <v>2</v>
      </c>
      <c r="L107" s="37">
        <v>2</v>
      </c>
      <c r="M107" s="37">
        <v>15</v>
      </c>
      <c r="N107" s="37">
        <v>0</v>
      </c>
      <c r="O107" s="38">
        <v>5</v>
      </c>
      <c r="P107" s="39">
        <v>0</v>
      </c>
      <c r="Q107" s="40">
        <f t="shared" si="3"/>
        <v>0</v>
      </c>
      <c r="R107" s="40">
        <f>Q107+G107+J107</f>
        <v>118</v>
      </c>
      <c r="S107" s="36">
        <v>0</v>
      </c>
      <c r="T107" s="37">
        <v>8</v>
      </c>
      <c r="U107" s="41">
        <f>SUM(F107:O107)</f>
        <v>229</v>
      </c>
      <c r="V107" s="42">
        <f t="shared" si="4"/>
        <v>237</v>
      </c>
      <c r="W107" s="44" t="e">
        <f>TEXT(W106,"0.00")</f>
        <v>#DIV/0!</v>
      </c>
    </row>
    <row r="108" spans="1:24" ht="15" hidden="1" customHeight="1" x14ac:dyDescent="0.25">
      <c r="A108" s="19">
        <f t="shared" si="5"/>
        <v>95</v>
      </c>
      <c r="B108" s="20" t="s">
        <v>19</v>
      </c>
      <c r="C108" s="21">
        <v>836</v>
      </c>
      <c r="D108" s="22" t="s">
        <v>21</v>
      </c>
      <c r="E108" s="23">
        <v>666</v>
      </c>
      <c r="F108" s="24">
        <v>13</v>
      </c>
      <c r="G108" s="25">
        <v>110</v>
      </c>
      <c r="H108" s="25">
        <v>62</v>
      </c>
      <c r="I108" s="25">
        <v>3</v>
      </c>
      <c r="J108" s="25">
        <v>3</v>
      </c>
      <c r="K108" s="25">
        <v>1</v>
      </c>
      <c r="L108" s="25">
        <v>2</v>
      </c>
      <c r="M108" s="25">
        <v>10</v>
      </c>
      <c r="N108" s="25">
        <v>1</v>
      </c>
      <c r="O108" s="26">
        <v>9</v>
      </c>
      <c r="P108" s="27">
        <v>0</v>
      </c>
      <c r="Q108" s="28">
        <f t="shared" si="3"/>
        <v>0</v>
      </c>
      <c r="R108" s="28">
        <f>Q108+G108+J108</f>
        <v>113</v>
      </c>
      <c r="S108" s="24">
        <v>0</v>
      </c>
      <c r="T108" s="25">
        <v>8</v>
      </c>
      <c r="U108" s="29">
        <f>SUM(F108:O108)</f>
        <v>214</v>
      </c>
      <c r="V108" s="30">
        <f t="shared" si="4"/>
        <v>222</v>
      </c>
    </row>
    <row r="109" spans="1:24" ht="15" customHeight="1" x14ac:dyDescent="0.25">
      <c r="A109" s="19">
        <f t="shared" si="5"/>
        <v>96</v>
      </c>
      <c r="B109" s="32" t="s">
        <v>19</v>
      </c>
      <c r="C109" s="33">
        <v>836</v>
      </c>
      <c r="D109" s="34" t="s">
        <v>22</v>
      </c>
      <c r="E109" s="35">
        <v>666</v>
      </c>
      <c r="F109" s="76">
        <v>19</v>
      </c>
      <c r="G109" s="77">
        <v>12</v>
      </c>
      <c r="H109" s="77">
        <v>83</v>
      </c>
      <c r="I109" s="77">
        <v>1</v>
      </c>
      <c r="J109" s="77">
        <v>3</v>
      </c>
      <c r="K109" s="77">
        <v>0</v>
      </c>
      <c r="L109" s="77">
        <v>6</v>
      </c>
      <c r="M109" s="77">
        <v>6</v>
      </c>
      <c r="N109" s="77">
        <v>0</v>
      </c>
      <c r="O109" s="78">
        <v>3</v>
      </c>
      <c r="P109" s="79">
        <v>0</v>
      </c>
      <c r="Q109" s="80">
        <f t="shared" si="3"/>
        <v>0</v>
      </c>
      <c r="R109" s="80">
        <f>Q109+G109+J109</f>
        <v>15</v>
      </c>
      <c r="S109" s="76">
        <v>1</v>
      </c>
      <c r="T109" s="77">
        <v>6</v>
      </c>
      <c r="U109" s="81">
        <f>SUM(F109:O109)</f>
        <v>133</v>
      </c>
      <c r="V109" s="82">
        <f t="shared" si="4"/>
        <v>140</v>
      </c>
      <c r="X109">
        <f>SUM(F109:P109)+S109+T109</f>
        <v>140</v>
      </c>
    </row>
    <row r="110" spans="1:24" ht="15" hidden="1" customHeight="1" x14ac:dyDescent="0.25">
      <c r="A110" s="19">
        <f t="shared" si="5"/>
        <v>97</v>
      </c>
      <c r="B110" s="20" t="s">
        <v>19</v>
      </c>
      <c r="C110" s="21">
        <v>837</v>
      </c>
      <c r="D110" s="22" t="s">
        <v>20</v>
      </c>
      <c r="E110" s="23">
        <v>609</v>
      </c>
      <c r="F110" s="24">
        <v>25</v>
      </c>
      <c r="G110" s="25">
        <v>123</v>
      </c>
      <c r="H110" s="25">
        <v>55</v>
      </c>
      <c r="I110" s="25">
        <v>6</v>
      </c>
      <c r="J110" s="25">
        <v>5</v>
      </c>
      <c r="K110" s="25">
        <v>5</v>
      </c>
      <c r="L110" s="25">
        <v>2</v>
      </c>
      <c r="M110" s="25">
        <v>9</v>
      </c>
      <c r="N110" s="25">
        <v>0</v>
      </c>
      <c r="O110" s="26">
        <v>0</v>
      </c>
      <c r="P110" s="27">
        <v>0</v>
      </c>
      <c r="Q110" s="28">
        <f t="shared" si="3"/>
        <v>0</v>
      </c>
      <c r="R110" s="28">
        <f>Q110+G110+J110</f>
        <v>128</v>
      </c>
      <c r="S110" s="24">
        <v>0</v>
      </c>
      <c r="T110" s="25">
        <v>7</v>
      </c>
      <c r="U110" s="29">
        <f>SUM(F110:O110)</f>
        <v>230</v>
      </c>
      <c r="V110" s="30">
        <f t="shared" si="4"/>
        <v>237</v>
      </c>
    </row>
    <row r="111" spans="1:24" ht="15" hidden="1" customHeight="1" x14ac:dyDescent="0.25">
      <c r="A111" s="19">
        <f t="shared" si="5"/>
        <v>98</v>
      </c>
      <c r="B111" s="32" t="s">
        <v>19</v>
      </c>
      <c r="C111" s="33">
        <v>837</v>
      </c>
      <c r="D111" s="34" t="s">
        <v>21</v>
      </c>
      <c r="E111" s="35">
        <v>608</v>
      </c>
      <c r="F111" s="36">
        <v>21</v>
      </c>
      <c r="G111" s="37">
        <v>112</v>
      </c>
      <c r="H111" s="37">
        <v>56</v>
      </c>
      <c r="I111" s="37">
        <v>3</v>
      </c>
      <c r="J111" s="37">
        <v>0</v>
      </c>
      <c r="K111" s="37">
        <v>1</v>
      </c>
      <c r="L111" s="37">
        <v>6</v>
      </c>
      <c r="M111" s="37">
        <v>6</v>
      </c>
      <c r="N111" s="37">
        <v>4</v>
      </c>
      <c r="O111" s="38">
        <v>7</v>
      </c>
      <c r="P111" s="39">
        <v>0</v>
      </c>
      <c r="Q111" s="40">
        <f t="shared" si="3"/>
        <v>0</v>
      </c>
      <c r="R111" s="40">
        <f>Q111+G111+J111</f>
        <v>112</v>
      </c>
      <c r="S111" s="36">
        <v>0</v>
      </c>
      <c r="T111" s="37">
        <v>14</v>
      </c>
      <c r="U111" s="41">
        <f>SUM(F111:O111)</f>
        <v>216</v>
      </c>
      <c r="V111" s="42">
        <f t="shared" si="4"/>
        <v>230</v>
      </c>
    </row>
    <row r="112" spans="1:24" ht="15" hidden="1" customHeight="1" x14ac:dyDescent="0.25">
      <c r="A112" s="19">
        <f t="shared" si="5"/>
        <v>99</v>
      </c>
      <c r="B112" s="20" t="s">
        <v>19</v>
      </c>
      <c r="C112" s="21">
        <v>837</v>
      </c>
      <c r="D112" s="22" t="s">
        <v>22</v>
      </c>
      <c r="E112" s="23">
        <v>608</v>
      </c>
      <c r="F112" s="24">
        <v>26</v>
      </c>
      <c r="G112" s="25">
        <v>124</v>
      </c>
      <c r="H112" s="25">
        <v>45</v>
      </c>
      <c r="I112" s="25">
        <v>3</v>
      </c>
      <c r="J112" s="25">
        <v>5</v>
      </c>
      <c r="K112" s="25">
        <v>0</v>
      </c>
      <c r="L112" s="25">
        <v>4</v>
      </c>
      <c r="M112" s="25">
        <v>10</v>
      </c>
      <c r="N112" s="25">
        <v>6</v>
      </c>
      <c r="O112" s="26">
        <v>4</v>
      </c>
      <c r="P112" s="27">
        <v>0</v>
      </c>
      <c r="Q112" s="28">
        <f t="shared" si="3"/>
        <v>0</v>
      </c>
      <c r="R112" s="28">
        <f>Q112+G112+J112</f>
        <v>129</v>
      </c>
      <c r="S112" s="24">
        <v>0</v>
      </c>
      <c r="T112" s="25">
        <v>3</v>
      </c>
      <c r="U112" s="29">
        <f>SUM(F112:O112)</f>
        <v>227</v>
      </c>
      <c r="V112" s="30">
        <f t="shared" si="4"/>
        <v>230</v>
      </c>
    </row>
    <row r="113" spans="1:24" ht="15" customHeight="1" x14ac:dyDescent="0.25">
      <c r="A113" s="19">
        <f t="shared" si="5"/>
        <v>100</v>
      </c>
      <c r="B113" s="32" t="s">
        <v>19</v>
      </c>
      <c r="C113" s="33">
        <v>838</v>
      </c>
      <c r="D113" s="34" t="s">
        <v>20</v>
      </c>
      <c r="E113" s="35">
        <v>591</v>
      </c>
      <c r="F113" s="76">
        <v>21</v>
      </c>
      <c r="G113" s="77">
        <v>123</v>
      </c>
      <c r="H113" s="77">
        <v>71</v>
      </c>
      <c r="I113" s="77">
        <v>5</v>
      </c>
      <c r="J113" s="77">
        <v>4</v>
      </c>
      <c r="K113" s="77">
        <v>1</v>
      </c>
      <c r="L113" s="77">
        <v>12</v>
      </c>
      <c r="M113" s="77">
        <v>10</v>
      </c>
      <c r="N113" s="77">
        <v>2</v>
      </c>
      <c r="O113" s="78">
        <v>11</v>
      </c>
      <c r="P113" s="79">
        <v>0</v>
      </c>
      <c r="Q113" s="80">
        <f t="shared" si="3"/>
        <v>0</v>
      </c>
      <c r="R113" s="80">
        <f>Q113+G113+J113</f>
        <v>127</v>
      </c>
      <c r="S113" s="76">
        <v>0</v>
      </c>
      <c r="T113" s="77">
        <v>8</v>
      </c>
      <c r="U113" s="81">
        <f>SUM(F113:O113)</f>
        <v>260</v>
      </c>
      <c r="V113" s="82">
        <f t="shared" si="4"/>
        <v>268</v>
      </c>
      <c r="X113">
        <f>SUM(F113:P113)+S113+T113</f>
        <v>268</v>
      </c>
    </row>
    <row r="114" spans="1:24" ht="15" hidden="1" customHeight="1" x14ac:dyDescent="0.25">
      <c r="A114" s="19">
        <f t="shared" si="5"/>
        <v>101</v>
      </c>
      <c r="B114" s="20" t="s">
        <v>19</v>
      </c>
      <c r="C114" s="21">
        <v>838</v>
      </c>
      <c r="D114" s="22" t="s">
        <v>21</v>
      </c>
      <c r="E114" s="23">
        <v>590</v>
      </c>
      <c r="F114" s="24">
        <v>17</v>
      </c>
      <c r="G114" s="25">
        <v>120</v>
      </c>
      <c r="H114" s="25">
        <v>75</v>
      </c>
      <c r="I114" s="25">
        <v>4</v>
      </c>
      <c r="J114" s="25">
        <v>2</v>
      </c>
      <c r="K114" s="25">
        <v>5</v>
      </c>
      <c r="L114" s="25">
        <v>1</v>
      </c>
      <c r="M114" s="25">
        <v>6</v>
      </c>
      <c r="N114" s="25">
        <v>2</v>
      </c>
      <c r="O114" s="26">
        <v>2</v>
      </c>
      <c r="P114" s="27">
        <v>0</v>
      </c>
      <c r="Q114" s="28">
        <f t="shared" si="3"/>
        <v>0</v>
      </c>
      <c r="R114" s="28">
        <f>Q114+G114+J114</f>
        <v>122</v>
      </c>
      <c r="S114" s="24">
        <v>0</v>
      </c>
      <c r="T114" s="25">
        <v>12</v>
      </c>
      <c r="U114" s="29">
        <f>SUM(F114:O114)</f>
        <v>234</v>
      </c>
      <c r="V114" s="30">
        <f t="shared" si="4"/>
        <v>246</v>
      </c>
    </row>
    <row r="115" spans="1:24" ht="15" customHeight="1" x14ac:dyDescent="0.25">
      <c r="A115" s="19">
        <f t="shared" si="5"/>
        <v>102</v>
      </c>
      <c r="B115" s="32" t="s">
        <v>19</v>
      </c>
      <c r="C115" s="33">
        <v>839</v>
      </c>
      <c r="D115" s="34" t="s">
        <v>20</v>
      </c>
      <c r="E115" s="35">
        <v>571</v>
      </c>
      <c r="F115" s="76">
        <v>13</v>
      </c>
      <c r="G115" s="77">
        <v>105</v>
      </c>
      <c r="H115" s="77">
        <v>67</v>
      </c>
      <c r="I115" s="77">
        <v>9</v>
      </c>
      <c r="J115" s="77">
        <v>3</v>
      </c>
      <c r="K115" s="77">
        <v>1</v>
      </c>
      <c r="L115" s="77">
        <v>11</v>
      </c>
      <c r="M115" s="77">
        <v>16</v>
      </c>
      <c r="N115" s="77">
        <v>0</v>
      </c>
      <c r="O115" s="78">
        <v>7</v>
      </c>
      <c r="P115" s="79">
        <v>116</v>
      </c>
      <c r="Q115" s="80">
        <f t="shared" si="3"/>
        <v>116</v>
      </c>
      <c r="R115" s="80">
        <f>Q115+G115+J115</f>
        <v>224</v>
      </c>
      <c r="S115" s="76">
        <v>0</v>
      </c>
      <c r="T115" s="77">
        <v>9</v>
      </c>
      <c r="U115" s="81">
        <f>SUM(F115:O115)</f>
        <v>232</v>
      </c>
      <c r="V115" s="82">
        <f t="shared" si="4"/>
        <v>357</v>
      </c>
      <c r="X115">
        <f>SUM(F115:P115)+S115</f>
        <v>348</v>
      </c>
    </row>
    <row r="116" spans="1:24" ht="15" hidden="1" customHeight="1" x14ac:dyDescent="0.25">
      <c r="A116" s="19">
        <f t="shared" si="5"/>
        <v>103</v>
      </c>
      <c r="B116" s="20" t="s">
        <v>19</v>
      </c>
      <c r="C116" s="21">
        <v>839</v>
      </c>
      <c r="D116" s="22" t="s">
        <v>21</v>
      </c>
      <c r="E116" s="23">
        <v>571</v>
      </c>
      <c r="F116" s="24">
        <v>17</v>
      </c>
      <c r="G116" s="25">
        <v>121</v>
      </c>
      <c r="H116" s="25">
        <v>65</v>
      </c>
      <c r="I116" s="25">
        <v>1</v>
      </c>
      <c r="J116" s="25">
        <v>3</v>
      </c>
      <c r="K116" s="25">
        <v>0</v>
      </c>
      <c r="L116" s="25">
        <v>7</v>
      </c>
      <c r="M116" s="25">
        <v>13</v>
      </c>
      <c r="N116" s="25">
        <v>3</v>
      </c>
      <c r="O116" s="26">
        <v>8</v>
      </c>
      <c r="P116" s="27">
        <v>0</v>
      </c>
      <c r="Q116" s="28">
        <f t="shared" si="3"/>
        <v>0</v>
      </c>
      <c r="R116" s="28">
        <f>Q116+G116+J116</f>
        <v>124</v>
      </c>
      <c r="S116" s="24">
        <v>0</v>
      </c>
      <c r="T116" s="25">
        <v>6</v>
      </c>
      <c r="U116" s="29">
        <f>SUM(F116:O116)</f>
        <v>238</v>
      </c>
      <c r="V116" s="30">
        <f t="shared" si="4"/>
        <v>244</v>
      </c>
      <c r="W116">
        <f>C333</f>
        <v>0</v>
      </c>
    </row>
    <row r="117" spans="1:24" ht="15" hidden="1" customHeight="1" x14ac:dyDescent="0.25">
      <c r="A117" s="19">
        <f t="shared" si="5"/>
        <v>104</v>
      </c>
      <c r="B117" s="32" t="s">
        <v>19</v>
      </c>
      <c r="C117" s="33">
        <v>839</v>
      </c>
      <c r="D117" s="34" t="s">
        <v>22</v>
      </c>
      <c r="E117" s="35">
        <v>570</v>
      </c>
      <c r="F117" s="36">
        <v>14</v>
      </c>
      <c r="G117" s="37">
        <v>112</v>
      </c>
      <c r="H117" s="37">
        <v>82</v>
      </c>
      <c r="I117" s="37">
        <v>4</v>
      </c>
      <c r="J117" s="37">
        <v>3</v>
      </c>
      <c r="K117" s="37">
        <v>0</v>
      </c>
      <c r="L117" s="37">
        <v>7</v>
      </c>
      <c r="M117" s="37">
        <v>11</v>
      </c>
      <c r="N117" s="37">
        <v>3</v>
      </c>
      <c r="O117" s="38">
        <v>1</v>
      </c>
      <c r="P117" s="39">
        <v>0</v>
      </c>
      <c r="Q117" s="40">
        <f t="shared" si="3"/>
        <v>0</v>
      </c>
      <c r="R117" s="40">
        <f>Q117+G117+J117</f>
        <v>115</v>
      </c>
      <c r="S117" s="36">
        <v>0</v>
      </c>
      <c r="T117" s="37">
        <v>5</v>
      </c>
      <c r="U117" s="41">
        <f>SUM(F117:O117)</f>
        <v>237</v>
      </c>
      <c r="V117" s="42">
        <f t="shared" si="4"/>
        <v>242</v>
      </c>
      <c r="W117">
        <f>W116-W115</f>
        <v>0</v>
      </c>
    </row>
    <row r="118" spans="1:24" ht="15" hidden="1" customHeight="1" x14ac:dyDescent="0.25">
      <c r="A118" s="19">
        <f t="shared" si="5"/>
        <v>105</v>
      </c>
      <c r="B118" s="20" t="s">
        <v>19</v>
      </c>
      <c r="C118" s="21">
        <v>840</v>
      </c>
      <c r="D118" s="22" t="s">
        <v>20</v>
      </c>
      <c r="E118" s="23">
        <v>750</v>
      </c>
      <c r="F118" s="24">
        <v>23</v>
      </c>
      <c r="G118" s="25">
        <v>183</v>
      </c>
      <c r="H118" s="25">
        <v>63</v>
      </c>
      <c r="I118" s="25">
        <v>9</v>
      </c>
      <c r="J118" s="25">
        <v>2</v>
      </c>
      <c r="K118" s="25">
        <v>3</v>
      </c>
      <c r="L118" s="25">
        <v>3</v>
      </c>
      <c r="M118" s="25">
        <v>27</v>
      </c>
      <c r="N118" s="25">
        <v>2</v>
      </c>
      <c r="O118" s="26">
        <v>12</v>
      </c>
      <c r="P118" s="27">
        <v>0</v>
      </c>
      <c r="Q118" s="28">
        <f t="shared" si="3"/>
        <v>0</v>
      </c>
      <c r="R118" s="28">
        <f>Q118+G118+J118</f>
        <v>185</v>
      </c>
      <c r="S118" s="24">
        <v>0</v>
      </c>
      <c r="T118" s="25">
        <v>38</v>
      </c>
      <c r="U118" s="29">
        <f>SUM(F118:O118)</f>
        <v>327</v>
      </c>
      <c r="V118" s="30">
        <f t="shared" si="4"/>
        <v>365</v>
      </c>
      <c r="W118" s="43" t="e">
        <f>W117*100/W116</f>
        <v>#DIV/0!</v>
      </c>
    </row>
    <row r="119" spans="1:24" ht="15" hidden="1" customHeight="1" x14ac:dyDescent="0.25">
      <c r="A119" s="19">
        <f t="shared" si="5"/>
        <v>106</v>
      </c>
      <c r="B119" s="32" t="s">
        <v>19</v>
      </c>
      <c r="C119" s="33">
        <v>840</v>
      </c>
      <c r="D119" s="34" t="s">
        <v>21</v>
      </c>
      <c r="E119" s="35">
        <v>749</v>
      </c>
      <c r="F119" s="36">
        <v>26</v>
      </c>
      <c r="G119" s="37">
        <v>178</v>
      </c>
      <c r="H119" s="37">
        <v>90</v>
      </c>
      <c r="I119" s="37">
        <v>3</v>
      </c>
      <c r="J119" s="37">
        <v>3</v>
      </c>
      <c r="K119" s="37">
        <v>2</v>
      </c>
      <c r="L119" s="37">
        <v>6</v>
      </c>
      <c r="M119" s="37">
        <v>21</v>
      </c>
      <c r="N119" s="37">
        <v>3</v>
      </c>
      <c r="O119" s="38">
        <v>11</v>
      </c>
      <c r="P119" s="39">
        <v>0</v>
      </c>
      <c r="Q119" s="40">
        <f t="shared" si="3"/>
        <v>0</v>
      </c>
      <c r="R119" s="40">
        <f>Q119+G119+J119</f>
        <v>181</v>
      </c>
      <c r="S119" s="36">
        <v>0</v>
      </c>
      <c r="T119" s="37">
        <v>6</v>
      </c>
      <c r="U119" s="41">
        <f>SUM(F119:O119)</f>
        <v>343</v>
      </c>
      <c r="V119" s="42">
        <f t="shared" si="4"/>
        <v>349</v>
      </c>
      <c r="W119" s="44" t="e">
        <f>TEXT(W118,"0.00")</f>
        <v>#DIV/0!</v>
      </c>
    </row>
    <row r="120" spans="1:24" ht="15" hidden="1" customHeight="1" x14ac:dyDescent="0.25">
      <c r="A120" s="19">
        <f t="shared" si="5"/>
        <v>107</v>
      </c>
      <c r="B120" s="20" t="s">
        <v>19</v>
      </c>
      <c r="C120" s="21">
        <v>841</v>
      </c>
      <c r="D120" s="22" t="s">
        <v>20</v>
      </c>
      <c r="E120" s="23">
        <v>721</v>
      </c>
      <c r="F120" s="24">
        <v>16</v>
      </c>
      <c r="G120" s="25">
        <v>117</v>
      </c>
      <c r="H120" s="25">
        <v>103</v>
      </c>
      <c r="I120" s="25">
        <v>5</v>
      </c>
      <c r="J120" s="25">
        <v>1</v>
      </c>
      <c r="K120" s="25">
        <v>1</v>
      </c>
      <c r="L120" s="25">
        <v>18</v>
      </c>
      <c r="M120" s="25">
        <v>4</v>
      </c>
      <c r="N120" s="25">
        <v>1</v>
      </c>
      <c r="O120" s="26">
        <v>10</v>
      </c>
      <c r="P120" s="27">
        <v>0</v>
      </c>
      <c r="Q120" s="28">
        <f t="shared" si="3"/>
        <v>0</v>
      </c>
      <c r="R120" s="28">
        <f>Q120+G120+J120</f>
        <v>118</v>
      </c>
      <c r="S120" s="24">
        <v>0</v>
      </c>
      <c r="T120" s="25">
        <v>10</v>
      </c>
      <c r="U120" s="29">
        <f>SUM(F120:O120)</f>
        <v>276</v>
      </c>
      <c r="V120" s="30">
        <f t="shared" si="4"/>
        <v>286</v>
      </c>
      <c r="W120">
        <f>C337</f>
        <v>0</v>
      </c>
    </row>
    <row r="121" spans="1:24" ht="15" hidden="1" customHeight="1" x14ac:dyDescent="0.25">
      <c r="A121" s="19">
        <f t="shared" si="5"/>
        <v>108</v>
      </c>
      <c r="B121" s="32" t="s">
        <v>19</v>
      </c>
      <c r="C121" s="33">
        <v>841</v>
      </c>
      <c r="D121" s="34" t="s">
        <v>21</v>
      </c>
      <c r="E121" s="35">
        <v>721</v>
      </c>
      <c r="F121" s="36">
        <v>17</v>
      </c>
      <c r="G121" s="37">
        <v>118</v>
      </c>
      <c r="H121" s="37">
        <v>97</v>
      </c>
      <c r="I121" s="37">
        <v>3</v>
      </c>
      <c r="J121" s="37">
        <v>4</v>
      </c>
      <c r="K121" s="37">
        <v>5</v>
      </c>
      <c r="L121" s="37">
        <v>10</v>
      </c>
      <c r="M121" s="37">
        <v>17</v>
      </c>
      <c r="N121" s="37">
        <v>1</v>
      </c>
      <c r="O121" s="38">
        <v>9</v>
      </c>
      <c r="P121" s="39">
        <v>0</v>
      </c>
      <c r="Q121" s="40">
        <f t="shared" si="3"/>
        <v>0</v>
      </c>
      <c r="R121" s="40">
        <f>Q121+G121+J121</f>
        <v>122</v>
      </c>
      <c r="S121" s="36">
        <v>0</v>
      </c>
      <c r="T121" s="37">
        <v>7</v>
      </c>
      <c r="U121" s="41">
        <f>SUM(F121:O121)</f>
        <v>281</v>
      </c>
      <c r="V121" s="42">
        <f t="shared" si="4"/>
        <v>288</v>
      </c>
      <c r="W121" t="e">
        <f>W120-W119</f>
        <v>#DIV/0!</v>
      </c>
    </row>
    <row r="122" spans="1:24" ht="15" hidden="1" customHeight="1" x14ac:dyDescent="0.25">
      <c r="A122" s="19">
        <f t="shared" si="5"/>
        <v>109</v>
      </c>
      <c r="B122" s="20" t="s">
        <v>19</v>
      </c>
      <c r="C122" s="21">
        <v>841</v>
      </c>
      <c r="D122" s="22" t="s">
        <v>22</v>
      </c>
      <c r="E122" s="23">
        <v>721</v>
      </c>
      <c r="F122" s="24">
        <v>18</v>
      </c>
      <c r="G122" s="25">
        <v>105</v>
      </c>
      <c r="H122" s="25">
        <v>101</v>
      </c>
      <c r="I122" s="25">
        <v>4</v>
      </c>
      <c r="J122" s="25">
        <v>3</v>
      </c>
      <c r="K122" s="25">
        <v>1</v>
      </c>
      <c r="L122" s="25">
        <v>11</v>
      </c>
      <c r="M122" s="25">
        <v>14</v>
      </c>
      <c r="N122" s="25">
        <v>1</v>
      </c>
      <c r="O122" s="26">
        <v>2</v>
      </c>
      <c r="P122" s="27">
        <v>0</v>
      </c>
      <c r="Q122" s="28">
        <f t="shared" si="3"/>
        <v>0</v>
      </c>
      <c r="R122" s="28">
        <f>Q122+G122+J122</f>
        <v>108</v>
      </c>
      <c r="S122" s="24">
        <v>0</v>
      </c>
      <c r="T122" s="25">
        <v>12</v>
      </c>
      <c r="U122" s="29">
        <f>SUM(F122:O122)</f>
        <v>260</v>
      </c>
      <c r="V122" s="30">
        <f t="shared" si="4"/>
        <v>272</v>
      </c>
      <c r="W122" s="43" t="e">
        <f>W121*100/W120</f>
        <v>#DIV/0!</v>
      </c>
    </row>
    <row r="123" spans="1:24" ht="15" hidden="1" customHeight="1" x14ac:dyDescent="0.25">
      <c r="A123" s="19">
        <f t="shared" si="5"/>
        <v>110</v>
      </c>
      <c r="B123" s="32" t="s">
        <v>19</v>
      </c>
      <c r="C123" s="33">
        <v>841</v>
      </c>
      <c r="D123" s="34" t="s">
        <v>23</v>
      </c>
      <c r="E123" s="35">
        <v>721</v>
      </c>
      <c r="F123" s="36">
        <v>13</v>
      </c>
      <c r="G123" s="37">
        <v>90</v>
      </c>
      <c r="H123" s="37">
        <v>108</v>
      </c>
      <c r="I123" s="37">
        <v>3</v>
      </c>
      <c r="J123" s="37">
        <v>2</v>
      </c>
      <c r="K123" s="37">
        <v>1</v>
      </c>
      <c r="L123" s="37">
        <v>22</v>
      </c>
      <c r="M123" s="37">
        <v>8</v>
      </c>
      <c r="N123" s="37">
        <v>1</v>
      </c>
      <c r="O123" s="38">
        <v>0</v>
      </c>
      <c r="P123" s="39">
        <v>0</v>
      </c>
      <c r="Q123" s="40">
        <f t="shared" si="3"/>
        <v>0</v>
      </c>
      <c r="R123" s="40">
        <f>Q123+G123+J123</f>
        <v>92</v>
      </c>
      <c r="S123" s="36">
        <v>0</v>
      </c>
      <c r="T123" s="37">
        <v>4</v>
      </c>
      <c r="U123" s="41">
        <f>SUM(F123:O123)</f>
        <v>248</v>
      </c>
      <c r="V123" s="42">
        <f t="shared" si="4"/>
        <v>252</v>
      </c>
      <c r="W123" s="44" t="e">
        <f>TEXT(W122,"0.00")</f>
        <v>#DIV/0!</v>
      </c>
    </row>
    <row r="124" spans="1:24" ht="15" hidden="1" customHeight="1" x14ac:dyDescent="0.25">
      <c r="A124" s="19">
        <f t="shared" si="5"/>
        <v>111</v>
      </c>
      <c r="B124" s="20" t="s">
        <v>19</v>
      </c>
      <c r="C124" s="21">
        <v>841</v>
      </c>
      <c r="D124" s="22" t="s">
        <v>24</v>
      </c>
      <c r="E124" s="23">
        <v>721</v>
      </c>
      <c r="F124" s="24">
        <v>20</v>
      </c>
      <c r="G124" s="25">
        <v>106</v>
      </c>
      <c r="H124" s="25">
        <v>101</v>
      </c>
      <c r="I124" s="25">
        <v>4</v>
      </c>
      <c r="J124" s="25">
        <v>1</v>
      </c>
      <c r="K124" s="25">
        <v>2</v>
      </c>
      <c r="L124" s="25">
        <v>10</v>
      </c>
      <c r="M124" s="25">
        <v>7</v>
      </c>
      <c r="N124" s="25">
        <v>0</v>
      </c>
      <c r="O124" s="26">
        <v>5</v>
      </c>
      <c r="P124" s="27">
        <v>0</v>
      </c>
      <c r="Q124" s="28">
        <f t="shared" si="3"/>
        <v>0</v>
      </c>
      <c r="R124" s="28">
        <f>Q124+G124+J124</f>
        <v>107</v>
      </c>
      <c r="S124" s="24">
        <v>0</v>
      </c>
      <c r="T124" s="25">
        <v>7</v>
      </c>
      <c r="U124" s="29">
        <f>SUM(F124:O124)</f>
        <v>256</v>
      </c>
      <c r="V124" s="30">
        <f t="shared" si="4"/>
        <v>263</v>
      </c>
    </row>
    <row r="125" spans="1:24" ht="15" hidden="1" customHeight="1" x14ac:dyDescent="0.25">
      <c r="A125" s="19">
        <f t="shared" si="5"/>
        <v>112</v>
      </c>
      <c r="B125" s="32" t="s">
        <v>19</v>
      </c>
      <c r="C125" s="33">
        <v>842</v>
      </c>
      <c r="D125" s="34" t="s">
        <v>20</v>
      </c>
      <c r="E125" s="35">
        <v>673</v>
      </c>
      <c r="F125" s="36">
        <v>34</v>
      </c>
      <c r="G125" s="37">
        <v>110</v>
      </c>
      <c r="H125" s="37">
        <v>74</v>
      </c>
      <c r="I125" s="37">
        <v>1</v>
      </c>
      <c r="J125" s="37">
        <v>1</v>
      </c>
      <c r="K125" s="37">
        <v>1</v>
      </c>
      <c r="L125" s="37">
        <v>15</v>
      </c>
      <c r="M125" s="37">
        <v>7</v>
      </c>
      <c r="N125" s="37">
        <v>2</v>
      </c>
      <c r="O125" s="38">
        <v>16</v>
      </c>
      <c r="P125" s="39">
        <v>0</v>
      </c>
      <c r="Q125" s="40">
        <f t="shared" si="3"/>
        <v>0</v>
      </c>
      <c r="R125" s="40">
        <f>Q125+G125+J125</f>
        <v>111</v>
      </c>
      <c r="S125" s="36">
        <v>1</v>
      </c>
      <c r="T125" s="37">
        <v>6</v>
      </c>
      <c r="U125" s="41">
        <f>SUM(F125:O125)</f>
        <v>261</v>
      </c>
      <c r="V125" s="42">
        <f t="shared" si="4"/>
        <v>268</v>
      </c>
    </row>
    <row r="126" spans="1:24" ht="15" hidden="1" customHeight="1" x14ac:dyDescent="0.25">
      <c r="A126" s="19">
        <f t="shared" si="5"/>
        <v>113</v>
      </c>
      <c r="B126" s="20" t="s">
        <v>19</v>
      </c>
      <c r="C126" s="21">
        <v>842</v>
      </c>
      <c r="D126" s="22" t="s">
        <v>21</v>
      </c>
      <c r="E126" s="23">
        <v>672</v>
      </c>
      <c r="F126" s="24">
        <v>28</v>
      </c>
      <c r="G126" s="25">
        <v>88</v>
      </c>
      <c r="H126" s="25">
        <v>88</v>
      </c>
      <c r="I126" s="25">
        <v>4</v>
      </c>
      <c r="J126" s="25">
        <v>2</v>
      </c>
      <c r="K126" s="25">
        <v>2</v>
      </c>
      <c r="L126" s="25">
        <v>4</v>
      </c>
      <c r="M126" s="25">
        <v>16</v>
      </c>
      <c r="N126" s="25">
        <v>0</v>
      </c>
      <c r="O126" s="26">
        <v>17</v>
      </c>
      <c r="P126" s="27">
        <v>0</v>
      </c>
      <c r="Q126" s="28">
        <f t="shared" si="3"/>
        <v>0</v>
      </c>
      <c r="R126" s="28">
        <f>Q126+G126+J126</f>
        <v>90</v>
      </c>
      <c r="S126" s="24">
        <v>0</v>
      </c>
      <c r="T126" s="25">
        <v>15</v>
      </c>
      <c r="U126" s="29">
        <f>SUM(F126:O126)</f>
        <v>249</v>
      </c>
      <c r="V126" s="30">
        <f t="shared" si="4"/>
        <v>264</v>
      </c>
    </row>
    <row r="127" spans="1:24" ht="15" hidden="1" customHeight="1" x14ac:dyDescent="0.25">
      <c r="A127" s="19">
        <f t="shared" si="5"/>
        <v>114</v>
      </c>
      <c r="B127" s="32" t="s">
        <v>19</v>
      </c>
      <c r="C127" s="33">
        <v>842</v>
      </c>
      <c r="D127" s="34" t="s">
        <v>22</v>
      </c>
      <c r="E127" s="35">
        <v>672</v>
      </c>
      <c r="F127" s="36">
        <v>20</v>
      </c>
      <c r="G127" s="37">
        <v>80</v>
      </c>
      <c r="H127" s="37">
        <v>91</v>
      </c>
      <c r="I127" s="37">
        <v>4</v>
      </c>
      <c r="J127" s="37">
        <v>4</v>
      </c>
      <c r="K127" s="37">
        <v>3</v>
      </c>
      <c r="L127" s="37">
        <v>8</v>
      </c>
      <c r="M127" s="37">
        <v>11</v>
      </c>
      <c r="N127" s="37">
        <v>2</v>
      </c>
      <c r="O127" s="38">
        <v>11</v>
      </c>
      <c r="P127" s="39">
        <v>0</v>
      </c>
      <c r="Q127" s="40">
        <f t="shared" si="3"/>
        <v>0</v>
      </c>
      <c r="R127" s="40">
        <f>Q127+G127+J127</f>
        <v>84</v>
      </c>
      <c r="S127" s="36">
        <v>0</v>
      </c>
      <c r="T127" s="37">
        <v>6</v>
      </c>
      <c r="U127" s="41">
        <f>SUM(F127:O127)</f>
        <v>234</v>
      </c>
      <c r="V127" s="42">
        <f t="shared" si="4"/>
        <v>240</v>
      </c>
    </row>
    <row r="128" spans="1:24" ht="15" hidden="1" customHeight="1" x14ac:dyDescent="0.25">
      <c r="A128" s="19">
        <f t="shared" si="5"/>
        <v>115</v>
      </c>
      <c r="B128" s="20" t="s">
        <v>19</v>
      </c>
      <c r="C128" s="21">
        <v>843</v>
      </c>
      <c r="D128" s="22" t="s">
        <v>20</v>
      </c>
      <c r="E128" s="23">
        <v>478</v>
      </c>
      <c r="F128" s="24">
        <v>28</v>
      </c>
      <c r="G128" s="25">
        <v>170</v>
      </c>
      <c r="H128" s="25">
        <v>52</v>
      </c>
      <c r="I128" s="25">
        <v>2</v>
      </c>
      <c r="J128" s="25">
        <v>5</v>
      </c>
      <c r="K128" s="25">
        <v>0</v>
      </c>
      <c r="L128" s="25">
        <v>9</v>
      </c>
      <c r="M128" s="25">
        <v>13</v>
      </c>
      <c r="N128" s="25">
        <v>2</v>
      </c>
      <c r="O128" s="26">
        <v>6</v>
      </c>
      <c r="P128" s="27">
        <v>0</v>
      </c>
      <c r="Q128" s="28">
        <f t="shared" si="3"/>
        <v>0</v>
      </c>
      <c r="R128" s="28">
        <f>Q128+G128+J128</f>
        <v>175</v>
      </c>
      <c r="S128" s="24">
        <v>0</v>
      </c>
      <c r="T128" s="25">
        <v>5</v>
      </c>
      <c r="U128" s="29">
        <f>SUM(F128:O128)</f>
        <v>287</v>
      </c>
      <c r="V128" s="30">
        <f t="shared" si="4"/>
        <v>292</v>
      </c>
    </row>
    <row r="129" spans="1:23" ht="15" hidden="1" customHeight="1" x14ac:dyDescent="0.25">
      <c r="A129" s="19">
        <f t="shared" si="5"/>
        <v>116</v>
      </c>
      <c r="B129" s="32" t="s">
        <v>19</v>
      </c>
      <c r="C129" s="33">
        <v>843</v>
      </c>
      <c r="D129" s="34" t="s">
        <v>21</v>
      </c>
      <c r="E129" s="35">
        <v>478</v>
      </c>
      <c r="F129" s="36">
        <v>20</v>
      </c>
      <c r="G129" s="37">
        <v>66</v>
      </c>
      <c r="H129" s="37">
        <v>55</v>
      </c>
      <c r="I129" s="37">
        <v>4</v>
      </c>
      <c r="J129" s="37">
        <v>2</v>
      </c>
      <c r="K129" s="37">
        <v>3</v>
      </c>
      <c r="L129" s="37">
        <v>10</v>
      </c>
      <c r="M129" s="37">
        <v>14</v>
      </c>
      <c r="N129" s="37">
        <v>2</v>
      </c>
      <c r="O129" s="38">
        <v>7</v>
      </c>
      <c r="P129" s="39">
        <v>0</v>
      </c>
      <c r="Q129" s="40">
        <f t="shared" si="3"/>
        <v>0</v>
      </c>
      <c r="R129" s="40">
        <f>Q129+G129+J129</f>
        <v>68</v>
      </c>
      <c r="S129" s="36">
        <v>0</v>
      </c>
      <c r="T129" s="37">
        <v>6</v>
      </c>
      <c r="U129" s="41">
        <f>SUM(F129:O129)</f>
        <v>183</v>
      </c>
      <c r="V129" s="42">
        <f t="shared" si="4"/>
        <v>189</v>
      </c>
    </row>
    <row r="130" spans="1:23" ht="15" hidden="1" customHeight="1" x14ac:dyDescent="0.25">
      <c r="A130" s="19">
        <f t="shared" si="5"/>
        <v>117</v>
      </c>
      <c r="B130" s="20" t="s">
        <v>19</v>
      </c>
      <c r="C130" s="21">
        <v>844</v>
      </c>
      <c r="D130" s="22" t="s">
        <v>20</v>
      </c>
      <c r="E130" s="23">
        <v>748</v>
      </c>
      <c r="F130" s="24">
        <v>22</v>
      </c>
      <c r="G130" s="25">
        <v>69</v>
      </c>
      <c r="H130" s="25">
        <v>97</v>
      </c>
      <c r="I130" s="25">
        <v>3</v>
      </c>
      <c r="J130" s="25">
        <v>2</v>
      </c>
      <c r="K130" s="25">
        <v>2</v>
      </c>
      <c r="L130" s="25">
        <v>6</v>
      </c>
      <c r="M130" s="25">
        <v>26</v>
      </c>
      <c r="N130" s="25">
        <v>4</v>
      </c>
      <c r="O130" s="26">
        <v>20</v>
      </c>
      <c r="P130" s="27">
        <v>0</v>
      </c>
      <c r="Q130" s="28">
        <f t="shared" si="3"/>
        <v>0</v>
      </c>
      <c r="R130" s="28">
        <f>Q130+G130+J130</f>
        <v>71</v>
      </c>
      <c r="S130" s="24">
        <v>0</v>
      </c>
      <c r="T130" s="25">
        <v>9</v>
      </c>
      <c r="U130" s="29">
        <f>SUM(F130:O130)</f>
        <v>251</v>
      </c>
      <c r="V130" s="30">
        <f t="shared" si="4"/>
        <v>260</v>
      </c>
    </row>
    <row r="131" spans="1:23" ht="15" hidden="1" customHeight="1" x14ac:dyDescent="0.25">
      <c r="A131" s="19">
        <f t="shared" si="5"/>
        <v>118</v>
      </c>
      <c r="B131" s="32" t="s">
        <v>19</v>
      </c>
      <c r="C131" s="33">
        <v>844</v>
      </c>
      <c r="D131" s="34" t="s">
        <v>21</v>
      </c>
      <c r="E131" s="35">
        <v>748</v>
      </c>
      <c r="F131" s="36">
        <v>11</v>
      </c>
      <c r="G131" s="37">
        <v>79</v>
      </c>
      <c r="H131" s="37">
        <v>87</v>
      </c>
      <c r="I131" s="37">
        <v>5</v>
      </c>
      <c r="J131" s="37">
        <v>0</v>
      </c>
      <c r="K131" s="37">
        <v>0</v>
      </c>
      <c r="L131" s="37">
        <v>8</v>
      </c>
      <c r="M131" s="37">
        <v>23</v>
      </c>
      <c r="N131" s="37">
        <v>0</v>
      </c>
      <c r="O131" s="38">
        <v>0</v>
      </c>
      <c r="P131" s="39">
        <v>0</v>
      </c>
      <c r="Q131" s="40">
        <f t="shared" si="3"/>
        <v>0</v>
      </c>
      <c r="R131" s="40">
        <f>Q131+G131+J131</f>
        <v>79</v>
      </c>
      <c r="S131" s="36">
        <v>0</v>
      </c>
      <c r="T131" s="37">
        <v>9</v>
      </c>
      <c r="U131" s="41">
        <f>SUM(F131:O131)</f>
        <v>213</v>
      </c>
      <c r="V131" s="42">
        <f t="shared" si="4"/>
        <v>222</v>
      </c>
    </row>
    <row r="132" spans="1:23" ht="15" hidden="1" customHeight="1" x14ac:dyDescent="0.25">
      <c r="A132" s="19">
        <f t="shared" si="5"/>
        <v>119</v>
      </c>
      <c r="B132" s="20" t="s">
        <v>19</v>
      </c>
      <c r="C132" s="21">
        <v>844</v>
      </c>
      <c r="D132" s="22" t="s">
        <v>22</v>
      </c>
      <c r="E132" s="23">
        <v>748</v>
      </c>
      <c r="F132" s="24">
        <v>17</v>
      </c>
      <c r="G132" s="25">
        <v>79</v>
      </c>
      <c r="H132" s="25">
        <v>103</v>
      </c>
      <c r="I132" s="25">
        <v>3</v>
      </c>
      <c r="J132" s="25">
        <v>4</v>
      </c>
      <c r="K132" s="25">
        <v>2</v>
      </c>
      <c r="L132" s="25">
        <v>8</v>
      </c>
      <c r="M132" s="25">
        <v>28</v>
      </c>
      <c r="N132" s="25">
        <v>9</v>
      </c>
      <c r="O132" s="26">
        <v>28</v>
      </c>
      <c r="P132" s="27">
        <v>0</v>
      </c>
      <c r="Q132" s="28">
        <f t="shared" si="3"/>
        <v>0</v>
      </c>
      <c r="R132" s="28">
        <f>Q132+G132+J132</f>
        <v>83</v>
      </c>
      <c r="S132" s="24">
        <v>0</v>
      </c>
      <c r="T132" s="25">
        <v>11</v>
      </c>
      <c r="U132" s="29">
        <f>SUM(F132:O132)</f>
        <v>281</v>
      </c>
      <c r="V132" s="30">
        <f t="shared" si="4"/>
        <v>292</v>
      </c>
      <c r="W132">
        <f>C349</f>
        <v>0</v>
      </c>
    </row>
    <row r="133" spans="1:23" ht="15" hidden="1" customHeight="1" x14ac:dyDescent="0.25">
      <c r="A133" s="19">
        <f t="shared" si="5"/>
        <v>120</v>
      </c>
      <c r="B133" s="32" t="s">
        <v>19</v>
      </c>
      <c r="C133" s="33">
        <v>845</v>
      </c>
      <c r="D133" s="34" t="s">
        <v>20</v>
      </c>
      <c r="E133" s="35">
        <v>661</v>
      </c>
      <c r="F133" s="36">
        <v>12</v>
      </c>
      <c r="G133" s="37">
        <v>85</v>
      </c>
      <c r="H133" s="37">
        <v>117</v>
      </c>
      <c r="I133" s="37">
        <v>5</v>
      </c>
      <c r="J133" s="37">
        <v>4</v>
      </c>
      <c r="K133" s="37">
        <v>0</v>
      </c>
      <c r="L133" s="37">
        <v>5</v>
      </c>
      <c r="M133" s="37">
        <v>12</v>
      </c>
      <c r="N133" s="37">
        <v>1</v>
      </c>
      <c r="O133" s="38">
        <v>4</v>
      </c>
      <c r="P133" s="39">
        <v>0</v>
      </c>
      <c r="Q133" s="40">
        <f t="shared" si="3"/>
        <v>0</v>
      </c>
      <c r="R133" s="40">
        <f>Q133+G133+J133</f>
        <v>89</v>
      </c>
      <c r="S133" s="36">
        <v>0</v>
      </c>
      <c r="T133" s="37">
        <v>6</v>
      </c>
      <c r="U133" s="41">
        <f>SUM(F133:O133)</f>
        <v>245</v>
      </c>
      <c r="V133" s="42">
        <f t="shared" si="4"/>
        <v>251</v>
      </c>
      <c r="W133">
        <f>W132-W131</f>
        <v>0</v>
      </c>
    </row>
    <row r="134" spans="1:23" ht="15" hidden="1" customHeight="1" x14ac:dyDescent="0.25">
      <c r="A134" s="19">
        <f t="shared" si="5"/>
        <v>121</v>
      </c>
      <c r="B134" s="20" t="s">
        <v>19</v>
      </c>
      <c r="C134" s="21">
        <v>845</v>
      </c>
      <c r="D134" s="22" t="s">
        <v>21</v>
      </c>
      <c r="E134" s="23">
        <v>661</v>
      </c>
      <c r="F134" s="24">
        <v>8</v>
      </c>
      <c r="G134" s="25">
        <v>82</v>
      </c>
      <c r="H134" s="25">
        <v>101</v>
      </c>
      <c r="I134" s="25">
        <v>10</v>
      </c>
      <c r="J134" s="25">
        <v>5</v>
      </c>
      <c r="K134" s="25">
        <v>1</v>
      </c>
      <c r="L134" s="25">
        <v>5</v>
      </c>
      <c r="M134" s="25">
        <v>15</v>
      </c>
      <c r="N134" s="25">
        <v>0</v>
      </c>
      <c r="O134" s="26">
        <v>11</v>
      </c>
      <c r="P134" s="27">
        <v>0</v>
      </c>
      <c r="Q134" s="28">
        <f t="shared" si="3"/>
        <v>0</v>
      </c>
      <c r="R134" s="28">
        <f>Q134+G134+J134</f>
        <v>87</v>
      </c>
      <c r="S134" s="24">
        <v>0</v>
      </c>
      <c r="T134" s="25">
        <v>6</v>
      </c>
      <c r="U134" s="29">
        <f>SUM(F134:O134)</f>
        <v>238</v>
      </c>
      <c r="V134" s="30">
        <f t="shared" si="4"/>
        <v>244</v>
      </c>
      <c r="W134" s="43" t="e">
        <f>W133*100/W132</f>
        <v>#DIV/0!</v>
      </c>
    </row>
    <row r="135" spans="1:23" ht="15" hidden="1" customHeight="1" x14ac:dyDescent="0.25">
      <c r="A135" s="19">
        <f t="shared" si="5"/>
        <v>122</v>
      </c>
      <c r="B135" s="32" t="s">
        <v>19</v>
      </c>
      <c r="C135" s="33">
        <v>845</v>
      </c>
      <c r="D135" s="34" t="s">
        <v>22</v>
      </c>
      <c r="E135" s="35">
        <v>661</v>
      </c>
      <c r="F135" s="36">
        <v>8</v>
      </c>
      <c r="G135" s="37">
        <v>74</v>
      </c>
      <c r="H135" s="37">
        <v>111</v>
      </c>
      <c r="I135" s="37">
        <v>10</v>
      </c>
      <c r="J135" s="37">
        <v>5</v>
      </c>
      <c r="K135" s="37">
        <v>1</v>
      </c>
      <c r="L135" s="37">
        <v>0</v>
      </c>
      <c r="M135" s="37">
        <v>11</v>
      </c>
      <c r="N135" s="37">
        <v>0</v>
      </c>
      <c r="O135" s="38">
        <v>11</v>
      </c>
      <c r="P135" s="39">
        <v>0</v>
      </c>
      <c r="Q135" s="40">
        <f t="shared" si="3"/>
        <v>0</v>
      </c>
      <c r="R135" s="40">
        <f>Q135+G135+J135</f>
        <v>79</v>
      </c>
      <c r="S135" s="36">
        <v>0</v>
      </c>
      <c r="T135" s="37">
        <v>7</v>
      </c>
      <c r="U135" s="41">
        <f>SUM(F135:O135)</f>
        <v>231</v>
      </c>
      <c r="V135" s="42">
        <f t="shared" si="4"/>
        <v>238</v>
      </c>
      <c r="W135" s="44" t="e">
        <f>TEXT(W134,"0.00")</f>
        <v>#DIV/0!</v>
      </c>
    </row>
    <row r="136" spans="1:23" ht="15" hidden="1" customHeight="1" x14ac:dyDescent="0.25">
      <c r="A136" s="19">
        <f t="shared" si="5"/>
        <v>123</v>
      </c>
      <c r="B136" s="20" t="s">
        <v>19</v>
      </c>
      <c r="C136" s="21">
        <v>846</v>
      </c>
      <c r="D136" s="22" t="s">
        <v>20</v>
      </c>
      <c r="E136" s="23">
        <v>656</v>
      </c>
      <c r="F136" s="24">
        <v>22</v>
      </c>
      <c r="G136" s="25">
        <v>57</v>
      </c>
      <c r="H136" s="25">
        <v>104</v>
      </c>
      <c r="I136" s="25">
        <v>1</v>
      </c>
      <c r="J136" s="25">
        <v>3</v>
      </c>
      <c r="K136" s="25">
        <v>1</v>
      </c>
      <c r="L136" s="25">
        <v>2</v>
      </c>
      <c r="M136" s="25">
        <v>18</v>
      </c>
      <c r="N136" s="25">
        <v>2</v>
      </c>
      <c r="O136" s="26">
        <v>18</v>
      </c>
      <c r="P136" s="27">
        <v>0</v>
      </c>
      <c r="Q136" s="28">
        <f t="shared" si="3"/>
        <v>0</v>
      </c>
      <c r="R136" s="28">
        <f>Q136+G136+J136</f>
        <v>60</v>
      </c>
      <c r="S136" s="24">
        <v>0</v>
      </c>
      <c r="T136" s="25">
        <v>6</v>
      </c>
      <c r="U136" s="29">
        <f>SUM(F136:O136)</f>
        <v>228</v>
      </c>
      <c r="V136" s="30">
        <f t="shared" si="4"/>
        <v>234</v>
      </c>
    </row>
    <row r="137" spans="1:23" ht="15" hidden="1" customHeight="1" x14ac:dyDescent="0.25">
      <c r="A137" s="19">
        <f t="shared" si="5"/>
        <v>124</v>
      </c>
      <c r="B137" s="32" t="s">
        <v>19</v>
      </c>
      <c r="C137" s="33">
        <v>846</v>
      </c>
      <c r="D137" s="34" t="s">
        <v>21</v>
      </c>
      <c r="E137" s="35">
        <v>656</v>
      </c>
      <c r="F137" s="36">
        <v>32</v>
      </c>
      <c r="G137" s="37">
        <v>68</v>
      </c>
      <c r="H137" s="37">
        <v>99</v>
      </c>
      <c r="I137" s="37">
        <v>5</v>
      </c>
      <c r="J137" s="37">
        <v>3</v>
      </c>
      <c r="K137" s="37">
        <v>0</v>
      </c>
      <c r="L137" s="37">
        <v>3</v>
      </c>
      <c r="M137" s="37">
        <v>18</v>
      </c>
      <c r="N137" s="37">
        <v>0</v>
      </c>
      <c r="O137" s="38">
        <v>11</v>
      </c>
      <c r="P137" s="39">
        <v>0</v>
      </c>
      <c r="Q137" s="40">
        <f t="shared" si="3"/>
        <v>0</v>
      </c>
      <c r="R137" s="40">
        <f>Q137+G137+J137</f>
        <v>71</v>
      </c>
      <c r="S137" s="36">
        <v>0</v>
      </c>
      <c r="T137" s="37">
        <v>6</v>
      </c>
      <c r="U137" s="41">
        <f>SUM(F137:O137)</f>
        <v>239</v>
      </c>
      <c r="V137" s="42">
        <f t="shared" si="4"/>
        <v>245</v>
      </c>
    </row>
    <row r="138" spans="1:23" ht="15" hidden="1" customHeight="1" x14ac:dyDescent="0.25">
      <c r="A138" s="19">
        <f t="shared" si="5"/>
        <v>125</v>
      </c>
      <c r="B138" s="20" t="s">
        <v>19</v>
      </c>
      <c r="C138" s="21">
        <v>846</v>
      </c>
      <c r="D138" s="22" t="s">
        <v>22</v>
      </c>
      <c r="E138" s="23">
        <v>656</v>
      </c>
      <c r="F138" s="24">
        <v>24</v>
      </c>
      <c r="G138" s="25">
        <v>89</v>
      </c>
      <c r="H138" s="25">
        <v>98</v>
      </c>
      <c r="I138" s="25">
        <v>5</v>
      </c>
      <c r="J138" s="25">
        <v>8</v>
      </c>
      <c r="K138" s="25">
        <v>2</v>
      </c>
      <c r="L138" s="25">
        <v>1</v>
      </c>
      <c r="M138" s="25">
        <v>22</v>
      </c>
      <c r="N138" s="25">
        <v>0</v>
      </c>
      <c r="O138" s="26">
        <v>12</v>
      </c>
      <c r="P138" s="27">
        <v>0</v>
      </c>
      <c r="Q138" s="28">
        <f t="shared" si="3"/>
        <v>0</v>
      </c>
      <c r="R138" s="28">
        <f>Q138+G138+J138</f>
        <v>97</v>
      </c>
      <c r="S138" s="24">
        <v>0</v>
      </c>
      <c r="T138" s="25">
        <v>8</v>
      </c>
      <c r="U138" s="29">
        <f>SUM(F138:O138)</f>
        <v>261</v>
      </c>
      <c r="V138" s="30">
        <f t="shared" si="4"/>
        <v>269</v>
      </c>
      <c r="W138">
        <f>C355</f>
        <v>0</v>
      </c>
    </row>
    <row r="139" spans="1:23" ht="15" hidden="1" customHeight="1" x14ac:dyDescent="0.25">
      <c r="A139" s="19">
        <f t="shared" si="5"/>
        <v>126</v>
      </c>
      <c r="B139" s="32" t="s">
        <v>19</v>
      </c>
      <c r="C139" s="33">
        <v>847</v>
      </c>
      <c r="D139" s="34" t="s">
        <v>20</v>
      </c>
      <c r="E139" s="35">
        <v>559</v>
      </c>
      <c r="F139" s="36">
        <v>19</v>
      </c>
      <c r="G139" s="37">
        <v>68</v>
      </c>
      <c r="H139" s="37">
        <v>76</v>
      </c>
      <c r="I139" s="37">
        <v>2</v>
      </c>
      <c r="J139" s="37">
        <v>1</v>
      </c>
      <c r="K139" s="37">
        <v>1</v>
      </c>
      <c r="L139" s="37">
        <v>4</v>
      </c>
      <c r="M139" s="37">
        <v>15</v>
      </c>
      <c r="N139" s="37">
        <v>0</v>
      </c>
      <c r="O139" s="38">
        <v>5</v>
      </c>
      <c r="P139" s="39">
        <v>0</v>
      </c>
      <c r="Q139" s="40">
        <f t="shared" si="3"/>
        <v>0</v>
      </c>
      <c r="R139" s="40">
        <f>Q139+G139+J139</f>
        <v>69</v>
      </c>
      <c r="S139" s="36">
        <v>0</v>
      </c>
      <c r="T139" s="37">
        <v>2</v>
      </c>
      <c r="U139" s="41">
        <f>SUM(F139:O139)</f>
        <v>191</v>
      </c>
      <c r="V139" s="42">
        <f t="shared" si="4"/>
        <v>193</v>
      </c>
    </row>
    <row r="140" spans="1:23" ht="15" hidden="1" customHeight="1" x14ac:dyDescent="0.25">
      <c r="A140" s="19">
        <f t="shared" si="5"/>
        <v>127</v>
      </c>
      <c r="B140" s="20" t="s">
        <v>19</v>
      </c>
      <c r="C140" s="21">
        <v>847</v>
      </c>
      <c r="D140" s="22" t="s">
        <v>21</v>
      </c>
      <c r="E140" s="23">
        <v>559</v>
      </c>
      <c r="F140" s="24">
        <v>30</v>
      </c>
      <c r="G140" s="25">
        <v>49</v>
      </c>
      <c r="H140" s="25">
        <v>81</v>
      </c>
      <c r="I140" s="25">
        <v>3</v>
      </c>
      <c r="J140" s="25">
        <v>4</v>
      </c>
      <c r="K140" s="25">
        <v>0</v>
      </c>
      <c r="L140" s="25">
        <v>4</v>
      </c>
      <c r="M140" s="25">
        <v>18</v>
      </c>
      <c r="N140" s="25">
        <v>2</v>
      </c>
      <c r="O140" s="26">
        <v>0</v>
      </c>
      <c r="P140" s="27">
        <v>0</v>
      </c>
      <c r="Q140" s="28">
        <f t="shared" si="3"/>
        <v>0</v>
      </c>
      <c r="R140" s="28">
        <f>Q140+G140+J140</f>
        <v>53</v>
      </c>
      <c r="S140" s="24">
        <v>0</v>
      </c>
      <c r="T140" s="25">
        <v>0</v>
      </c>
      <c r="U140" s="29">
        <f>SUM(F140:O140)</f>
        <v>191</v>
      </c>
      <c r="V140" s="30">
        <f t="shared" si="4"/>
        <v>191</v>
      </c>
      <c r="W140">
        <f>C357</f>
        <v>0</v>
      </c>
    </row>
    <row r="141" spans="1:23" ht="15" hidden="1" customHeight="1" x14ac:dyDescent="0.25">
      <c r="A141" s="19">
        <f t="shared" si="5"/>
        <v>128</v>
      </c>
      <c r="B141" s="32" t="s">
        <v>19</v>
      </c>
      <c r="C141" s="33">
        <v>847</v>
      </c>
      <c r="D141" s="34" t="s">
        <v>22</v>
      </c>
      <c r="E141" s="35">
        <v>559</v>
      </c>
      <c r="F141" s="36">
        <v>22</v>
      </c>
      <c r="G141" s="37">
        <v>50</v>
      </c>
      <c r="H141" s="37">
        <v>101</v>
      </c>
      <c r="I141" s="37">
        <v>3</v>
      </c>
      <c r="J141" s="37">
        <v>3</v>
      </c>
      <c r="K141" s="37">
        <v>0</v>
      </c>
      <c r="L141" s="37">
        <v>7</v>
      </c>
      <c r="M141" s="37">
        <v>15</v>
      </c>
      <c r="N141" s="37">
        <v>0</v>
      </c>
      <c r="O141" s="38">
        <v>11</v>
      </c>
      <c r="P141" s="39">
        <v>0</v>
      </c>
      <c r="Q141" s="40">
        <f t="shared" si="3"/>
        <v>0</v>
      </c>
      <c r="R141" s="40">
        <f>Q141+G141+J141</f>
        <v>53</v>
      </c>
      <c r="S141" s="36">
        <v>0</v>
      </c>
      <c r="T141" s="37">
        <v>7</v>
      </c>
      <c r="U141" s="41">
        <f>SUM(F141:O141)</f>
        <v>212</v>
      </c>
      <c r="V141" s="42">
        <f t="shared" si="4"/>
        <v>219</v>
      </c>
      <c r="W141">
        <f>W140-W139</f>
        <v>0</v>
      </c>
    </row>
    <row r="142" spans="1:23" ht="15" hidden="1" customHeight="1" x14ac:dyDescent="0.25">
      <c r="A142" s="19">
        <f t="shared" si="5"/>
        <v>129</v>
      </c>
      <c r="B142" s="20" t="s">
        <v>19</v>
      </c>
      <c r="C142" s="21">
        <v>848</v>
      </c>
      <c r="D142" s="22" t="s">
        <v>20</v>
      </c>
      <c r="E142" s="23">
        <v>726</v>
      </c>
      <c r="F142" s="24">
        <v>33</v>
      </c>
      <c r="G142" s="25">
        <v>99</v>
      </c>
      <c r="H142" s="25">
        <v>139</v>
      </c>
      <c r="I142" s="25">
        <v>2</v>
      </c>
      <c r="J142" s="25">
        <v>0</v>
      </c>
      <c r="K142" s="25">
        <v>3</v>
      </c>
      <c r="L142" s="25">
        <v>5</v>
      </c>
      <c r="M142" s="25">
        <v>28</v>
      </c>
      <c r="N142" s="25">
        <v>4</v>
      </c>
      <c r="O142" s="26">
        <v>10</v>
      </c>
      <c r="P142" s="27">
        <v>1</v>
      </c>
      <c r="Q142" s="28">
        <f t="shared" ref="Q142:Q205" si="6">P142</f>
        <v>1</v>
      </c>
      <c r="R142" s="28">
        <f>Q142+G142+J142</f>
        <v>100</v>
      </c>
      <c r="S142" s="24">
        <v>0</v>
      </c>
      <c r="T142" s="25">
        <v>10</v>
      </c>
      <c r="U142" s="29">
        <f>SUM(F142:O142)</f>
        <v>323</v>
      </c>
      <c r="V142" s="30">
        <f t="shared" ref="V142:V205" si="7">Q142+S142+T142+U142</f>
        <v>334</v>
      </c>
      <c r="W142" s="43" t="e">
        <f>W141*100/W140</f>
        <v>#DIV/0!</v>
      </c>
    </row>
    <row r="143" spans="1:23" ht="15" hidden="1" customHeight="1" x14ac:dyDescent="0.25">
      <c r="A143" s="19">
        <f t="shared" ref="A143:A206" si="8">A142+1</f>
        <v>130</v>
      </c>
      <c r="B143" s="32" t="s">
        <v>19</v>
      </c>
      <c r="C143" s="33">
        <v>848</v>
      </c>
      <c r="D143" s="34" t="s">
        <v>21</v>
      </c>
      <c r="E143" s="35">
        <v>725</v>
      </c>
      <c r="F143" s="36">
        <v>32</v>
      </c>
      <c r="G143" s="37">
        <v>97</v>
      </c>
      <c r="H143" s="37">
        <v>151</v>
      </c>
      <c r="I143" s="37">
        <v>8</v>
      </c>
      <c r="J143" s="37">
        <v>2</v>
      </c>
      <c r="K143" s="37">
        <v>6</v>
      </c>
      <c r="L143" s="37">
        <v>2</v>
      </c>
      <c r="M143" s="37">
        <v>15</v>
      </c>
      <c r="N143" s="37">
        <v>2</v>
      </c>
      <c r="O143" s="38">
        <v>19</v>
      </c>
      <c r="P143" s="39">
        <v>4</v>
      </c>
      <c r="Q143" s="40">
        <f t="shared" si="6"/>
        <v>4</v>
      </c>
      <c r="R143" s="40">
        <f>Q143+G143+J143</f>
        <v>103</v>
      </c>
      <c r="S143" s="36">
        <v>0</v>
      </c>
      <c r="T143" s="37">
        <v>10</v>
      </c>
      <c r="U143" s="41">
        <f>SUM(F143:O143)</f>
        <v>334</v>
      </c>
      <c r="V143" s="42">
        <f t="shared" si="7"/>
        <v>348</v>
      </c>
      <c r="W143" s="44" t="e">
        <f>TEXT(W142,"0.00")</f>
        <v>#DIV/0!</v>
      </c>
    </row>
    <row r="144" spans="1:23" ht="15" hidden="1" customHeight="1" x14ac:dyDescent="0.25">
      <c r="A144" s="19">
        <f t="shared" si="8"/>
        <v>131</v>
      </c>
      <c r="B144" s="20" t="s">
        <v>19</v>
      </c>
      <c r="C144" s="21">
        <v>849</v>
      </c>
      <c r="D144" s="22" t="s">
        <v>20</v>
      </c>
      <c r="E144" s="23">
        <v>679</v>
      </c>
      <c r="F144" s="24">
        <v>21</v>
      </c>
      <c r="G144" s="25">
        <v>96</v>
      </c>
      <c r="H144" s="25">
        <v>88</v>
      </c>
      <c r="I144" s="25">
        <v>2</v>
      </c>
      <c r="J144" s="25">
        <v>5</v>
      </c>
      <c r="K144" s="25">
        <v>3</v>
      </c>
      <c r="L144" s="25">
        <v>3</v>
      </c>
      <c r="M144" s="25">
        <v>15</v>
      </c>
      <c r="N144" s="25">
        <v>2</v>
      </c>
      <c r="O144" s="26">
        <v>14</v>
      </c>
      <c r="P144" s="27">
        <v>1</v>
      </c>
      <c r="Q144" s="28">
        <f t="shared" si="6"/>
        <v>1</v>
      </c>
      <c r="R144" s="28">
        <f>Q144+G144+J144</f>
        <v>102</v>
      </c>
      <c r="S144" s="24">
        <v>0</v>
      </c>
      <c r="T144" s="25">
        <v>7</v>
      </c>
      <c r="U144" s="29">
        <f>SUM(F144:O144)</f>
        <v>249</v>
      </c>
      <c r="V144" s="30">
        <f t="shared" si="7"/>
        <v>257</v>
      </c>
    </row>
    <row r="145" spans="1:24" ht="15" hidden="1" customHeight="1" x14ac:dyDescent="0.25">
      <c r="A145" s="19">
        <f t="shared" si="8"/>
        <v>132</v>
      </c>
      <c r="B145" s="32" t="s">
        <v>19</v>
      </c>
      <c r="C145" s="33">
        <v>849</v>
      </c>
      <c r="D145" s="34" t="s">
        <v>21</v>
      </c>
      <c r="E145" s="35">
        <v>679</v>
      </c>
      <c r="F145" s="36">
        <v>32</v>
      </c>
      <c r="G145" s="37">
        <v>112</v>
      </c>
      <c r="H145" s="37">
        <v>79</v>
      </c>
      <c r="I145" s="37">
        <v>1</v>
      </c>
      <c r="J145" s="37">
        <v>0</v>
      </c>
      <c r="K145" s="37">
        <v>4</v>
      </c>
      <c r="L145" s="37">
        <v>3</v>
      </c>
      <c r="M145" s="37">
        <v>16</v>
      </c>
      <c r="N145" s="37">
        <v>2</v>
      </c>
      <c r="O145" s="38">
        <v>13</v>
      </c>
      <c r="P145" s="39">
        <v>0</v>
      </c>
      <c r="Q145" s="40">
        <f t="shared" si="6"/>
        <v>0</v>
      </c>
      <c r="R145" s="40">
        <f>Q145+G145+J145</f>
        <v>112</v>
      </c>
      <c r="S145" s="36">
        <v>0</v>
      </c>
      <c r="T145" s="37">
        <v>8</v>
      </c>
      <c r="U145" s="41">
        <f>SUM(F145:O145)</f>
        <v>262</v>
      </c>
      <c r="V145" s="42">
        <f t="shared" si="7"/>
        <v>270</v>
      </c>
    </row>
    <row r="146" spans="1:24" ht="15" hidden="1" customHeight="1" x14ac:dyDescent="0.25">
      <c r="A146" s="19">
        <f t="shared" si="8"/>
        <v>133</v>
      </c>
      <c r="B146" s="20" t="s">
        <v>19</v>
      </c>
      <c r="C146" s="21">
        <v>849</v>
      </c>
      <c r="D146" s="22" t="s">
        <v>22</v>
      </c>
      <c r="E146" s="23">
        <v>679</v>
      </c>
      <c r="F146" s="24">
        <v>33</v>
      </c>
      <c r="G146" s="25">
        <v>103</v>
      </c>
      <c r="H146" s="25">
        <v>85</v>
      </c>
      <c r="I146" s="25">
        <v>3</v>
      </c>
      <c r="J146" s="25">
        <v>4</v>
      </c>
      <c r="K146" s="25">
        <v>2</v>
      </c>
      <c r="L146" s="25">
        <v>2</v>
      </c>
      <c r="M146" s="25">
        <v>18</v>
      </c>
      <c r="N146" s="25">
        <v>0</v>
      </c>
      <c r="O146" s="26">
        <v>0</v>
      </c>
      <c r="P146" s="27">
        <v>1</v>
      </c>
      <c r="Q146" s="28">
        <f t="shared" si="6"/>
        <v>1</v>
      </c>
      <c r="R146" s="28">
        <f>Q146+G146+J146</f>
        <v>108</v>
      </c>
      <c r="S146" s="24">
        <v>0</v>
      </c>
      <c r="T146" s="25">
        <v>0</v>
      </c>
      <c r="U146" s="29">
        <f>SUM(F146:O146)</f>
        <v>250</v>
      </c>
      <c r="V146" s="30">
        <f t="shared" si="7"/>
        <v>251</v>
      </c>
    </row>
    <row r="147" spans="1:24" ht="15" hidden="1" customHeight="1" x14ac:dyDescent="0.25">
      <c r="A147" s="19">
        <f t="shared" si="8"/>
        <v>134</v>
      </c>
      <c r="B147" s="32" t="s">
        <v>19</v>
      </c>
      <c r="C147" s="33">
        <v>849</v>
      </c>
      <c r="D147" s="34" t="s">
        <v>23</v>
      </c>
      <c r="E147" s="35">
        <v>678</v>
      </c>
      <c r="F147" s="36">
        <v>23</v>
      </c>
      <c r="G147" s="37">
        <v>91</v>
      </c>
      <c r="H147" s="37">
        <v>86</v>
      </c>
      <c r="I147" s="37">
        <v>4</v>
      </c>
      <c r="J147" s="37">
        <v>4</v>
      </c>
      <c r="K147" s="37">
        <v>0</v>
      </c>
      <c r="L147" s="37">
        <v>4</v>
      </c>
      <c r="M147" s="37">
        <v>9</v>
      </c>
      <c r="N147" s="37">
        <v>2</v>
      </c>
      <c r="O147" s="38">
        <v>2</v>
      </c>
      <c r="P147" s="39">
        <v>1</v>
      </c>
      <c r="Q147" s="40">
        <f t="shared" si="6"/>
        <v>1</v>
      </c>
      <c r="R147" s="40">
        <f>Q147+G147+J147</f>
        <v>96</v>
      </c>
      <c r="S147" s="36">
        <v>12</v>
      </c>
      <c r="T147" s="37">
        <v>9</v>
      </c>
      <c r="U147" s="41">
        <f>SUM(F147:O147)</f>
        <v>225</v>
      </c>
      <c r="V147" s="42">
        <f t="shared" si="7"/>
        <v>247</v>
      </c>
    </row>
    <row r="148" spans="1:24" ht="15" hidden="1" customHeight="1" x14ac:dyDescent="0.25">
      <c r="A148" s="19">
        <f t="shared" si="8"/>
        <v>135</v>
      </c>
      <c r="B148" s="20" t="s">
        <v>19</v>
      </c>
      <c r="C148" s="21">
        <v>849</v>
      </c>
      <c r="D148" s="22" t="s">
        <v>24</v>
      </c>
      <c r="E148" s="23">
        <v>678</v>
      </c>
      <c r="F148" s="24">
        <v>24</v>
      </c>
      <c r="G148" s="25">
        <v>98</v>
      </c>
      <c r="H148" s="25">
        <v>88</v>
      </c>
      <c r="I148" s="25">
        <v>3</v>
      </c>
      <c r="J148" s="25">
        <v>2</v>
      </c>
      <c r="K148" s="25">
        <v>0</v>
      </c>
      <c r="L148" s="25">
        <v>0</v>
      </c>
      <c r="M148" s="25">
        <v>18</v>
      </c>
      <c r="N148" s="25">
        <v>4</v>
      </c>
      <c r="O148" s="26">
        <v>6</v>
      </c>
      <c r="P148" s="27">
        <v>0</v>
      </c>
      <c r="Q148" s="28">
        <f t="shared" si="6"/>
        <v>0</v>
      </c>
      <c r="R148" s="28">
        <f>Q148+G148+J148</f>
        <v>100</v>
      </c>
      <c r="S148" s="24">
        <v>0</v>
      </c>
      <c r="T148" s="25">
        <v>15</v>
      </c>
      <c r="U148" s="29">
        <f>SUM(F148:O148)</f>
        <v>243</v>
      </c>
      <c r="V148" s="30">
        <f t="shared" si="7"/>
        <v>258</v>
      </c>
    </row>
    <row r="149" spans="1:24" ht="15" customHeight="1" x14ac:dyDescent="0.25">
      <c r="A149" s="19">
        <f t="shared" si="8"/>
        <v>136</v>
      </c>
      <c r="B149" s="32" t="s">
        <v>19</v>
      </c>
      <c r="C149" s="33">
        <v>850</v>
      </c>
      <c r="D149" s="34" t="s">
        <v>20</v>
      </c>
      <c r="E149" s="35">
        <v>599</v>
      </c>
      <c r="F149" s="76">
        <v>37</v>
      </c>
      <c r="G149" s="77">
        <v>68</v>
      </c>
      <c r="H149" s="77">
        <v>89</v>
      </c>
      <c r="I149" s="77">
        <v>2</v>
      </c>
      <c r="J149" s="77">
        <v>6</v>
      </c>
      <c r="K149" s="77">
        <v>1</v>
      </c>
      <c r="L149" s="77">
        <v>1</v>
      </c>
      <c r="M149" s="77">
        <v>14</v>
      </c>
      <c r="N149" s="77">
        <v>1</v>
      </c>
      <c r="O149" s="78">
        <v>5</v>
      </c>
      <c r="P149" s="79">
        <v>0</v>
      </c>
      <c r="Q149" s="80">
        <f t="shared" si="6"/>
        <v>0</v>
      </c>
      <c r="R149" s="80">
        <f>Q149+G149+J149</f>
        <v>74</v>
      </c>
      <c r="S149" s="76">
        <v>0</v>
      </c>
      <c r="T149" s="77">
        <v>10</v>
      </c>
      <c r="U149" s="81">
        <f>SUM(F149:O149)</f>
        <v>224</v>
      </c>
      <c r="V149" s="82">
        <f t="shared" si="7"/>
        <v>234</v>
      </c>
      <c r="X149">
        <f>SUM(F149:P149)+S149+T149</f>
        <v>234</v>
      </c>
    </row>
    <row r="150" spans="1:24" ht="15" customHeight="1" x14ac:dyDescent="0.25">
      <c r="A150" s="19">
        <f t="shared" si="8"/>
        <v>137</v>
      </c>
      <c r="B150" s="20" t="s">
        <v>19</v>
      </c>
      <c r="C150" s="21">
        <v>850</v>
      </c>
      <c r="D150" s="22" t="s">
        <v>21</v>
      </c>
      <c r="E150" s="23">
        <v>599</v>
      </c>
      <c r="F150" s="83">
        <v>45</v>
      </c>
      <c r="G150" s="84">
        <v>73</v>
      </c>
      <c r="H150" s="84">
        <v>88</v>
      </c>
      <c r="I150" s="84">
        <v>2</v>
      </c>
      <c r="J150" s="84">
        <v>3</v>
      </c>
      <c r="K150" s="84">
        <v>4</v>
      </c>
      <c r="L150" s="84">
        <v>3</v>
      </c>
      <c r="M150" s="84">
        <v>18</v>
      </c>
      <c r="N150" s="84">
        <v>1</v>
      </c>
      <c r="O150" s="85">
        <v>8</v>
      </c>
      <c r="P150" s="86">
        <v>3</v>
      </c>
      <c r="Q150" s="87">
        <f t="shared" si="6"/>
        <v>3</v>
      </c>
      <c r="R150" s="87">
        <f>Q150+G150+J150</f>
        <v>79</v>
      </c>
      <c r="S150" s="83">
        <v>0</v>
      </c>
      <c r="T150" s="84">
        <v>6</v>
      </c>
      <c r="U150" s="88">
        <f>SUM(F150:O150)</f>
        <v>245</v>
      </c>
      <c r="V150" s="89">
        <f t="shared" si="7"/>
        <v>254</v>
      </c>
      <c r="X150">
        <f>SUM(F150:P150)+S150+T150</f>
        <v>254</v>
      </c>
    </row>
    <row r="151" spans="1:24" ht="15" customHeight="1" x14ac:dyDescent="0.25">
      <c r="A151" s="19">
        <f t="shared" si="8"/>
        <v>138</v>
      </c>
      <c r="B151" s="32" t="s">
        <v>19</v>
      </c>
      <c r="C151" s="33">
        <v>850</v>
      </c>
      <c r="D151" s="34" t="s">
        <v>22</v>
      </c>
      <c r="E151" s="35">
        <v>598</v>
      </c>
      <c r="F151" s="76">
        <v>39</v>
      </c>
      <c r="G151" s="77">
        <v>76</v>
      </c>
      <c r="H151" s="77">
        <v>85</v>
      </c>
      <c r="I151" s="77">
        <v>2</v>
      </c>
      <c r="J151" s="77">
        <v>4</v>
      </c>
      <c r="K151" s="77">
        <v>0</v>
      </c>
      <c r="L151" s="77">
        <v>3</v>
      </c>
      <c r="M151" s="77">
        <v>13</v>
      </c>
      <c r="N151" s="77">
        <v>6</v>
      </c>
      <c r="O151" s="78">
        <v>4</v>
      </c>
      <c r="P151" s="79">
        <v>0</v>
      </c>
      <c r="Q151" s="80">
        <f t="shared" si="6"/>
        <v>0</v>
      </c>
      <c r="R151" s="80">
        <f>Q151+G151+J151</f>
        <v>80</v>
      </c>
      <c r="S151" s="76">
        <v>0</v>
      </c>
      <c r="T151" s="77">
        <v>11</v>
      </c>
      <c r="U151" s="81">
        <f>SUM(F151:O151)</f>
        <v>232</v>
      </c>
      <c r="V151" s="82">
        <f t="shared" si="7"/>
        <v>243</v>
      </c>
      <c r="X151">
        <f>SUM(F151:P151)+S151+T151</f>
        <v>243</v>
      </c>
    </row>
    <row r="152" spans="1:24" ht="15" hidden="1" customHeight="1" x14ac:dyDescent="0.25">
      <c r="A152" s="19">
        <f t="shared" si="8"/>
        <v>139</v>
      </c>
      <c r="B152" s="20" t="s">
        <v>19</v>
      </c>
      <c r="C152" s="21">
        <v>851</v>
      </c>
      <c r="D152" s="22" t="s">
        <v>20</v>
      </c>
      <c r="E152" s="23">
        <v>743</v>
      </c>
      <c r="F152" s="24">
        <v>36</v>
      </c>
      <c r="G152" s="25">
        <v>99</v>
      </c>
      <c r="H152" s="25">
        <v>91</v>
      </c>
      <c r="I152" s="25">
        <v>5</v>
      </c>
      <c r="J152" s="25">
        <v>2</v>
      </c>
      <c r="K152" s="25">
        <v>1</v>
      </c>
      <c r="L152" s="25">
        <v>6</v>
      </c>
      <c r="M152" s="25">
        <v>17</v>
      </c>
      <c r="N152" s="25">
        <v>2</v>
      </c>
      <c r="O152" s="26">
        <v>6</v>
      </c>
      <c r="P152" s="27">
        <v>1</v>
      </c>
      <c r="Q152" s="28">
        <f t="shared" si="6"/>
        <v>1</v>
      </c>
      <c r="R152" s="28">
        <f>Q152+G152+J152</f>
        <v>102</v>
      </c>
      <c r="S152" s="24">
        <v>0</v>
      </c>
      <c r="T152" s="25">
        <v>12</v>
      </c>
      <c r="U152" s="29">
        <f>SUM(F152:O152)</f>
        <v>265</v>
      </c>
      <c r="V152" s="30">
        <f t="shared" si="7"/>
        <v>278</v>
      </c>
      <c r="W152">
        <f>C369</f>
        <v>0</v>
      </c>
    </row>
    <row r="153" spans="1:24" ht="15" hidden="1" customHeight="1" x14ac:dyDescent="0.25">
      <c r="A153" s="19">
        <f t="shared" si="8"/>
        <v>140</v>
      </c>
      <c r="B153" s="32" t="s">
        <v>19</v>
      </c>
      <c r="C153" s="33">
        <v>851</v>
      </c>
      <c r="D153" s="34" t="s">
        <v>21</v>
      </c>
      <c r="E153" s="35">
        <v>743</v>
      </c>
      <c r="F153" s="36">
        <v>32</v>
      </c>
      <c r="G153" s="37">
        <v>81</v>
      </c>
      <c r="H153" s="37">
        <v>72</v>
      </c>
      <c r="I153" s="37">
        <v>3</v>
      </c>
      <c r="J153" s="37">
        <v>6</v>
      </c>
      <c r="K153" s="37">
        <v>1</v>
      </c>
      <c r="L153" s="37">
        <v>4</v>
      </c>
      <c r="M153" s="37">
        <v>13</v>
      </c>
      <c r="N153" s="37">
        <v>3</v>
      </c>
      <c r="O153" s="38">
        <v>3</v>
      </c>
      <c r="P153" s="39">
        <v>0</v>
      </c>
      <c r="Q153" s="40">
        <f t="shared" si="6"/>
        <v>0</v>
      </c>
      <c r="R153" s="40">
        <f>Q153+G153+J153</f>
        <v>87</v>
      </c>
      <c r="S153" s="36">
        <v>0</v>
      </c>
      <c r="T153" s="37">
        <v>8</v>
      </c>
      <c r="U153" s="41">
        <f>SUM(F153:O153)</f>
        <v>218</v>
      </c>
      <c r="V153" s="42">
        <f t="shared" si="7"/>
        <v>226</v>
      </c>
      <c r="W153">
        <f>W152-W151</f>
        <v>0</v>
      </c>
    </row>
    <row r="154" spans="1:24" ht="15" hidden="1" customHeight="1" x14ac:dyDescent="0.25">
      <c r="A154" s="19">
        <f t="shared" si="8"/>
        <v>141</v>
      </c>
      <c r="B154" s="20" t="s">
        <v>19</v>
      </c>
      <c r="C154" s="21">
        <v>851</v>
      </c>
      <c r="D154" s="22" t="s">
        <v>22</v>
      </c>
      <c r="E154" s="23">
        <v>743</v>
      </c>
      <c r="F154" s="24">
        <v>35</v>
      </c>
      <c r="G154" s="25">
        <v>76</v>
      </c>
      <c r="H154" s="25">
        <v>103</v>
      </c>
      <c r="I154" s="25">
        <v>7</v>
      </c>
      <c r="J154" s="25">
        <v>6</v>
      </c>
      <c r="K154" s="25">
        <v>24</v>
      </c>
      <c r="L154" s="25">
        <v>3</v>
      </c>
      <c r="M154" s="25">
        <v>24</v>
      </c>
      <c r="N154" s="25">
        <v>6</v>
      </c>
      <c r="O154" s="26">
        <v>0</v>
      </c>
      <c r="P154" s="27">
        <v>0</v>
      </c>
      <c r="Q154" s="28">
        <f t="shared" si="6"/>
        <v>0</v>
      </c>
      <c r="R154" s="28">
        <f>Q154+G154+J154</f>
        <v>82</v>
      </c>
      <c r="S154" s="24">
        <v>1</v>
      </c>
      <c r="T154" s="25">
        <v>11</v>
      </c>
      <c r="U154" s="29">
        <f>SUM(F154:O154)</f>
        <v>284</v>
      </c>
      <c r="V154" s="30">
        <f t="shared" si="7"/>
        <v>296</v>
      </c>
      <c r="W154" s="43" t="e">
        <f>W153*100/W152</f>
        <v>#DIV/0!</v>
      </c>
    </row>
    <row r="155" spans="1:24" ht="15" hidden="1" customHeight="1" x14ac:dyDescent="0.25">
      <c r="A155" s="19">
        <f t="shared" si="8"/>
        <v>142</v>
      </c>
      <c r="B155" s="32" t="s">
        <v>19</v>
      </c>
      <c r="C155" s="33">
        <v>851</v>
      </c>
      <c r="D155" s="34" t="s">
        <v>23</v>
      </c>
      <c r="E155" s="35">
        <v>743</v>
      </c>
      <c r="F155" s="36">
        <v>41</v>
      </c>
      <c r="G155" s="37">
        <v>76</v>
      </c>
      <c r="H155" s="37">
        <v>106</v>
      </c>
      <c r="I155" s="37">
        <v>6</v>
      </c>
      <c r="J155" s="37">
        <v>4</v>
      </c>
      <c r="K155" s="37">
        <v>2</v>
      </c>
      <c r="L155" s="37">
        <v>2</v>
      </c>
      <c r="M155" s="37">
        <v>18</v>
      </c>
      <c r="N155" s="37">
        <v>2</v>
      </c>
      <c r="O155" s="38">
        <v>11</v>
      </c>
      <c r="P155" s="39">
        <v>0</v>
      </c>
      <c r="Q155" s="40">
        <f t="shared" si="6"/>
        <v>0</v>
      </c>
      <c r="R155" s="40">
        <f>Q155+G155+J155</f>
        <v>80</v>
      </c>
      <c r="S155" s="36">
        <v>0</v>
      </c>
      <c r="T155" s="37">
        <v>5</v>
      </c>
      <c r="U155" s="41">
        <f>SUM(F155:O155)</f>
        <v>268</v>
      </c>
      <c r="V155" s="42">
        <f t="shared" si="7"/>
        <v>273</v>
      </c>
      <c r="W155" s="44" t="e">
        <f>TEXT(W154,"0.00")</f>
        <v>#DIV/0!</v>
      </c>
    </row>
    <row r="156" spans="1:24" ht="15" hidden="1" customHeight="1" x14ac:dyDescent="0.25">
      <c r="A156" s="19">
        <f t="shared" si="8"/>
        <v>143</v>
      </c>
      <c r="B156" s="20" t="s">
        <v>19</v>
      </c>
      <c r="C156" s="21">
        <v>851</v>
      </c>
      <c r="D156" s="22" t="s">
        <v>24</v>
      </c>
      <c r="E156" s="23">
        <v>743</v>
      </c>
      <c r="F156" s="24">
        <v>31</v>
      </c>
      <c r="G156" s="25">
        <v>81</v>
      </c>
      <c r="H156" s="25">
        <v>87</v>
      </c>
      <c r="I156" s="25">
        <v>1</v>
      </c>
      <c r="J156" s="25">
        <v>4</v>
      </c>
      <c r="K156" s="25">
        <v>1</v>
      </c>
      <c r="L156" s="25">
        <v>3</v>
      </c>
      <c r="M156" s="25">
        <v>23</v>
      </c>
      <c r="N156" s="25">
        <v>3</v>
      </c>
      <c r="O156" s="26">
        <v>10</v>
      </c>
      <c r="P156" s="27">
        <v>0</v>
      </c>
      <c r="Q156" s="28">
        <f t="shared" si="6"/>
        <v>0</v>
      </c>
      <c r="R156" s="28">
        <f>Q156+G156+J156</f>
        <v>85</v>
      </c>
      <c r="S156" s="24">
        <v>0</v>
      </c>
      <c r="T156" s="25">
        <v>5</v>
      </c>
      <c r="U156" s="29">
        <f>SUM(F156:O156)</f>
        <v>244</v>
      </c>
      <c r="V156" s="30">
        <f t="shared" si="7"/>
        <v>249</v>
      </c>
      <c r="W156">
        <f>C373</f>
        <v>0</v>
      </c>
    </row>
    <row r="157" spans="1:24" ht="15" hidden="1" customHeight="1" x14ac:dyDescent="0.25">
      <c r="A157" s="19">
        <f t="shared" si="8"/>
        <v>144</v>
      </c>
      <c r="B157" s="32" t="s">
        <v>19</v>
      </c>
      <c r="C157" s="33">
        <v>852</v>
      </c>
      <c r="D157" s="34" t="s">
        <v>20</v>
      </c>
      <c r="E157" s="35">
        <v>568</v>
      </c>
      <c r="F157" s="36">
        <v>28</v>
      </c>
      <c r="G157" s="37">
        <v>82</v>
      </c>
      <c r="H157" s="37">
        <v>92</v>
      </c>
      <c r="I157" s="37">
        <v>4</v>
      </c>
      <c r="J157" s="37">
        <v>5</v>
      </c>
      <c r="K157" s="37">
        <v>0</v>
      </c>
      <c r="L157" s="37">
        <v>4</v>
      </c>
      <c r="M157" s="37">
        <v>12</v>
      </c>
      <c r="N157" s="37">
        <v>3</v>
      </c>
      <c r="O157" s="38">
        <v>6</v>
      </c>
      <c r="P157" s="39">
        <v>0</v>
      </c>
      <c r="Q157" s="40">
        <f t="shared" si="6"/>
        <v>0</v>
      </c>
      <c r="R157" s="40">
        <f>Q157+G157+J157</f>
        <v>87</v>
      </c>
      <c r="S157" s="36">
        <v>0</v>
      </c>
      <c r="T157" s="37">
        <v>13</v>
      </c>
      <c r="U157" s="41">
        <f>SUM(F157:O157)</f>
        <v>236</v>
      </c>
      <c r="V157" s="42">
        <f t="shared" si="7"/>
        <v>249</v>
      </c>
      <c r="W157" t="e">
        <f>W156-W155</f>
        <v>#DIV/0!</v>
      </c>
    </row>
    <row r="158" spans="1:24" ht="15" hidden="1" customHeight="1" x14ac:dyDescent="0.25">
      <c r="A158" s="19">
        <f t="shared" si="8"/>
        <v>145</v>
      </c>
      <c r="B158" s="20" t="s">
        <v>19</v>
      </c>
      <c r="C158" s="21">
        <v>852</v>
      </c>
      <c r="D158" s="22" t="s">
        <v>21</v>
      </c>
      <c r="E158" s="23">
        <v>568</v>
      </c>
      <c r="F158" s="24">
        <v>19</v>
      </c>
      <c r="G158" s="25">
        <v>90</v>
      </c>
      <c r="H158" s="25">
        <v>101</v>
      </c>
      <c r="I158" s="25">
        <v>4</v>
      </c>
      <c r="J158" s="25">
        <v>3</v>
      </c>
      <c r="K158" s="25">
        <v>0</v>
      </c>
      <c r="L158" s="25">
        <v>3</v>
      </c>
      <c r="M158" s="25">
        <v>11</v>
      </c>
      <c r="N158" s="25">
        <v>2</v>
      </c>
      <c r="O158" s="26">
        <v>5</v>
      </c>
      <c r="P158" s="27">
        <v>0</v>
      </c>
      <c r="Q158" s="28">
        <f t="shared" si="6"/>
        <v>0</v>
      </c>
      <c r="R158" s="28">
        <f>Q158+G158+J158</f>
        <v>93</v>
      </c>
      <c r="S158" s="24">
        <v>0</v>
      </c>
      <c r="T158" s="25">
        <v>6</v>
      </c>
      <c r="U158" s="29">
        <f>SUM(F158:O158)</f>
        <v>238</v>
      </c>
      <c r="V158" s="30">
        <f t="shared" si="7"/>
        <v>244</v>
      </c>
      <c r="W158" s="43" t="e">
        <f>W157*100/W156</f>
        <v>#DIV/0!</v>
      </c>
    </row>
    <row r="159" spans="1:24" ht="15" hidden="1" customHeight="1" x14ac:dyDescent="0.25">
      <c r="A159" s="19">
        <f t="shared" si="8"/>
        <v>146</v>
      </c>
      <c r="B159" s="32" t="s">
        <v>19</v>
      </c>
      <c r="C159" s="33">
        <v>852</v>
      </c>
      <c r="D159" s="34" t="s">
        <v>22</v>
      </c>
      <c r="E159" s="35">
        <v>568</v>
      </c>
      <c r="F159" s="36">
        <v>28</v>
      </c>
      <c r="G159" s="37">
        <v>98</v>
      </c>
      <c r="H159" s="37">
        <v>98</v>
      </c>
      <c r="I159" s="37">
        <v>2</v>
      </c>
      <c r="J159" s="37">
        <v>3</v>
      </c>
      <c r="K159" s="37">
        <v>0</v>
      </c>
      <c r="L159" s="37">
        <v>2</v>
      </c>
      <c r="M159" s="37">
        <v>9</v>
      </c>
      <c r="N159" s="37">
        <v>2</v>
      </c>
      <c r="O159" s="38">
        <v>6</v>
      </c>
      <c r="P159" s="39">
        <v>0</v>
      </c>
      <c r="Q159" s="40">
        <f t="shared" si="6"/>
        <v>0</v>
      </c>
      <c r="R159" s="40">
        <f>Q159+G159+J159</f>
        <v>101</v>
      </c>
      <c r="S159" s="36">
        <v>0</v>
      </c>
      <c r="T159" s="37">
        <v>12</v>
      </c>
      <c r="U159" s="41">
        <f>SUM(F159:O159)</f>
        <v>248</v>
      </c>
      <c r="V159" s="42">
        <f t="shared" si="7"/>
        <v>260</v>
      </c>
      <c r="W159" s="44" t="e">
        <f>TEXT(W158,"0.00")</f>
        <v>#DIV/0!</v>
      </c>
    </row>
    <row r="160" spans="1:24" ht="15" hidden="1" customHeight="1" x14ac:dyDescent="0.25">
      <c r="A160" s="19">
        <f t="shared" si="8"/>
        <v>147</v>
      </c>
      <c r="B160" s="20" t="s">
        <v>19</v>
      </c>
      <c r="C160" s="21">
        <v>853</v>
      </c>
      <c r="D160" s="22" t="s">
        <v>20</v>
      </c>
      <c r="E160" s="23">
        <v>567</v>
      </c>
      <c r="F160" s="24">
        <v>10</v>
      </c>
      <c r="G160" s="25">
        <v>85</v>
      </c>
      <c r="H160" s="25">
        <v>81</v>
      </c>
      <c r="I160" s="25">
        <v>4</v>
      </c>
      <c r="J160" s="25">
        <v>4</v>
      </c>
      <c r="K160" s="25">
        <v>1</v>
      </c>
      <c r="L160" s="25">
        <v>3</v>
      </c>
      <c r="M160" s="25">
        <v>14</v>
      </c>
      <c r="N160" s="25">
        <v>5</v>
      </c>
      <c r="O160" s="26">
        <v>4</v>
      </c>
      <c r="P160" s="27">
        <v>0</v>
      </c>
      <c r="Q160" s="28">
        <f t="shared" si="6"/>
        <v>0</v>
      </c>
      <c r="R160" s="28">
        <f>Q160+G160+J160</f>
        <v>89</v>
      </c>
      <c r="S160" s="24">
        <v>0</v>
      </c>
      <c r="T160" s="25">
        <v>9</v>
      </c>
      <c r="U160" s="29">
        <f>SUM(F160:O160)</f>
        <v>211</v>
      </c>
      <c r="V160" s="30">
        <f t="shared" si="7"/>
        <v>220</v>
      </c>
    </row>
    <row r="161" spans="1:23" ht="15" hidden="1" customHeight="1" x14ac:dyDescent="0.25">
      <c r="A161" s="19">
        <f t="shared" si="8"/>
        <v>148</v>
      </c>
      <c r="B161" s="32" t="s">
        <v>19</v>
      </c>
      <c r="C161" s="33">
        <v>853</v>
      </c>
      <c r="D161" s="34" t="s">
        <v>21</v>
      </c>
      <c r="E161" s="35">
        <v>567</v>
      </c>
      <c r="F161" s="36">
        <v>28</v>
      </c>
      <c r="G161" s="37">
        <v>79</v>
      </c>
      <c r="H161" s="37">
        <v>102</v>
      </c>
      <c r="I161" s="37">
        <v>3</v>
      </c>
      <c r="J161" s="37">
        <v>3</v>
      </c>
      <c r="K161" s="37">
        <v>1</v>
      </c>
      <c r="L161" s="37">
        <v>3</v>
      </c>
      <c r="M161" s="37">
        <v>7</v>
      </c>
      <c r="N161" s="37">
        <v>0</v>
      </c>
      <c r="O161" s="38">
        <v>8</v>
      </c>
      <c r="P161" s="39">
        <v>0</v>
      </c>
      <c r="Q161" s="40">
        <f t="shared" si="6"/>
        <v>0</v>
      </c>
      <c r="R161" s="40">
        <f>Q161+G161+J161</f>
        <v>82</v>
      </c>
      <c r="S161" s="36">
        <v>0</v>
      </c>
      <c r="T161" s="37">
        <v>14</v>
      </c>
      <c r="U161" s="41">
        <f>SUM(F161:O161)</f>
        <v>234</v>
      </c>
      <c r="V161" s="42">
        <f t="shared" si="7"/>
        <v>248</v>
      </c>
    </row>
    <row r="162" spans="1:23" ht="15" hidden="1" customHeight="1" x14ac:dyDescent="0.25">
      <c r="A162" s="19">
        <f t="shared" si="8"/>
        <v>149</v>
      </c>
      <c r="B162" s="20" t="s">
        <v>19</v>
      </c>
      <c r="C162" s="21">
        <v>853</v>
      </c>
      <c r="D162" s="22" t="s">
        <v>22</v>
      </c>
      <c r="E162" s="23">
        <v>566</v>
      </c>
      <c r="F162" s="24">
        <v>28</v>
      </c>
      <c r="G162" s="25">
        <v>88</v>
      </c>
      <c r="H162" s="25">
        <v>76</v>
      </c>
      <c r="I162" s="25">
        <v>3</v>
      </c>
      <c r="J162" s="25">
        <v>5</v>
      </c>
      <c r="K162" s="25">
        <v>0</v>
      </c>
      <c r="L162" s="25">
        <v>11</v>
      </c>
      <c r="M162" s="25">
        <v>10</v>
      </c>
      <c r="N162" s="25">
        <v>3</v>
      </c>
      <c r="O162" s="26">
        <v>8</v>
      </c>
      <c r="P162" s="27">
        <v>0</v>
      </c>
      <c r="Q162" s="28">
        <f t="shared" si="6"/>
        <v>0</v>
      </c>
      <c r="R162" s="28">
        <f>Q162+G162+J162</f>
        <v>93</v>
      </c>
      <c r="S162" s="24">
        <v>0</v>
      </c>
      <c r="T162" s="25">
        <v>6</v>
      </c>
      <c r="U162" s="29">
        <f>SUM(F162:O162)</f>
        <v>232</v>
      </c>
      <c r="V162" s="30">
        <f t="shared" si="7"/>
        <v>238</v>
      </c>
    </row>
    <row r="163" spans="1:23" ht="15" hidden="1" customHeight="1" x14ac:dyDescent="0.25">
      <c r="A163" s="19">
        <f t="shared" si="8"/>
        <v>150</v>
      </c>
      <c r="B163" s="32" t="s">
        <v>19</v>
      </c>
      <c r="C163" s="33">
        <v>854</v>
      </c>
      <c r="D163" s="34" t="s">
        <v>20</v>
      </c>
      <c r="E163" s="35">
        <v>589</v>
      </c>
      <c r="F163" s="36">
        <v>38</v>
      </c>
      <c r="G163" s="37">
        <v>55</v>
      </c>
      <c r="H163" s="37">
        <v>98</v>
      </c>
      <c r="I163" s="37">
        <v>1</v>
      </c>
      <c r="J163" s="37">
        <v>1</v>
      </c>
      <c r="K163" s="37">
        <v>2</v>
      </c>
      <c r="L163" s="37">
        <v>0</v>
      </c>
      <c r="M163" s="37">
        <v>12</v>
      </c>
      <c r="N163" s="37">
        <v>0</v>
      </c>
      <c r="O163" s="38">
        <v>0</v>
      </c>
      <c r="P163" s="39">
        <v>0</v>
      </c>
      <c r="Q163" s="40">
        <f t="shared" si="6"/>
        <v>0</v>
      </c>
      <c r="R163" s="40">
        <f>Q163+G163+J163</f>
        <v>56</v>
      </c>
      <c r="S163" s="36">
        <v>11</v>
      </c>
      <c r="T163" s="37">
        <v>9</v>
      </c>
      <c r="U163" s="41">
        <f>SUM(F163:O163)</f>
        <v>207</v>
      </c>
      <c r="V163" s="42">
        <f t="shared" si="7"/>
        <v>227</v>
      </c>
    </row>
    <row r="164" spans="1:23" ht="15" hidden="1" customHeight="1" x14ac:dyDescent="0.25">
      <c r="A164" s="19">
        <f t="shared" si="8"/>
        <v>151</v>
      </c>
      <c r="B164" s="20" t="s">
        <v>19</v>
      </c>
      <c r="C164" s="21">
        <v>854</v>
      </c>
      <c r="D164" s="22" t="s">
        <v>21</v>
      </c>
      <c r="E164" s="23">
        <v>588</v>
      </c>
      <c r="F164" s="24">
        <v>31</v>
      </c>
      <c r="G164" s="25">
        <v>69</v>
      </c>
      <c r="H164" s="25">
        <v>74</v>
      </c>
      <c r="I164" s="25">
        <v>3</v>
      </c>
      <c r="J164" s="25">
        <v>3</v>
      </c>
      <c r="K164" s="25">
        <v>2</v>
      </c>
      <c r="L164" s="25">
        <v>2</v>
      </c>
      <c r="M164" s="25">
        <v>20</v>
      </c>
      <c r="N164" s="25">
        <v>3</v>
      </c>
      <c r="O164" s="26">
        <v>13</v>
      </c>
      <c r="P164" s="27">
        <v>0</v>
      </c>
      <c r="Q164" s="28">
        <f t="shared" si="6"/>
        <v>0</v>
      </c>
      <c r="R164" s="28">
        <f>Q164+G164+J164</f>
        <v>72</v>
      </c>
      <c r="S164" s="24">
        <v>0</v>
      </c>
      <c r="T164" s="25">
        <v>19</v>
      </c>
      <c r="U164" s="29">
        <f>SUM(F164:O164)</f>
        <v>220</v>
      </c>
      <c r="V164" s="30">
        <f t="shared" si="7"/>
        <v>239</v>
      </c>
    </row>
    <row r="165" spans="1:23" ht="15" hidden="1" customHeight="1" x14ac:dyDescent="0.25">
      <c r="A165" s="19">
        <f t="shared" si="8"/>
        <v>152</v>
      </c>
      <c r="B165" s="32" t="s">
        <v>19</v>
      </c>
      <c r="C165" s="33">
        <v>854</v>
      </c>
      <c r="D165" s="34" t="s">
        <v>22</v>
      </c>
      <c r="E165" s="35">
        <v>588</v>
      </c>
      <c r="F165" s="36">
        <v>37</v>
      </c>
      <c r="G165" s="37">
        <v>63</v>
      </c>
      <c r="H165" s="37">
        <v>75</v>
      </c>
      <c r="I165" s="37">
        <v>4</v>
      </c>
      <c r="J165" s="37">
        <v>1</v>
      </c>
      <c r="K165" s="37">
        <v>1</v>
      </c>
      <c r="L165" s="37">
        <v>3</v>
      </c>
      <c r="M165" s="37">
        <v>17</v>
      </c>
      <c r="N165" s="37">
        <v>3</v>
      </c>
      <c r="O165" s="38">
        <v>11</v>
      </c>
      <c r="P165" s="39">
        <v>0</v>
      </c>
      <c r="Q165" s="40">
        <f t="shared" si="6"/>
        <v>0</v>
      </c>
      <c r="R165" s="40">
        <f>Q165+G165+J165</f>
        <v>64</v>
      </c>
      <c r="S165" s="36">
        <v>0</v>
      </c>
      <c r="T165" s="37">
        <v>8</v>
      </c>
      <c r="U165" s="41">
        <f>SUM(F165:O165)</f>
        <v>215</v>
      </c>
      <c r="V165" s="42">
        <f t="shared" si="7"/>
        <v>223</v>
      </c>
    </row>
    <row r="166" spans="1:23" ht="15" hidden="1" customHeight="1" x14ac:dyDescent="0.25">
      <c r="A166" s="19">
        <f t="shared" si="8"/>
        <v>153</v>
      </c>
      <c r="B166" s="20" t="s">
        <v>19</v>
      </c>
      <c r="C166" s="21">
        <v>855</v>
      </c>
      <c r="D166" s="22" t="s">
        <v>20</v>
      </c>
      <c r="E166" s="23">
        <v>629</v>
      </c>
      <c r="F166" s="24">
        <v>33</v>
      </c>
      <c r="G166" s="25">
        <v>85</v>
      </c>
      <c r="H166" s="25">
        <v>88</v>
      </c>
      <c r="I166" s="25">
        <v>3</v>
      </c>
      <c r="J166" s="25">
        <v>3</v>
      </c>
      <c r="K166" s="25">
        <v>1</v>
      </c>
      <c r="L166" s="25">
        <v>1</v>
      </c>
      <c r="M166" s="25">
        <v>26</v>
      </c>
      <c r="N166" s="25">
        <v>2</v>
      </c>
      <c r="O166" s="26">
        <v>7</v>
      </c>
      <c r="P166" s="27">
        <v>0</v>
      </c>
      <c r="Q166" s="28">
        <f t="shared" si="6"/>
        <v>0</v>
      </c>
      <c r="R166" s="28">
        <f>Q166+G166+J166</f>
        <v>88</v>
      </c>
      <c r="S166" s="24">
        <v>0</v>
      </c>
      <c r="T166" s="25">
        <v>14</v>
      </c>
      <c r="U166" s="29">
        <f>SUM(F166:O166)</f>
        <v>249</v>
      </c>
      <c r="V166" s="30">
        <f t="shared" si="7"/>
        <v>263</v>
      </c>
    </row>
    <row r="167" spans="1:23" ht="15" hidden="1" customHeight="1" x14ac:dyDescent="0.25">
      <c r="A167" s="19">
        <f t="shared" si="8"/>
        <v>154</v>
      </c>
      <c r="B167" s="32" t="s">
        <v>19</v>
      </c>
      <c r="C167" s="33">
        <v>855</v>
      </c>
      <c r="D167" s="34" t="s">
        <v>21</v>
      </c>
      <c r="E167" s="35">
        <v>628</v>
      </c>
      <c r="F167" s="36">
        <v>23</v>
      </c>
      <c r="G167" s="37">
        <v>93</v>
      </c>
      <c r="H167" s="37">
        <v>85</v>
      </c>
      <c r="I167" s="37">
        <v>2</v>
      </c>
      <c r="J167" s="37">
        <v>4</v>
      </c>
      <c r="K167" s="37">
        <v>1</v>
      </c>
      <c r="L167" s="37">
        <v>0</v>
      </c>
      <c r="M167" s="37">
        <v>5</v>
      </c>
      <c r="N167" s="37">
        <v>4</v>
      </c>
      <c r="O167" s="38">
        <v>13</v>
      </c>
      <c r="P167" s="39">
        <v>0</v>
      </c>
      <c r="Q167" s="40">
        <f t="shared" si="6"/>
        <v>0</v>
      </c>
      <c r="R167" s="40">
        <f>Q167+G167+J167</f>
        <v>97</v>
      </c>
      <c r="S167" s="36">
        <v>0</v>
      </c>
      <c r="T167" s="37">
        <v>10</v>
      </c>
      <c r="U167" s="41">
        <f>SUM(F167:O167)</f>
        <v>230</v>
      </c>
      <c r="V167" s="42">
        <f t="shared" si="7"/>
        <v>240</v>
      </c>
    </row>
    <row r="168" spans="1:23" ht="15" hidden="1" customHeight="1" x14ac:dyDescent="0.25">
      <c r="A168" s="19">
        <f t="shared" si="8"/>
        <v>155</v>
      </c>
      <c r="B168" s="20" t="s">
        <v>19</v>
      </c>
      <c r="C168" s="21">
        <v>855</v>
      </c>
      <c r="D168" s="22" t="s">
        <v>22</v>
      </c>
      <c r="E168" s="23">
        <v>628</v>
      </c>
      <c r="F168" s="24">
        <v>22</v>
      </c>
      <c r="G168" s="25">
        <v>77</v>
      </c>
      <c r="H168" s="25">
        <v>84</v>
      </c>
      <c r="I168" s="25">
        <v>7</v>
      </c>
      <c r="J168" s="25">
        <v>1</v>
      </c>
      <c r="K168" s="25">
        <v>2</v>
      </c>
      <c r="L168" s="25">
        <v>2</v>
      </c>
      <c r="M168" s="25">
        <v>18</v>
      </c>
      <c r="N168" s="25">
        <v>3</v>
      </c>
      <c r="O168" s="26">
        <v>8</v>
      </c>
      <c r="P168" s="27">
        <v>0</v>
      </c>
      <c r="Q168" s="28">
        <f t="shared" si="6"/>
        <v>0</v>
      </c>
      <c r="R168" s="28">
        <f>Q168+G168+J168</f>
        <v>78</v>
      </c>
      <c r="S168" s="24">
        <v>0</v>
      </c>
      <c r="T168" s="25">
        <v>7</v>
      </c>
      <c r="U168" s="29">
        <f>SUM(F168:O168)</f>
        <v>224</v>
      </c>
      <c r="V168" s="30">
        <f t="shared" si="7"/>
        <v>231</v>
      </c>
      <c r="W168">
        <f>C385</f>
        <v>0</v>
      </c>
    </row>
    <row r="169" spans="1:23" ht="15" hidden="1" customHeight="1" x14ac:dyDescent="0.25">
      <c r="A169" s="19">
        <f t="shared" si="8"/>
        <v>156</v>
      </c>
      <c r="B169" s="32" t="s">
        <v>19</v>
      </c>
      <c r="C169" s="33">
        <v>856</v>
      </c>
      <c r="D169" s="34" t="s">
        <v>20</v>
      </c>
      <c r="E169" s="35">
        <v>599</v>
      </c>
      <c r="F169" s="36">
        <v>35</v>
      </c>
      <c r="G169" s="37">
        <v>68</v>
      </c>
      <c r="H169" s="37">
        <v>85</v>
      </c>
      <c r="I169" s="37">
        <v>4</v>
      </c>
      <c r="J169" s="37">
        <v>2</v>
      </c>
      <c r="K169" s="37">
        <v>2</v>
      </c>
      <c r="L169" s="37">
        <v>2</v>
      </c>
      <c r="M169" s="37">
        <v>16</v>
      </c>
      <c r="N169" s="37">
        <v>2</v>
      </c>
      <c r="O169" s="38">
        <v>9</v>
      </c>
      <c r="P169" s="39">
        <v>0</v>
      </c>
      <c r="Q169" s="40">
        <f t="shared" si="6"/>
        <v>0</v>
      </c>
      <c r="R169" s="40">
        <f>Q169+G169+J169</f>
        <v>70</v>
      </c>
      <c r="S169" s="36">
        <v>0</v>
      </c>
      <c r="T169" s="37">
        <v>9</v>
      </c>
      <c r="U169" s="41">
        <f>SUM(F169:O169)</f>
        <v>225</v>
      </c>
      <c r="V169" s="42">
        <f t="shared" si="7"/>
        <v>234</v>
      </c>
      <c r="W169">
        <f>W168-W167</f>
        <v>0</v>
      </c>
    </row>
    <row r="170" spans="1:23" ht="15" hidden="1" customHeight="1" x14ac:dyDescent="0.25">
      <c r="A170" s="19">
        <f t="shared" si="8"/>
        <v>157</v>
      </c>
      <c r="B170" s="20" t="s">
        <v>19</v>
      </c>
      <c r="C170" s="21">
        <v>856</v>
      </c>
      <c r="D170" s="22" t="s">
        <v>21</v>
      </c>
      <c r="E170" s="23">
        <v>599</v>
      </c>
      <c r="F170" s="24">
        <v>23</v>
      </c>
      <c r="G170" s="25">
        <v>93</v>
      </c>
      <c r="H170" s="25">
        <v>85</v>
      </c>
      <c r="I170" s="25">
        <v>9</v>
      </c>
      <c r="J170" s="25">
        <v>2</v>
      </c>
      <c r="K170" s="25">
        <v>1</v>
      </c>
      <c r="L170" s="25">
        <v>3</v>
      </c>
      <c r="M170" s="25">
        <v>14</v>
      </c>
      <c r="N170" s="25">
        <v>1</v>
      </c>
      <c r="O170" s="26">
        <v>0</v>
      </c>
      <c r="P170" s="27">
        <v>0</v>
      </c>
      <c r="Q170" s="28">
        <f t="shared" si="6"/>
        <v>0</v>
      </c>
      <c r="R170" s="28">
        <f>Q170+G170+J170</f>
        <v>95</v>
      </c>
      <c r="S170" s="24">
        <v>0</v>
      </c>
      <c r="T170" s="25">
        <v>5</v>
      </c>
      <c r="U170" s="29">
        <f>SUM(F170:O170)</f>
        <v>231</v>
      </c>
      <c r="V170" s="30">
        <f t="shared" si="7"/>
        <v>236</v>
      </c>
      <c r="W170" s="43" t="e">
        <f>W169*100/W168</f>
        <v>#DIV/0!</v>
      </c>
    </row>
    <row r="171" spans="1:23" ht="15" hidden="1" customHeight="1" x14ac:dyDescent="0.25">
      <c r="A171" s="19">
        <f t="shared" si="8"/>
        <v>158</v>
      </c>
      <c r="B171" s="32" t="s">
        <v>19</v>
      </c>
      <c r="C171" s="33">
        <v>856</v>
      </c>
      <c r="D171" s="34" t="s">
        <v>22</v>
      </c>
      <c r="E171" s="35">
        <v>598</v>
      </c>
      <c r="F171" s="36">
        <v>26</v>
      </c>
      <c r="G171" s="37">
        <v>59</v>
      </c>
      <c r="H171" s="37">
        <v>75</v>
      </c>
      <c r="I171" s="37">
        <v>5</v>
      </c>
      <c r="J171" s="37">
        <v>7</v>
      </c>
      <c r="K171" s="37">
        <v>2</v>
      </c>
      <c r="L171" s="37">
        <v>6</v>
      </c>
      <c r="M171" s="37">
        <v>17</v>
      </c>
      <c r="N171" s="37">
        <v>2</v>
      </c>
      <c r="O171" s="38">
        <v>7</v>
      </c>
      <c r="P171" s="39">
        <v>0</v>
      </c>
      <c r="Q171" s="40">
        <f t="shared" si="6"/>
        <v>0</v>
      </c>
      <c r="R171" s="40">
        <f>Q171+G171+J171</f>
        <v>66</v>
      </c>
      <c r="S171" s="36">
        <v>0</v>
      </c>
      <c r="T171" s="37">
        <v>14</v>
      </c>
      <c r="U171" s="41">
        <f>SUM(F171:O171)</f>
        <v>206</v>
      </c>
      <c r="V171" s="42">
        <f t="shared" si="7"/>
        <v>220</v>
      </c>
      <c r="W171" s="44" t="e">
        <f>TEXT(W170,"0.00")</f>
        <v>#DIV/0!</v>
      </c>
    </row>
    <row r="172" spans="1:23" ht="15" hidden="1" customHeight="1" x14ac:dyDescent="0.25">
      <c r="A172" s="19">
        <f t="shared" si="8"/>
        <v>159</v>
      </c>
      <c r="B172" s="20" t="s">
        <v>19</v>
      </c>
      <c r="C172" s="21">
        <v>856</v>
      </c>
      <c r="D172" s="22" t="s">
        <v>23</v>
      </c>
      <c r="E172" s="23">
        <v>598</v>
      </c>
      <c r="F172" s="24">
        <v>35</v>
      </c>
      <c r="G172" s="25">
        <v>76</v>
      </c>
      <c r="H172" s="25">
        <v>63</v>
      </c>
      <c r="I172" s="25">
        <v>3</v>
      </c>
      <c r="J172" s="25">
        <v>2</v>
      </c>
      <c r="K172" s="25">
        <v>1</v>
      </c>
      <c r="L172" s="25">
        <v>3</v>
      </c>
      <c r="M172" s="25">
        <v>12</v>
      </c>
      <c r="N172" s="25">
        <v>2</v>
      </c>
      <c r="O172" s="26">
        <v>9</v>
      </c>
      <c r="P172" s="27">
        <v>0</v>
      </c>
      <c r="Q172" s="28">
        <f t="shared" si="6"/>
        <v>0</v>
      </c>
      <c r="R172" s="28">
        <f>Q172+G172+J172</f>
        <v>78</v>
      </c>
      <c r="S172" s="24">
        <v>0</v>
      </c>
      <c r="T172" s="25">
        <v>7</v>
      </c>
      <c r="U172" s="29">
        <f>SUM(F172:O172)</f>
        <v>206</v>
      </c>
      <c r="V172" s="30">
        <f t="shared" si="7"/>
        <v>213</v>
      </c>
    </row>
    <row r="173" spans="1:23" ht="15" hidden="1" customHeight="1" x14ac:dyDescent="0.25">
      <c r="A173" s="19">
        <f t="shared" si="8"/>
        <v>160</v>
      </c>
      <c r="B173" s="32" t="s">
        <v>19</v>
      </c>
      <c r="C173" s="33">
        <v>857</v>
      </c>
      <c r="D173" s="34" t="s">
        <v>20</v>
      </c>
      <c r="E173" s="35">
        <v>589</v>
      </c>
      <c r="F173" s="36">
        <v>36</v>
      </c>
      <c r="G173" s="37">
        <v>80</v>
      </c>
      <c r="H173" s="37">
        <v>68</v>
      </c>
      <c r="I173" s="37">
        <v>3</v>
      </c>
      <c r="J173" s="37">
        <v>3</v>
      </c>
      <c r="K173" s="37">
        <v>1</v>
      </c>
      <c r="L173" s="37">
        <v>3</v>
      </c>
      <c r="M173" s="37">
        <v>20</v>
      </c>
      <c r="N173" s="37">
        <v>0</v>
      </c>
      <c r="O173" s="38">
        <v>44</v>
      </c>
      <c r="P173" s="39">
        <v>0</v>
      </c>
      <c r="Q173" s="40">
        <f t="shared" si="6"/>
        <v>0</v>
      </c>
      <c r="R173" s="40">
        <f>Q173+G173+J173</f>
        <v>83</v>
      </c>
      <c r="S173" s="36">
        <v>0</v>
      </c>
      <c r="T173" s="37">
        <v>5</v>
      </c>
      <c r="U173" s="41">
        <f>SUM(F173:O173)</f>
        <v>258</v>
      </c>
      <c r="V173" s="42">
        <f t="shared" si="7"/>
        <v>263</v>
      </c>
    </row>
    <row r="174" spans="1:23" ht="15" hidden="1" customHeight="1" x14ac:dyDescent="0.25">
      <c r="A174" s="19">
        <f t="shared" si="8"/>
        <v>161</v>
      </c>
      <c r="B174" s="20" t="s">
        <v>19</v>
      </c>
      <c r="C174" s="21">
        <v>857</v>
      </c>
      <c r="D174" s="22" t="s">
        <v>21</v>
      </c>
      <c r="E174" s="23">
        <v>588</v>
      </c>
      <c r="F174" s="24">
        <v>34</v>
      </c>
      <c r="G174" s="25">
        <v>101</v>
      </c>
      <c r="H174" s="25">
        <v>49</v>
      </c>
      <c r="I174" s="25">
        <v>3</v>
      </c>
      <c r="J174" s="25">
        <v>0</v>
      </c>
      <c r="K174" s="25">
        <v>2</v>
      </c>
      <c r="L174" s="25">
        <v>2</v>
      </c>
      <c r="M174" s="25">
        <v>10</v>
      </c>
      <c r="N174" s="25">
        <v>1</v>
      </c>
      <c r="O174" s="26">
        <v>47</v>
      </c>
      <c r="P174" s="27">
        <v>0</v>
      </c>
      <c r="Q174" s="28">
        <f t="shared" si="6"/>
        <v>0</v>
      </c>
      <c r="R174" s="28">
        <f>Q174+G174+J174</f>
        <v>101</v>
      </c>
      <c r="S174" s="24">
        <v>0</v>
      </c>
      <c r="T174" s="25">
        <v>5</v>
      </c>
      <c r="U174" s="29">
        <f>SUM(F174:O174)</f>
        <v>249</v>
      </c>
      <c r="V174" s="30">
        <f t="shared" si="7"/>
        <v>254</v>
      </c>
      <c r="W174">
        <f>C391</f>
        <v>0</v>
      </c>
    </row>
    <row r="175" spans="1:23" ht="15" hidden="1" customHeight="1" x14ac:dyDescent="0.25">
      <c r="A175" s="19">
        <f t="shared" si="8"/>
        <v>162</v>
      </c>
      <c r="B175" s="32" t="s">
        <v>19</v>
      </c>
      <c r="C175" s="33">
        <v>858</v>
      </c>
      <c r="D175" s="34" t="s">
        <v>20</v>
      </c>
      <c r="E175" s="35">
        <v>704</v>
      </c>
      <c r="F175" s="36">
        <v>24</v>
      </c>
      <c r="G175" s="37">
        <v>83</v>
      </c>
      <c r="H175" s="37">
        <v>88</v>
      </c>
      <c r="I175" s="37">
        <v>5</v>
      </c>
      <c r="J175" s="37">
        <v>7</v>
      </c>
      <c r="K175" s="37">
        <v>4</v>
      </c>
      <c r="L175" s="37">
        <v>4</v>
      </c>
      <c r="M175" s="37">
        <v>7</v>
      </c>
      <c r="N175" s="37">
        <v>3</v>
      </c>
      <c r="O175" s="38">
        <v>13</v>
      </c>
      <c r="P175" s="39">
        <v>0</v>
      </c>
      <c r="Q175" s="40">
        <f t="shared" si="6"/>
        <v>0</v>
      </c>
      <c r="R175" s="40">
        <f>Q175+G175+J175</f>
        <v>90</v>
      </c>
      <c r="S175" s="36">
        <v>0</v>
      </c>
      <c r="T175" s="37">
        <v>0</v>
      </c>
      <c r="U175" s="41">
        <f>SUM(F175:O175)</f>
        <v>238</v>
      </c>
      <c r="V175" s="42">
        <f t="shared" si="7"/>
        <v>238</v>
      </c>
    </row>
    <row r="176" spans="1:23" ht="15" hidden="1" customHeight="1" x14ac:dyDescent="0.25">
      <c r="A176" s="19">
        <f t="shared" si="8"/>
        <v>163</v>
      </c>
      <c r="B176" s="20" t="s">
        <v>19</v>
      </c>
      <c r="C176" s="21">
        <v>858</v>
      </c>
      <c r="D176" s="22" t="s">
        <v>21</v>
      </c>
      <c r="E176" s="23">
        <v>704</v>
      </c>
      <c r="F176" s="24">
        <v>24</v>
      </c>
      <c r="G176" s="25">
        <v>73</v>
      </c>
      <c r="H176" s="25">
        <v>125</v>
      </c>
      <c r="I176" s="25">
        <v>1</v>
      </c>
      <c r="J176" s="25">
        <v>1</v>
      </c>
      <c r="K176" s="25">
        <v>2</v>
      </c>
      <c r="L176" s="25">
        <v>0</v>
      </c>
      <c r="M176" s="25">
        <v>4</v>
      </c>
      <c r="N176" s="25">
        <v>1</v>
      </c>
      <c r="O176" s="26">
        <v>9</v>
      </c>
      <c r="P176" s="27">
        <v>0</v>
      </c>
      <c r="Q176" s="28">
        <f t="shared" si="6"/>
        <v>0</v>
      </c>
      <c r="R176" s="28">
        <f>Q176+G176+J176</f>
        <v>74</v>
      </c>
      <c r="S176" s="24">
        <v>0</v>
      </c>
      <c r="T176" s="25">
        <v>10</v>
      </c>
      <c r="U176" s="29">
        <f>SUM(F176:O176)</f>
        <v>240</v>
      </c>
      <c r="V176" s="30">
        <f t="shared" si="7"/>
        <v>250</v>
      </c>
      <c r="W176">
        <f>C393</f>
        <v>0</v>
      </c>
    </row>
    <row r="177" spans="1:23" ht="15" hidden="1" customHeight="1" x14ac:dyDescent="0.25">
      <c r="A177" s="19">
        <f t="shared" si="8"/>
        <v>164</v>
      </c>
      <c r="B177" s="32" t="s">
        <v>19</v>
      </c>
      <c r="C177" s="33">
        <v>858</v>
      </c>
      <c r="D177" s="34" t="s">
        <v>22</v>
      </c>
      <c r="E177" s="35">
        <v>704</v>
      </c>
      <c r="F177" s="36">
        <v>24</v>
      </c>
      <c r="G177" s="37">
        <v>71</v>
      </c>
      <c r="H177" s="37">
        <v>135</v>
      </c>
      <c r="I177" s="37">
        <v>7</v>
      </c>
      <c r="J177" s="37">
        <v>3</v>
      </c>
      <c r="K177" s="37">
        <v>2</v>
      </c>
      <c r="L177" s="37">
        <v>5</v>
      </c>
      <c r="M177" s="37">
        <v>10</v>
      </c>
      <c r="N177" s="37">
        <v>1</v>
      </c>
      <c r="O177" s="38">
        <v>9</v>
      </c>
      <c r="P177" s="39">
        <v>0</v>
      </c>
      <c r="Q177" s="40">
        <f t="shared" si="6"/>
        <v>0</v>
      </c>
      <c r="R177" s="40">
        <f>Q177+G177+J177</f>
        <v>74</v>
      </c>
      <c r="S177" s="36">
        <v>0</v>
      </c>
      <c r="T177" s="37">
        <v>8</v>
      </c>
      <c r="U177" s="41">
        <f>SUM(F177:O177)</f>
        <v>267</v>
      </c>
      <c r="V177" s="42">
        <f t="shared" si="7"/>
        <v>275</v>
      </c>
      <c r="W177">
        <f>W176-W175</f>
        <v>0</v>
      </c>
    </row>
    <row r="178" spans="1:23" ht="15" hidden="1" customHeight="1" x14ac:dyDescent="0.25">
      <c r="A178" s="19">
        <f t="shared" si="8"/>
        <v>165</v>
      </c>
      <c r="B178" s="20" t="s">
        <v>19</v>
      </c>
      <c r="C178" s="21">
        <v>858</v>
      </c>
      <c r="D178" s="22" t="s">
        <v>23</v>
      </c>
      <c r="E178" s="23">
        <v>703</v>
      </c>
      <c r="F178" s="24">
        <v>25</v>
      </c>
      <c r="G178" s="25">
        <v>78</v>
      </c>
      <c r="H178" s="25">
        <v>130</v>
      </c>
      <c r="I178" s="25">
        <v>2</v>
      </c>
      <c r="J178" s="25">
        <v>3</v>
      </c>
      <c r="K178" s="25">
        <v>1</v>
      </c>
      <c r="L178" s="25">
        <v>4</v>
      </c>
      <c r="M178" s="25">
        <v>10</v>
      </c>
      <c r="N178" s="25">
        <v>1</v>
      </c>
      <c r="O178" s="26">
        <v>16</v>
      </c>
      <c r="P178" s="27">
        <v>0</v>
      </c>
      <c r="Q178" s="28">
        <f t="shared" si="6"/>
        <v>0</v>
      </c>
      <c r="R178" s="28">
        <f>Q178+G178+J178</f>
        <v>81</v>
      </c>
      <c r="S178" s="24">
        <v>0</v>
      </c>
      <c r="T178" s="25">
        <v>9</v>
      </c>
      <c r="U178" s="29">
        <f>SUM(F178:O178)</f>
        <v>270</v>
      </c>
      <c r="V178" s="30">
        <f t="shared" si="7"/>
        <v>279</v>
      </c>
      <c r="W178" s="43" t="e">
        <f>W177*100/W176</f>
        <v>#DIV/0!</v>
      </c>
    </row>
    <row r="179" spans="1:23" ht="15" hidden="1" customHeight="1" x14ac:dyDescent="0.25">
      <c r="A179" s="19">
        <f t="shared" si="8"/>
        <v>166</v>
      </c>
      <c r="B179" s="32" t="s">
        <v>19</v>
      </c>
      <c r="C179" s="33">
        <v>858</v>
      </c>
      <c r="D179" s="34" t="s">
        <v>24</v>
      </c>
      <c r="E179" s="35">
        <v>703</v>
      </c>
      <c r="F179" s="36">
        <v>23</v>
      </c>
      <c r="G179" s="37">
        <v>68</v>
      </c>
      <c r="H179" s="37">
        <v>110</v>
      </c>
      <c r="I179" s="37">
        <v>5</v>
      </c>
      <c r="J179" s="37">
        <v>2</v>
      </c>
      <c r="K179" s="37">
        <v>1</v>
      </c>
      <c r="L179" s="37">
        <v>4</v>
      </c>
      <c r="M179" s="37">
        <v>13</v>
      </c>
      <c r="N179" s="37">
        <v>1</v>
      </c>
      <c r="O179" s="38">
        <v>10</v>
      </c>
      <c r="P179" s="39">
        <v>0</v>
      </c>
      <c r="Q179" s="40">
        <f t="shared" si="6"/>
        <v>0</v>
      </c>
      <c r="R179" s="40">
        <f>Q179+G179+J179</f>
        <v>70</v>
      </c>
      <c r="S179" s="36">
        <v>0</v>
      </c>
      <c r="T179" s="37">
        <v>9</v>
      </c>
      <c r="U179" s="41">
        <f>SUM(F179:O179)</f>
        <v>237</v>
      </c>
      <c r="V179" s="42">
        <f t="shared" si="7"/>
        <v>246</v>
      </c>
      <c r="W179" s="44" t="e">
        <f>TEXT(W178,"0.00")</f>
        <v>#DIV/0!</v>
      </c>
    </row>
    <row r="180" spans="1:23" ht="15" hidden="1" customHeight="1" x14ac:dyDescent="0.25">
      <c r="A180" s="19">
        <f t="shared" si="8"/>
        <v>167</v>
      </c>
      <c r="B180" s="20" t="s">
        <v>19</v>
      </c>
      <c r="C180" s="21">
        <v>858</v>
      </c>
      <c r="D180" s="22" t="s">
        <v>25</v>
      </c>
      <c r="E180" s="23">
        <v>703</v>
      </c>
      <c r="F180" s="24">
        <v>27</v>
      </c>
      <c r="G180" s="25">
        <v>68</v>
      </c>
      <c r="H180" s="25">
        <v>109</v>
      </c>
      <c r="I180" s="25">
        <v>3</v>
      </c>
      <c r="J180" s="25">
        <v>4</v>
      </c>
      <c r="K180" s="25">
        <v>2</v>
      </c>
      <c r="L180" s="25">
        <v>3</v>
      </c>
      <c r="M180" s="25">
        <v>8</v>
      </c>
      <c r="N180" s="25">
        <v>3</v>
      </c>
      <c r="O180" s="26">
        <v>0</v>
      </c>
      <c r="P180" s="27">
        <v>0</v>
      </c>
      <c r="Q180" s="28">
        <f t="shared" si="6"/>
        <v>0</v>
      </c>
      <c r="R180" s="28">
        <f>Q180+G180+J180</f>
        <v>72</v>
      </c>
      <c r="S180" s="24">
        <v>0</v>
      </c>
      <c r="T180" s="25">
        <v>10</v>
      </c>
      <c r="U180" s="29">
        <f>SUM(F180:O180)</f>
        <v>227</v>
      </c>
      <c r="V180" s="30">
        <f t="shared" si="7"/>
        <v>237</v>
      </c>
    </row>
    <row r="181" spans="1:23" ht="15" hidden="1" customHeight="1" x14ac:dyDescent="0.25">
      <c r="A181" s="19">
        <f t="shared" si="8"/>
        <v>168</v>
      </c>
      <c r="B181" s="32" t="s">
        <v>19</v>
      </c>
      <c r="C181" s="33">
        <v>859</v>
      </c>
      <c r="D181" s="34" t="s">
        <v>20</v>
      </c>
      <c r="E181" s="35">
        <v>653</v>
      </c>
      <c r="F181" s="36">
        <v>10</v>
      </c>
      <c r="G181" s="37">
        <v>83</v>
      </c>
      <c r="H181" s="37">
        <v>79</v>
      </c>
      <c r="I181" s="37">
        <v>3</v>
      </c>
      <c r="J181" s="37">
        <v>2</v>
      </c>
      <c r="K181" s="37">
        <v>4</v>
      </c>
      <c r="L181" s="37">
        <v>5</v>
      </c>
      <c r="M181" s="37">
        <v>6</v>
      </c>
      <c r="N181" s="37">
        <v>3</v>
      </c>
      <c r="O181" s="38">
        <v>19</v>
      </c>
      <c r="P181" s="39">
        <v>0</v>
      </c>
      <c r="Q181" s="40">
        <f t="shared" si="6"/>
        <v>0</v>
      </c>
      <c r="R181" s="40">
        <f>Q181+G181+J181</f>
        <v>85</v>
      </c>
      <c r="S181" s="36">
        <v>0</v>
      </c>
      <c r="T181" s="37">
        <v>10</v>
      </c>
      <c r="U181" s="41">
        <f>SUM(F181:O181)</f>
        <v>214</v>
      </c>
      <c r="V181" s="42">
        <f t="shared" si="7"/>
        <v>224</v>
      </c>
    </row>
    <row r="182" spans="1:23" ht="15" hidden="1" customHeight="1" x14ac:dyDescent="0.25">
      <c r="A182" s="19">
        <f t="shared" si="8"/>
        <v>169</v>
      </c>
      <c r="B182" s="20" t="s">
        <v>19</v>
      </c>
      <c r="C182" s="21">
        <v>859</v>
      </c>
      <c r="D182" s="22" t="s">
        <v>21</v>
      </c>
      <c r="E182" s="23">
        <v>653</v>
      </c>
      <c r="F182" s="24">
        <v>18</v>
      </c>
      <c r="G182" s="25">
        <v>63</v>
      </c>
      <c r="H182" s="25">
        <v>75</v>
      </c>
      <c r="I182" s="25">
        <v>4</v>
      </c>
      <c r="J182" s="25">
        <v>3</v>
      </c>
      <c r="K182" s="25">
        <v>1</v>
      </c>
      <c r="L182" s="25">
        <v>2</v>
      </c>
      <c r="M182" s="25">
        <v>7</v>
      </c>
      <c r="N182" s="25">
        <v>0</v>
      </c>
      <c r="O182" s="26">
        <v>20</v>
      </c>
      <c r="P182" s="27">
        <v>0</v>
      </c>
      <c r="Q182" s="28">
        <f t="shared" si="6"/>
        <v>0</v>
      </c>
      <c r="R182" s="28">
        <f>Q182+G182+J182</f>
        <v>66</v>
      </c>
      <c r="S182" s="24">
        <v>0</v>
      </c>
      <c r="T182" s="25">
        <v>6</v>
      </c>
      <c r="U182" s="29">
        <f>SUM(F182:O182)</f>
        <v>193</v>
      </c>
      <c r="V182" s="30">
        <f t="shared" si="7"/>
        <v>199</v>
      </c>
    </row>
    <row r="183" spans="1:23" ht="15" hidden="1" customHeight="1" x14ac:dyDescent="0.25">
      <c r="A183" s="19">
        <f t="shared" si="8"/>
        <v>170</v>
      </c>
      <c r="B183" s="32" t="s">
        <v>19</v>
      </c>
      <c r="C183" s="33">
        <v>859</v>
      </c>
      <c r="D183" s="34" t="s">
        <v>22</v>
      </c>
      <c r="E183" s="35">
        <v>653</v>
      </c>
      <c r="F183" s="36">
        <v>22</v>
      </c>
      <c r="G183" s="37">
        <v>75</v>
      </c>
      <c r="H183" s="37">
        <v>89</v>
      </c>
      <c r="I183" s="37">
        <v>5</v>
      </c>
      <c r="J183" s="37">
        <v>2</v>
      </c>
      <c r="K183" s="37">
        <v>2</v>
      </c>
      <c r="L183" s="37">
        <v>0</v>
      </c>
      <c r="M183" s="37">
        <v>10</v>
      </c>
      <c r="N183" s="37">
        <v>7</v>
      </c>
      <c r="O183" s="38">
        <v>0</v>
      </c>
      <c r="P183" s="39">
        <v>0</v>
      </c>
      <c r="Q183" s="40">
        <f t="shared" si="6"/>
        <v>0</v>
      </c>
      <c r="R183" s="40">
        <f>Q183+G183+J183</f>
        <v>77</v>
      </c>
      <c r="S183" s="36">
        <v>23</v>
      </c>
      <c r="T183" s="37">
        <v>3</v>
      </c>
      <c r="U183" s="41">
        <f>SUM(F183:O183)</f>
        <v>212</v>
      </c>
      <c r="V183" s="42">
        <f t="shared" si="7"/>
        <v>238</v>
      </c>
    </row>
    <row r="184" spans="1:23" ht="15" hidden="1" customHeight="1" x14ac:dyDescent="0.25">
      <c r="A184" s="19">
        <f t="shared" si="8"/>
        <v>171</v>
      </c>
      <c r="B184" s="20" t="s">
        <v>19</v>
      </c>
      <c r="C184" s="21">
        <v>859</v>
      </c>
      <c r="D184" s="22" t="s">
        <v>23</v>
      </c>
      <c r="E184" s="23">
        <v>652</v>
      </c>
      <c r="F184" s="24">
        <v>15</v>
      </c>
      <c r="G184" s="25">
        <v>61</v>
      </c>
      <c r="H184" s="25">
        <v>64</v>
      </c>
      <c r="I184" s="25">
        <v>5</v>
      </c>
      <c r="J184" s="25">
        <v>5</v>
      </c>
      <c r="K184" s="25">
        <v>1</v>
      </c>
      <c r="L184" s="25">
        <v>0</v>
      </c>
      <c r="M184" s="25">
        <v>10</v>
      </c>
      <c r="N184" s="25">
        <v>2</v>
      </c>
      <c r="O184" s="26">
        <v>9</v>
      </c>
      <c r="P184" s="27">
        <v>0</v>
      </c>
      <c r="Q184" s="28">
        <f t="shared" si="6"/>
        <v>0</v>
      </c>
      <c r="R184" s="28">
        <f>Q184+G184+J184</f>
        <v>66</v>
      </c>
      <c r="S184" s="24">
        <v>0</v>
      </c>
      <c r="T184" s="25">
        <v>10</v>
      </c>
      <c r="U184" s="29">
        <f>SUM(F184:O184)</f>
        <v>172</v>
      </c>
      <c r="V184" s="30">
        <f t="shared" si="7"/>
        <v>182</v>
      </c>
    </row>
    <row r="185" spans="1:23" ht="15" hidden="1" customHeight="1" x14ac:dyDescent="0.25">
      <c r="A185" s="19">
        <f t="shared" si="8"/>
        <v>172</v>
      </c>
      <c r="B185" s="32" t="s">
        <v>19</v>
      </c>
      <c r="C185" s="33">
        <v>859</v>
      </c>
      <c r="D185" s="34" t="s">
        <v>24</v>
      </c>
      <c r="E185" s="35">
        <v>652</v>
      </c>
      <c r="F185" s="36">
        <v>16</v>
      </c>
      <c r="G185" s="37">
        <v>79</v>
      </c>
      <c r="H185" s="37">
        <v>93</v>
      </c>
      <c r="I185" s="37">
        <v>6</v>
      </c>
      <c r="J185" s="37">
        <v>2</v>
      </c>
      <c r="K185" s="37">
        <v>2</v>
      </c>
      <c r="L185" s="37">
        <v>2</v>
      </c>
      <c r="M185" s="37">
        <v>15</v>
      </c>
      <c r="N185" s="37">
        <v>0</v>
      </c>
      <c r="O185" s="38">
        <v>13</v>
      </c>
      <c r="P185" s="39">
        <v>0</v>
      </c>
      <c r="Q185" s="40">
        <f t="shared" si="6"/>
        <v>0</v>
      </c>
      <c r="R185" s="40">
        <f>Q185+G185+J185</f>
        <v>81</v>
      </c>
      <c r="S185" s="36">
        <v>0</v>
      </c>
      <c r="T185" s="37">
        <v>3</v>
      </c>
      <c r="U185" s="41">
        <f>SUM(F185:O185)</f>
        <v>228</v>
      </c>
      <c r="V185" s="42">
        <f t="shared" si="7"/>
        <v>231</v>
      </c>
    </row>
    <row r="186" spans="1:23" ht="15" hidden="1" customHeight="1" x14ac:dyDescent="0.25">
      <c r="A186" s="19">
        <f t="shared" si="8"/>
        <v>173</v>
      </c>
      <c r="B186" s="20" t="s">
        <v>19</v>
      </c>
      <c r="C186" s="21">
        <v>859</v>
      </c>
      <c r="D186" s="22" t="s">
        <v>25</v>
      </c>
      <c r="E186" s="23">
        <v>652</v>
      </c>
      <c r="F186" s="24">
        <v>33</v>
      </c>
      <c r="G186" s="25">
        <v>65</v>
      </c>
      <c r="H186" s="25">
        <v>83</v>
      </c>
      <c r="I186" s="25">
        <v>3</v>
      </c>
      <c r="J186" s="25">
        <v>1</v>
      </c>
      <c r="K186" s="25">
        <v>1</v>
      </c>
      <c r="L186" s="25">
        <v>1</v>
      </c>
      <c r="M186" s="25">
        <v>10</v>
      </c>
      <c r="N186" s="25">
        <v>0</v>
      </c>
      <c r="O186" s="26">
        <v>0</v>
      </c>
      <c r="P186" s="27">
        <v>0</v>
      </c>
      <c r="Q186" s="28">
        <f t="shared" si="6"/>
        <v>0</v>
      </c>
      <c r="R186" s="28">
        <f>Q186+G186+J186</f>
        <v>66</v>
      </c>
      <c r="S186" s="24">
        <v>0</v>
      </c>
      <c r="T186" s="25">
        <v>10</v>
      </c>
      <c r="U186" s="29">
        <f>SUM(F186:O186)</f>
        <v>197</v>
      </c>
      <c r="V186" s="30">
        <f t="shared" si="7"/>
        <v>207</v>
      </c>
    </row>
    <row r="187" spans="1:23" ht="15" hidden="1" customHeight="1" x14ac:dyDescent="0.25">
      <c r="A187" s="19">
        <f t="shared" si="8"/>
        <v>174</v>
      </c>
      <c r="B187" s="32" t="s">
        <v>19</v>
      </c>
      <c r="C187" s="33">
        <v>860</v>
      </c>
      <c r="D187" s="34" t="s">
        <v>20</v>
      </c>
      <c r="E187" s="35">
        <v>691</v>
      </c>
      <c r="F187" s="36">
        <v>26</v>
      </c>
      <c r="G187" s="37">
        <v>63</v>
      </c>
      <c r="H187" s="37">
        <v>86</v>
      </c>
      <c r="I187" s="37">
        <v>2</v>
      </c>
      <c r="J187" s="37">
        <v>3</v>
      </c>
      <c r="K187" s="37">
        <v>1</v>
      </c>
      <c r="L187" s="37">
        <v>2</v>
      </c>
      <c r="M187" s="37">
        <v>7</v>
      </c>
      <c r="N187" s="37">
        <v>0</v>
      </c>
      <c r="O187" s="38">
        <v>12</v>
      </c>
      <c r="P187" s="39">
        <v>0</v>
      </c>
      <c r="Q187" s="40">
        <f t="shared" si="6"/>
        <v>0</v>
      </c>
      <c r="R187" s="40">
        <f>Q187+G187+J187</f>
        <v>66</v>
      </c>
      <c r="S187" s="36">
        <v>0</v>
      </c>
      <c r="T187" s="37">
        <v>10</v>
      </c>
      <c r="U187" s="41">
        <f>SUM(F187:O187)</f>
        <v>202</v>
      </c>
      <c r="V187" s="42">
        <f t="shared" si="7"/>
        <v>212</v>
      </c>
    </row>
    <row r="188" spans="1:23" ht="15" hidden="1" customHeight="1" x14ac:dyDescent="0.25">
      <c r="A188" s="19">
        <f t="shared" si="8"/>
        <v>175</v>
      </c>
      <c r="B188" s="20" t="s">
        <v>19</v>
      </c>
      <c r="C188" s="21">
        <v>860</v>
      </c>
      <c r="D188" s="22" t="s">
        <v>21</v>
      </c>
      <c r="E188" s="23">
        <v>691</v>
      </c>
      <c r="F188" s="24">
        <v>25</v>
      </c>
      <c r="G188" s="25">
        <v>64</v>
      </c>
      <c r="H188" s="25">
        <v>75</v>
      </c>
      <c r="I188" s="25">
        <v>3</v>
      </c>
      <c r="J188" s="25">
        <v>0</v>
      </c>
      <c r="K188" s="25">
        <v>2</v>
      </c>
      <c r="L188" s="25">
        <v>6</v>
      </c>
      <c r="M188" s="25">
        <v>12</v>
      </c>
      <c r="N188" s="25">
        <v>2</v>
      </c>
      <c r="O188" s="26">
        <v>32</v>
      </c>
      <c r="P188" s="27">
        <v>0</v>
      </c>
      <c r="Q188" s="28">
        <f t="shared" si="6"/>
        <v>0</v>
      </c>
      <c r="R188" s="28">
        <f>Q188+G188+J188</f>
        <v>64</v>
      </c>
      <c r="S188" s="24">
        <v>0</v>
      </c>
      <c r="T188" s="25">
        <v>9</v>
      </c>
      <c r="U188" s="29">
        <f>SUM(F188:O188)</f>
        <v>221</v>
      </c>
      <c r="V188" s="30">
        <f t="shared" si="7"/>
        <v>230</v>
      </c>
      <c r="W188">
        <f>C405</f>
        <v>0</v>
      </c>
    </row>
    <row r="189" spans="1:23" ht="15" hidden="1" customHeight="1" x14ac:dyDescent="0.25">
      <c r="A189" s="19">
        <f t="shared" si="8"/>
        <v>176</v>
      </c>
      <c r="B189" s="32" t="s">
        <v>19</v>
      </c>
      <c r="C189" s="33">
        <v>860</v>
      </c>
      <c r="D189" s="34" t="s">
        <v>22</v>
      </c>
      <c r="E189" s="35">
        <v>691</v>
      </c>
      <c r="F189" s="36">
        <v>25</v>
      </c>
      <c r="G189" s="37">
        <v>60</v>
      </c>
      <c r="H189" s="37">
        <v>79</v>
      </c>
      <c r="I189" s="37">
        <v>7</v>
      </c>
      <c r="J189" s="37">
        <v>4</v>
      </c>
      <c r="K189" s="37">
        <v>2</v>
      </c>
      <c r="L189" s="37">
        <v>2</v>
      </c>
      <c r="M189" s="37">
        <v>22</v>
      </c>
      <c r="N189" s="37">
        <v>2</v>
      </c>
      <c r="O189" s="38">
        <v>22</v>
      </c>
      <c r="P189" s="39">
        <v>0</v>
      </c>
      <c r="Q189" s="40">
        <f t="shared" si="6"/>
        <v>0</v>
      </c>
      <c r="R189" s="40">
        <f>Q189+G189+J189</f>
        <v>64</v>
      </c>
      <c r="S189" s="36">
        <v>0</v>
      </c>
      <c r="T189" s="37">
        <v>8</v>
      </c>
      <c r="U189" s="41">
        <f>SUM(F189:O189)</f>
        <v>225</v>
      </c>
      <c r="V189" s="42">
        <f t="shared" si="7"/>
        <v>233</v>
      </c>
      <c r="W189">
        <f>W188-W187</f>
        <v>0</v>
      </c>
    </row>
    <row r="190" spans="1:23" ht="15" hidden="1" customHeight="1" x14ac:dyDescent="0.25">
      <c r="A190" s="19">
        <f t="shared" si="8"/>
        <v>177</v>
      </c>
      <c r="B190" s="20" t="s">
        <v>19</v>
      </c>
      <c r="C190" s="21">
        <v>860</v>
      </c>
      <c r="D190" s="22" t="s">
        <v>23</v>
      </c>
      <c r="E190" s="23">
        <v>691</v>
      </c>
      <c r="F190" s="24">
        <v>24</v>
      </c>
      <c r="G190" s="25">
        <v>64</v>
      </c>
      <c r="H190" s="25">
        <v>104</v>
      </c>
      <c r="I190" s="25">
        <v>1</v>
      </c>
      <c r="J190" s="25">
        <v>3</v>
      </c>
      <c r="K190" s="25">
        <v>3</v>
      </c>
      <c r="L190" s="25">
        <v>1</v>
      </c>
      <c r="M190" s="25">
        <v>20</v>
      </c>
      <c r="N190" s="25">
        <v>0</v>
      </c>
      <c r="O190" s="26">
        <v>23</v>
      </c>
      <c r="P190" s="27">
        <v>0</v>
      </c>
      <c r="Q190" s="28">
        <f t="shared" si="6"/>
        <v>0</v>
      </c>
      <c r="R190" s="28">
        <f>Q190+G190+J190</f>
        <v>67</v>
      </c>
      <c r="S190" s="24">
        <v>0</v>
      </c>
      <c r="T190" s="25">
        <v>16</v>
      </c>
      <c r="U190" s="29">
        <f>SUM(F190:O190)</f>
        <v>243</v>
      </c>
      <c r="V190" s="30">
        <f t="shared" si="7"/>
        <v>259</v>
      </c>
      <c r="W190" s="43" t="e">
        <f>W189*100/W188</f>
        <v>#DIV/0!</v>
      </c>
    </row>
    <row r="191" spans="1:23" ht="15" hidden="1" customHeight="1" x14ac:dyDescent="0.25">
      <c r="A191" s="19">
        <f t="shared" si="8"/>
        <v>178</v>
      </c>
      <c r="B191" s="32" t="s">
        <v>19</v>
      </c>
      <c r="C191" s="33">
        <v>860</v>
      </c>
      <c r="D191" s="34" t="s">
        <v>24</v>
      </c>
      <c r="E191" s="35">
        <v>691</v>
      </c>
      <c r="F191" s="36">
        <v>32</v>
      </c>
      <c r="G191" s="37">
        <v>58</v>
      </c>
      <c r="H191" s="37">
        <v>70</v>
      </c>
      <c r="I191" s="37">
        <v>8</v>
      </c>
      <c r="J191" s="37">
        <v>3</v>
      </c>
      <c r="K191" s="37">
        <v>0</v>
      </c>
      <c r="L191" s="37">
        <v>5</v>
      </c>
      <c r="M191" s="37">
        <v>15</v>
      </c>
      <c r="N191" s="37">
        <v>4</v>
      </c>
      <c r="O191" s="38">
        <v>16</v>
      </c>
      <c r="P191" s="39">
        <v>0</v>
      </c>
      <c r="Q191" s="40">
        <f t="shared" si="6"/>
        <v>0</v>
      </c>
      <c r="R191" s="40">
        <f>Q191+G191+J191</f>
        <v>61</v>
      </c>
      <c r="S191" s="36">
        <v>0</v>
      </c>
      <c r="T191" s="37">
        <v>5</v>
      </c>
      <c r="U191" s="41">
        <f>SUM(F191:O191)</f>
        <v>211</v>
      </c>
      <c r="V191" s="42">
        <f t="shared" si="7"/>
        <v>216</v>
      </c>
      <c r="W191" s="44" t="e">
        <f>TEXT(W190,"0.00")</f>
        <v>#DIV/0!</v>
      </c>
    </row>
    <row r="192" spans="1:23" ht="15" hidden="1" customHeight="1" x14ac:dyDescent="0.25">
      <c r="A192" s="19">
        <f t="shared" si="8"/>
        <v>179</v>
      </c>
      <c r="B192" s="20" t="s">
        <v>19</v>
      </c>
      <c r="C192" s="21">
        <v>860</v>
      </c>
      <c r="D192" s="22" t="s">
        <v>25</v>
      </c>
      <c r="E192" s="23">
        <v>691</v>
      </c>
      <c r="F192" s="24">
        <v>30</v>
      </c>
      <c r="G192" s="25">
        <v>62</v>
      </c>
      <c r="H192" s="25">
        <v>69</v>
      </c>
      <c r="I192" s="25">
        <v>4</v>
      </c>
      <c r="J192" s="25">
        <v>5</v>
      </c>
      <c r="K192" s="25">
        <v>1</v>
      </c>
      <c r="L192" s="25">
        <v>1</v>
      </c>
      <c r="M192" s="25">
        <v>14</v>
      </c>
      <c r="N192" s="25">
        <v>3</v>
      </c>
      <c r="O192" s="26">
        <v>12</v>
      </c>
      <c r="P192" s="27">
        <v>0</v>
      </c>
      <c r="Q192" s="28">
        <f t="shared" si="6"/>
        <v>0</v>
      </c>
      <c r="R192" s="28">
        <f>Q192+G192+J192</f>
        <v>67</v>
      </c>
      <c r="S192" s="24">
        <v>0</v>
      </c>
      <c r="T192" s="25">
        <v>8</v>
      </c>
      <c r="U192" s="29">
        <f>SUM(F192:O192)</f>
        <v>201</v>
      </c>
      <c r="V192" s="30">
        <f t="shared" si="7"/>
        <v>209</v>
      </c>
      <c r="W192">
        <f>C409</f>
        <v>0</v>
      </c>
    </row>
    <row r="193" spans="1:23" ht="15" hidden="1" customHeight="1" x14ac:dyDescent="0.25">
      <c r="A193" s="19">
        <f t="shared" si="8"/>
        <v>180</v>
      </c>
      <c r="B193" s="32" t="s">
        <v>19</v>
      </c>
      <c r="C193" s="33">
        <v>860</v>
      </c>
      <c r="D193" s="34" t="s">
        <v>26</v>
      </c>
      <c r="E193" s="35">
        <v>691</v>
      </c>
      <c r="F193" s="36">
        <v>27</v>
      </c>
      <c r="G193" s="37">
        <v>67</v>
      </c>
      <c r="H193" s="37">
        <v>73</v>
      </c>
      <c r="I193" s="37">
        <v>4</v>
      </c>
      <c r="J193" s="37">
        <v>2</v>
      </c>
      <c r="K193" s="37">
        <v>1</v>
      </c>
      <c r="L193" s="37">
        <v>4</v>
      </c>
      <c r="M193" s="37">
        <v>16</v>
      </c>
      <c r="N193" s="37">
        <v>1</v>
      </c>
      <c r="O193" s="38">
        <v>13</v>
      </c>
      <c r="P193" s="39">
        <v>0</v>
      </c>
      <c r="Q193" s="40">
        <f t="shared" si="6"/>
        <v>0</v>
      </c>
      <c r="R193" s="40">
        <f>Q193+G193+J193</f>
        <v>69</v>
      </c>
      <c r="S193" s="36">
        <v>0</v>
      </c>
      <c r="T193" s="37">
        <v>9</v>
      </c>
      <c r="U193" s="41">
        <f>SUM(F193:O193)</f>
        <v>208</v>
      </c>
      <c r="V193" s="42">
        <f t="shared" si="7"/>
        <v>217</v>
      </c>
      <c r="W193" t="e">
        <f>W192-W191</f>
        <v>#DIV/0!</v>
      </c>
    </row>
    <row r="194" spans="1:23" ht="15" hidden="1" customHeight="1" x14ac:dyDescent="0.25">
      <c r="A194" s="19">
        <f t="shared" si="8"/>
        <v>181</v>
      </c>
      <c r="B194" s="20" t="s">
        <v>19</v>
      </c>
      <c r="C194" s="21">
        <v>860</v>
      </c>
      <c r="D194" s="22" t="s">
        <v>27</v>
      </c>
      <c r="E194" s="23">
        <v>691</v>
      </c>
      <c r="F194" s="24">
        <v>23</v>
      </c>
      <c r="G194" s="25">
        <v>69</v>
      </c>
      <c r="H194" s="25">
        <v>76</v>
      </c>
      <c r="I194" s="25">
        <v>5</v>
      </c>
      <c r="J194" s="25">
        <v>6</v>
      </c>
      <c r="K194" s="25">
        <v>2</v>
      </c>
      <c r="L194" s="25">
        <v>3</v>
      </c>
      <c r="M194" s="25">
        <v>15</v>
      </c>
      <c r="N194" s="25">
        <v>3</v>
      </c>
      <c r="O194" s="26">
        <v>0</v>
      </c>
      <c r="P194" s="27">
        <v>0</v>
      </c>
      <c r="Q194" s="28">
        <f t="shared" si="6"/>
        <v>0</v>
      </c>
      <c r="R194" s="28">
        <f>Q194+G194+J194</f>
        <v>75</v>
      </c>
      <c r="S194" s="24">
        <v>1</v>
      </c>
      <c r="T194" s="25">
        <v>7</v>
      </c>
      <c r="U194" s="29">
        <f>SUM(F194:O194)</f>
        <v>202</v>
      </c>
      <c r="V194" s="30">
        <f t="shared" si="7"/>
        <v>210</v>
      </c>
      <c r="W194" s="43" t="e">
        <f>W193*100/W192</f>
        <v>#DIV/0!</v>
      </c>
    </row>
    <row r="195" spans="1:23" ht="15" hidden="1" customHeight="1" x14ac:dyDescent="0.25">
      <c r="A195" s="19">
        <f t="shared" si="8"/>
        <v>182</v>
      </c>
      <c r="B195" s="32" t="s">
        <v>19</v>
      </c>
      <c r="C195" s="33">
        <v>860</v>
      </c>
      <c r="D195" s="34" t="s">
        <v>28</v>
      </c>
      <c r="E195" s="35">
        <v>690</v>
      </c>
      <c r="F195" s="36">
        <v>32</v>
      </c>
      <c r="G195" s="37">
        <v>58</v>
      </c>
      <c r="H195" s="37">
        <v>69</v>
      </c>
      <c r="I195" s="37">
        <v>2</v>
      </c>
      <c r="J195" s="37">
        <v>1</v>
      </c>
      <c r="K195" s="37">
        <v>1</v>
      </c>
      <c r="L195" s="37">
        <v>3</v>
      </c>
      <c r="M195" s="37">
        <v>10</v>
      </c>
      <c r="N195" s="37">
        <v>2</v>
      </c>
      <c r="O195" s="38">
        <v>15</v>
      </c>
      <c r="P195" s="39">
        <v>0</v>
      </c>
      <c r="Q195" s="40">
        <f t="shared" si="6"/>
        <v>0</v>
      </c>
      <c r="R195" s="40">
        <f>Q195+G195+J195</f>
        <v>59</v>
      </c>
      <c r="S195" s="36">
        <v>0</v>
      </c>
      <c r="T195" s="37">
        <v>9</v>
      </c>
      <c r="U195" s="41">
        <f>SUM(F195:O195)</f>
        <v>193</v>
      </c>
      <c r="V195" s="42">
        <f t="shared" si="7"/>
        <v>202</v>
      </c>
      <c r="W195" s="44" t="e">
        <f>TEXT(W194,"0.00")</f>
        <v>#DIV/0!</v>
      </c>
    </row>
    <row r="196" spans="1:23" ht="15" hidden="1" customHeight="1" x14ac:dyDescent="0.25">
      <c r="A196" s="19">
        <f t="shared" si="8"/>
        <v>183</v>
      </c>
      <c r="B196" s="20" t="s">
        <v>19</v>
      </c>
      <c r="C196" s="21">
        <v>861</v>
      </c>
      <c r="D196" s="22" t="s">
        <v>20</v>
      </c>
      <c r="E196" s="23">
        <v>510</v>
      </c>
      <c r="F196" s="24">
        <v>3</v>
      </c>
      <c r="G196" s="25">
        <v>97</v>
      </c>
      <c r="H196" s="25">
        <v>88</v>
      </c>
      <c r="I196" s="25">
        <v>31</v>
      </c>
      <c r="J196" s="25">
        <v>1</v>
      </c>
      <c r="K196" s="25">
        <v>0</v>
      </c>
      <c r="L196" s="25">
        <v>1</v>
      </c>
      <c r="M196" s="25">
        <v>7</v>
      </c>
      <c r="N196" s="25">
        <v>2</v>
      </c>
      <c r="O196" s="26">
        <v>0</v>
      </c>
      <c r="P196" s="27">
        <v>0</v>
      </c>
      <c r="Q196" s="28">
        <f t="shared" si="6"/>
        <v>0</v>
      </c>
      <c r="R196" s="28">
        <f>Q196+G196+J196</f>
        <v>98</v>
      </c>
      <c r="S196" s="24">
        <v>0</v>
      </c>
      <c r="T196" s="25">
        <v>6</v>
      </c>
      <c r="U196" s="29">
        <f>SUM(F196:O196)</f>
        <v>230</v>
      </c>
      <c r="V196" s="30">
        <f t="shared" si="7"/>
        <v>236</v>
      </c>
    </row>
    <row r="197" spans="1:23" ht="15" hidden="1" customHeight="1" x14ac:dyDescent="0.25">
      <c r="A197" s="19">
        <f t="shared" si="8"/>
        <v>184</v>
      </c>
      <c r="B197" s="32" t="s">
        <v>19</v>
      </c>
      <c r="C197" s="33">
        <v>862</v>
      </c>
      <c r="D197" s="34" t="s">
        <v>20</v>
      </c>
      <c r="E197" s="35">
        <v>698</v>
      </c>
      <c r="F197" s="36">
        <v>27</v>
      </c>
      <c r="G197" s="37">
        <v>114</v>
      </c>
      <c r="H197" s="37">
        <v>144</v>
      </c>
      <c r="I197" s="37">
        <v>17</v>
      </c>
      <c r="J197" s="37">
        <v>10</v>
      </c>
      <c r="K197" s="37">
        <v>0</v>
      </c>
      <c r="L197" s="37">
        <v>0</v>
      </c>
      <c r="M197" s="37">
        <v>22</v>
      </c>
      <c r="N197" s="37">
        <v>3</v>
      </c>
      <c r="O197" s="38">
        <v>0</v>
      </c>
      <c r="P197" s="39">
        <v>0</v>
      </c>
      <c r="Q197" s="40">
        <f t="shared" si="6"/>
        <v>0</v>
      </c>
      <c r="R197" s="40">
        <f>Q197+G197+J197</f>
        <v>124</v>
      </c>
      <c r="S197" s="36">
        <v>0</v>
      </c>
      <c r="T197" s="37">
        <v>8</v>
      </c>
      <c r="U197" s="41">
        <f>SUM(F197:O197)</f>
        <v>337</v>
      </c>
      <c r="V197" s="42">
        <f t="shared" si="7"/>
        <v>345</v>
      </c>
    </row>
    <row r="198" spans="1:23" ht="15" hidden="1" customHeight="1" x14ac:dyDescent="0.25">
      <c r="A198" s="19">
        <f t="shared" si="8"/>
        <v>185</v>
      </c>
      <c r="B198" s="20" t="s">
        <v>19</v>
      </c>
      <c r="C198" s="21">
        <v>862</v>
      </c>
      <c r="D198" s="22" t="s">
        <v>21</v>
      </c>
      <c r="E198" s="23">
        <v>698</v>
      </c>
      <c r="F198" s="24">
        <v>34</v>
      </c>
      <c r="G198" s="25">
        <v>113</v>
      </c>
      <c r="H198" s="25">
        <v>146</v>
      </c>
      <c r="I198" s="25">
        <v>7</v>
      </c>
      <c r="J198" s="25">
        <v>8</v>
      </c>
      <c r="K198" s="25">
        <v>1</v>
      </c>
      <c r="L198" s="25">
        <v>3</v>
      </c>
      <c r="M198" s="25">
        <v>14</v>
      </c>
      <c r="N198" s="25">
        <v>0</v>
      </c>
      <c r="O198" s="26">
        <v>4</v>
      </c>
      <c r="P198" s="27">
        <v>0</v>
      </c>
      <c r="Q198" s="28">
        <f t="shared" si="6"/>
        <v>0</v>
      </c>
      <c r="R198" s="28">
        <f>Q198+G198+J198</f>
        <v>121</v>
      </c>
      <c r="S198" s="24">
        <v>0</v>
      </c>
      <c r="T198" s="25">
        <v>7</v>
      </c>
      <c r="U198" s="29">
        <f>SUM(F198:O198)</f>
        <v>330</v>
      </c>
      <c r="V198" s="30">
        <f t="shared" si="7"/>
        <v>337</v>
      </c>
    </row>
    <row r="199" spans="1:23" ht="15" hidden="1" customHeight="1" x14ac:dyDescent="0.25">
      <c r="A199" s="19">
        <f t="shared" si="8"/>
        <v>186</v>
      </c>
      <c r="B199" s="32" t="s">
        <v>19</v>
      </c>
      <c r="C199" s="33">
        <v>863</v>
      </c>
      <c r="D199" s="34" t="s">
        <v>20</v>
      </c>
      <c r="E199" s="35">
        <v>580</v>
      </c>
      <c r="F199" s="36">
        <v>5</v>
      </c>
      <c r="G199" s="37">
        <v>111</v>
      </c>
      <c r="H199" s="37">
        <v>118</v>
      </c>
      <c r="I199" s="37">
        <v>16</v>
      </c>
      <c r="J199" s="37">
        <v>1</v>
      </c>
      <c r="K199" s="37">
        <v>0</v>
      </c>
      <c r="L199" s="37">
        <v>2</v>
      </c>
      <c r="M199" s="37">
        <v>6</v>
      </c>
      <c r="N199" s="37">
        <v>1</v>
      </c>
      <c r="O199" s="38">
        <v>4</v>
      </c>
      <c r="P199" s="39">
        <v>0</v>
      </c>
      <c r="Q199" s="40">
        <f t="shared" si="6"/>
        <v>0</v>
      </c>
      <c r="R199" s="40">
        <f>Q199+G199+J199</f>
        <v>112</v>
      </c>
      <c r="S199" s="36">
        <v>0</v>
      </c>
      <c r="T199" s="37">
        <v>4</v>
      </c>
      <c r="U199" s="41">
        <f>SUM(F199:O199)</f>
        <v>264</v>
      </c>
      <c r="V199" s="42">
        <f t="shared" si="7"/>
        <v>268</v>
      </c>
    </row>
    <row r="200" spans="1:23" ht="15" hidden="1" customHeight="1" x14ac:dyDescent="0.25">
      <c r="A200" s="19">
        <f t="shared" si="8"/>
        <v>187</v>
      </c>
      <c r="B200" s="20" t="s">
        <v>19</v>
      </c>
      <c r="C200" s="21">
        <v>863</v>
      </c>
      <c r="D200" s="22" t="s">
        <v>21</v>
      </c>
      <c r="E200" s="23">
        <v>580</v>
      </c>
      <c r="F200" s="24">
        <v>7</v>
      </c>
      <c r="G200" s="25">
        <v>129</v>
      </c>
      <c r="H200" s="25">
        <v>85</v>
      </c>
      <c r="I200" s="25">
        <v>33</v>
      </c>
      <c r="J200" s="25">
        <v>4</v>
      </c>
      <c r="K200" s="25">
        <v>0</v>
      </c>
      <c r="L200" s="25">
        <v>0</v>
      </c>
      <c r="M200" s="25">
        <v>4</v>
      </c>
      <c r="N200" s="25">
        <v>4</v>
      </c>
      <c r="O200" s="26">
        <v>3</v>
      </c>
      <c r="P200" s="27">
        <v>0</v>
      </c>
      <c r="Q200" s="28">
        <f t="shared" si="6"/>
        <v>0</v>
      </c>
      <c r="R200" s="28">
        <f>Q200+G200+J200</f>
        <v>133</v>
      </c>
      <c r="S200" s="24">
        <v>0</v>
      </c>
      <c r="T200" s="25">
        <v>3</v>
      </c>
      <c r="U200" s="29">
        <f>SUM(F200:O200)</f>
        <v>269</v>
      </c>
      <c r="V200" s="30">
        <f t="shared" si="7"/>
        <v>272</v>
      </c>
    </row>
    <row r="201" spans="1:23" ht="15" hidden="1" customHeight="1" x14ac:dyDescent="0.25">
      <c r="A201" s="19">
        <f t="shared" si="8"/>
        <v>188</v>
      </c>
      <c r="B201" s="32" t="s">
        <v>19</v>
      </c>
      <c r="C201" s="33">
        <v>863</v>
      </c>
      <c r="D201" s="34" t="s">
        <v>30</v>
      </c>
      <c r="E201" s="35">
        <v>191</v>
      </c>
      <c r="F201" s="36">
        <v>0</v>
      </c>
      <c r="G201" s="37">
        <v>61</v>
      </c>
      <c r="H201" s="37">
        <v>70</v>
      </c>
      <c r="I201" s="37">
        <v>2</v>
      </c>
      <c r="J201" s="37">
        <v>0</v>
      </c>
      <c r="K201" s="37">
        <v>0</v>
      </c>
      <c r="L201" s="37">
        <v>2</v>
      </c>
      <c r="M201" s="37">
        <v>0</v>
      </c>
      <c r="N201" s="37">
        <v>0</v>
      </c>
      <c r="O201" s="38">
        <v>0</v>
      </c>
      <c r="P201" s="39">
        <v>0</v>
      </c>
      <c r="Q201" s="40">
        <f t="shared" si="6"/>
        <v>0</v>
      </c>
      <c r="R201" s="40">
        <f>Q201+G201+J201</f>
        <v>61</v>
      </c>
      <c r="S201" s="36">
        <v>0</v>
      </c>
      <c r="T201" s="37">
        <v>1</v>
      </c>
      <c r="U201" s="41">
        <f>SUM(F201:O201)</f>
        <v>135</v>
      </c>
      <c r="V201" s="42">
        <f t="shared" si="7"/>
        <v>136</v>
      </c>
    </row>
    <row r="202" spans="1:23" ht="15" hidden="1" customHeight="1" x14ac:dyDescent="0.25">
      <c r="A202" s="19">
        <f t="shared" si="8"/>
        <v>189</v>
      </c>
      <c r="B202" s="20" t="s">
        <v>19</v>
      </c>
      <c r="C202" s="21">
        <v>863</v>
      </c>
      <c r="D202" s="22" t="s">
        <v>22</v>
      </c>
      <c r="E202" s="23">
        <v>579</v>
      </c>
      <c r="F202" s="24">
        <v>10</v>
      </c>
      <c r="G202" s="25">
        <v>139</v>
      </c>
      <c r="H202" s="25">
        <v>94</v>
      </c>
      <c r="I202" s="25">
        <v>19</v>
      </c>
      <c r="J202" s="25">
        <v>1</v>
      </c>
      <c r="K202" s="25">
        <v>0</v>
      </c>
      <c r="L202" s="25">
        <v>1</v>
      </c>
      <c r="M202" s="25">
        <v>5</v>
      </c>
      <c r="N202" s="25">
        <v>2</v>
      </c>
      <c r="O202" s="26">
        <v>4</v>
      </c>
      <c r="P202" s="27">
        <v>0</v>
      </c>
      <c r="Q202" s="28">
        <f t="shared" si="6"/>
        <v>0</v>
      </c>
      <c r="R202" s="28">
        <f>Q202+G202+J202</f>
        <v>140</v>
      </c>
      <c r="S202" s="24">
        <v>0</v>
      </c>
      <c r="T202" s="25">
        <v>6</v>
      </c>
      <c r="U202" s="29">
        <f>SUM(F202:O202)</f>
        <v>275</v>
      </c>
      <c r="V202" s="30">
        <f t="shared" si="7"/>
        <v>281</v>
      </c>
    </row>
    <row r="203" spans="1:23" ht="15" hidden="1" customHeight="1" x14ac:dyDescent="0.25">
      <c r="A203" s="19">
        <f t="shared" si="8"/>
        <v>190</v>
      </c>
      <c r="B203" s="32" t="s">
        <v>19</v>
      </c>
      <c r="C203" s="33">
        <v>863</v>
      </c>
      <c r="D203" s="34" t="s">
        <v>31</v>
      </c>
      <c r="E203" s="35">
        <v>223</v>
      </c>
      <c r="F203" s="36">
        <v>3</v>
      </c>
      <c r="G203" s="37">
        <v>29</v>
      </c>
      <c r="H203" s="37">
        <v>42</v>
      </c>
      <c r="I203" s="37">
        <v>4</v>
      </c>
      <c r="J203" s="37">
        <v>1</v>
      </c>
      <c r="K203" s="37">
        <v>0</v>
      </c>
      <c r="L203" s="37">
        <v>1</v>
      </c>
      <c r="M203" s="37">
        <v>13</v>
      </c>
      <c r="N203" s="37">
        <v>0</v>
      </c>
      <c r="O203" s="38">
        <v>2</v>
      </c>
      <c r="P203" s="39">
        <v>0</v>
      </c>
      <c r="Q203" s="40">
        <f t="shared" si="6"/>
        <v>0</v>
      </c>
      <c r="R203" s="40">
        <f>Q203+G203+J203</f>
        <v>30</v>
      </c>
      <c r="S203" s="36">
        <v>0</v>
      </c>
      <c r="T203" s="37">
        <v>14</v>
      </c>
      <c r="U203" s="41">
        <f>SUM(F203:O203)</f>
        <v>95</v>
      </c>
      <c r="V203" s="42">
        <f t="shared" si="7"/>
        <v>109</v>
      </c>
    </row>
    <row r="204" spans="1:23" ht="15" hidden="1" customHeight="1" x14ac:dyDescent="0.25">
      <c r="A204" s="19">
        <f t="shared" si="8"/>
        <v>191</v>
      </c>
      <c r="B204" s="20" t="s">
        <v>19</v>
      </c>
      <c r="C204" s="21">
        <v>864</v>
      </c>
      <c r="D204" s="22" t="s">
        <v>20</v>
      </c>
      <c r="E204" s="23">
        <v>556</v>
      </c>
      <c r="F204" s="24">
        <v>23</v>
      </c>
      <c r="G204" s="25">
        <v>107</v>
      </c>
      <c r="H204" s="25">
        <v>88</v>
      </c>
      <c r="I204" s="25">
        <v>5</v>
      </c>
      <c r="J204" s="25">
        <v>27</v>
      </c>
      <c r="K204" s="25">
        <v>1</v>
      </c>
      <c r="L204" s="25">
        <v>0</v>
      </c>
      <c r="M204" s="25">
        <v>6</v>
      </c>
      <c r="N204" s="25">
        <v>3</v>
      </c>
      <c r="O204" s="26">
        <v>8</v>
      </c>
      <c r="P204" s="27">
        <v>0</v>
      </c>
      <c r="Q204" s="28">
        <f t="shared" si="6"/>
        <v>0</v>
      </c>
      <c r="R204" s="28">
        <f>Q204+G204+J204</f>
        <v>134</v>
      </c>
      <c r="S204" s="24">
        <v>0</v>
      </c>
      <c r="T204" s="25">
        <v>12</v>
      </c>
      <c r="U204" s="29">
        <f>SUM(F204:O204)</f>
        <v>268</v>
      </c>
      <c r="V204" s="30">
        <f t="shared" si="7"/>
        <v>280</v>
      </c>
      <c r="W204">
        <f>C421</f>
        <v>0</v>
      </c>
    </row>
    <row r="205" spans="1:23" ht="15" hidden="1" customHeight="1" x14ac:dyDescent="0.25">
      <c r="A205" s="19">
        <f t="shared" si="8"/>
        <v>192</v>
      </c>
      <c r="B205" s="32" t="s">
        <v>19</v>
      </c>
      <c r="C205" s="33">
        <v>865</v>
      </c>
      <c r="D205" s="34" t="s">
        <v>20</v>
      </c>
      <c r="E205" s="35">
        <v>686</v>
      </c>
      <c r="F205" s="36">
        <v>21</v>
      </c>
      <c r="G205" s="37">
        <v>128</v>
      </c>
      <c r="H205" s="37">
        <v>141</v>
      </c>
      <c r="I205" s="37">
        <v>9</v>
      </c>
      <c r="J205" s="37">
        <v>34</v>
      </c>
      <c r="K205" s="37">
        <v>1</v>
      </c>
      <c r="L205" s="37">
        <v>2</v>
      </c>
      <c r="M205" s="37">
        <v>13</v>
      </c>
      <c r="N205" s="37">
        <v>1</v>
      </c>
      <c r="O205" s="38">
        <v>4</v>
      </c>
      <c r="P205" s="39">
        <v>0</v>
      </c>
      <c r="Q205" s="40">
        <f t="shared" si="6"/>
        <v>0</v>
      </c>
      <c r="R205" s="40">
        <f>Q205+G205+J205</f>
        <v>162</v>
      </c>
      <c r="S205" s="36">
        <v>0</v>
      </c>
      <c r="T205" s="37">
        <v>6</v>
      </c>
      <c r="U205" s="41">
        <f>SUM(F205:O205)</f>
        <v>354</v>
      </c>
      <c r="V205" s="42">
        <f t="shared" si="7"/>
        <v>360</v>
      </c>
      <c r="W205">
        <f>W204-W203</f>
        <v>0</v>
      </c>
    </row>
    <row r="206" spans="1:23" ht="15" hidden="1" customHeight="1" x14ac:dyDescent="0.25">
      <c r="A206" s="19">
        <f t="shared" si="8"/>
        <v>193</v>
      </c>
      <c r="B206" s="20" t="s">
        <v>19</v>
      </c>
      <c r="C206" s="21">
        <v>865</v>
      </c>
      <c r="D206" s="22" t="s">
        <v>21</v>
      </c>
      <c r="E206" s="23">
        <v>686</v>
      </c>
      <c r="F206" s="24">
        <v>28</v>
      </c>
      <c r="G206" s="25">
        <v>133</v>
      </c>
      <c r="H206" s="25">
        <v>96</v>
      </c>
      <c r="I206" s="25">
        <v>3</v>
      </c>
      <c r="J206" s="25">
        <v>24</v>
      </c>
      <c r="K206" s="25">
        <v>1</v>
      </c>
      <c r="L206" s="25">
        <v>5</v>
      </c>
      <c r="M206" s="25">
        <v>11</v>
      </c>
      <c r="N206" s="25">
        <v>3</v>
      </c>
      <c r="O206" s="26">
        <v>6</v>
      </c>
      <c r="P206" s="27">
        <v>7</v>
      </c>
      <c r="Q206" s="28">
        <f t="shared" ref="Q206:Q226" si="9">P206</f>
        <v>7</v>
      </c>
      <c r="R206" s="28">
        <f>Q206+G206+J206</f>
        <v>164</v>
      </c>
      <c r="S206" s="24">
        <v>0</v>
      </c>
      <c r="T206" s="25">
        <v>7</v>
      </c>
      <c r="U206" s="29">
        <f>SUM(F206:O206)</f>
        <v>310</v>
      </c>
      <c r="V206" s="30">
        <f t="shared" ref="V206:V226" si="10">Q206+S206+T206+U206</f>
        <v>324</v>
      </c>
      <c r="W206" s="43" t="e">
        <f>W205*100/W204</f>
        <v>#DIV/0!</v>
      </c>
    </row>
    <row r="207" spans="1:23" ht="15" hidden="1" customHeight="1" x14ac:dyDescent="0.25">
      <c r="A207" s="19">
        <f t="shared" ref="A207:A226" si="11">A206+1</f>
        <v>194</v>
      </c>
      <c r="B207" s="32" t="s">
        <v>19</v>
      </c>
      <c r="C207" s="33">
        <v>865</v>
      </c>
      <c r="D207" s="34" t="s">
        <v>22</v>
      </c>
      <c r="E207" s="35">
        <v>685</v>
      </c>
      <c r="F207" s="36">
        <v>19</v>
      </c>
      <c r="G207" s="37">
        <v>148</v>
      </c>
      <c r="H207" s="37">
        <v>107</v>
      </c>
      <c r="I207" s="37">
        <v>7</v>
      </c>
      <c r="J207" s="37">
        <v>29</v>
      </c>
      <c r="K207" s="37">
        <v>0</v>
      </c>
      <c r="L207" s="37">
        <v>1</v>
      </c>
      <c r="M207" s="37">
        <v>16</v>
      </c>
      <c r="N207" s="37">
        <v>0</v>
      </c>
      <c r="O207" s="38">
        <v>1</v>
      </c>
      <c r="P207" s="39">
        <v>4</v>
      </c>
      <c r="Q207" s="40">
        <f t="shared" si="9"/>
        <v>4</v>
      </c>
      <c r="R207" s="40">
        <f>Q207+G207+J207</f>
        <v>181</v>
      </c>
      <c r="S207" s="36">
        <v>0</v>
      </c>
      <c r="T207" s="37">
        <v>5</v>
      </c>
      <c r="U207" s="41">
        <f>SUM(F207:O207)</f>
        <v>328</v>
      </c>
      <c r="V207" s="42">
        <f t="shared" si="10"/>
        <v>337</v>
      </c>
      <c r="W207" s="44" t="e">
        <f>TEXT(W206,"0.00")</f>
        <v>#DIV/0!</v>
      </c>
    </row>
    <row r="208" spans="1:23" ht="15" hidden="1" customHeight="1" x14ac:dyDescent="0.25">
      <c r="A208" s="19">
        <f t="shared" si="11"/>
        <v>195</v>
      </c>
      <c r="B208" s="20" t="s">
        <v>19</v>
      </c>
      <c r="C208" s="21">
        <v>866</v>
      </c>
      <c r="D208" s="22" t="s">
        <v>20</v>
      </c>
      <c r="E208" s="23">
        <v>765</v>
      </c>
      <c r="F208" s="24">
        <v>115</v>
      </c>
      <c r="G208" s="25">
        <v>62</v>
      </c>
      <c r="H208" s="25">
        <v>68</v>
      </c>
      <c r="I208" s="25">
        <v>10</v>
      </c>
      <c r="J208" s="25">
        <v>2</v>
      </c>
      <c r="K208" s="25">
        <v>4</v>
      </c>
      <c r="L208" s="25">
        <v>4</v>
      </c>
      <c r="M208" s="25">
        <v>21</v>
      </c>
      <c r="N208" s="25">
        <v>4</v>
      </c>
      <c r="O208" s="26">
        <v>55</v>
      </c>
      <c r="P208" s="27">
        <v>0</v>
      </c>
      <c r="Q208" s="28">
        <f t="shared" si="9"/>
        <v>0</v>
      </c>
      <c r="R208" s="28">
        <f>Q208+G208+J208</f>
        <v>64</v>
      </c>
      <c r="S208" s="24">
        <v>0</v>
      </c>
      <c r="T208" s="25">
        <v>12</v>
      </c>
      <c r="U208" s="29">
        <f>SUM(F208:O208)</f>
        <v>345</v>
      </c>
      <c r="V208" s="30">
        <f t="shared" si="10"/>
        <v>357</v>
      </c>
    </row>
    <row r="209" spans="1:23" ht="15" hidden="1" customHeight="1" x14ac:dyDescent="0.25">
      <c r="A209" s="19">
        <f t="shared" si="11"/>
        <v>196</v>
      </c>
      <c r="B209" s="32" t="s">
        <v>19</v>
      </c>
      <c r="C209" s="33">
        <v>867</v>
      </c>
      <c r="D209" s="34" t="s">
        <v>20</v>
      </c>
      <c r="E209" s="35">
        <v>703</v>
      </c>
      <c r="F209" s="36">
        <v>100</v>
      </c>
      <c r="G209" s="37">
        <v>46</v>
      </c>
      <c r="H209" s="37">
        <v>55</v>
      </c>
      <c r="I209" s="37">
        <v>10</v>
      </c>
      <c r="J209" s="37">
        <v>2</v>
      </c>
      <c r="K209" s="37">
        <v>2</v>
      </c>
      <c r="L209" s="37">
        <v>6</v>
      </c>
      <c r="M209" s="37">
        <v>12</v>
      </c>
      <c r="N209" s="37">
        <v>8</v>
      </c>
      <c r="O209" s="38">
        <v>46</v>
      </c>
      <c r="P209" s="39">
        <v>0</v>
      </c>
      <c r="Q209" s="40">
        <f t="shared" si="9"/>
        <v>0</v>
      </c>
      <c r="R209" s="40">
        <f>Q209+G209+J209</f>
        <v>48</v>
      </c>
      <c r="S209" s="36">
        <v>0</v>
      </c>
      <c r="T209" s="37">
        <v>11</v>
      </c>
      <c r="U209" s="41">
        <f>SUM(F209:O209)</f>
        <v>287</v>
      </c>
      <c r="V209" s="42">
        <f t="shared" si="10"/>
        <v>298</v>
      </c>
    </row>
    <row r="210" spans="1:23" ht="15" hidden="1" customHeight="1" x14ac:dyDescent="0.25">
      <c r="A210" s="19">
        <f t="shared" si="11"/>
        <v>197</v>
      </c>
      <c r="B210" s="20" t="s">
        <v>19</v>
      </c>
      <c r="C210" s="21">
        <v>868</v>
      </c>
      <c r="D210" s="22" t="s">
        <v>20</v>
      </c>
      <c r="E210" s="23">
        <v>746</v>
      </c>
      <c r="F210" s="24">
        <v>21</v>
      </c>
      <c r="G210" s="25">
        <v>77</v>
      </c>
      <c r="H210" s="25">
        <v>87</v>
      </c>
      <c r="I210" s="25">
        <v>5</v>
      </c>
      <c r="J210" s="25">
        <v>6</v>
      </c>
      <c r="K210" s="25">
        <v>1</v>
      </c>
      <c r="L210" s="25">
        <v>6</v>
      </c>
      <c r="M210" s="25">
        <v>21</v>
      </c>
      <c r="N210" s="25">
        <v>2</v>
      </c>
      <c r="O210" s="26">
        <v>16</v>
      </c>
      <c r="P210" s="27">
        <v>0</v>
      </c>
      <c r="Q210" s="28">
        <f t="shared" si="9"/>
        <v>0</v>
      </c>
      <c r="R210" s="28">
        <f>Q210+G210+J210</f>
        <v>83</v>
      </c>
      <c r="S210" s="24">
        <v>0</v>
      </c>
      <c r="T210" s="25">
        <v>8</v>
      </c>
      <c r="U210" s="29">
        <f>SUM(F210:O210)</f>
        <v>242</v>
      </c>
      <c r="V210" s="30">
        <f t="shared" si="10"/>
        <v>250</v>
      </c>
      <c r="W210">
        <f>C427</f>
        <v>0</v>
      </c>
    </row>
    <row r="211" spans="1:23" ht="15" hidden="1" customHeight="1" x14ac:dyDescent="0.25">
      <c r="A211" s="19">
        <f t="shared" si="11"/>
        <v>198</v>
      </c>
      <c r="B211" s="32" t="s">
        <v>19</v>
      </c>
      <c r="C211" s="33">
        <v>868</v>
      </c>
      <c r="D211" s="34" t="s">
        <v>21</v>
      </c>
      <c r="E211" s="35">
        <v>746</v>
      </c>
      <c r="F211" s="36">
        <v>21</v>
      </c>
      <c r="G211" s="37">
        <v>71</v>
      </c>
      <c r="H211" s="37">
        <v>108</v>
      </c>
      <c r="I211" s="37">
        <v>2</v>
      </c>
      <c r="J211" s="37">
        <v>5</v>
      </c>
      <c r="K211" s="37">
        <v>2</v>
      </c>
      <c r="L211" s="37">
        <v>6</v>
      </c>
      <c r="M211" s="37">
        <v>26</v>
      </c>
      <c r="N211" s="37">
        <v>1</v>
      </c>
      <c r="O211" s="38">
        <v>17</v>
      </c>
      <c r="P211" s="39">
        <v>3</v>
      </c>
      <c r="Q211" s="40">
        <f t="shared" si="9"/>
        <v>3</v>
      </c>
      <c r="R211" s="40">
        <f>Q211+G211+J211</f>
        <v>79</v>
      </c>
      <c r="S211" s="36">
        <v>0</v>
      </c>
      <c r="T211" s="37">
        <v>5</v>
      </c>
      <c r="U211" s="41">
        <f>SUM(F211:O211)</f>
        <v>259</v>
      </c>
      <c r="V211" s="42">
        <f t="shared" si="10"/>
        <v>267</v>
      </c>
    </row>
    <row r="212" spans="1:23" ht="15" hidden="1" customHeight="1" x14ac:dyDescent="0.25">
      <c r="A212" s="19">
        <f t="shared" si="11"/>
        <v>199</v>
      </c>
      <c r="B212" s="20" t="s">
        <v>19</v>
      </c>
      <c r="C212" s="21">
        <v>868</v>
      </c>
      <c r="D212" s="22" t="s">
        <v>22</v>
      </c>
      <c r="E212" s="23">
        <v>746</v>
      </c>
      <c r="F212" s="24">
        <v>22</v>
      </c>
      <c r="G212" s="25">
        <v>61</v>
      </c>
      <c r="H212" s="25">
        <v>98</v>
      </c>
      <c r="I212" s="25">
        <v>3</v>
      </c>
      <c r="J212" s="25">
        <v>3</v>
      </c>
      <c r="K212" s="25">
        <v>2</v>
      </c>
      <c r="L212" s="25">
        <v>3</v>
      </c>
      <c r="M212" s="25">
        <v>20</v>
      </c>
      <c r="N212" s="25">
        <v>2</v>
      </c>
      <c r="O212" s="26">
        <v>15</v>
      </c>
      <c r="P212" s="27">
        <v>2</v>
      </c>
      <c r="Q212" s="28">
        <f t="shared" si="9"/>
        <v>2</v>
      </c>
      <c r="R212" s="28">
        <f>Q212+G212+J212</f>
        <v>66</v>
      </c>
      <c r="S212" s="24">
        <v>0</v>
      </c>
      <c r="T212" s="25">
        <v>12</v>
      </c>
      <c r="U212" s="29">
        <f>SUM(F212:O212)</f>
        <v>229</v>
      </c>
      <c r="V212" s="30">
        <f t="shared" si="10"/>
        <v>243</v>
      </c>
      <c r="W212">
        <f>C429</f>
        <v>0</v>
      </c>
    </row>
    <row r="213" spans="1:23" ht="15" hidden="1" customHeight="1" x14ac:dyDescent="0.25">
      <c r="A213" s="19">
        <f t="shared" si="11"/>
        <v>200</v>
      </c>
      <c r="B213" s="32" t="s">
        <v>19</v>
      </c>
      <c r="C213" s="33">
        <v>868</v>
      </c>
      <c r="D213" s="34" t="s">
        <v>23</v>
      </c>
      <c r="E213" s="35">
        <v>746</v>
      </c>
      <c r="F213" s="36">
        <v>23</v>
      </c>
      <c r="G213" s="37">
        <v>77</v>
      </c>
      <c r="H213" s="37">
        <v>103</v>
      </c>
      <c r="I213" s="37">
        <v>5</v>
      </c>
      <c r="J213" s="37">
        <v>3</v>
      </c>
      <c r="K213" s="37">
        <v>3</v>
      </c>
      <c r="L213" s="37">
        <v>2</v>
      </c>
      <c r="M213" s="37">
        <v>22</v>
      </c>
      <c r="N213" s="37">
        <v>3</v>
      </c>
      <c r="O213" s="38">
        <v>10</v>
      </c>
      <c r="P213" s="39">
        <v>2</v>
      </c>
      <c r="Q213" s="40">
        <f t="shared" si="9"/>
        <v>2</v>
      </c>
      <c r="R213" s="40">
        <f>Q213+G213+J213</f>
        <v>82</v>
      </c>
      <c r="S213" s="36">
        <v>0</v>
      </c>
      <c r="T213" s="37">
        <v>6</v>
      </c>
      <c r="U213" s="41">
        <f>SUM(F213:O213)</f>
        <v>251</v>
      </c>
      <c r="V213" s="42">
        <f t="shared" si="10"/>
        <v>259</v>
      </c>
      <c r="W213">
        <f>W212-W211</f>
        <v>0</v>
      </c>
    </row>
    <row r="214" spans="1:23" ht="15" hidden="1" customHeight="1" x14ac:dyDescent="0.25">
      <c r="A214" s="19">
        <f t="shared" si="11"/>
        <v>201</v>
      </c>
      <c r="B214" s="20" t="s">
        <v>19</v>
      </c>
      <c r="C214" s="21">
        <v>868</v>
      </c>
      <c r="D214" s="22" t="s">
        <v>24</v>
      </c>
      <c r="E214" s="23">
        <v>746</v>
      </c>
      <c r="F214" s="24">
        <v>25</v>
      </c>
      <c r="G214" s="25">
        <v>70</v>
      </c>
      <c r="H214" s="25">
        <v>87</v>
      </c>
      <c r="I214" s="25">
        <v>5</v>
      </c>
      <c r="J214" s="25">
        <v>3</v>
      </c>
      <c r="K214" s="25">
        <v>5</v>
      </c>
      <c r="L214" s="25">
        <v>8</v>
      </c>
      <c r="M214" s="25">
        <v>20</v>
      </c>
      <c r="N214" s="25">
        <v>1</v>
      </c>
      <c r="O214" s="26">
        <v>20</v>
      </c>
      <c r="P214" s="27">
        <v>2</v>
      </c>
      <c r="Q214" s="28">
        <f t="shared" si="9"/>
        <v>2</v>
      </c>
      <c r="R214" s="28">
        <f>Q214+G214+J214</f>
        <v>75</v>
      </c>
      <c r="S214" s="24">
        <v>0</v>
      </c>
      <c r="T214" s="25">
        <v>5</v>
      </c>
      <c r="U214" s="29">
        <f>SUM(F214:O214)</f>
        <v>244</v>
      </c>
      <c r="V214" s="30">
        <f t="shared" si="10"/>
        <v>251</v>
      </c>
      <c r="W214" s="43" t="e">
        <f>W213*100/W212</f>
        <v>#DIV/0!</v>
      </c>
    </row>
    <row r="215" spans="1:23" ht="15" hidden="1" customHeight="1" x14ac:dyDescent="0.25">
      <c r="A215" s="19">
        <f t="shared" si="11"/>
        <v>202</v>
      </c>
      <c r="B215" s="32" t="s">
        <v>19</v>
      </c>
      <c r="C215" s="33">
        <v>868</v>
      </c>
      <c r="D215" s="34" t="s">
        <v>25</v>
      </c>
      <c r="E215" s="35">
        <v>746</v>
      </c>
      <c r="F215" s="36">
        <v>26</v>
      </c>
      <c r="G215" s="37">
        <v>71</v>
      </c>
      <c r="H215" s="37">
        <v>81</v>
      </c>
      <c r="I215" s="37">
        <v>0</v>
      </c>
      <c r="J215" s="37">
        <v>7</v>
      </c>
      <c r="K215" s="37">
        <v>5</v>
      </c>
      <c r="L215" s="37">
        <v>1</v>
      </c>
      <c r="M215" s="37">
        <v>13</v>
      </c>
      <c r="N215" s="37">
        <v>2</v>
      </c>
      <c r="O215" s="38">
        <v>23</v>
      </c>
      <c r="P215" s="39">
        <v>0</v>
      </c>
      <c r="Q215" s="40">
        <f t="shared" si="9"/>
        <v>0</v>
      </c>
      <c r="R215" s="40">
        <f>Q215+G215+J215</f>
        <v>78</v>
      </c>
      <c r="S215" s="36">
        <v>0</v>
      </c>
      <c r="T215" s="37">
        <v>7</v>
      </c>
      <c r="U215" s="41">
        <f>SUM(F215:O215)</f>
        <v>229</v>
      </c>
      <c r="V215" s="42">
        <f t="shared" si="10"/>
        <v>236</v>
      </c>
      <c r="W215" s="44" t="e">
        <f>TEXT(W214,"0.00")</f>
        <v>#DIV/0!</v>
      </c>
    </row>
    <row r="216" spans="1:23" ht="15" hidden="1" customHeight="1" x14ac:dyDescent="0.25">
      <c r="A216" s="19">
        <f t="shared" si="11"/>
        <v>203</v>
      </c>
      <c r="B216" s="20" t="s">
        <v>19</v>
      </c>
      <c r="C216" s="21">
        <v>868</v>
      </c>
      <c r="D216" s="22" t="s">
        <v>26</v>
      </c>
      <c r="E216" s="23">
        <v>746</v>
      </c>
      <c r="F216" s="24">
        <v>37</v>
      </c>
      <c r="G216" s="25">
        <v>79</v>
      </c>
      <c r="H216" s="25">
        <v>85</v>
      </c>
      <c r="I216" s="25">
        <v>3</v>
      </c>
      <c r="J216" s="25">
        <v>4</v>
      </c>
      <c r="K216" s="25">
        <v>3</v>
      </c>
      <c r="L216" s="25">
        <v>6</v>
      </c>
      <c r="M216" s="25">
        <v>17</v>
      </c>
      <c r="N216" s="25">
        <v>2</v>
      </c>
      <c r="O216" s="26">
        <v>16</v>
      </c>
      <c r="P216" s="27">
        <v>0</v>
      </c>
      <c r="Q216" s="28">
        <f t="shared" si="9"/>
        <v>0</v>
      </c>
      <c r="R216" s="28">
        <f>Q216+G216+J216</f>
        <v>83</v>
      </c>
      <c r="S216" s="24">
        <v>0</v>
      </c>
      <c r="T216" s="25">
        <v>4</v>
      </c>
      <c r="U216" s="29">
        <f>SUM(F216:O216)</f>
        <v>252</v>
      </c>
      <c r="V216" s="30">
        <f t="shared" si="10"/>
        <v>256</v>
      </c>
    </row>
    <row r="217" spans="1:23" ht="15" hidden="1" customHeight="1" x14ac:dyDescent="0.25">
      <c r="A217" s="19">
        <f t="shared" si="11"/>
        <v>204</v>
      </c>
      <c r="B217" s="32" t="s">
        <v>19</v>
      </c>
      <c r="C217" s="33">
        <v>868</v>
      </c>
      <c r="D217" s="34" t="s">
        <v>27</v>
      </c>
      <c r="E217" s="35">
        <v>746</v>
      </c>
      <c r="F217" s="36">
        <v>15</v>
      </c>
      <c r="G217" s="37">
        <v>69</v>
      </c>
      <c r="H217" s="37">
        <v>93</v>
      </c>
      <c r="I217" s="37">
        <v>2</v>
      </c>
      <c r="J217" s="37">
        <v>2</v>
      </c>
      <c r="K217" s="37">
        <v>3</v>
      </c>
      <c r="L217" s="37">
        <v>7</v>
      </c>
      <c r="M217" s="37">
        <v>15</v>
      </c>
      <c r="N217" s="37">
        <v>0</v>
      </c>
      <c r="O217" s="38">
        <v>18</v>
      </c>
      <c r="P217" s="39">
        <v>1</v>
      </c>
      <c r="Q217" s="40">
        <f t="shared" si="9"/>
        <v>1</v>
      </c>
      <c r="R217" s="40">
        <f>Q217+G217+J217</f>
        <v>72</v>
      </c>
      <c r="S217" s="36">
        <v>0</v>
      </c>
      <c r="T217" s="37">
        <v>12</v>
      </c>
      <c r="U217" s="41">
        <f>SUM(F217:O217)</f>
        <v>224</v>
      </c>
      <c r="V217" s="42">
        <f t="shared" si="10"/>
        <v>237</v>
      </c>
    </row>
    <row r="218" spans="1:23" ht="15" hidden="1" customHeight="1" x14ac:dyDescent="0.25">
      <c r="A218" s="19">
        <f t="shared" si="11"/>
        <v>205</v>
      </c>
      <c r="B218" s="20" t="s">
        <v>19</v>
      </c>
      <c r="C218" s="21">
        <v>868</v>
      </c>
      <c r="D218" s="22" t="s">
        <v>28</v>
      </c>
      <c r="E218" s="23">
        <v>746</v>
      </c>
      <c r="F218" s="24">
        <v>25</v>
      </c>
      <c r="G218" s="25">
        <v>67</v>
      </c>
      <c r="H218" s="25">
        <v>82</v>
      </c>
      <c r="I218" s="25">
        <v>0</v>
      </c>
      <c r="J218" s="25">
        <v>4</v>
      </c>
      <c r="K218" s="25">
        <v>2</v>
      </c>
      <c r="L218" s="25">
        <v>5</v>
      </c>
      <c r="M218" s="25">
        <v>18</v>
      </c>
      <c r="N218" s="25">
        <v>1</v>
      </c>
      <c r="O218" s="26">
        <v>24</v>
      </c>
      <c r="P218" s="27">
        <v>0</v>
      </c>
      <c r="Q218" s="28">
        <f t="shared" si="9"/>
        <v>0</v>
      </c>
      <c r="R218" s="28">
        <f>Q218+G218+J218</f>
        <v>71</v>
      </c>
      <c r="S218" s="24">
        <v>0</v>
      </c>
      <c r="T218" s="25">
        <v>13</v>
      </c>
      <c r="U218" s="29">
        <f>SUM(F218:O218)</f>
        <v>228</v>
      </c>
      <c r="V218" s="30">
        <f t="shared" si="10"/>
        <v>241</v>
      </c>
    </row>
    <row r="219" spans="1:23" ht="15" hidden="1" customHeight="1" x14ac:dyDescent="0.25">
      <c r="A219" s="19">
        <f t="shared" si="11"/>
        <v>206</v>
      </c>
      <c r="B219" s="32" t="s">
        <v>19</v>
      </c>
      <c r="C219" s="33">
        <v>868</v>
      </c>
      <c r="D219" s="34" t="s">
        <v>29</v>
      </c>
      <c r="E219" s="35">
        <v>746</v>
      </c>
      <c r="F219" s="36">
        <v>25</v>
      </c>
      <c r="G219" s="37">
        <v>66</v>
      </c>
      <c r="H219" s="37">
        <v>115</v>
      </c>
      <c r="I219" s="37">
        <v>1</v>
      </c>
      <c r="J219" s="37">
        <v>1</v>
      </c>
      <c r="K219" s="37">
        <v>1</v>
      </c>
      <c r="L219" s="37">
        <v>4</v>
      </c>
      <c r="M219" s="37">
        <v>13</v>
      </c>
      <c r="N219" s="37">
        <v>4</v>
      </c>
      <c r="O219" s="38">
        <v>19</v>
      </c>
      <c r="P219" s="39">
        <v>0</v>
      </c>
      <c r="Q219" s="40">
        <f t="shared" si="9"/>
        <v>0</v>
      </c>
      <c r="R219" s="40">
        <f>Q219+G219+J219</f>
        <v>67</v>
      </c>
      <c r="S219" s="36">
        <v>0</v>
      </c>
      <c r="T219" s="37">
        <v>10</v>
      </c>
      <c r="U219" s="41">
        <f>SUM(F219:O219)</f>
        <v>249</v>
      </c>
      <c r="V219" s="42">
        <f t="shared" si="10"/>
        <v>259</v>
      </c>
    </row>
    <row r="220" spans="1:23" ht="15" hidden="1" customHeight="1" x14ac:dyDescent="0.25">
      <c r="A220" s="19">
        <f t="shared" si="11"/>
        <v>207</v>
      </c>
      <c r="B220" s="20" t="s">
        <v>19</v>
      </c>
      <c r="C220" s="21">
        <v>868</v>
      </c>
      <c r="D220" s="22" t="s">
        <v>33</v>
      </c>
      <c r="E220" s="23">
        <v>746</v>
      </c>
      <c r="F220" s="24">
        <v>31</v>
      </c>
      <c r="G220" s="25">
        <v>73</v>
      </c>
      <c r="H220" s="25">
        <v>69</v>
      </c>
      <c r="I220" s="25">
        <v>0</v>
      </c>
      <c r="J220" s="25">
        <v>2</v>
      </c>
      <c r="K220" s="25">
        <v>6</v>
      </c>
      <c r="L220" s="25">
        <v>3</v>
      </c>
      <c r="M220" s="25">
        <v>10</v>
      </c>
      <c r="N220" s="25">
        <v>2</v>
      </c>
      <c r="O220" s="26">
        <v>30</v>
      </c>
      <c r="P220" s="27">
        <v>0</v>
      </c>
      <c r="Q220" s="28">
        <f t="shared" si="9"/>
        <v>0</v>
      </c>
      <c r="R220" s="28">
        <f>Q220+G220+J220</f>
        <v>75</v>
      </c>
      <c r="S220" s="24">
        <v>0</v>
      </c>
      <c r="T220" s="25">
        <v>14</v>
      </c>
      <c r="U220" s="29">
        <f>SUM(F220:O220)</f>
        <v>226</v>
      </c>
      <c r="V220" s="30">
        <f t="shared" si="10"/>
        <v>240</v>
      </c>
    </row>
    <row r="221" spans="1:23" ht="15" hidden="1" customHeight="1" x14ac:dyDescent="0.25">
      <c r="A221" s="19">
        <f t="shared" si="11"/>
        <v>208</v>
      </c>
      <c r="B221" s="32" t="s">
        <v>19</v>
      </c>
      <c r="C221" s="33">
        <v>868</v>
      </c>
      <c r="D221" s="34" t="s">
        <v>34</v>
      </c>
      <c r="E221" s="35">
        <v>746</v>
      </c>
      <c r="F221" s="36">
        <v>33</v>
      </c>
      <c r="G221" s="37">
        <v>74</v>
      </c>
      <c r="H221" s="37">
        <v>75</v>
      </c>
      <c r="I221" s="37">
        <v>4</v>
      </c>
      <c r="J221" s="37">
        <v>4</v>
      </c>
      <c r="K221" s="37">
        <v>1</v>
      </c>
      <c r="L221" s="37">
        <v>8</v>
      </c>
      <c r="M221" s="37">
        <v>16</v>
      </c>
      <c r="N221" s="37">
        <v>0</v>
      </c>
      <c r="O221" s="38">
        <v>17</v>
      </c>
      <c r="P221" s="39">
        <v>1</v>
      </c>
      <c r="Q221" s="40">
        <f t="shared" si="9"/>
        <v>1</v>
      </c>
      <c r="R221" s="40">
        <f>Q221+G221+J221</f>
        <v>79</v>
      </c>
      <c r="S221" s="36">
        <v>0</v>
      </c>
      <c r="T221" s="37">
        <v>15</v>
      </c>
      <c r="U221" s="41">
        <f>SUM(F221:O221)</f>
        <v>232</v>
      </c>
      <c r="V221" s="42">
        <f t="shared" si="10"/>
        <v>248</v>
      </c>
    </row>
    <row r="222" spans="1:23" ht="15" hidden="1" customHeight="1" x14ac:dyDescent="0.25">
      <c r="A222" s="19">
        <f t="shared" si="11"/>
        <v>209</v>
      </c>
      <c r="B222" s="20" t="s">
        <v>19</v>
      </c>
      <c r="C222" s="21">
        <v>868</v>
      </c>
      <c r="D222" s="22" t="s">
        <v>35</v>
      </c>
      <c r="E222" s="23">
        <v>746</v>
      </c>
      <c r="F222" s="24">
        <v>26</v>
      </c>
      <c r="G222" s="25">
        <v>93</v>
      </c>
      <c r="H222" s="25">
        <v>77</v>
      </c>
      <c r="I222" s="25">
        <v>8</v>
      </c>
      <c r="J222" s="25">
        <v>3</v>
      </c>
      <c r="K222" s="25">
        <v>4</v>
      </c>
      <c r="L222" s="25">
        <v>4</v>
      </c>
      <c r="M222" s="25">
        <v>22</v>
      </c>
      <c r="N222" s="25">
        <v>0</v>
      </c>
      <c r="O222" s="26">
        <v>0</v>
      </c>
      <c r="P222" s="27">
        <v>0</v>
      </c>
      <c r="Q222" s="28">
        <f t="shared" si="9"/>
        <v>0</v>
      </c>
      <c r="R222" s="28">
        <f>Q222+G222+J222</f>
        <v>96</v>
      </c>
      <c r="S222" s="24">
        <v>0</v>
      </c>
      <c r="T222" s="25">
        <v>9</v>
      </c>
      <c r="U222" s="29">
        <f>SUM(F222:O222)</f>
        <v>237</v>
      </c>
      <c r="V222" s="30">
        <f t="shared" si="10"/>
        <v>246</v>
      </c>
    </row>
    <row r="223" spans="1:23" ht="15" hidden="1" customHeight="1" x14ac:dyDescent="0.25">
      <c r="A223" s="19">
        <f t="shared" si="11"/>
        <v>210</v>
      </c>
      <c r="B223" s="32" t="s">
        <v>19</v>
      </c>
      <c r="C223" s="33">
        <v>869</v>
      </c>
      <c r="D223" s="34" t="s">
        <v>20</v>
      </c>
      <c r="E223" s="35">
        <v>482</v>
      </c>
      <c r="F223" s="36">
        <v>13</v>
      </c>
      <c r="G223" s="37">
        <v>99</v>
      </c>
      <c r="H223" s="37">
        <v>70</v>
      </c>
      <c r="I223" s="37">
        <v>3</v>
      </c>
      <c r="J223" s="37">
        <v>0</v>
      </c>
      <c r="K223" s="37">
        <v>0</v>
      </c>
      <c r="L223" s="37">
        <v>0</v>
      </c>
      <c r="M223" s="37">
        <v>14</v>
      </c>
      <c r="N223" s="37">
        <v>1</v>
      </c>
      <c r="O223" s="38">
        <v>3</v>
      </c>
      <c r="P223" s="39">
        <v>0</v>
      </c>
      <c r="Q223" s="40">
        <f t="shared" si="9"/>
        <v>0</v>
      </c>
      <c r="R223" s="40">
        <f>Q223+G223+J223</f>
        <v>99</v>
      </c>
      <c r="S223" s="36">
        <v>0</v>
      </c>
      <c r="T223" s="37">
        <v>6</v>
      </c>
      <c r="U223" s="41">
        <f>SUM(F223:O223)</f>
        <v>203</v>
      </c>
      <c r="V223" s="42">
        <f t="shared" si="10"/>
        <v>209</v>
      </c>
    </row>
    <row r="224" spans="1:23" ht="15" hidden="1" customHeight="1" x14ac:dyDescent="0.25">
      <c r="A224" s="19">
        <f t="shared" si="11"/>
        <v>211</v>
      </c>
      <c r="B224" s="20" t="s">
        <v>19</v>
      </c>
      <c r="C224" s="21">
        <v>869</v>
      </c>
      <c r="D224" s="22" t="s">
        <v>21</v>
      </c>
      <c r="E224" s="23">
        <v>481</v>
      </c>
      <c r="F224" s="24">
        <v>17</v>
      </c>
      <c r="G224" s="25">
        <v>99</v>
      </c>
      <c r="H224" s="25">
        <v>60</v>
      </c>
      <c r="I224" s="25">
        <v>9</v>
      </c>
      <c r="J224" s="25">
        <v>1</v>
      </c>
      <c r="K224" s="25">
        <v>2</v>
      </c>
      <c r="L224" s="25">
        <v>2</v>
      </c>
      <c r="M224" s="25">
        <v>13</v>
      </c>
      <c r="N224" s="25">
        <v>0</v>
      </c>
      <c r="O224" s="26">
        <v>0</v>
      </c>
      <c r="P224" s="27">
        <v>0</v>
      </c>
      <c r="Q224" s="28">
        <f t="shared" si="9"/>
        <v>0</v>
      </c>
      <c r="R224" s="28">
        <f>Q224+G224+J224</f>
        <v>100</v>
      </c>
      <c r="S224" s="24">
        <v>1</v>
      </c>
      <c r="T224" s="25">
        <v>6</v>
      </c>
      <c r="U224" s="29">
        <f>SUM(F224:O224)</f>
        <v>203</v>
      </c>
      <c r="V224" s="30">
        <f t="shared" si="10"/>
        <v>210</v>
      </c>
      <c r="W224">
        <f>C441</f>
        <v>0</v>
      </c>
    </row>
    <row r="225" spans="1:24" ht="15" hidden="1" customHeight="1" x14ac:dyDescent="0.25">
      <c r="A225" s="19">
        <f t="shared" si="11"/>
        <v>212</v>
      </c>
      <c r="B225" s="32" t="s">
        <v>19</v>
      </c>
      <c r="C225" s="33">
        <v>870</v>
      </c>
      <c r="D225" s="34" t="s">
        <v>20</v>
      </c>
      <c r="E225" s="35">
        <v>767</v>
      </c>
      <c r="F225" s="36">
        <v>36</v>
      </c>
      <c r="G225" s="37">
        <v>99</v>
      </c>
      <c r="H225" s="37">
        <v>93</v>
      </c>
      <c r="I225" s="37">
        <v>10</v>
      </c>
      <c r="J225" s="37">
        <v>3</v>
      </c>
      <c r="K225" s="37">
        <v>2</v>
      </c>
      <c r="L225" s="37">
        <v>4</v>
      </c>
      <c r="M225" s="37">
        <v>12</v>
      </c>
      <c r="N225" s="37">
        <v>10</v>
      </c>
      <c r="O225" s="38">
        <v>13</v>
      </c>
      <c r="P225" s="39">
        <v>0</v>
      </c>
      <c r="Q225" s="40">
        <f t="shared" si="9"/>
        <v>0</v>
      </c>
      <c r="R225" s="40">
        <f>Q225+G225+J225</f>
        <v>102</v>
      </c>
      <c r="S225" s="36">
        <v>0</v>
      </c>
      <c r="T225" s="37">
        <v>10</v>
      </c>
      <c r="U225" s="41">
        <f>SUM(F225:O225)</f>
        <v>282</v>
      </c>
      <c r="V225" s="42">
        <f t="shared" si="10"/>
        <v>292</v>
      </c>
      <c r="W225">
        <f>W224-W223</f>
        <v>0</v>
      </c>
    </row>
    <row r="226" spans="1:24" ht="15" hidden="1" customHeight="1" x14ac:dyDescent="0.25">
      <c r="A226" s="19">
        <f t="shared" si="11"/>
        <v>213</v>
      </c>
      <c r="B226" s="20" t="s">
        <v>19</v>
      </c>
      <c r="C226" s="21">
        <v>870</v>
      </c>
      <c r="D226" s="22" t="s">
        <v>21</v>
      </c>
      <c r="E226" s="23">
        <v>766</v>
      </c>
      <c r="F226" s="24">
        <v>22</v>
      </c>
      <c r="G226" s="25">
        <v>117</v>
      </c>
      <c r="H226" s="25">
        <v>70</v>
      </c>
      <c r="I226" s="25">
        <v>6</v>
      </c>
      <c r="J226" s="25">
        <v>6</v>
      </c>
      <c r="K226" s="25">
        <v>0</v>
      </c>
      <c r="L226" s="25">
        <v>5</v>
      </c>
      <c r="M226" s="25">
        <v>16</v>
      </c>
      <c r="N226" s="25">
        <v>5</v>
      </c>
      <c r="O226" s="26">
        <v>17</v>
      </c>
      <c r="P226" s="27">
        <v>0</v>
      </c>
      <c r="Q226" s="28">
        <f t="shared" si="9"/>
        <v>0</v>
      </c>
      <c r="R226" s="28">
        <f>Q226+G226+J226</f>
        <v>123</v>
      </c>
      <c r="S226" s="24">
        <v>0</v>
      </c>
      <c r="T226" s="25">
        <v>3</v>
      </c>
      <c r="U226" s="29">
        <f>SUM(F226:O226)</f>
        <v>264</v>
      </c>
      <c r="V226" s="30">
        <f t="shared" si="10"/>
        <v>267</v>
      </c>
      <c r="W226" s="43" t="e">
        <f>W225*100/W224</f>
        <v>#DIV/0!</v>
      </c>
    </row>
    <row r="227" spans="1:24" ht="5.0999999999999996" customHeight="1" x14ac:dyDescent="0.25">
      <c r="A227" s="45"/>
      <c r="B227" s="46"/>
      <c r="C227" s="47"/>
      <c r="D227" s="48"/>
      <c r="E227" s="49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1"/>
    </row>
    <row r="228" spans="1:24" ht="0.95" customHeight="1" x14ac:dyDescent="0.25">
      <c r="A228" s="52"/>
      <c r="B228" s="53"/>
      <c r="C228" s="54"/>
      <c r="D228" s="55"/>
      <c r="E228" s="56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8"/>
    </row>
    <row r="229" spans="1:24" ht="0.95" customHeight="1" x14ac:dyDescent="0.25">
      <c r="A229" s="45"/>
      <c r="B229" s="46"/>
      <c r="C229" s="47"/>
      <c r="D229" s="48"/>
      <c r="E229" s="49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1"/>
    </row>
    <row r="230" spans="1:24" ht="30" customHeight="1" x14ac:dyDescent="0.25">
      <c r="A230" s="59" t="s">
        <v>36</v>
      </c>
      <c r="B230" s="59"/>
      <c r="C230" s="59">
        <f>COUNTA(C14:C226)</f>
        <v>213</v>
      </c>
      <c r="D230" s="60"/>
      <c r="E230" s="61">
        <f t="shared" ref="E230:V230" si="12">SUM(E14:E226)</f>
        <v>135693</v>
      </c>
      <c r="F230" s="61">
        <f t="shared" si="12"/>
        <v>6367</v>
      </c>
      <c r="G230" s="61">
        <f t="shared" si="12"/>
        <v>17832</v>
      </c>
      <c r="H230" s="61">
        <f t="shared" si="12"/>
        <v>17444</v>
      </c>
      <c r="I230" s="61">
        <f t="shared" si="12"/>
        <v>1148</v>
      </c>
      <c r="J230" s="61">
        <f t="shared" si="12"/>
        <v>815</v>
      </c>
      <c r="K230" s="61">
        <f t="shared" si="12"/>
        <v>434</v>
      </c>
      <c r="L230" s="61">
        <f t="shared" si="12"/>
        <v>843</v>
      </c>
      <c r="M230" s="61">
        <f t="shared" si="12"/>
        <v>3168</v>
      </c>
      <c r="N230" s="61">
        <f t="shared" si="12"/>
        <v>543</v>
      </c>
      <c r="O230" s="61">
        <f t="shared" si="12"/>
        <v>3236</v>
      </c>
      <c r="P230" s="61">
        <f t="shared" si="12"/>
        <v>151</v>
      </c>
      <c r="Q230" s="61">
        <f t="shared" si="12"/>
        <v>151</v>
      </c>
      <c r="R230" s="61">
        <f t="shared" si="12"/>
        <v>18798</v>
      </c>
      <c r="S230" s="61">
        <f t="shared" si="12"/>
        <v>85</v>
      </c>
      <c r="T230" s="61">
        <f t="shared" si="12"/>
        <v>1749</v>
      </c>
      <c r="U230" s="61">
        <f t="shared" si="12"/>
        <v>51830</v>
      </c>
      <c r="V230" s="61">
        <f t="shared" si="12"/>
        <v>53815</v>
      </c>
    </row>
    <row r="231" spans="1:24" x14ac:dyDescent="0.25">
      <c r="F231" s="91">
        <f>F230-F242</f>
        <v>6108</v>
      </c>
      <c r="G231" s="91">
        <f>G230-G243</f>
        <v>17119</v>
      </c>
      <c r="H231" s="91">
        <f t="shared" ref="H231:X231" si="13">H230-H242</f>
        <v>16829</v>
      </c>
      <c r="I231" s="91">
        <f t="shared" si="13"/>
        <v>1115</v>
      </c>
      <c r="J231" s="91">
        <f t="shared" si="13"/>
        <v>783</v>
      </c>
      <c r="K231" s="91">
        <f t="shared" si="13"/>
        <v>419</v>
      </c>
      <c r="L231" s="91">
        <f t="shared" si="13"/>
        <v>795</v>
      </c>
      <c r="M231" s="91">
        <f t="shared" si="13"/>
        <v>3055</v>
      </c>
      <c r="N231" s="91">
        <f t="shared" si="13"/>
        <v>530</v>
      </c>
      <c r="O231" s="91">
        <f t="shared" si="13"/>
        <v>3175</v>
      </c>
      <c r="P231" s="91">
        <f t="shared" si="13"/>
        <v>31</v>
      </c>
      <c r="Q231" s="91">
        <f t="shared" si="13"/>
        <v>31</v>
      </c>
      <c r="R231" s="91">
        <f t="shared" si="13"/>
        <v>18798</v>
      </c>
      <c r="S231" s="91">
        <f t="shared" si="13"/>
        <v>84</v>
      </c>
      <c r="T231" s="91">
        <f>T230-T242</f>
        <v>1682</v>
      </c>
      <c r="U231" s="91">
        <f t="shared" si="13"/>
        <v>51830</v>
      </c>
      <c r="V231" s="91">
        <f t="shared" si="13"/>
        <v>53815</v>
      </c>
      <c r="X231" s="91"/>
    </row>
    <row r="232" spans="1:24" x14ac:dyDescent="0.25">
      <c r="F232">
        <f>F14+F58+F109+F113+F115+F149+F150+F151</f>
        <v>259</v>
      </c>
      <c r="G232">
        <f t="shared" ref="G232:X232" si="14">G14+G58+G109+G113+G115+G149+G150+G151</f>
        <v>604</v>
      </c>
      <c r="H232">
        <f t="shared" si="14"/>
        <v>615</v>
      </c>
      <c r="I232">
        <f t="shared" si="14"/>
        <v>33</v>
      </c>
      <c r="J232">
        <f t="shared" si="14"/>
        <v>32</v>
      </c>
      <c r="K232">
        <f t="shared" si="14"/>
        <v>15</v>
      </c>
      <c r="L232">
        <f t="shared" si="14"/>
        <v>48</v>
      </c>
      <c r="M232">
        <f t="shared" si="14"/>
        <v>113</v>
      </c>
      <c r="N232">
        <f t="shared" si="14"/>
        <v>13</v>
      </c>
      <c r="O232">
        <f t="shared" si="14"/>
        <v>61</v>
      </c>
      <c r="P232">
        <f t="shared" si="14"/>
        <v>120</v>
      </c>
      <c r="Q232">
        <f t="shared" si="14"/>
        <v>120</v>
      </c>
      <c r="R232">
        <f t="shared" si="14"/>
        <v>756</v>
      </c>
      <c r="S232">
        <f t="shared" si="14"/>
        <v>1</v>
      </c>
      <c r="T232">
        <f>T14+T58+T109+T113+T115+T149+T150</f>
        <v>56</v>
      </c>
      <c r="U232">
        <f t="shared" si="14"/>
        <v>1793</v>
      </c>
      <c r="V232">
        <f t="shared" si="14"/>
        <v>1981</v>
      </c>
      <c r="X232">
        <f t="shared" si="14"/>
        <v>1972</v>
      </c>
    </row>
    <row r="234" spans="1:24" x14ac:dyDescent="0.25">
      <c r="F234">
        <v>58</v>
      </c>
      <c r="G234">
        <v>79</v>
      </c>
      <c r="H234">
        <v>79</v>
      </c>
      <c r="I234">
        <v>8</v>
      </c>
      <c r="J234">
        <v>7</v>
      </c>
      <c r="K234">
        <v>6</v>
      </c>
      <c r="L234">
        <v>6</v>
      </c>
      <c r="M234">
        <v>27</v>
      </c>
      <c r="N234">
        <v>1</v>
      </c>
      <c r="O234">
        <v>21</v>
      </c>
      <c r="P234">
        <v>1</v>
      </c>
      <c r="Q234">
        <v>1</v>
      </c>
      <c r="S234">
        <v>0</v>
      </c>
      <c r="T234">
        <v>9</v>
      </c>
    </row>
    <row r="235" spans="1:24" x14ac:dyDescent="0.25">
      <c r="F235">
        <v>27</v>
      </c>
      <c r="G235">
        <v>68</v>
      </c>
      <c r="H235">
        <v>53</v>
      </c>
      <c r="I235">
        <v>4</v>
      </c>
      <c r="J235">
        <v>2</v>
      </c>
      <c r="K235">
        <v>2</v>
      </c>
      <c r="L235">
        <v>6</v>
      </c>
      <c r="M235">
        <v>9</v>
      </c>
      <c r="N235">
        <v>2</v>
      </c>
      <c r="O235">
        <v>2</v>
      </c>
      <c r="P235">
        <v>0</v>
      </c>
      <c r="Q235">
        <v>0</v>
      </c>
      <c r="S235">
        <v>0</v>
      </c>
      <c r="T235">
        <v>8</v>
      </c>
    </row>
    <row r="236" spans="1:24" x14ac:dyDescent="0.25">
      <c r="F236">
        <v>21</v>
      </c>
      <c r="G236">
        <v>123</v>
      </c>
      <c r="H236">
        <v>71</v>
      </c>
      <c r="I236">
        <v>5</v>
      </c>
      <c r="J236">
        <v>4</v>
      </c>
      <c r="K236">
        <v>1</v>
      </c>
      <c r="L236">
        <v>12</v>
      </c>
      <c r="M236">
        <v>10</v>
      </c>
      <c r="N236">
        <v>2</v>
      </c>
      <c r="O236">
        <v>11</v>
      </c>
      <c r="P236">
        <v>0</v>
      </c>
      <c r="Q236">
        <v>0</v>
      </c>
      <c r="S236">
        <v>0</v>
      </c>
      <c r="T236">
        <v>8</v>
      </c>
    </row>
    <row r="237" spans="1:24" x14ac:dyDescent="0.25">
      <c r="F237">
        <v>13</v>
      </c>
      <c r="G237">
        <v>105</v>
      </c>
      <c r="H237">
        <v>67</v>
      </c>
      <c r="I237">
        <v>9</v>
      </c>
      <c r="J237">
        <v>3</v>
      </c>
      <c r="K237">
        <v>1</v>
      </c>
      <c r="L237">
        <v>11</v>
      </c>
      <c r="M237">
        <v>16</v>
      </c>
      <c r="N237">
        <v>0</v>
      </c>
      <c r="O237">
        <v>7</v>
      </c>
      <c r="P237">
        <v>116</v>
      </c>
      <c r="Q237">
        <v>116</v>
      </c>
      <c r="S237">
        <v>0</v>
      </c>
      <c r="T237">
        <v>9</v>
      </c>
    </row>
    <row r="238" spans="1:24" x14ac:dyDescent="0.25">
      <c r="F238">
        <v>19</v>
      </c>
      <c r="G238">
        <v>12</v>
      </c>
      <c r="H238">
        <v>83</v>
      </c>
      <c r="I238">
        <v>1</v>
      </c>
      <c r="J238">
        <v>3</v>
      </c>
      <c r="K238">
        <v>0</v>
      </c>
      <c r="L238">
        <v>6</v>
      </c>
      <c r="M238">
        <v>6</v>
      </c>
      <c r="N238">
        <v>0</v>
      </c>
      <c r="O238">
        <v>3</v>
      </c>
      <c r="P238">
        <v>0</v>
      </c>
      <c r="Q238">
        <v>0</v>
      </c>
      <c r="S238">
        <v>1</v>
      </c>
      <c r="T238">
        <v>6</v>
      </c>
    </row>
    <row r="239" spans="1:24" x14ac:dyDescent="0.25">
      <c r="F239">
        <v>37</v>
      </c>
      <c r="G239">
        <v>68</v>
      </c>
      <c r="H239">
        <v>89</v>
      </c>
      <c r="I239">
        <v>2</v>
      </c>
      <c r="J239">
        <v>6</v>
      </c>
      <c r="K239">
        <v>1</v>
      </c>
      <c r="L239">
        <v>1</v>
      </c>
      <c r="M239">
        <v>14</v>
      </c>
      <c r="N239">
        <v>1</v>
      </c>
      <c r="O239">
        <v>5</v>
      </c>
      <c r="P239">
        <v>0</v>
      </c>
      <c r="Q239">
        <v>0</v>
      </c>
      <c r="S239">
        <v>0</v>
      </c>
      <c r="T239">
        <v>10</v>
      </c>
    </row>
    <row r="240" spans="1:24" x14ac:dyDescent="0.25">
      <c r="F240">
        <v>45</v>
      </c>
      <c r="G240">
        <v>73</v>
      </c>
      <c r="H240">
        <v>88</v>
      </c>
      <c r="I240">
        <v>2</v>
      </c>
      <c r="J240">
        <v>3</v>
      </c>
      <c r="K240">
        <v>4</v>
      </c>
      <c r="L240">
        <v>3</v>
      </c>
      <c r="M240">
        <v>18</v>
      </c>
      <c r="N240">
        <v>1</v>
      </c>
      <c r="O240">
        <v>8</v>
      </c>
      <c r="P240">
        <v>3</v>
      </c>
      <c r="Q240">
        <v>3</v>
      </c>
      <c r="S240">
        <v>0</v>
      </c>
      <c r="T240">
        <v>6</v>
      </c>
    </row>
    <row r="241" spans="6:22" x14ac:dyDescent="0.25">
      <c r="F241">
        <v>39</v>
      </c>
      <c r="G241">
        <v>76</v>
      </c>
      <c r="H241">
        <v>85</v>
      </c>
      <c r="I241">
        <v>2</v>
      </c>
      <c r="J241">
        <v>4</v>
      </c>
      <c r="K241">
        <v>0</v>
      </c>
      <c r="L241">
        <v>3</v>
      </c>
      <c r="M241">
        <v>13</v>
      </c>
      <c r="N241">
        <v>6</v>
      </c>
      <c r="O241">
        <v>4</v>
      </c>
      <c r="P241">
        <v>0</v>
      </c>
      <c r="Q241">
        <v>0</v>
      </c>
      <c r="S241">
        <v>0</v>
      </c>
      <c r="T241">
        <v>11</v>
      </c>
    </row>
    <row r="242" spans="6:22" x14ac:dyDescent="0.25">
      <c r="F242">
        <f t="shared" ref="F242:G242" si="15">SUBTOTAL(9,F234:F241)</f>
        <v>259</v>
      </c>
      <c r="G242" s="90">
        <f t="shared" si="15"/>
        <v>604</v>
      </c>
      <c r="H242">
        <f>SUBTOTAL(9,H234:H241)</f>
        <v>615</v>
      </c>
      <c r="I242">
        <f t="shared" ref="I242:V242" si="16">SUBTOTAL(9,I234:I241)</f>
        <v>33</v>
      </c>
      <c r="J242">
        <f t="shared" si="16"/>
        <v>32</v>
      </c>
      <c r="K242">
        <f t="shared" si="16"/>
        <v>15</v>
      </c>
      <c r="L242">
        <f t="shared" si="16"/>
        <v>48</v>
      </c>
      <c r="M242">
        <f t="shared" si="16"/>
        <v>113</v>
      </c>
      <c r="N242">
        <f t="shared" si="16"/>
        <v>13</v>
      </c>
      <c r="O242">
        <f t="shared" si="16"/>
        <v>61</v>
      </c>
      <c r="P242">
        <f t="shared" si="16"/>
        <v>120</v>
      </c>
      <c r="Q242">
        <f t="shared" si="16"/>
        <v>120</v>
      </c>
      <c r="R242">
        <f t="shared" si="16"/>
        <v>0</v>
      </c>
      <c r="S242">
        <f t="shared" si="16"/>
        <v>1</v>
      </c>
      <c r="T242">
        <f t="shared" si="16"/>
        <v>67</v>
      </c>
      <c r="U242">
        <f t="shared" si="16"/>
        <v>0</v>
      </c>
      <c r="V242">
        <f t="shared" si="16"/>
        <v>0</v>
      </c>
    </row>
    <row r="243" spans="6:22" x14ac:dyDescent="0.25">
      <c r="G243">
        <v>713</v>
      </c>
    </row>
    <row r="244" spans="6:22" x14ac:dyDescent="0.25">
      <c r="G244">
        <f>G243-G242</f>
        <v>109</v>
      </c>
    </row>
  </sheetData>
  <autoFilter ref="A13:V226">
    <filterColumn colId="5">
      <colorFilter dxfId="0"/>
    </filterColumn>
  </autoFilter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29082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cp:revision>139</cp:revision>
  <dcterms:created xsi:type="dcterms:W3CDTF">2015-06-07T01:43:41Z</dcterms:created>
  <dcterms:modified xsi:type="dcterms:W3CDTF">2015-11-25T04:06:20Z</dcterms:modified>
  <dc:language>es-MX</dc:language>
</cp:coreProperties>
</file>