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HECE" sheetId="1" r:id="rId1"/>
  </sheets>
  <externalReferences>
    <externalReference r:id="rId2"/>
  </externalReferences>
  <definedNames>
    <definedName name="_xlnm._FilterDatabase" localSheetId="0" hidden="1">'2018_AYU_CAS_HECE'!$E$10:$AO$12</definedName>
    <definedName name="Print_Titles" localSheetId="0">'2018_AYU_CAS_HECE'!$1:$12</definedName>
  </definedNames>
  <calcPr calcId="125725"/>
</workbook>
</file>

<file path=xl/calcChain.xml><?xml version="1.0" encoding="utf-8"?>
<calcChain xmlns="http://schemas.openxmlformats.org/spreadsheetml/2006/main">
  <c r="AR51" i="1"/>
  <c r="AM51"/>
  <c r="AI51"/>
  <c r="AG51"/>
  <c r="AE51"/>
  <c r="AC51"/>
  <c r="AA51"/>
  <c r="Y51"/>
  <c r="W51"/>
  <c r="U51"/>
  <c r="S51"/>
  <c r="Q51"/>
  <c r="O51"/>
  <c r="M51"/>
  <c r="K51"/>
  <c r="I51"/>
  <c r="G51"/>
  <c r="E51"/>
  <c r="C51"/>
  <c r="B51" a="1"/>
  <c r="B51" s="1"/>
  <c r="AK49"/>
  <c r="AO49" s="1"/>
  <c r="AJ49"/>
  <c r="AH49"/>
  <c r="AF49"/>
  <c r="AD49"/>
  <c r="P49"/>
  <c r="AO48"/>
  <c r="AK48"/>
  <c r="AJ48"/>
  <c r="AH48"/>
  <c r="AF48"/>
  <c r="AD48"/>
  <c r="Z48"/>
  <c r="X48"/>
  <c r="R48"/>
  <c r="P48"/>
  <c r="N48"/>
  <c r="L48"/>
  <c r="J48"/>
  <c r="F48"/>
  <c r="AK47"/>
  <c r="AO47" s="1"/>
  <c r="AJ47"/>
  <c r="AH47"/>
  <c r="AF47"/>
  <c r="AD47"/>
  <c r="P47"/>
  <c r="AO46"/>
  <c r="AK46"/>
  <c r="AJ46"/>
  <c r="AH46"/>
  <c r="AD46"/>
  <c r="AB46"/>
  <c r="N46"/>
  <c r="AS45"/>
  <c r="AN45"/>
  <c r="AL45"/>
  <c r="AK45"/>
  <c r="AO45" s="1"/>
  <c r="AJ45"/>
  <c r="AH45"/>
  <c r="AF45"/>
  <c r="Z45"/>
  <c r="X45"/>
  <c r="R45"/>
  <c r="P45"/>
  <c r="J45"/>
  <c r="H45"/>
  <c r="AP44"/>
  <c r="AO44"/>
  <c r="AK44"/>
  <c r="AJ44"/>
  <c r="AH44"/>
  <c r="AF44"/>
  <c r="AD44"/>
  <c r="X44"/>
  <c r="V44"/>
  <c r="L44"/>
  <c r="F44"/>
  <c r="AL43"/>
  <c r="AK43"/>
  <c r="AO43" s="1"/>
  <c r="AJ43"/>
  <c r="AF43"/>
  <c r="Z43"/>
  <c r="P43"/>
  <c r="J43"/>
  <c r="AO42"/>
  <c r="AK42"/>
  <c r="AJ42"/>
  <c r="AH42"/>
  <c r="AD42"/>
  <c r="N42"/>
  <c r="L42"/>
  <c r="AS41"/>
  <c r="AN41"/>
  <c r="AL41"/>
  <c r="AK41"/>
  <c r="AO41" s="1"/>
  <c r="AJ41"/>
  <c r="AH41"/>
  <c r="AF41"/>
  <c r="Z41"/>
  <c r="X41"/>
  <c r="R41"/>
  <c r="P41"/>
  <c r="J41"/>
  <c r="H41"/>
  <c r="AP40"/>
  <c r="AO40"/>
  <c r="AK40"/>
  <c r="AJ40"/>
  <c r="AH40"/>
  <c r="AF40"/>
  <c r="AD40"/>
  <c r="V40"/>
  <c r="T40"/>
  <c r="F40"/>
  <c r="AK39"/>
  <c r="AO39" s="1"/>
  <c r="AJ39"/>
  <c r="AH39"/>
  <c r="AF39"/>
  <c r="AD39"/>
  <c r="Z39"/>
  <c r="P39"/>
  <c r="N39"/>
  <c r="AP38"/>
  <c r="AO38"/>
  <c r="AK38"/>
  <c r="AJ38"/>
  <c r="AH38"/>
  <c r="AF38"/>
  <c r="AD38"/>
  <c r="V38"/>
  <c r="T38"/>
  <c r="L38"/>
  <c r="F38"/>
  <c r="AK37"/>
  <c r="AO37" s="1"/>
  <c r="AJ37"/>
  <c r="AH37"/>
  <c r="AF37"/>
  <c r="AD37"/>
  <c r="AB37"/>
  <c r="Z37"/>
  <c r="X37"/>
  <c r="R37"/>
  <c r="AP36"/>
  <c r="AO36"/>
  <c r="AK36"/>
  <c r="AJ36"/>
  <c r="AH36"/>
  <c r="AF36"/>
  <c r="Z36"/>
  <c r="V36"/>
  <c r="L36"/>
  <c r="F36"/>
  <c r="AN35"/>
  <c r="AL35"/>
  <c r="AK35"/>
  <c r="AO35" s="1"/>
  <c r="AJ35"/>
  <c r="AH35"/>
  <c r="AF35"/>
  <c r="AD35"/>
  <c r="X35"/>
  <c r="R35"/>
  <c r="P35"/>
  <c r="N35"/>
  <c r="L35"/>
  <c r="J35"/>
  <c r="H35"/>
  <c r="AK34"/>
  <c r="AJ34"/>
  <c r="AH34"/>
  <c r="AF34"/>
  <c r="AD34"/>
  <c r="X34"/>
  <c r="N34"/>
  <c r="AS33"/>
  <c r="AN33"/>
  <c r="AK33"/>
  <c r="AO33" s="1"/>
  <c r="AL33" s="1"/>
  <c r="AH33"/>
  <c r="AF33"/>
  <c r="AD33"/>
  <c r="Z33"/>
  <c r="X33"/>
  <c r="R33"/>
  <c r="P33"/>
  <c r="J33"/>
  <c r="H33"/>
  <c r="AK32"/>
  <c r="AO32" s="1"/>
  <c r="AJ32"/>
  <c r="AH32"/>
  <c r="X32"/>
  <c r="P32"/>
  <c r="AS31"/>
  <c r="AN31"/>
  <c r="AL31"/>
  <c r="AK31"/>
  <c r="AO31" s="1"/>
  <c r="AJ31"/>
  <c r="AH31"/>
  <c r="AF31"/>
  <c r="AD31"/>
  <c r="Z31"/>
  <c r="X31"/>
  <c r="R31"/>
  <c r="P31"/>
  <c r="J31"/>
  <c r="H31"/>
  <c r="AK30"/>
  <c r="AO30" s="1"/>
  <c r="AJ30"/>
  <c r="AH30"/>
  <c r="AF30"/>
  <c r="AB30"/>
  <c r="X30"/>
  <c r="AS29"/>
  <c r="AN29"/>
  <c r="AL29"/>
  <c r="AK29"/>
  <c r="AO29" s="1"/>
  <c r="AJ29"/>
  <c r="AH29"/>
  <c r="AF29"/>
  <c r="AD29"/>
  <c r="Z29"/>
  <c r="X29"/>
  <c r="R29"/>
  <c r="P29"/>
  <c r="N29"/>
  <c r="J29"/>
  <c r="H29"/>
  <c r="AK28"/>
  <c r="AJ28"/>
  <c r="AH28"/>
  <c r="AF28"/>
  <c r="AD28"/>
  <c r="X28"/>
  <c r="N28"/>
  <c r="AL27"/>
  <c r="AK27"/>
  <c r="AO27" s="1"/>
  <c r="AJ27"/>
  <c r="AH27"/>
  <c r="AF27"/>
  <c r="AD27"/>
  <c r="X27"/>
  <c r="V27"/>
  <c r="R27"/>
  <c r="L27"/>
  <c r="J27"/>
  <c r="AP26"/>
  <c r="AO26"/>
  <c r="AK26"/>
  <c r="AJ26"/>
  <c r="AH26"/>
  <c r="AD26"/>
  <c r="Z26"/>
  <c r="V26"/>
  <c r="N26"/>
  <c r="L26"/>
  <c r="AK25"/>
  <c r="AO25" s="1"/>
  <c r="AJ25"/>
  <c r="AH25"/>
  <c r="AD25"/>
  <c r="R25"/>
  <c r="H25"/>
  <c r="AK24"/>
  <c r="AJ24"/>
  <c r="AH24"/>
  <c r="AD24"/>
  <c r="X24"/>
  <c r="AP23"/>
  <c r="AN23"/>
  <c r="AK23"/>
  <c r="AO23" s="1"/>
  <c r="X23" s="1"/>
  <c r="AJ23"/>
  <c r="AH23"/>
  <c r="AF23"/>
  <c r="AD23"/>
  <c r="AB23"/>
  <c r="Z23"/>
  <c r="V23"/>
  <c r="R23"/>
  <c r="P23"/>
  <c r="N23"/>
  <c r="J23"/>
  <c r="H23"/>
  <c r="F23"/>
  <c r="AK22"/>
  <c r="AJ22"/>
  <c r="AH22"/>
  <c r="Z22"/>
  <c r="P22"/>
  <c r="AP21"/>
  <c r="AN21"/>
  <c r="AK21"/>
  <c r="AO21" s="1"/>
  <c r="V21" s="1"/>
  <c r="AJ21"/>
  <c r="AH21"/>
  <c r="AF21"/>
  <c r="AD21"/>
  <c r="Z21"/>
  <c r="X21"/>
  <c r="R21"/>
  <c r="P21"/>
  <c r="N21"/>
  <c r="H21"/>
  <c r="F21"/>
  <c r="AK20"/>
  <c r="AJ20"/>
  <c r="AH20"/>
  <c r="AD20"/>
  <c r="AL19"/>
  <c r="AK19"/>
  <c r="AO19" s="1"/>
  <c r="AJ19"/>
  <c r="AH19"/>
  <c r="AF19"/>
  <c r="AD19"/>
  <c r="V19"/>
  <c r="R19"/>
  <c r="J19"/>
  <c r="H19"/>
  <c r="AO18"/>
  <c r="AK18"/>
  <c r="AJ18"/>
  <c r="AH18"/>
  <c r="AD18"/>
  <c r="Z18"/>
  <c r="X18"/>
  <c r="N18"/>
  <c r="AK17"/>
  <c r="AO17" s="1"/>
  <c r="AN17" s="1"/>
  <c r="AJ17"/>
  <c r="AH17"/>
  <c r="AD17"/>
  <c r="Z17"/>
  <c r="X17"/>
  <c r="AK16"/>
  <c r="AJ16"/>
  <c r="AH16"/>
  <c r="AP15"/>
  <c r="AN15"/>
  <c r="AL15"/>
  <c r="AK15"/>
  <c r="AO15" s="1"/>
  <c r="AJ15"/>
  <c r="AH15"/>
  <c r="AF15"/>
  <c r="AD15"/>
  <c r="Z15"/>
  <c r="X15"/>
  <c r="V15"/>
  <c r="R15"/>
  <c r="P15"/>
  <c r="N15"/>
  <c r="J15"/>
  <c r="H15"/>
  <c r="F15"/>
  <c r="AP14"/>
  <c r="AO14"/>
  <c r="AK14"/>
  <c r="AJ14"/>
  <c r="AH14"/>
  <c r="AD14"/>
  <c r="Z14"/>
  <c r="V14"/>
  <c r="N14"/>
  <c r="L14"/>
  <c r="AK13"/>
  <c r="AO13" s="1"/>
  <c r="AN13" s="1"/>
  <c r="AJ13"/>
  <c r="AH13"/>
  <c r="AF13"/>
  <c r="AD13"/>
  <c r="N13"/>
  <c r="L13"/>
  <c r="A9"/>
  <c r="A6"/>
  <c r="A4"/>
  <c r="A3"/>
  <c r="A2"/>
  <c r="A1"/>
  <c r="AS30" l="1"/>
  <c r="P30"/>
  <c r="H30"/>
  <c r="AN30"/>
  <c r="Z30"/>
  <c r="R30"/>
  <c r="J30"/>
  <c r="AD30"/>
  <c r="T30"/>
  <c r="V30"/>
  <c r="F30"/>
  <c r="AP30"/>
  <c r="L30"/>
  <c r="N30"/>
  <c r="AS32"/>
  <c r="AF32"/>
  <c r="H32"/>
  <c r="AN32"/>
  <c r="Z32"/>
  <c r="R32"/>
  <c r="J32"/>
  <c r="AB32"/>
  <c r="AD32"/>
  <c r="T32"/>
  <c r="F32"/>
  <c r="AP32"/>
  <c r="V32"/>
  <c r="L32"/>
  <c r="N32"/>
  <c r="AS18"/>
  <c r="AF18"/>
  <c r="P18"/>
  <c r="H18"/>
  <c r="AB25"/>
  <c r="T25"/>
  <c r="L25"/>
  <c r="T37"/>
  <c r="L37"/>
  <c r="AP37"/>
  <c r="V37"/>
  <c r="N37"/>
  <c r="F37"/>
  <c r="AB39"/>
  <c r="T39"/>
  <c r="L39"/>
  <c r="AP39"/>
  <c r="V39"/>
  <c r="F39"/>
  <c r="AS42"/>
  <c r="AF42"/>
  <c r="X42"/>
  <c r="P42"/>
  <c r="H42"/>
  <c r="AN42"/>
  <c r="Z42"/>
  <c r="R42"/>
  <c r="J42"/>
  <c r="AS46"/>
  <c r="AF46"/>
  <c r="X46"/>
  <c r="P46"/>
  <c r="H46"/>
  <c r="AN46"/>
  <c r="Z46"/>
  <c r="R46"/>
  <c r="J46"/>
  <c r="AB47"/>
  <c r="T47"/>
  <c r="L47"/>
  <c r="AP47"/>
  <c r="V47"/>
  <c r="N47"/>
  <c r="F47"/>
  <c r="AP48"/>
  <c r="AS48"/>
  <c r="H48"/>
  <c r="AN48"/>
  <c r="AN49"/>
  <c r="Z49"/>
  <c r="R49"/>
  <c r="J49"/>
  <c r="AB49"/>
  <c r="T49"/>
  <c r="L49"/>
  <c r="AP49"/>
  <c r="V49"/>
  <c r="N49"/>
  <c r="F49"/>
  <c r="AS14"/>
  <c r="AF14"/>
  <c r="X14"/>
  <c r="P14"/>
  <c r="H14"/>
  <c r="AB19"/>
  <c r="T19"/>
  <c r="L19"/>
  <c r="AS26"/>
  <c r="AF26"/>
  <c r="X26"/>
  <c r="P26"/>
  <c r="H26"/>
  <c r="AB27"/>
  <c r="T27"/>
  <c r="AB35"/>
  <c r="T35"/>
  <c r="AP35"/>
  <c r="V35"/>
  <c r="F35"/>
  <c r="AS36"/>
  <c r="X36"/>
  <c r="P36"/>
  <c r="H36"/>
  <c r="AN36"/>
  <c r="R36"/>
  <c r="J36"/>
  <c r="AS38"/>
  <c r="X38"/>
  <c r="P38"/>
  <c r="H38"/>
  <c r="AN38"/>
  <c r="Z38"/>
  <c r="R38"/>
  <c r="J38"/>
  <c r="AS40"/>
  <c r="X40"/>
  <c r="P40"/>
  <c r="H40"/>
  <c r="AN40"/>
  <c r="Z40"/>
  <c r="R40"/>
  <c r="J40"/>
  <c r="AB43"/>
  <c r="T43"/>
  <c r="L43"/>
  <c r="AP43"/>
  <c r="AD43"/>
  <c r="V43"/>
  <c r="N43"/>
  <c r="F43"/>
  <c r="AS44"/>
  <c r="P44"/>
  <c r="H44"/>
  <c r="AN44"/>
  <c r="Z44"/>
  <c r="R44"/>
  <c r="J44"/>
  <c r="AB15"/>
  <c r="T15"/>
  <c r="L15"/>
  <c r="AB29"/>
  <c r="T29"/>
  <c r="L29"/>
  <c r="AP29"/>
  <c r="V29"/>
  <c r="F29"/>
  <c r="AB31"/>
  <c r="T31"/>
  <c r="L31"/>
  <c r="AP31"/>
  <c r="V31"/>
  <c r="N31"/>
  <c r="F31"/>
  <c r="AB41"/>
  <c r="T41"/>
  <c r="L41"/>
  <c r="AP41"/>
  <c r="AD41"/>
  <c r="V41"/>
  <c r="N41"/>
  <c r="F41"/>
  <c r="AB45"/>
  <c r="T45"/>
  <c r="L45"/>
  <c r="AP45"/>
  <c r="AD45"/>
  <c r="V45"/>
  <c r="N45"/>
  <c r="F45"/>
  <c r="J13"/>
  <c r="R13"/>
  <c r="AS13"/>
  <c r="H17"/>
  <c r="R17"/>
  <c r="AS17"/>
  <c r="AS25"/>
  <c r="AL34"/>
  <c r="H13"/>
  <c r="P13"/>
  <c r="Z13"/>
  <c r="AP13"/>
  <c r="F17"/>
  <c r="P17"/>
  <c r="AP17"/>
  <c r="L18"/>
  <c r="V18"/>
  <c r="AN18"/>
  <c r="AS19"/>
  <c r="F25"/>
  <c r="P25"/>
  <c r="Z25"/>
  <c r="AP25"/>
  <c r="AS27"/>
  <c r="P37"/>
  <c r="AS37"/>
  <c r="AS39"/>
  <c r="AB42"/>
  <c r="AL42"/>
  <c r="L46"/>
  <c r="AL46"/>
  <c r="J47"/>
  <c r="Z47"/>
  <c r="AS47"/>
  <c r="V48"/>
  <c r="AL48"/>
  <c r="X49"/>
  <c r="F13"/>
  <c r="X13"/>
  <c r="J14"/>
  <c r="T14"/>
  <c r="AN14"/>
  <c r="AS15"/>
  <c r="N17"/>
  <c r="J18"/>
  <c r="T18"/>
  <c r="AB18"/>
  <c r="AL18"/>
  <c r="F19"/>
  <c r="P19"/>
  <c r="Z19"/>
  <c r="AP19"/>
  <c r="AO20"/>
  <c r="J21"/>
  <c r="AL21"/>
  <c r="AL23"/>
  <c r="N25"/>
  <c r="X25"/>
  <c r="AN25"/>
  <c r="J26"/>
  <c r="T26"/>
  <c r="AN26"/>
  <c r="H27"/>
  <c r="P27"/>
  <c r="Z27"/>
  <c r="AP27"/>
  <c r="Z35"/>
  <c r="AS35"/>
  <c r="T36"/>
  <c r="AD36"/>
  <c r="AL36"/>
  <c r="J37"/>
  <c r="AN37"/>
  <c r="N38"/>
  <c r="AL38"/>
  <c r="J39"/>
  <c r="X39"/>
  <c r="AN39"/>
  <c r="N40"/>
  <c r="AL40"/>
  <c r="F42"/>
  <c r="V42"/>
  <c r="H43"/>
  <c r="X43"/>
  <c r="AS43"/>
  <c r="T44"/>
  <c r="AL44"/>
  <c r="F46"/>
  <c r="V46"/>
  <c r="H47"/>
  <c r="X47"/>
  <c r="AN47"/>
  <c r="T48"/>
  <c r="AB48"/>
  <c r="AS49"/>
  <c r="AB13"/>
  <c r="T13"/>
  <c r="AB17"/>
  <c r="T17"/>
  <c r="L17"/>
  <c r="AB21"/>
  <c r="T21"/>
  <c r="L21"/>
  <c r="T23"/>
  <c r="L23"/>
  <c r="AJ33"/>
  <c r="AB33"/>
  <c r="T33"/>
  <c r="L33"/>
  <c r="AP33"/>
  <c r="V33"/>
  <c r="N33"/>
  <c r="F33"/>
  <c r="V13"/>
  <c r="AL13"/>
  <c r="F14"/>
  <c r="R14"/>
  <c r="AB14"/>
  <c r="AL14"/>
  <c r="AO16"/>
  <c r="J17"/>
  <c r="V17"/>
  <c r="AF17"/>
  <c r="AL17"/>
  <c r="F18"/>
  <c r="R18"/>
  <c r="AP18"/>
  <c r="N19"/>
  <c r="X19"/>
  <c r="AN19"/>
  <c r="AS21"/>
  <c r="AO22"/>
  <c r="AS23"/>
  <c r="AO24"/>
  <c r="J25"/>
  <c r="V25"/>
  <c r="AF25"/>
  <c r="AL25"/>
  <c r="F26"/>
  <c r="R26"/>
  <c r="AB26"/>
  <c r="AL26"/>
  <c r="F27"/>
  <c r="N27"/>
  <c r="AN27"/>
  <c r="AO28"/>
  <c r="AL28" s="1"/>
  <c r="AL30"/>
  <c r="AL32"/>
  <c r="AO34"/>
  <c r="N36"/>
  <c r="AB36"/>
  <c r="H37"/>
  <c r="AL37"/>
  <c r="AB38"/>
  <c r="H39"/>
  <c r="R39"/>
  <c r="AL39"/>
  <c r="L40"/>
  <c r="AB40"/>
  <c r="T42"/>
  <c r="AP42"/>
  <c r="R43"/>
  <c r="AH43"/>
  <c r="AN43"/>
  <c r="N44"/>
  <c r="AB44"/>
  <c r="T46"/>
  <c r="AP46"/>
  <c r="R47"/>
  <c r="AL47"/>
  <c r="H49"/>
  <c r="AL49"/>
  <c r="AK51"/>
  <c r="AS24" l="1"/>
  <c r="AF24"/>
  <c r="P24"/>
  <c r="H24"/>
  <c r="N24"/>
  <c r="AP24"/>
  <c r="Z24"/>
  <c r="R24"/>
  <c r="F24"/>
  <c r="AB24"/>
  <c r="T24"/>
  <c r="J24"/>
  <c r="AN24"/>
  <c r="V24"/>
  <c r="L24"/>
  <c r="AS20"/>
  <c r="AF20"/>
  <c r="X20"/>
  <c r="P20"/>
  <c r="H20"/>
  <c r="AN20"/>
  <c r="T20"/>
  <c r="J20"/>
  <c r="F20"/>
  <c r="V20"/>
  <c r="L20"/>
  <c r="AP20"/>
  <c r="Z20"/>
  <c r="N20"/>
  <c r="AB20"/>
  <c r="R20"/>
  <c r="AS22"/>
  <c r="AF22"/>
  <c r="X22"/>
  <c r="H22"/>
  <c r="V22"/>
  <c r="N22"/>
  <c r="AP22"/>
  <c r="F22"/>
  <c r="AB22"/>
  <c r="R22"/>
  <c r="J22"/>
  <c r="AN22"/>
  <c r="AD22"/>
  <c r="T22"/>
  <c r="L22"/>
  <c r="AS16"/>
  <c r="AF16"/>
  <c r="X16"/>
  <c r="P16"/>
  <c r="H16"/>
  <c r="V16"/>
  <c r="L16"/>
  <c r="AP16"/>
  <c r="Z16"/>
  <c r="N16"/>
  <c r="AB16"/>
  <c r="R16"/>
  <c r="F16"/>
  <c r="AN16"/>
  <c r="AD16"/>
  <c r="T16"/>
  <c r="J16"/>
  <c r="AO51"/>
  <c r="AK52" s="1"/>
  <c r="AL22"/>
  <c r="AL16"/>
  <c r="AL20"/>
  <c r="AS28"/>
  <c r="P28"/>
  <c r="H28"/>
  <c r="AN28"/>
  <c r="Z28"/>
  <c r="R28"/>
  <c r="V28"/>
  <c r="J28"/>
  <c r="AP28"/>
  <c r="L28"/>
  <c r="AB28"/>
  <c r="T28"/>
  <c r="F28"/>
  <c r="AS34"/>
  <c r="P34"/>
  <c r="H34"/>
  <c r="AN34"/>
  <c r="Z34"/>
  <c r="R34"/>
  <c r="J34"/>
  <c r="V34"/>
  <c r="F34"/>
  <c r="AP34"/>
  <c r="L34"/>
  <c r="AB34"/>
  <c r="T34"/>
  <c r="AL24"/>
  <c r="AO52" l="1"/>
  <c r="AR52"/>
  <c r="AC52"/>
  <c r="E52"/>
  <c r="S52"/>
  <c r="Q52"/>
  <c r="AE52"/>
  <c r="AG52"/>
  <c r="O52"/>
  <c r="AA52"/>
  <c r="AM52"/>
  <c r="U52"/>
  <c r="K52"/>
  <c r="I52"/>
  <c r="W52"/>
  <c r="M52"/>
  <c r="AI52"/>
  <c r="Y52"/>
  <c r="G52"/>
</calcChain>
</file>

<file path=xl/sharedStrings.xml><?xml version="1.0" encoding="utf-8"?>
<sst xmlns="http://schemas.openxmlformats.org/spreadsheetml/2006/main" count="120" uniqueCount="17">
  <si>
    <t>MUNICIPIO DE HECELCHAKÁN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</si>
  <si>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</si>
  <si>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</si>
  <si>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</si>
  <si>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</si>
  <si>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</si>
  <si>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</si>
  <si>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</si>
  <si>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</si>
  <si>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</si>
  <si>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</si>
  <si>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</si>
  <si>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HECELCHAKÁN</t>
  </si>
  <si>
    <t>B</t>
  </si>
  <si>
    <t>C1</t>
  </si>
  <si>
    <t>C2</t>
  </si>
  <si>
    <t>TOTALES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</si>
</sst>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1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9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7"/>
      <color theme="1"/>
      <name val="Arial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 style="thick">
        <color rgb="FFA50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6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164" fontId="17" fillId="0" borderId="12" xfId="0" applyNumberFormat="1" applyFont="1" applyBorder="1" applyAlignment="1">
      <alignment horizontal="center" vertical="center"/>
    </xf>
    <xf numFmtId="165" fontId="18" fillId="0" borderId="13" xfId="0" applyNumberFormat="1" applyFont="1" applyBorder="1" applyAlignment="1">
      <alignment horizontal="center" vertical="center"/>
    </xf>
    <xf numFmtId="10" fontId="18" fillId="0" borderId="13" xfId="0" applyNumberFormat="1" applyFont="1" applyBorder="1" applyAlignment="1">
      <alignment horizontal="center" vertical="center"/>
    </xf>
    <xf numFmtId="164" fontId="16" fillId="0" borderId="0" xfId="0" applyNumberFormat="1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164" fontId="17" fillId="0" borderId="15" xfId="0" applyNumberFormat="1" applyFont="1" applyBorder="1" applyAlignment="1">
      <alignment horizontal="center" vertical="center"/>
    </xf>
    <xf numFmtId="165" fontId="18" fillId="0" borderId="16" xfId="0" applyNumberFormat="1" applyFont="1" applyBorder="1" applyAlignment="1">
      <alignment horizontal="center" vertical="center"/>
    </xf>
    <xf numFmtId="10" fontId="18" fillId="0" borderId="16" xfId="0" applyNumberFormat="1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164" fontId="17" fillId="0" borderId="18" xfId="0" applyNumberFormat="1" applyFont="1" applyBorder="1" applyAlignment="1">
      <alignment horizontal="center" vertical="center"/>
    </xf>
    <xf numFmtId="165" fontId="18" fillId="0" borderId="19" xfId="0" applyNumberFormat="1" applyFont="1" applyBorder="1" applyAlignment="1">
      <alignment horizontal="center" vertical="center"/>
    </xf>
    <xf numFmtId="10" fontId="18" fillId="0" borderId="19" xfId="0" applyNumberFormat="1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7" fillId="0" borderId="22" xfId="0" applyNumberFormat="1" applyFont="1" applyBorder="1" applyAlignment="1">
      <alignment horizontal="center" vertical="center"/>
    </xf>
    <xf numFmtId="165" fontId="17" fillId="0" borderId="23" xfId="0" applyNumberFormat="1" applyFont="1" applyBorder="1" applyAlignment="1">
      <alignment horizontal="center" vertical="center"/>
    </xf>
    <xf numFmtId="165" fontId="1" fillId="0" borderId="22" xfId="0" applyNumberFormat="1" applyFont="1" applyBorder="1" applyAlignment="1">
      <alignment horizontal="center" vertical="center"/>
    </xf>
    <xf numFmtId="165" fontId="1" fillId="0" borderId="23" xfId="0" applyNumberFormat="1" applyFont="1" applyBorder="1" applyAlignment="1">
      <alignment horizontal="center" vertical="center"/>
    </xf>
    <xf numFmtId="3" fontId="11" fillId="2" borderId="20" xfId="0" applyNumberFormat="1" applyFont="1" applyFill="1" applyBorder="1" applyAlignment="1">
      <alignment horizontal="center" vertical="center"/>
    </xf>
    <xf numFmtId="3" fontId="11" fillId="2" borderId="21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20" fillId="0" borderId="2" xfId="0" applyNumberFormat="1" applyFont="1" applyBorder="1" applyAlignment="1">
      <alignment horizontal="center" vertical="center"/>
    </xf>
    <xf numFmtId="0" fontId="20" fillId="0" borderId="5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16443</xdr:colOff>
      <xdr:row>0</xdr:row>
      <xdr:rowOff>57151</xdr:rowOff>
    </xdr:from>
    <xdr:to>
      <xdr:col>44</xdr:col>
      <xdr:colOff>232891</xdr:colOff>
      <xdr:row>3</xdr:row>
      <xdr:rowOff>115576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998643" y="57151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0</xdr:col>
      <xdr:colOff>460350</xdr:colOff>
      <xdr:row>3</xdr:row>
      <xdr:rowOff>151576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85725</xdr:colOff>
      <xdr:row>9</xdr:row>
      <xdr:rowOff>19050</xdr:rowOff>
    </xdr:from>
    <xdr:to>
      <xdr:col>33</xdr:col>
      <xdr:colOff>217311</xdr:colOff>
      <xdr:row>10</xdr:row>
      <xdr:rowOff>1225</xdr:rowOff>
    </xdr:to>
    <xdr:grpSp>
      <xdr:nvGrpSpPr>
        <xdr:cNvPr id="4" name="3 Grupo"/>
        <xdr:cNvGrpSpPr/>
      </xdr:nvGrpSpPr>
      <xdr:grpSpPr>
        <a:xfrm>
          <a:off x="1428750" y="1171575"/>
          <a:ext cx="6741936" cy="363175"/>
          <a:chOff x="1325978" y="973931"/>
          <a:chExt cx="6741936" cy="363175"/>
        </a:xfrm>
      </xdr:grpSpPr>
      <xdr:pic>
        <xdr:nvPicPr>
          <xdr:cNvPr id="5" name="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325978" y="1016315"/>
            <a:ext cx="289286" cy="284400"/>
          </a:xfrm>
          <a:prstGeom prst="rect">
            <a:avLst/>
          </a:prstGeom>
        </xdr:spPr>
      </xdr:pic>
      <xdr:pic>
        <xdr:nvPicPr>
          <xdr:cNvPr id="6" name="5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783177" y="1016315"/>
            <a:ext cx="289286" cy="284400"/>
          </a:xfrm>
          <a:prstGeom prst="rect">
            <a:avLst/>
          </a:prstGeom>
        </xdr:spPr>
      </xdr:pic>
      <xdr:pic>
        <xdr:nvPicPr>
          <xdr:cNvPr id="7" name="6 Imagen" descr="PRD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40381" y="1016314"/>
            <a:ext cx="289288" cy="284400"/>
          </a:xfrm>
          <a:prstGeom prst="rect">
            <a:avLst/>
          </a:prstGeom>
        </xdr:spPr>
      </xdr:pic>
      <xdr:pic>
        <xdr:nvPicPr>
          <xdr:cNvPr id="8" name="7 Imagen" descr="PT-01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2695526" y="1016313"/>
            <a:ext cx="292485" cy="288000"/>
          </a:xfrm>
          <a:prstGeom prst="rect">
            <a:avLst/>
          </a:prstGeom>
        </xdr:spPr>
      </xdr:pic>
      <xdr:pic>
        <xdr:nvPicPr>
          <xdr:cNvPr id="9" name="8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152745" y="1015062"/>
            <a:ext cx="293197" cy="288000"/>
          </a:xfrm>
          <a:prstGeom prst="rect">
            <a:avLst/>
          </a:prstGeom>
        </xdr:spPr>
      </xdr:pic>
      <xdr:pic>
        <xdr:nvPicPr>
          <xdr:cNvPr id="10" name="9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3610373" y="1016649"/>
            <a:ext cx="293196" cy="288000"/>
          </a:xfrm>
          <a:prstGeom prst="rect">
            <a:avLst/>
          </a:prstGeom>
        </xdr:spPr>
      </xdr:pic>
      <xdr:pic>
        <xdr:nvPicPr>
          <xdr:cNvPr id="11" name="1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4065817" y="1018463"/>
            <a:ext cx="286845" cy="288000"/>
          </a:xfrm>
          <a:prstGeom prst="rect">
            <a:avLst/>
          </a:prstGeom>
        </xdr:spPr>
      </xdr:pic>
      <xdr:pic>
        <xdr:nvPicPr>
          <xdr:cNvPr id="12" name="11 Imagen" descr="MORENA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4525512" y="1013661"/>
            <a:ext cx="293592" cy="288000"/>
          </a:xfrm>
          <a:prstGeom prst="rect">
            <a:avLst/>
          </a:prstGeom>
        </xdr:spPr>
      </xdr:pic>
      <xdr:pic>
        <xdr:nvPicPr>
          <xdr:cNvPr id="13" name="12 Imagen" descr="ENCUENTRO SOCIAL-01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982696" y="1013661"/>
            <a:ext cx="294314" cy="288000"/>
          </a:xfrm>
          <a:prstGeom prst="rect">
            <a:avLst/>
          </a:prstGeom>
        </xdr:spPr>
      </xdr:pic>
      <xdr:pic>
        <xdr:nvPicPr>
          <xdr:cNvPr id="14" name="13 Imagen" descr="PLC-01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5439546" y="1008058"/>
            <a:ext cx="294315" cy="288000"/>
          </a:xfrm>
          <a:prstGeom prst="rect">
            <a:avLst/>
          </a:prstGeom>
        </xdr:spPr>
      </xdr:pic>
      <xdr:pic>
        <xdr:nvPicPr>
          <xdr:cNvPr id="15" name="1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5839373" y="1064619"/>
            <a:ext cx="205149" cy="198000"/>
          </a:xfrm>
          <a:prstGeom prst="rect">
            <a:avLst/>
          </a:prstGeom>
        </xdr:spPr>
      </xdr:pic>
      <xdr:pic>
        <xdr:nvPicPr>
          <xdr:cNvPr id="16" name="15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047945" y="1069740"/>
            <a:ext cx="197959" cy="198000"/>
          </a:xfrm>
          <a:prstGeom prst="rect">
            <a:avLst/>
          </a:prstGeom>
        </xdr:spPr>
      </xdr:pic>
      <xdr:pic>
        <xdr:nvPicPr>
          <xdr:cNvPr id="17" name="16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755544" y="1067607"/>
            <a:ext cx="203326" cy="194400"/>
          </a:xfrm>
          <a:prstGeom prst="rect">
            <a:avLst/>
          </a:prstGeom>
        </xdr:spPr>
      </xdr:pic>
      <xdr:pic>
        <xdr:nvPicPr>
          <xdr:cNvPr id="18" name="17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959709" y="1064859"/>
            <a:ext cx="196065" cy="198000"/>
          </a:xfrm>
          <a:prstGeom prst="rect">
            <a:avLst/>
          </a:prstGeom>
        </xdr:spPr>
      </xdr:pic>
      <xdr:pic>
        <xdr:nvPicPr>
          <xdr:cNvPr id="19" name="1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214374" y="1067599"/>
            <a:ext cx="203327" cy="194400"/>
          </a:xfrm>
          <a:prstGeom prst="rect">
            <a:avLst/>
          </a:prstGeom>
        </xdr:spPr>
      </xdr:pic>
      <xdr:pic>
        <xdr:nvPicPr>
          <xdr:cNvPr id="20" name="19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413124" y="1064851"/>
            <a:ext cx="195865" cy="198000"/>
          </a:xfrm>
          <a:prstGeom prst="rect">
            <a:avLst/>
          </a:prstGeom>
        </xdr:spPr>
      </xdr:pic>
      <xdr:pic>
        <xdr:nvPicPr>
          <xdr:cNvPr id="21" name="20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7671686" y="1064859"/>
            <a:ext cx="202612" cy="198000"/>
          </a:xfrm>
          <a:prstGeom prst="rect">
            <a:avLst/>
          </a:prstGeom>
        </xdr:spPr>
      </xdr:pic>
      <xdr:pic>
        <xdr:nvPicPr>
          <xdr:cNvPr id="22" name="21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872049" y="1064859"/>
            <a:ext cx="195865" cy="198000"/>
          </a:xfrm>
          <a:prstGeom prst="rect">
            <a:avLst/>
          </a:prstGeom>
        </xdr:spPr>
      </xdr:pic>
      <xdr:grpSp>
        <xdr:nvGrpSpPr>
          <xdr:cNvPr id="23" name="49 Grupo"/>
          <xdr:cNvGrpSpPr/>
        </xdr:nvGrpSpPr>
        <xdr:grpSpPr>
          <a:xfrm>
            <a:off x="6315074" y="973931"/>
            <a:ext cx="370673" cy="363175"/>
            <a:chOff x="6046722" y="872740"/>
            <a:chExt cx="369482" cy="363175"/>
          </a:xfrm>
        </xdr:grpSpPr>
        <xdr:pic>
          <xdr:nvPicPr>
            <xdr:cNvPr id="24" name="23 Imagen" descr="PRI-01.jpg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6046722" y="875488"/>
              <a:ext cx="178550" cy="176400"/>
            </a:xfrm>
            <a:prstGeom prst="rect">
              <a:avLst/>
            </a:prstGeom>
          </xdr:spPr>
        </xdr:pic>
        <xdr:pic>
          <xdr:nvPicPr>
            <xdr:cNvPr id="25" name="24 Imagen" descr="PVEM-01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clrChange>
                <a:clrFrom>
                  <a:srgbClr val="FFFFFE"/>
                </a:clrFrom>
                <a:clrTo>
                  <a:srgbClr val="FFFFFE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30264" y="872740"/>
              <a:ext cx="185940" cy="180000"/>
            </a:xfrm>
            <a:prstGeom prst="rect">
              <a:avLst/>
            </a:prstGeom>
          </xdr:spPr>
        </xdr:pic>
        <xdr:pic>
          <xdr:nvPicPr>
            <xdr:cNvPr id="26" name="25 Imagen" descr="PNAL-01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tretch>
              <a:fillRect/>
            </a:stretch>
          </xdr:blipFill>
          <xdr:spPr>
            <a:xfrm>
              <a:off x="6146343" y="1055915"/>
              <a:ext cx="179525" cy="180000"/>
            </a:xfrm>
            <a:prstGeom prst="rect">
              <a:avLst/>
            </a:prstGeom>
          </xdr:spPr>
        </xdr:pic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/ESTADISTICA%20ELECTORAL/ESTADISTICA%20ELECTORAL_casa_DEF/02.%20Ayuntamientos/01_Ayuntamientos_DEF_SENTENCI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.Camp"/>
      <sheetName val="01.Camp-Det"/>
      <sheetName val="02.Calk"/>
      <sheetName val="02.Calk-Det"/>
      <sheetName val="03.Carm"/>
      <sheetName val="03.Carm-Det"/>
      <sheetName val="04.Cham"/>
      <sheetName val="04.Cham-Det"/>
      <sheetName val="05.Hece"/>
      <sheetName val="05.Hece-Det"/>
      <sheetName val="06.Hope"/>
      <sheetName val="06.Hope-Det"/>
      <sheetName val="07.Pali"/>
      <sheetName val="07.Pali-Det"/>
      <sheetName val="08.Tena"/>
      <sheetName val="08.Tena-Det"/>
      <sheetName val="09.Esca"/>
      <sheetName val="09.Esca-Det"/>
      <sheetName val="10.Cand"/>
      <sheetName val="10.Cand-Det"/>
      <sheetName val="11.Cala"/>
      <sheetName val="11.Cala-Det"/>
      <sheetName val="Cómp-Munic"/>
      <sheetName val="Cómp-Circuns"/>
      <sheetName val="Cómp-Cand"/>
      <sheetName val="Vari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“2018, Año del Sesenta y Cinco Aniversario del Reconocimiento al Ejercicio del Derecho a Voto de las Mujeres Mexicanas”</v>
          </cell>
        </row>
        <row r="2">
          <cell r="B2" t="str">
            <v>“2018. Tu participación activa y responsable es la mejor elección para Campeche. IEEC”</v>
          </cell>
        </row>
        <row r="3">
          <cell r="B3" t="str">
            <v>INSTITUTO ELECTORAL DEL ESTADO DE CAMPECHE</v>
          </cell>
        </row>
        <row r="5">
          <cell r="B5" t="str">
            <v>Resultados con base a la Sesión del Cómputo Municipal celebrada el 4 de julio de 2018.</v>
          </cell>
        </row>
        <row r="6">
          <cell r="B6" t="str">
            <v>RESULTADOS POR CASILLA DE LA ELECCIÓN DE AYUNTAMIENTOS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52"/>
  <sheetViews>
    <sheetView tabSelected="1" zoomScaleNormal="100" workbookViewId="0">
      <selection activeCell="A6" sqref="A6:AS6"/>
    </sheetView>
  </sheetViews>
  <sheetFormatPr baseColWidth="10" defaultColWidth="11.42578125" defaultRowHeight="12"/>
  <cols>
    <col min="1" max="1" width="8.7109375" style="26" customWidth="1"/>
    <col min="2" max="2" width="6.28515625" style="26" customWidth="1"/>
    <col min="3" max="3" width="4.7109375" style="26" customWidth="1"/>
    <col min="4" max="4" width="0.42578125" style="39" customWidth="1"/>
    <col min="5" max="5" width="3.140625" style="26" customWidth="1"/>
    <col min="6" max="6" width="3.7109375" style="26" customWidth="1"/>
    <col min="7" max="7" width="3.140625" style="26" customWidth="1"/>
    <col min="8" max="8" width="3.7109375" style="26" customWidth="1"/>
    <col min="9" max="9" width="3.140625" style="26" customWidth="1"/>
    <col min="10" max="10" width="3.7109375" style="26" customWidth="1"/>
    <col min="11" max="11" width="3.140625" style="26" customWidth="1"/>
    <col min="12" max="12" width="3.7109375" style="26" customWidth="1"/>
    <col min="13" max="13" width="3.140625" style="26" customWidth="1"/>
    <col min="14" max="14" width="3.7109375" style="26" customWidth="1"/>
    <col min="15" max="15" width="3.140625" style="26" customWidth="1"/>
    <col min="16" max="16" width="3.7109375" style="26" customWidth="1"/>
    <col min="17" max="17" width="3.140625" style="26" customWidth="1"/>
    <col min="18" max="18" width="3.7109375" style="26" customWidth="1"/>
    <col min="19" max="19" width="3.140625" style="26" customWidth="1"/>
    <col min="20" max="20" width="3.7109375" style="26" customWidth="1"/>
    <col min="21" max="21" width="3.140625" style="26" customWidth="1"/>
    <col min="22" max="22" width="3.7109375" style="26" customWidth="1"/>
    <col min="23" max="23" width="3.140625" style="26" customWidth="1"/>
    <col min="24" max="24" width="3.7109375" style="26" customWidth="1"/>
    <col min="25" max="25" width="3.140625" style="26" customWidth="1"/>
    <col min="26" max="26" width="3.7109375" style="26" customWidth="1"/>
    <col min="27" max="27" width="3.140625" style="26" customWidth="1"/>
    <col min="28" max="28" width="3.7109375" style="26" customWidth="1"/>
    <col min="29" max="29" width="3.140625" style="26" customWidth="1"/>
    <col min="30" max="30" width="3.7109375" style="26" customWidth="1"/>
    <col min="31" max="31" width="3.140625" style="26" customWidth="1"/>
    <col min="32" max="32" width="3.7109375" style="26" customWidth="1"/>
    <col min="33" max="33" width="3.140625" style="26" customWidth="1"/>
    <col min="34" max="34" width="3.7109375" style="26" customWidth="1"/>
    <col min="35" max="35" width="3.140625" style="26" customWidth="1"/>
    <col min="36" max="36" width="3.5703125" style="26" customWidth="1"/>
    <col min="37" max="37" width="4.5703125" style="26" customWidth="1"/>
    <col min="38" max="38" width="3.85546875" style="26" customWidth="1"/>
    <col min="39" max="39" width="3.7109375" style="26" customWidth="1"/>
    <col min="40" max="40" width="3.5703125" style="26" customWidth="1"/>
    <col min="41" max="41" width="5.28515625" style="26" customWidth="1"/>
    <col min="42" max="42" width="3.5703125" style="26" customWidth="1"/>
    <col min="43" max="43" width="0.42578125" style="39" customWidth="1"/>
    <col min="44" max="44" width="4.7109375" style="26" customWidth="1"/>
    <col min="45" max="45" width="4.140625" style="26" customWidth="1"/>
    <col min="46" max="16384" width="11.42578125" style="26"/>
  </cols>
  <sheetData>
    <row r="1" spans="1:45" s="1" customFormat="1" ht="9.9499999999999993" customHeight="1">
      <c r="A1" s="68" t="str">
        <f>[1]Variables!$B$1</f>
        <v>“2018, Año del Sesenta y Cinco Aniversario del Reconocimiento al Ejercicio del Derecho a Voto de las Mujeres Mexicanas”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</row>
    <row r="2" spans="1:45" s="1" customFormat="1" ht="9.9499999999999993" customHeight="1">
      <c r="A2" s="68" t="str">
        <f>[1]Variables!$B$2</f>
        <v>“2018. Tu participación activa y responsable es la mejor elección para Campeche. IEEC”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</row>
    <row r="3" spans="1:45" s="1" customFormat="1" ht="12.95" customHeight="1">
      <c r="A3" s="69" t="str">
        <f>[1]Variables!$B$3</f>
        <v>INSTITUTO ELECTORAL DEL ESTADO DE CAMPECHE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</row>
    <row r="4" spans="1:45" s="1" customFormat="1" ht="12" customHeight="1">
      <c r="A4" s="70" t="str">
        <f>[1]Variables!$B$5</f>
        <v>Resultados con base a la Sesión del Cómputo Municipal celebrada el 4 de julio de 2018.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</row>
    <row r="5" spans="1:45" s="1" customFormat="1" ht="8.1" customHeight="1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2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4"/>
      <c r="AR5" s="3"/>
      <c r="AS5" s="3"/>
    </row>
    <row r="6" spans="1:45" s="1" customFormat="1" ht="11.1" customHeight="1">
      <c r="A6" s="72" t="str">
        <f>[1]Variables!$B$6</f>
        <v>RESULTADOS POR CASILLA DE LA ELECCIÓN DE AYUNTAMIENTOS</v>
      </c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</row>
    <row r="7" spans="1:45" s="1" customFormat="1" ht="12" customHeight="1">
      <c r="A7" s="59" t="s">
        <v>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</row>
    <row r="8" spans="1:45" s="1" customFormat="1" ht="5.0999999999999996" customHeight="1" thickBo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</row>
    <row r="9" spans="1:45" s="1" customFormat="1" ht="12" customHeight="1" thickTop="1">
      <c r="A9" s="61" t="str">
        <f>[1]Variables!$B$5</f>
        <v>Resultados con base a la Sesión del Cómputo Municipal celebrada el 4 de julio de 2018.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</row>
    <row r="10" spans="1:45" s="9" customFormat="1" ht="30" customHeight="1">
      <c r="A10" s="63" t="s">
        <v>1</v>
      </c>
      <c r="B10" s="65" t="s">
        <v>2</v>
      </c>
      <c r="C10" s="65" t="s">
        <v>3</v>
      </c>
      <c r="D10" s="5"/>
      <c r="E10" s="6"/>
      <c r="F10" s="7"/>
      <c r="G10" s="6"/>
      <c r="H10" s="7"/>
      <c r="I10" s="6"/>
      <c r="J10" s="7"/>
      <c r="K10" s="6"/>
      <c r="L10" s="7"/>
      <c r="M10" s="6"/>
      <c r="N10" s="7"/>
      <c r="O10" s="6"/>
      <c r="P10" s="7"/>
      <c r="Q10" s="6"/>
      <c r="R10" s="7"/>
      <c r="S10" s="6"/>
      <c r="T10" s="7"/>
      <c r="U10" s="6"/>
      <c r="V10" s="7"/>
      <c r="W10" s="6"/>
      <c r="X10" s="7"/>
      <c r="Y10" s="6"/>
      <c r="Z10" s="7"/>
      <c r="AA10" s="6"/>
      <c r="AB10" s="7"/>
      <c r="AC10" s="6"/>
      <c r="AD10" s="7"/>
      <c r="AE10" s="6"/>
      <c r="AF10" s="7"/>
      <c r="AG10" s="6"/>
      <c r="AH10" s="7"/>
      <c r="AI10" s="67" t="s">
        <v>4</v>
      </c>
      <c r="AJ10" s="49"/>
      <c r="AK10" s="51" t="s">
        <v>5</v>
      </c>
      <c r="AL10" s="49" t="s">
        <v>6</v>
      </c>
      <c r="AM10" s="51" t="s">
        <v>7</v>
      </c>
      <c r="AN10" s="49" t="s">
        <v>6</v>
      </c>
      <c r="AO10" s="51" t="s">
        <v>8</v>
      </c>
      <c r="AP10" s="49" t="s">
        <v>6</v>
      </c>
      <c r="AQ10" s="8"/>
      <c r="AR10" s="51" t="s">
        <v>9</v>
      </c>
      <c r="AS10" s="49" t="s">
        <v>10</v>
      </c>
    </row>
    <row r="11" spans="1:45" s="9" customFormat="1" ht="9.9499999999999993" customHeight="1">
      <c r="A11" s="64"/>
      <c r="B11" s="66"/>
      <c r="C11" s="66"/>
      <c r="D11" s="5"/>
      <c r="E11" s="10" t="s">
        <v>11</v>
      </c>
      <c r="F11" s="11" t="s">
        <v>6</v>
      </c>
      <c r="G11" s="10" t="s">
        <v>11</v>
      </c>
      <c r="H11" s="11" t="s">
        <v>6</v>
      </c>
      <c r="I11" s="10" t="s">
        <v>11</v>
      </c>
      <c r="J11" s="11" t="s">
        <v>6</v>
      </c>
      <c r="K11" s="10" t="s">
        <v>11</v>
      </c>
      <c r="L11" s="11" t="s">
        <v>6</v>
      </c>
      <c r="M11" s="10" t="s">
        <v>11</v>
      </c>
      <c r="N11" s="11" t="s">
        <v>6</v>
      </c>
      <c r="O11" s="10" t="s">
        <v>11</v>
      </c>
      <c r="P11" s="11" t="s">
        <v>6</v>
      </c>
      <c r="Q11" s="10" t="s">
        <v>11</v>
      </c>
      <c r="R11" s="11" t="s">
        <v>6</v>
      </c>
      <c r="S11" s="10" t="s">
        <v>11</v>
      </c>
      <c r="T11" s="11" t="s">
        <v>6</v>
      </c>
      <c r="U11" s="10" t="s">
        <v>11</v>
      </c>
      <c r="V11" s="11" t="s">
        <v>6</v>
      </c>
      <c r="W11" s="10" t="s">
        <v>11</v>
      </c>
      <c r="X11" s="11" t="s">
        <v>6</v>
      </c>
      <c r="Y11" s="10" t="s">
        <v>11</v>
      </c>
      <c r="Z11" s="11" t="s">
        <v>6</v>
      </c>
      <c r="AA11" s="10" t="s">
        <v>11</v>
      </c>
      <c r="AB11" s="11" t="s">
        <v>6</v>
      </c>
      <c r="AC11" s="10" t="s">
        <v>11</v>
      </c>
      <c r="AD11" s="11" t="s">
        <v>6</v>
      </c>
      <c r="AE11" s="10" t="s">
        <v>11</v>
      </c>
      <c r="AF11" s="11" t="s">
        <v>6</v>
      </c>
      <c r="AG11" s="10" t="s">
        <v>11</v>
      </c>
      <c r="AH11" s="11" t="s">
        <v>6</v>
      </c>
      <c r="AI11" s="10" t="s">
        <v>11</v>
      </c>
      <c r="AJ11" s="11" t="s">
        <v>6</v>
      </c>
      <c r="AK11" s="52"/>
      <c r="AL11" s="50"/>
      <c r="AM11" s="52"/>
      <c r="AN11" s="50"/>
      <c r="AO11" s="52"/>
      <c r="AP11" s="50"/>
      <c r="AQ11" s="12"/>
      <c r="AR11" s="52"/>
      <c r="AS11" s="50"/>
    </row>
    <row r="12" spans="1:45" s="9" customFormat="1" ht="3" customHeight="1">
      <c r="A12" s="13"/>
      <c r="B12" s="13"/>
      <c r="C12" s="13"/>
      <c r="D12" s="14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6"/>
      <c r="AJ12" s="16"/>
      <c r="AK12" s="16"/>
      <c r="AL12" s="16"/>
      <c r="AM12" s="16"/>
      <c r="AN12" s="16"/>
      <c r="AO12" s="17"/>
      <c r="AP12" s="17"/>
      <c r="AQ12" s="17"/>
    </row>
    <row r="13" spans="1:45" ht="14.1" customHeight="1">
      <c r="A13" s="18" t="s">
        <v>12</v>
      </c>
      <c r="B13" s="19">
        <v>363</v>
      </c>
      <c r="C13" s="19" t="s">
        <v>13</v>
      </c>
      <c r="D13" s="20"/>
      <c r="E13" s="21">
        <v>137</v>
      </c>
      <c r="F13" s="22">
        <f t="shared" ref="F13:F49" si="0">IF(E13&gt;0,E13/$AO13,0)</f>
        <v>0.26810176125244617</v>
      </c>
      <c r="G13" s="21">
        <v>71</v>
      </c>
      <c r="H13" s="22">
        <f t="shared" ref="H13:H49" si="1">IF(G13&gt;0,G13/$AO13,0)</f>
        <v>0.13894324853228962</v>
      </c>
      <c r="I13" s="21">
        <v>10</v>
      </c>
      <c r="J13" s="22">
        <f t="shared" ref="J13:J49" si="2">IF(I13&gt;0,I13/$AO13,0)</f>
        <v>1.9569471624266144E-2</v>
      </c>
      <c r="K13" s="21">
        <v>0</v>
      </c>
      <c r="L13" s="22">
        <f t="shared" ref="L13:L49" si="3">IF(K13&gt;0,K13/$AO13,0)</f>
        <v>0</v>
      </c>
      <c r="M13" s="21">
        <v>0</v>
      </c>
      <c r="N13" s="22">
        <f t="shared" ref="N13:N49" si="4">IF(M13&gt;0,M13/$AO13,0)</f>
        <v>0</v>
      </c>
      <c r="O13" s="21">
        <v>2</v>
      </c>
      <c r="P13" s="22">
        <f t="shared" ref="P13:P49" si="5">IF(O13&gt;0,O13/$AO13,0)</f>
        <v>3.9138943248532287E-3</v>
      </c>
      <c r="Q13" s="21">
        <v>23</v>
      </c>
      <c r="R13" s="22">
        <f t="shared" ref="R13:R49" si="6">IF(Q13&gt;0,Q13/$AO13,0)</f>
        <v>4.5009784735812131E-2</v>
      </c>
      <c r="S13" s="21">
        <v>60</v>
      </c>
      <c r="T13" s="22">
        <f t="shared" ref="T13:T49" si="7">IF(S13&gt;0,S13/$AO13,0)</f>
        <v>0.11741682974559686</v>
      </c>
      <c r="U13" s="21">
        <v>180</v>
      </c>
      <c r="V13" s="22">
        <f t="shared" ref="V13:V49" si="8">IF(U13&gt;0,U13/$AO13,0)</f>
        <v>0.35225048923679059</v>
      </c>
      <c r="W13" s="21">
        <v>3</v>
      </c>
      <c r="X13" s="22">
        <f t="shared" ref="X13:X49" si="9">IF(W13&gt;0,W13/$AO13,0)</f>
        <v>5.8708414872798431E-3</v>
      </c>
      <c r="Y13" s="21">
        <v>1</v>
      </c>
      <c r="Z13" s="22">
        <f t="shared" ref="Z13:Z49" si="10">IF(Y13&gt;0,Y13/$AO13,0)</f>
        <v>1.9569471624266144E-3</v>
      </c>
      <c r="AA13" s="21">
        <v>8</v>
      </c>
      <c r="AB13" s="22">
        <f t="shared" ref="AB13:AB49" si="11">IF(AA13&gt;0,AA13/$AO13,0)</f>
        <v>1.5655577299412915E-2</v>
      </c>
      <c r="AC13" s="21">
        <v>0</v>
      </c>
      <c r="AD13" s="22">
        <f t="shared" ref="AD13:AD49" si="12">IF(AC13&gt;0,AC13/$AO13,0)</f>
        <v>0</v>
      </c>
      <c r="AE13" s="21">
        <v>0</v>
      </c>
      <c r="AF13" s="22">
        <f t="shared" ref="AF13:AF49" si="13">IF(AE13&gt;0,AE13/$AO13,0)</f>
        <v>0</v>
      </c>
      <c r="AG13" s="21">
        <v>0</v>
      </c>
      <c r="AH13" s="22">
        <f t="shared" ref="AH13:AH49" si="14">IF(AG13&gt;0,AG13/$AO13,0)</f>
        <v>0</v>
      </c>
      <c r="AI13" s="21">
        <v>0</v>
      </c>
      <c r="AJ13" s="22">
        <f t="shared" ref="AJ13:AJ49" si="15">IF(AI13&gt;0,AI13/$AO13,0)</f>
        <v>0</v>
      </c>
      <c r="AK13" s="21">
        <f t="shared" ref="AK13:AK49" si="16">SUM(E13,G13,I13,K13,M13,O13,Q13,S13,U13,W13,Y13,AA13,AC13,AE13,AG13,AI13)</f>
        <v>495</v>
      </c>
      <c r="AL13" s="22">
        <f t="shared" ref="AL13:AL49" si="17">IF(AK13&gt;0,AK13/$AO13,0)</f>
        <v>0.96868884540117417</v>
      </c>
      <c r="AM13" s="21">
        <v>16</v>
      </c>
      <c r="AN13" s="22">
        <f t="shared" ref="AN13:AN49" si="18">IF(AM13&gt;0,AM13/$AO13,0)</f>
        <v>3.131115459882583E-2</v>
      </c>
      <c r="AO13" s="21">
        <f t="shared" ref="AO13:AO49" si="19">SUM(AK13,AM13)</f>
        <v>511</v>
      </c>
      <c r="AP13" s="23">
        <f>IF(AO13&gt;0,1,0)</f>
        <v>1</v>
      </c>
      <c r="AQ13" s="24"/>
      <c r="AR13" s="25">
        <v>635</v>
      </c>
      <c r="AS13" s="22">
        <f t="shared" ref="AS13:AS49" si="20">IF(AO13&gt;0,AO13/$AR13,0)</f>
        <v>0.80472440944881884</v>
      </c>
    </row>
    <row r="14" spans="1:45" ht="14.1" customHeight="1">
      <c r="A14" s="27" t="s">
        <v>12</v>
      </c>
      <c r="B14" s="28">
        <v>363</v>
      </c>
      <c r="C14" s="28" t="s">
        <v>14</v>
      </c>
      <c r="D14" s="20"/>
      <c r="E14" s="29">
        <v>108</v>
      </c>
      <c r="F14" s="30">
        <f t="shared" si="0"/>
        <v>0.20930232558139536</v>
      </c>
      <c r="G14" s="29">
        <v>85</v>
      </c>
      <c r="H14" s="30">
        <f t="shared" si="1"/>
        <v>0.16472868217054262</v>
      </c>
      <c r="I14" s="29">
        <v>12</v>
      </c>
      <c r="J14" s="30">
        <f t="shared" si="2"/>
        <v>2.3255813953488372E-2</v>
      </c>
      <c r="K14" s="29">
        <v>3</v>
      </c>
      <c r="L14" s="30">
        <f t="shared" si="3"/>
        <v>5.8139534883720929E-3</v>
      </c>
      <c r="M14" s="29">
        <v>6</v>
      </c>
      <c r="N14" s="30">
        <f t="shared" si="4"/>
        <v>1.1627906976744186E-2</v>
      </c>
      <c r="O14" s="29">
        <v>2</v>
      </c>
      <c r="P14" s="30">
        <f t="shared" si="5"/>
        <v>3.875968992248062E-3</v>
      </c>
      <c r="Q14" s="29">
        <v>17</v>
      </c>
      <c r="R14" s="30">
        <f t="shared" si="6"/>
        <v>3.294573643410853E-2</v>
      </c>
      <c r="S14" s="29">
        <v>69</v>
      </c>
      <c r="T14" s="30">
        <f t="shared" si="7"/>
        <v>0.13372093023255813</v>
      </c>
      <c r="U14" s="29">
        <v>187</v>
      </c>
      <c r="V14" s="30">
        <f t="shared" si="8"/>
        <v>0.36240310077519378</v>
      </c>
      <c r="W14" s="29">
        <v>2</v>
      </c>
      <c r="X14" s="30">
        <f t="shared" si="9"/>
        <v>3.875968992248062E-3</v>
      </c>
      <c r="Y14" s="29">
        <v>1</v>
      </c>
      <c r="Z14" s="30">
        <f t="shared" si="10"/>
        <v>1.937984496124031E-3</v>
      </c>
      <c r="AA14" s="29">
        <v>3</v>
      </c>
      <c r="AB14" s="30">
        <f t="shared" si="11"/>
        <v>5.8139534883720929E-3</v>
      </c>
      <c r="AC14" s="29">
        <v>0</v>
      </c>
      <c r="AD14" s="30">
        <f t="shared" si="12"/>
        <v>0</v>
      </c>
      <c r="AE14" s="29">
        <v>1</v>
      </c>
      <c r="AF14" s="30">
        <f t="shared" si="13"/>
        <v>1.937984496124031E-3</v>
      </c>
      <c r="AG14" s="29">
        <v>0</v>
      </c>
      <c r="AH14" s="30">
        <f t="shared" si="14"/>
        <v>0</v>
      </c>
      <c r="AI14" s="29">
        <v>0</v>
      </c>
      <c r="AJ14" s="30">
        <f t="shared" si="15"/>
        <v>0</v>
      </c>
      <c r="AK14" s="29">
        <f t="shared" si="16"/>
        <v>496</v>
      </c>
      <c r="AL14" s="30">
        <f t="shared" si="17"/>
        <v>0.96124031007751942</v>
      </c>
      <c r="AM14" s="29">
        <v>20</v>
      </c>
      <c r="AN14" s="30">
        <f t="shared" si="18"/>
        <v>3.875968992248062E-2</v>
      </c>
      <c r="AO14" s="29">
        <f t="shared" si="19"/>
        <v>516</v>
      </c>
      <c r="AP14" s="31">
        <f t="shared" ref="AP14:AP49" si="21">IF(AO14&gt;0,1,0)</f>
        <v>1</v>
      </c>
      <c r="AQ14" s="24"/>
      <c r="AR14" s="32">
        <v>635</v>
      </c>
      <c r="AS14" s="30">
        <f t="shared" si="20"/>
        <v>0.81259842519685044</v>
      </c>
    </row>
    <row r="15" spans="1:45" ht="14.1" customHeight="1">
      <c r="A15" s="27" t="s">
        <v>12</v>
      </c>
      <c r="B15" s="28">
        <v>363</v>
      </c>
      <c r="C15" s="28" t="s">
        <v>15</v>
      </c>
      <c r="D15" s="20"/>
      <c r="E15" s="29">
        <v>137</v>
      </c>
      <c r="F15" s="30">
        <f t="shared" si="0"/>
        <v>0.26095238095238094</v>
      </c>
      <c r="G15" s="29">
        <v>97</v>
      </c>
      <c r="H15" s="30">
        <f t="shared" si="1"/>
        <v>0.18476190476190477</v>
      </c>
      <c r="I15" s="29">
        <v>9</v>
      </c>
      <c r="J15" s="30">
        <f t="shared" si="2"/>
        <v>1.7142857142857144E-2</v>
      </c>
      <c r="K15" s="29">
        <v>2</v>
      </c>
      <c r="L15" s="30">
        <f t="shared" si="3"/>
        <v>3.8095238095238095E-3</v>
      </c>
      <c r="M15" s="29">
        <v>0</v>
      </c>
      <c r="N15" s="30">
        <f t="shared" si="4"/>
        <v>0</v>
      </c>
      <c r="O15" s="29">
        <v>3</v>
      </c>
      <c r="P15" s="30">
        <f t="shared" si="5"/>
        <v>5.7142857142857143E-3</v>
      </c>
      <c r="Q15" s="29">
        <v>15</v>
      </c>
      <c r="R15" s="30">
        <f t="shared" si="6"/>
        <v>2.8571428571428571E-2</v>
      </c>
      <c r="S15" s="29">
        <v>63</v>
      </c>
      <c r="T15" s="30">
        <f t="shared" si="7"/>
        <v>0.12</v>
      </c>
      <c r="U15" s="29">
        <v>170</v>
      </c>
      <c r="V15" s="30">
        <f t="shared" si="8"/>
        <v>0.32380952380952382</v>
      </c>
      <c r="W15" s="29">
        <v>0</v>
      </c>
      <c r="X15" s="30">
        <f t="shared" si="9"/>
        <v>0</v>
      </c>
      <c r="Y15" s="29">
        <v>0</v>
      </c>
      <c r="Z15" s="30">
        <f t="shared" si="10"/>
        <v>0</v>
      </c>
      <c r="AA15" s="29">
        <v>7</v>
      </c>
      <c r="AB15" s="30">
        <f t="shared" si="11"/>
        <v>1.3333333333333334E-2</v>
      </c>
      <c r="AC15" s="29">
        <v>0</v>
      </c>
      <c r="AD15" s="30">
        <f t="shared" si="12"/>
        <v>0</v>
      </c>
      <c r="AE15" s="29">
        <v>2</v>
      </c>
      <c r="AF15" s="30">
        <f t="shared" si="13"/>
        <v>3.8095238095238095E-3</v>
      </c>
      <c r="AG15" s="29">
        <v>0</v>
      </c>
      <c r="AH15" s="30">
        <f t="shared" si="14"/>
        <v>0</v>
      </c>
      <c r="AI15" s="29">
        <v>0</v>
      </c>
      <c r="AJ15" s="30">
        <f t="shared" si="15"/>
        <v>0</v>
      </c>
      <c r="AK15" s="29">
        <f t="shared" si="16"/>
        <v>505</v>
      </c>
      <c r="AL15" s="30">
        <f t="shared" si="17"/>
        <v>0.96190476190476193</v>
      </c>
      <c r="AM15" s="29">
        <v>20</v>
      </c>
      <c r="AN15" s="30">
        <f t="shared" si="18"/>
        <v>3.8095238095238099E-2</v>
      </c>
      <c r="AO15" s="29">
        <f t="shared" si="19"/>
        <v>525</v>
      </c>
      <c r="AP15" s="31">
        <f t="shared" si="21"/>
        <v>1</v>
      </c>
      <c r="AQ15" s="24"/>
      <c r="AR15" s="32">
        <v>634</v>
      </c>
      <c r="AS15" s="30">
        <f t="shared" si="20"/>
        <v>0.82807570977917977</v>
      </c>
    </row>
    <row r="16" spans="1:45" ht="14.1" customHeight="1">
      <c r="A16" s="27" t="s">
        <v>12</v>
      </c>
      <c r="B16" s="28">
        <v>364</v>
      </c>
      <c r="C16" s="28" t="s">
        <v>13</v>
      </c>
      <c r="D16" s="20"/>
      <c r="E16" s="29">
        <v>97</v>
      </c>
      <c r="F16" s="30">
        <f t="shared" si="0"/>
        <v>0.177007299270073</v>
      </c>
      <c r="G16" s="29">
        <v>90</v>
      </c>
      <c r="H16" s="30">
        <f t="shared" si="1"/>
        <v>0.16423357664233576</v>
      </c>
      <c r="I16" s="29">
        <v>17</v>
      </c>
      <c r="J16" s="30">
        <f t="shared" si="2"/>
        <v>3.1021897810218978E-2</v>
      </c>
      <c r="K16" s="29">
        <v>3</v>
      </c>
      <c r="L16" s="30">
        <f t="shared" si="3"/>
        <v>5.4744525547445258E-3</v>
      </c>
      <c r="M16" s="29">
        <v>3</v>
      </c>
      <c r="N16" s="30">
        <f t="shared" si="4"/>
        <v>5.4744525547445258E-3</v>
      </c>
      <c r="O16" s="29">
        <v>2</v>
      </c>
      <c r="P16" s="30">
        <f t="shared" si="5"/>
        <v>3.6496350364963502E-3</v>
      </c>
      <c r="Q16" s="29">
        <v>8</v>
      </c>
      <c r="R16" s="30">
        <f t="shared" si="6"/>
        <v>1.4598540145985401E-2</v>
      </c>
      <c r="S16" s="29">
        <v>60</v>
      </c>
      <c r="T16" s="30">
        <f t="shared" si="7"/>
        <v>0.10948905109489052</v>
      </c>
      <c r="U16" s="29">
        <v>238</v>
      </c>
      <c r="V16" s="30">
        <f t="shared" si="8"/>
        <v>0.43430656934306572</v>
      </c>
      <c r="W16" s="29">
        <v>3</v>
      </c>
      <c r="X16" s="30">
        <f t="shared" si="9"/>
        <v>5.4744525547445258E-3</v>
      </c>
      <c r="Y16" s="29">
        <v>2</v>
      </c>
      <c r="Z16" s="30">
        <f t="shared" si="10"/>
        <v>3.6496350364963502E-3</v>
      </c>
      <c r="AA16" s="29">
        <v>3</v>
      </c>
      <c r="AB16" s="30">
        <f t="shared" si="11"/>
        <v>5.4744525547445258E-3</v>
      </c>
      <c r="AC16" s="29">
        <v>1</v>
      </c>
      <c r="AD16" s="30">
        <f t="shared" si="12"/>
        <v>1.8248175182481751E-3</v>
      </c>
      <c r="AE16" s="29">
        <v>2</v>
      </c>
      <c r="AF16" s="30">
        <f t="shared" si="13"/>
        <v>3.6496350364963502E-3</v>
      </c>
      <c r="AG16" s="29">
        <v>0</v>
      </c>
      <c r="AH16" s="30">
        <f t="shared" si="14"/>
        <v>0</v>
      </c>
      <c r="AI16" s="29">
        <v>0</v>
      </c>
      <c r="AJ16" s="30">
        <f t="shared" si="15"/>
        <v>0</v>
      </c>
      <c r="AK16" s="29">
        <f t="shared" si="16"/>
        <v>529</v>
      </c>
      <c r="AL16" s="30">
        <f t="shared" si="17"/>
        <v>0.96532846715328469</v>
      </c>
      <c r="AM16" s="29">
        <v>19</v>
      </c>
      <c r="AN16" s="30">
        <f t="shared" si="18"/>
        <v>3.4671532846715328E-2</v>
      </c>
      <c r="AO16" s="29">
        <f t="shared" si="19"/>
        <v>548</v>
      </c>
      <c r="AP16" s="31">
        <f t="shared" si="21"/>
        <v>1</v>
      </c>
      <c r="AQ16" s="24"/>
      <c r="AR16" s="32">
        <v>672</v>
      </c>
      <c r="AS16" s="30">
        <f t="shared" si="20"/>
        <v>0.81547619047619047</v>
      </c>
    </row>
    <row r="17" spans="1:45" ht="14.1" customHeight="1">
      <c r="A17" s="27" t="s">
        <v>12</v>
      </c>
      <c r="B17" s="28">
        <v>364</v>
      </c>
      <c r="C17" s="28" t="s">
        <v>14</v>
      </c>
      <c r="D17" s="20"/>
      <c r="E17" s="29">
        <v>88</v>
      </c>
      <c r="F17" s="30">
        <f t="shared" si="0"/>
        <v>0.15714285714285714</v>
      </c>
      <c r="G17" s="29">
        <v>82</v>
      </c>
      <c r="H17" s="30">
        <f t="shared" si="1"/>
        <v>0.14642857142857144</v>
      </c>
      <c r="I17" s="29">
        <v>12</v>
      </c>
      <c r="J17" s="30">
        <f t="shared" si="2"/>
        <v>2.1428571428571429E-2</v>
      </c>
      <c r="K17" s="29">
        <v>3</v>
      </c>
      <c r="L17" s="30">
        <f t="shared" si="3"/>
        <v>5.3571428571428572E-3</v>
      </c>
      <c r="M17" s="29">
        <v>4</v>
      </c>
      <c r="N17" s="30">
        <f t="shared" si="4"/>
        <v>7.1428571428571426E-3</v>
      </c>
      <c r="O17" s="29">
        <v>5</v>
      </c>
      <c r="P17" s="30">
        <f t="shared" si="5"/>
        <v>8.9285714285714281E-3</v>
      </c>
      <c r="Q17" s="29">
        <v>28</v>
      </c>
      <c r="R17" s="30">
        <f t="shared" si="6"/>
        <v>0.05</v>
      </c>
      <c r="S17" s="29">
        <v>68</v>
      </c>
      <c r="T17" s="30">
        <f t="shared" si="7"/>
        <v>0.12142857142857143</v>
      </c>
      <c r="U17" s="29">
        <v>249</v>
      </c>
      <c r="V17" s="30">
        <f t="shared" si="8"/>
        <v>0.44464285714285712</v>
      </c>
      <c r="W17" s="29">
        <v>0</v>
      </c>
      <c r="X17" s="30">
        <f t="shared" si="9"/>
        <v>0</v>
      </c>
      <c r="Y17" s="29">
        <v>0</v>
      </c>
      <c r="Z17" s="30">
        <f t="shared" si="10"/>
        <v>0</v>
      </c>
      <c r="AA17" s="29">
        <v>7</v>
      </c>
      <c r="AB17" s="30">
        <f t="shared" si="11"/>
        <v>1.2500000000000001E-2</v>
      </c>
      <c r="AC17" s="29">
        <v>0</v>
      </c>
      <c r="AD17" s="30">
        <f t="shared" si="12"/>
        <v>0</v>
      </c>
      <c r="AE17" s="29">
        <v>1</v>
      </c>
      <c r="AF17" s="30">
        <f t="shared" si="13"/>
        <v>1.7857142857142857E-3</v>
      </c>
      <c r="AG17" s="29">
        <v>0</v>
      </c>
      <c r="AH17" s="30">
        <f t="shared" si="14"/>
        <v>0</v>
      </c>
      <c r="AI17" s="29">
        <v>0</v>
      </c>
      <c r="AJ17" s="30">
        <f t="shared" si="15"/>
        <v>0</v>
      </c>
      <c r="AK17" s="29">
        <f t="shared" si="16"/>
        <v>547</v>
      </c>
      <c r="AL17" s="30">
        <f t="shared" si="17"/>
        <v>0.97678571428571426</v>
      </c>
      <c r="AM17" s="29">
        <v>13</v>
      </c>
      <c r="AN17" s="30">
        <f t="shared" si="18"/>
        <v>2.3214285714285715E-2</v>
      </c>
      <c r="AO17" s="29">
        <f t="shared" si="19"/>
        <v>560</v>
      </c>
      <c r="AP17" s="31">
        <f t="shared" si="21"/>
        <v>1</v>
      </c>
      <c r="AQ17" s="24"/>
      <c r="AR17" s="32">
        <v>671</v>
      </c>
      <c r="AS17" s="30">
        <f t="shared" si="20"/>
        <v>0.83457526080476896</v>
      </c>
    </row>
    <row r="18" spans="1:45" ht="14.1" customHeight="1">
      <c r="A18" s="27" t="s">
        <v>12</v>
      </c>
      <c r="B18" s="28">
        <v>364</v>
      </c>
      <c r="C18" s="28" t="s">
        <v>15</v>
      </c>
      <c r="D18" s="20"/>
      <c r="E18" s="29">
        <v>108</v>
      </c>
      <c r="F18" s="30">
        <f t="shared" si="0"/>
        <v>0.19600725952813067</v>
      </c>
      <c r="G18" s="29">
        <v>87</v>
      </c>
      <c r="H18" s="30">
        <f t="shared" si="1"/>
        <v>0.15789473684210525</v>
      </c>
      <c r="I18" s="29">
        <v>8</v>
      </c>
      <c r="J18" s="30">
        <f t="shared" si="2"/>
        <v>1.4519056261343012E-2</v>
      </c>
      <c r="K18" s="29">
        <v>4</v>
      </c>
      <c r="L18" s="30">
        <f t="shared" si="3"/>
        <v>7.2595281306715061E-3</v>
      </c>
      <c r="M18" s="29">
        <v>3</v>
      </c>
      <c r="N18" s="30">
        <f t="shared" si="4"/>
        <v>5.4446460980036296E-3</v>
      </c>
      <c r="O18" s="29">
        <v>4</v>
      </c>
      <c r="P18" s="30">
        <f t="shared" si="5"/>
        <v>7.2595281306715061E-3</v>
      </c>
      <c r="Q18" s="29">
        <v>22</v>
      </c>
      <c r="R18" s="30">
        <f t="shared" si="6"/>
        <v>3.9927404718693285E-2</v>
      </c>
      <c r="S18" s="29">
        <v>57</v>
      </c>
      <c r="T18" s="30">
        <f t="shared" si="7"/>
        <v>0.10344827586206896</v>
      </c>
      <c r="U18" s="29">
        <v>226</v>
      </c>
      <c r="V18" s="30">
        <f t="shared" si="8"/>
        <v>0.41016333938294008</v>
      </c>
      <c r="W18" s="29">
        <v>0</v>
      </c>
      <c r="X18" s="30">
        <f t="shared" si="9"/>
        <v>0</v>
      </c>
      <c r="Y18" s="29">
        <v>0</v>
      </c>
      <c r="Z18" s="30">
        <f t="shared" si="10"/>
        <v>0</v>
      </c>
      <c r="AA18" s="29">
        <v>7</v>
      </c>
      <c r="AB18" s="30">
        <f t="shared" si="11"/>
        <v>1.2704174228675136E-2</v>
      </c>
      <c r="AC18" s="29">
        <v>0</v>
      </c>
      <c r="AD18" s="30">
        <f t="shared" si="12"/>
        <v>0</v>
      </c>
      <c r="AE18" s="29">
        <v>2</v>
      </c>
      <c r="AF18" s="30">
        <f t="shared" si="13"/>
        <v>3.629764065335753E-3</v>
      </c>
      <c r="AG18" s="29">
        <v>0</v>
      </c>
      <c r="AH18" s="30">
        <f t="shared" si="14"/>
        <v>0</v>
      </c>
      <c r="AI18" s="29">
        <v>0</v>
      </c>
      <c r="AJ18" s="30">
        <f t="shared" si="15"/>
        <v>0</v>
      </c>
      <c r="AK18" s="29">
        <f t="shared" si="16"/>
        <v>528</v>
      </c>
      <c r="AL18" s="30">
        <f t="shared" si="17"/>
        <v>0.95825771324863884</v>
      </c>
      <c r="AM18" s="29">
        <v>23</v>
      </c>
      <c r="AN18" s="30">
        <f t="shared" si="18"/>
        <v>4.1742286751361164E-2</v>
      </c>
      <c r="AO18" s="29">
        <f t="shared" si="19"/>
        <v>551</v>
      </c>
      <c r="AP18" s="31">
        <f t="shared" si="21"/>
        <v>1</v>
      </c>
      <c r="AQ18" s="24"/>
      <c r="AR18" s="32">
        <v>671</v>
      </c>
      <c r="AS18" s="30">
        <f t="shared" si="20"/>
        <v>0.82116244411326378</v>
      </c>
    </row>
    <row r="19" spans="1:45" ht="14.1" customHeight="1">
      <c r="A19" s="27" t="s">
        <v>12</v>
      </c>
      <c r="B19" s="28">
        <v>365</v>
      </c>
      <c r="C19" s="28" t="s">
        <v>13</v>
      </c>
      <c r="D19" s="20"/>
      <c r="E19" s="29">
        <v>63</v>
      </c>
      <c r="F19" s="30">
        <f t="shared" si="0"/>
        <v>0.16279069767441862</v>
      </c>
      <c r="G19" s="29">
        <v>76</v>
      </c>
      <c r="H19" s="30">
        <f t="shared" si="1"/>
        <v>0.19638242894056848</v>
      </c>
      <c r="I19" s="29">
        <v>9</v>
      </c>
      <c r="J19" s="30">
        <f t="shared" si="2"/>
        <v>2.3255813953488372E-2</v>
      </c>
      <c r="K19" s="29">
        <v>4</v>
      </c>
      <c r="L19" s="30">
        <f t="shared" si="3"/>
        <v>1.0335917312661499E-2</v>
      </c>
      <c r="M19" s="29">
        <v>4</v>
      </c>
      <c r="N19" s="30">
        <f t="shared" si="4"/>
        <v>1.0335917312661499E-2</v>
      </c>
      <c r="O19" s="29">
        <v>4</v>
      </c>
      <c r="P19" s="30">
        <f t="shared" si="5"/>
        <v>1.0335917312661499E-2</v>
      </c>
      <c r="Q19" s="29">
        <v>20</v>
      </c>
      <c r="R19" s="30">
        <f t="shared" si="6"/>
        <v>5.1679586563307491E-2</v>
      </c>
      <c r="S19" s="29">
        <v>66</v>
      </c>
      <c r="T19" s="30">
        <f t="shared" si="7"/>
        <v>0.17054263565891473</v>
      </c>
      <c r="U19" s="29">
        <v>116</v>
      </c>
      <c r="V19" s="30">
        <f t="shared" si="8"/>
        <v>0.29974160206718348</v>
      </c>
      <c r="W19" s="29">
        <v>1</v>
      </c>
      <c r="X19" s="30">
        <f t="shared" si="9"/>
        <v>2.5839793281653748E-3</v>
      </c>
      <c r="Y19" s="29">
        <v>1</v>
      </c>
      <c r="Z19" s="30">
        <f t="shared" si="10"/>
        <v>2.5839793281653748E-3</v>
      </c>
      <c r="AA19" s="29">
        <v>4</v>
      </c>
      <c r="AB19" s="30">
        <f t="shared" si="11"/>
        <v>1.0335917312661499E-2</v>
      </c>
      <c r="AC19" s="29">
        <v>0</v>
      </c>
      <c r="AD19" s="30">
        <f t="shared" si="12"/>
        <v>0</v>
      </c>
      <c r="AE19" s="29">
        <v>4</v>
      </c>
      <c r="AF19" s="30">
        <f t="shared" si="13"/>
        <v>1.0335917312661499E-2</v>
      </c>
      <c r="AG19" s="29">
        <v>0</v>
      </c>
      <c r="AH19" s="30">
        <f t="shared" si="14"/>
        <v>0</v>
      </c>
      <c r="AI19" s="29">
        <v>0</v>
      </c>
      <c r="AJ19" s="30">
        <f t="shared" si="15"/>
        <v>0</v>
      </c>
      <c r="AK19" s="29">
        <f t="shared" si="16"/>
        <v>372</v>
      </c>
      <c r="AL19" s="30">
        <f t="shared" si="17"/>
        <v>0.96124031007751942</v>
      </c>
      <c r="AM19" s="29">
        <v>15</v>
      </c>
      <c r="AN19" s="30">
        <f t="shared" si="18"/>
        <v>3.875968992248062E-2</v>
      </c>
      <c r="AO19" s="29">
        <f t="shared" si="19"/>
        <v>387</v>
      </c>
      <c r="AP19" s="31">
        <f t="shared" si="21"/>
        <v>1</v>
      </c>
      <c r="AQ19" s="24"/>
      <c r="AR19" s="32">
        <v>448</v>
      </c>
      <c r="AS19" s="30">
        <f t="shared" si="20"/>
        <v>0.8638392857142857</v>
      </c>
    </row>
    <row r="20" spans="1:45" ht="14.1" customHeight="1">
      <c r="A20" s="27" t="s">
        <v>12</v>
      </c>
      <c r="B20" s="28">
        <v>365</v>
      </c>
      <c r="C20" s="28" t="s">
        <v>14</v>
      </c>
      <c r="D20" s="20"/>
      <c r="E20" s="29">
        <v>76</v>
      </c>
      <c r="F20" s="30">
        <f t="shared" si="0"/>
        <v>0.20652173913043478</v>
      </c>
      <c r="G20" s="29">
        <v>77</v>
      </c>
      <c r="H20" s="30">
        <f t="shared" si="1"/>
        <v>0.20923913043478262</v>
      </c>
      <c r="I20" s="29">
        <v>4</v>
      </c>
      <c r="J20" s="30">
        <f t="shared" si="2"/>
        <v>1.0869565217391304E-2</v>
      </c>
      <c r="K20" s="29">
        <v>1</v>
      </c>
      <c r="L20" s="30">
        <f t="shared" si="3"/>
        <v>2.717391304347826E-3</v>
      </c>
      <c r="M20" s="29">
        <v>2</v>
      </c>
      <c r="N20" s="30">
        <f t="shared" si="4"/>
        <v>5.434782608695652E-3</v>
      </c>
      <c r="O20" s="29">
        <v>1</v>
      </c>
      <c r="P20" s="30">
        <f t="shared" si="5"/>
        <v>2.717391304347826E-3</v>
      </c>
      <c r="Q20" s="29">
        <v>22</v>
      </c>
      <c r="R20" s="30">
        <f t="shared" si="6"/>
        <v>5.9782608695652176E-2</v>
      </c>
      <c r="S20" s="29">
        <v>51</v>
      </c>
      <c r="T20" s="30">
        <f t="shared" si="7"/>
        <v>0.13858695652173914</v>
      </c>
      <c r="U20" s="29">
        <v>116</v>
      </c>
      <c r="V20" s="30">
        <f t="shared" si="8"/>
        <v>0.31521739130434784</v>
      </c>
      <c r="W20" s="29">
        <v>2</v>
      </c>
      <c r="X20" s="30">
        <f t="shared" si="9"/>
        <v>5.434782608695652E-3</v>
      </c>
      <c r="Y20" s="29">
        <v>1</v>
      </c>
      <c r="Z20" s="30">
        <f t="shared" si="10"/>
        <v>2.717391304347826E-3</v>
      </c>
      <c r="AA20" s="29">
        <v>3</v>
      </c>
      <c r="AB20" s="30">
        <f t="shared" si="11"/>
        <v>8.152173913043478E-3</v>
      </c>
      <c r="AC20" s="29">
        <v>0</v>
      </c>
      <c r="AD20" s="30">
        <f t="shared" si="12"/>
        <v>0</v>
      </c>
      <c r="AE20" s="29">
        <v>1</v>
      </c>
      <c r="AF20" s="30">
        <f t="shared" si="13"/>
        <v>2.717391304347826E-3</v>
      </c>
      <c r="AG20" s="29">
        <v>0</v>
      </c>
      <c r="AH20" s="30">
        <f t="shared" si="14"/>
        <v>0</v>
      </c>
      <c r="AI20" s="29">
        <v>0</v>
      </c>
      <c r="AJ20" s="30">
        <f t="shared" si="15"/>
        <v>0</v>
      </c>
      <c r="AK20" s="29">
        <f t="shared" si="16"/>
        <v>357</v>
      </c>
      <c r="AL20" s="30">
        <f t="shared" si="17"/>
        <v>0.97010869565217395</v>
      </c>
      <c r="AM20" s="29">
        <v>11</v>
      </c>
      <c r="AN20" s="30">
        <f t="shared" si="18"/>
        <v>2.9891304347826088E-2</v>
      </c>
      <c r="AO20" s="29">
        <f t="shared" si="19"/>
        <v>368</v>
      </c>
      <c r="AP20" s="31">
        <f t="shared" si="21"/>
        <v>1</v>
      </c>
      <c r="AQ20" s="24"/>
      <c r="AR20" s="32">
        <v>448</v>
      </c>
      <c r="AS20" s="30">
        <f t="shared" si="20"/>
        <v>0.8214285714285714</v>
      </c>
    </row>
    <row r="21" spans="1:45" ht="14.1" customHeight="1">
      <c r="A21" s="27" t="s">
        <v>12</v>
      </c>
      <c r="B21" s="28">
        <v>366</v>
      </c>
      <c r="C21" s="28" t="s">
        <v>13</v>
      </c>
      <c r="D21" s="20"/>
      <c r="E21" s="29">
        <v>101</v>
      </c>
      <c r="F21" s="30">
        <f t="shared" si="0"/>
        <v>0.21956521739130436</v>
      </c>
      <c r="G21" s="29">
        <v>78</v>
      </c>
      <c r="H21" s="30">
        <f t="shared" si="1"/>
        <v>0.16956521739130434</v>
      </c>
      <c r="I21" s="29">
        <v>17</v>
      </c>
      <c r="J21" s="30">
        <f t="shared" si="2"/>
        <v>3.6956521739130437E-2</v>
      </c>
      <c r="K21" s="29">
        <v>5</v>
      </c>
      <c r="L21" s="30">
        <f t="shared" si="3"/>
        <v>1.0869565217391304E-2</v>
      </c>
      <c r="M21" s="29">
        <v>4</v>
      </c>
      <c r="N21" s="30">
        <f t="shared" si="4"/>
        <v>8.6956521739130436E-3</v>
      </c>
      <c r="O21" s="29">
        <v>1</v>
      </c>
      <c r="P21" s="30">
        <f t="shared" si="5"/>
        <v>2.1739130434782609E-3</v>
      </c>
      <c r="Q21" s="29">
        <v>17</v>
      </c>
      <c r="R21" s="30">
        <f t="shared" si="6"/>
        <v>3.6956521739130437E-2</v>
      </c>
      <c r="S21" s="29">
        <v>55</v>
      </c>
      <c r="T21" s="30">
        <f t="shared" si="7"/>
        <v>0.11956521739130435</v>
      </c>
      <c r="U21" s="29">
        <v>157</v>
      </c>
      <c r="V21" s="30">
        <f t="shared" si="8"/>
        <v>0.34130434782608693</v>
      </c>
      <c r="W21" s="29">
        <v>0</v>
      </c>
      <c r="X21" s="30">
        <f t="shared" si="9"/>
        <v>0</v>
      </c>
      <c r="Y21" s="29">
        <v>3</v>
      </c>
      <c r="Z21" s="30">
        <f t="shared" si="10"/>
        <v>6.5217391304347823E-3</v>
      </c>
      <c r="AA21" s="29">
        <v>3</v>
      </c>
      <c r="AB21" s="30">
        <f t="shared" si="11"/>
        <v>6.5217391304347823E-3</v>
      </c>
      <c r="AC21" s="29">
        <v>0</v>
      </c>
      <c r="AD21" s="30">
        <f t="shared" si="12"/>
        <v>0</v>
      </c>
      <c r="AE21" s="29">
        <v>0</v>
      </c>
      <c r="AF21" s="30">
        <f t="shared" si="13"/>
        <v>0</v>
      </c>
      <c r="AG21" s="29">
        <v>0</v>
      </c>
      <c r="AH21" s="30">
        <f t="shared" si="14"/>
        <v>0</v>
      </c>
      <c r="AI21" s="29">
        <v>0</v>
      </c>
      <c r="AJ21" s="30">
        <f t="shared" si="15"/>
        <v>0</v>
      </c>
      <c r="AK21" s="29">
        <f t="shared" si="16"/>
        <v>441</v>
      </c>
      <c r="AL21" s="30">
        <f t="shared" si="17"/>
        <v>0.95869565217391306</v>
      </c>
      <c r="AM21" s="29">
        <v>19</v>
      </c>
      <c r="AN21" s="30">
        <f t="shared" si="18"/>
        <v>4.1304347826086954E-2</v>
      </c>
      <c r="AO21" s="29">
        <f t="shared" si="19"/>
        <v>460</v>
      </c>
      <c r="AP21" s="31">
        <f t="shared" si="21"/>
        <v>1</v>
      </c>
      <c r="AQ21" s="24"/>
      <c r="AR21" s="32">
        <v>585</v>
      </c>
      <c r="AS21" s="30">
        <f t="shared" si="20"/>
        <v>0.78632478632478631</v>
      </c>
    </row>
    <row r="22" spans="1:45" ht="14.1" customHeight="1">
      <c r="A22" s="27" t="s">
        <v>12</v>
      </c>
      <c r="B22" s="28">
        <v>366</v>
      </c>
      <c r="C22" s="28" t="s">
        <v>14</v>
      </c>
      <c r="D22" s="20"/>
      <c r="E22" s="29">
        <v>123</v>
      </c>
      <c r="F22" s="30">
        <f t="shared" si="0"/>
        <v>0.24949290060851928</v>
      </c>
      <c r="G22" s="29">
        <v>80</v>
      </c>
      <c r="H22" s="30">
        <f t="shared" si="1"/>
        <v>0.16227180527383367</v>
      </c>
      <c r="I22" s="29">
        <v>8</v>
      </c>
      <c r="J22" s="30">
        <f t="shared" si="2"/>
        <v>1.6227180527383367E-2</v>
      </c>
      <c r="K22" s="29">
        <v>2</v>
      </c>
      <c r="L22" s="30">
        <f t="shared" si="3"/>
        <v>4.0567951318458417E-3</v>
      </c>
      <c r="M22" s="29">
        <v>1</v>
      </c>
      <c r="N22" s="30">
        <f t="shared" si="4"/>
        <v>2.0283975659229209E-3</v>
      </c>
      <c r="O22" s="29">
        <v>0</v>
      </c>
      <c r="P22" s="30">
        <f t="shared" si="5"/>
        <v>0</v>
      </c>
      <c r="Q22" s="29">
        <v>25</v>
      </c>
      <c r="R22" s="30">
        <f t="shared" si="6"/>
        <v>5.0709939148073022E-2</v>
      </c>
      <c r="S22" s="29">
        <v>78</v>
      </c>
      <c r="T22" s="30">
        <f t="shared" si="7"/>
        <v>0.15821501014198783</v>
      </c>
      <c r="U22" s="29">
        <v>147</v>
      </c>
      <c r="V22" s="30">
        <f t="shared" si="8"/>
        <v>0.29817444219066935</v>
      </c>
      <c r="W22" s="29">
        <v>2</v>
      </c>
      <c r="X22" s="30">
        <f t="shared" si="9"/>
        <v>4.0567951318458417E-3</v>
      </c>
      <c r="Y22" s="29">
        <v>0</v>
      </c>
      <c r="Z22" s="30">
        <f t="shared" si="10"/>
        <v>0</v>
      </c>
      <c r="AA22" s="29">
        <v>4</v>
      </c>
      <c r="AB22" s="30">
        <f t="shared" si="11"/>
        <v>8.1135902636916835E-3</v>
      </c>
      <c r="AC22" s="29">
        <v>1</v>
      </c>
      <c r="AD22" s="30">
        <f t="shared" si="12"/>
        <v>2.0283975659229209E-3</v>
      </c>
      <c r="AE22" s="29">
        <v>4</v>
      </c>
      <c r="AF22" s="30">
        <f t="shared" si="13"/>
        <v>8.1135902636916835E-3</v>
      </c>
      <c r="AG22" s="29">
        <v>0</v>
      </c>
      <c r="AH22" s="30">
        <f t="shared" si="14"/>
        <v>0</v>
      </c>
      <c r="AI22" s="29">
        <v>0</v>
      </c>
      <c r="AJ22" s="30">
        <f t="shared" si="15"/>
        <v>0</v>
      </c>
      <c r="AK22" s="29">
        <f t="shared" si="16"/>
        <v>475</v>
      </c>
      <c r="AL22" s="30">
        <f t="shared" si="17"/>
        <v>0.9634888438133874</v>
      </c>
      <c r="AM22" s="29">
        <v>18</v>
      </c>
      <c r="AN22" s="30">
        <f t="shared" si="18"/>
        <v>3.6511156186612576E-2</v>
      </c>
      <c r="AO22" s="29">
        <f t="shared" si="19"/>
        <v>493</v>
      </c>
      <c r="AP22" s="31">
        <f t="shared" si="21"/>
        <v>1</v>
      </c>
      <c r="AQ22" s="24"/>
      <c r="AR22" s="32">
        <v>584</v>
      </c>
      <c r="AS22" s="30">
        <f t="shared" si="20"/>
        <v>0.84417808219178081</v>
      </c>
    </row>
    <row r="23" spans="1:45" ht="14.1" customHeight="1">
      <c r="A23" s="27" t="s">
        <v>12</v>
      </c>
      <c r="B23" s="28">
        <v>367</v>
      </c>
      <c r="C23" s="28" t="s">
        <v>13</v>
      </c>
      <c r="D23" s="20"/>
      <c r="E23" s="29">
        <v>130</v>
      </c>
      <c r="F23" s="30">
        <f t="shared" si="0"/>
        <v>0.26262626262626265</v>
      </c>
      <c r="G23" s="29">
        <v>60</v>
      </c>
      <c r="H23" s="30">
        <f t="shared" si="1"/>
        <v>0.12121212121212122</v>
      </c>
      <c r="I23" s="29">
        <v>21</v>
      </c>
      <c r="J23" s="30">
        <f t="shared" si="2"/>
        <v>4.2424242424242427E-2</v>
      </c>
      <c r="K23" s="29">
        <v>5</v>
      </c>
      <c r="L23" s="30">
        <f t="shared" si="3"/>
        <v>1.0101010101010102E-2</v>
      </c>
      <c r="M23" s="29">
        <v>0</v>
      </c>
      <c r="N23" s="30">
        <f t="shared" si="4"/>
        <v>0</v>
      </c>
      <c r="O23" s="29">
        <v>1</v>
      </c>
      <c r="P23" s="30">
        <f t="shared" si="5"/>
        <v>2.0202020202020202E-3</v>
      </c>
      <c r="Q23" s="29">
        <v>17</v>
      </c>
      <c r="R23" s="30">
        <f t="shared" si="6"/>
        <v>3.4343434343434343E-2</v>
      </c>
      <c r="S23" s="29">
        <v>77</v>
      </c>
      <c r="T23" s="30">
        <f t="shared" si="7"/>
        <v>0.15555555555555556</v>
      </c>
      <c r="U23" s="29">
        <v>156</v>
      </c>
      <c r="V23" s="30">
        <f t="shared" si="8"/>
        <v>0.31515151515151513</v>
      </c>
      <c r="W23" s="29">
        <v>8</v>
      </c>
      <c r="X23" s="30">
        <f t="shared" si="9"/>
        <v>1.6161616161616162E-2</v>
      </c>
      <c r="Y23" s="29">
        <v>0</v>
      </c>
      <c r="Z23" s="30">
        <f t="shared" si="10"/>
        <v>0</v>
      </c>
      <c r="AA23" s="29">
        <v>0</v>
      </c>
      <c r="AB23" s="30">
        <f t="shared" si="11"/>
        <v>0</v>
      </c>
      <c r="AC23" s="29">
        <v>0</v>
      </c>
      <c r="AD23" s="30">
        <f t="shared" si="12"/>
        <v>0</v>
      </c>
      <c r="AE23" s="29">
        <v>0</v>
      </c>
      <c r="AF23" s="30">
        <f t="shared" si="13"/>
        <v>0</v>
      </c>
      <c r="AG23" s="29">
        <v>0</v>
      </c>
      <c r="AH23" s="30">
        <f t="shared" si="14"/>
        <v>0</v>
      </c>
      <c r="AI23" s="29">
        <v>0</v>
      </c>
      <c r="AJ23" s="30">
        <f t="shared" si="15"/>
        <v>0</v>
      </c>
      <c r="AK23" s="29">
        <f t="shared" si="16"/>
        <v>475</v>
      </c>
      <c r="AL23" s="30">
        <f t="shared" si="17"/>
        <v>0.95959595959595956</v>
      </c>
      <c r="AM23" s="29">
        <v>20</v>
      </c>
      <c r="AN23" s="30">
        <f t="shared" si="18"/>
        <v>4.0404040404040407E-2</v>
      </c>
      <c r="AO23" s="29">
        <f t="shared" si="19"/>
        <v>495</v>
      </c>
      <c r="AP23" s="31">
        <f t="shared" si="21"/>
        <v>1</v>
      </c>
      <c r="AQ23" s="24"/>
      <c r="AR23" s="32">
        <v>605</v>
      </c>
      <c r="AS23" s="30">
        <f t="shared" si="20"/>
        <v>0.81818181818181823</v>
      </c>
    </row>
    <row r="24" spans="1:45" ht="14.1" customHeight="1">
      <c r="A24" s="27" t="s">
        <v>12</v>
      </c>
      <c r="B24" s="28">
        <v>367</v>
      </c>
      <c r="C24" s="28" t="s">
        <v>14</v>
      </c>
      <c r="D24" s="20"/>
      <c r="E24" s="29">
        <v>102</v>
      </c>
      <c r="F24" s="30">
        <f t="shared" si="0"/>
        <v>0.20564516129032259</v>
      </c>
      <c r="G24" s="29">
        <v>94</v>
      </c>
      <c r="H24" s="30">
        <f t="shared" si="1"/>
        <v>0.18951612903225806</v>
      </c>
      <c r="I24" s="29">
        <v>17</v>
      </c>
      <c r="J24" s="30">
        <f t="shared" si="2"/>
        <v>3.4274193548387094E-2</v>
      </c>
      <c r="K24" s="29">
        <v>2</v>
      </c>
      <c r="L24" s="30">
        <f t="shared" si="3"/>
        <v>4.0322580645161289E-3</v>
      </c>
      <c r="M24" s="29">
        <v>1</v>
      </c>
      <c r="N24" s="30">
        <f t="shared" si="4"/>
        <v>2.0161290322580645E-3</v>
      </c>
      <c r="O24" s="29">
        <v>1</v>
      </c>
      <c r="P24" s="30">
        <f t="shared" si="5"/>
        <v>2.0161290322580645E-3</v>
      </c>
      <c r="Q24" s="29">
        <v>24</v>
      </c>
      <c r="R24" s="30">
        <f t="shared" si="6"/>
        <v>4.8387096774193547E-2</v>
      </c>
      <c r="S24" s="29">
        <v>65</v>
      </c>
      <c r="T24" s="30">
        <f t="shared" si="7"/>
        <v>0.13104838709677419</v>
      </c>
      <c r="U24" s="29">
        <v>173</v>
      </c>
      <c r="V24" s="30">
        <f t="shared" si="8"/>
        <v>0.34879032258064518</v>
      </c>
      <c r="W24" s="29">
        <v>0</v>
      </c>
      <c r="X24" s="30">
        <f t="shared" si="9"/>
        <v>0</v>
      </c>
      <c r="Y24" s="29">
        <v>1</v>
      </c>
      <c r="Z24" s="30">
        <f t="shared" si="10"/>
        <v>2.0161290322580645E-3</v>
      </c>
      <c r="AA24" s="29">
        <v>2</v>
      </c>
      <c r="AB24" s="30">
        <f t="shared" si="11"/>
        <v>4.0322580645161289E-3</v>
      </c>
      <c r="AC24" s="29">
        <v>0</v>
      </c>
      <c r="AD24" s="30">
        <f t="shared" si="12"/>
        <v>0</v>
      </c>
      <c r="AE24" s="29">
        <v>3</v>
      </c>
      <c r="AF24" s="30">
        <f t="shared" si="13"/>
        <v>6.0483870967741934E-3</v>
      </c>
      <c r="AG24" s="29">
        <v>0</v>
      </c>
      <c r="AH24" s="30">
        <f t="shared" si="14"/>
        <v>0</v>
      </c>
      <c r="AI24" s="29">
        <v>0</v>
      </c>
      <c r="AJ24" s="30">
        <f t="shared" si="15"/>
        <v>0</v>
      </c>
      <c r="AK24" s="29">
        <f t="shared" si="16"/>
        <v>485</v>
      </c>
      <c r="AL24" s="30">
        <f t="shared" si="17"/>
        <v>0.97782258064516125</v>
      </c>
      <c r="AM24" s="29">
        <v>11</v>
      </c>
      <c r="AN24" s="30">
        <f t="shared" si="18"/>
        <v>2.2177419354838711E-2</v>
      </c>
      <c r="AO24" s="29">
        <f t="shared" si="19"/>
        <v>496</v>
      </c>
      <c r="AP24" s="31">
        <f t="shared" si="21"/>
        <v>1</v>
      </c>
      <c r="AQ24" s="24"/>
      <c r="AR24" s="32">
        <v>605</v>
      </c>
      <c r="AS24" s="30">
        <f t="shared" si="20"/>
        <v>0.81983471074380165</v>
      </c>
    </row>
    <row r="25" spans="1:45" ht="14.1" customHeight="1">
      <c r="A25" s="27" t="s">
        <v>12</v>
      </c>
      <c r="B25" s="28">
        <v>368</v>
      </c>
      <c r="C25" s="28" t="s">
        <v>13</v>
      </c>
      <c r="D25" s="20"/>
      <c r="E25" s="29">
        <v>129</v>
      </c>
      <c r="F25" s="30">
        <f t="shared" si="0"/>
        <v>0.28043478260869564</v>
      </c>
      <c r="G25" s="29">
        <v>71</v>
      </c>
      <c r="H25" s="30">
        <f t="shared" si="1"/>
        <v>0.15434782608695652</v>
      </c>
      <c r="I25" s="29">
        <v>4</v>
      </c>
      <c r="J25" s="30">
        <f t="shared" si="2"/>
        <v>8.6956521739130436E-3</v>
      </c>
      <c r="K25" s="29">
        <v>2</v>
      </c>
      <c r="L25" s="30">
        <f t="shared" si="3"/>
        <v>4.3478260869565218E-3</v>
      </c>
      <c r="M25" s="29">
        <v>2</v>
      </c>
      <c r="N25" s="30">
        <f t="shared" si="4"/>
        <v>4.3478260869565218E-3</v>
      </c>
      <c r="O25" s="29">
        <v>2</v>
      </c>
      <c r="P25" s="30">
        <f t="shared" si="5"/>
        <v>4.3478260869565218E-3</v>
      </c>
      <c r="Q25" s="29">
        <v>31</v>
      </c>
      <c r="R25" s="30">
        <f t="shared" si="6"/>
        <v>6.7391304347826086E-2</v>
      </c>
      <c r="S25" s="29">
        <v>63</v>
      </c>
      <c r="T25" s="30">
        <f t="shared" si="7"/>
        <v>0.13695652173913042</v>
      </c>
      <c r="U25" s="29">
        <v>132</v>
      </c>
      <c r="V25" s="30">
        <f t="shared" si="8"/>
        <v>0.28695652173913044</v>
      </c>
      <c r="W25" s="29">
        <v>3</v>
      </c>
      <c r="X25" s="30">
        <f t="shared" si="9"/>
        <v>6.5217391304347823E-3</v>
      </c>
      <c r="Y25" s="29">
        <v>4</v>
      </c>
      <c r="Z25" s="30">
        <f t="shared" si="10"/>
        <v>8.6956521739130436E-3</v>
      </c>
      <c r="AA25" s="29">
        <v>4</v>
      </c>
      <c r="AB25" s="30">
        <f t="shared" si="11"/>
        <v>8.6956521739130436E-3</v>
      </c>
      <c r="AC25" s="29">
        <v>0</v>
      </c>
      <c r="AD25" s="30">
        <f t="shared" si="12"/>
        <v>0</v>
      </c>
      <c r="AE25" s="29">
        <v>2</v>
      </c>
      <c r="AF25" s="30">
        <f t="shared" si="13"/>
        <v>4.3478260869565218E-3</v>
      </c>
      <c r="AG25" s="29">
        <v>0</v>
      </c>
      <c r="AH25" s="30">
        <f t="shared" si="14"/>
        <v>0</v>
      </c>
      <c r="AI25" s="29">
        <v>0</v>
      </c>
      <c r="AJ25" s="30">
        <f t="shared" si="15"/>
        <v>0</v>
      </c>
      <c r="AK25" s="29">
        <f t="shared" si="16"/>
        <v>449</v>
      </c>
      <c r="AL25" s="30">
        <f t="shared" si="17"/>
        <v>0.97608695652173916</v>
      </c>
      <c r="AM25" s="29">
        <v>11</v>
      </c>
      <c r="AN25" s="30">
        <f t="shared" si="18"/>
        <v>2.391304347826087E-2</v>
      </c>
      <c r="AO25" s="29">
        <f t="shared" si="19"/>
        <v>460</v>
      </c>
      <c r="AP25" s="31">
        <f t="shared" si="21"/>
        <v>1</v>
      </c>
      <c r="AQ25" s="24"/>
      <c r="AR25" s="32">
        <v>568</v>
      </c>
      <c r="AS25" s="30">
        <f t="shared" si="20"/>
        <v>0.8098591549295775</v>
      </c>
    </row>
    <row r="26" spans="1:45" ht="14.1" customHeight="1">
      <c r="A26" s="27" t="s">
        <v>12</v>
      </c>
      <c r="B26" s="28">
        <v>368</v>
      </c>
      <c r="C26" s="28" t="s">
        <v>14</v>
      </c>
      <c r="D26" s="20"/>
      <c r="E26" s="29">
        <v>128</v>
      </c>
      <c r="F26" s="30">
        <f t="shared" si="0"/>
        <v>0.26611226611226613</v>
      </c>
      <c r="G26" s="29">
        <v>76</v>
      </c>
      <c r="H26" s="30">
        <f t="shared" si="1"/>
        <v>0.15800415800415801</v>
      </c>
      <c r="I26" s="29">
        <v>11</v>
      </c>
      <c r="J26" s="30">
        <f t="shared" si="2"/>
        <v>2.286902286902287E-2</v>
      </c>
      <c r="K26" s="29">
        <v>2</v>
      </c>
      <c r="L26" s="30">
        <f t="shared" si="3"/>
        <v>4.1580041580041582E-3</v>
      </c>
      <c r="M26" s="29">
        <v>3</v>
      </c>
      <c r="N26" s="30">
        <f t="shared" si="4"/>
        <v>6.2370062370062374E-3</v>
      </c>
      <c r="O26" s="29">
        <v>2</v>
      </c>
      <c r="P26" s="30">
        <f t="shared" si="5"/>
        <v>4.1580041580041582E-3</v>
      </c>
      <c r="Q26" s="29">
        <v>22</v>
      </c>
      <c r="R26" s="30">
        <f t="shared" si="6"/>
        <v>4.5738045738045741E-2</v>
      </c>
      <c r="S26" s="29">
        <v>78</v>
      </c>
      <c r="T26" s="30">
        <f t="shared" si="7"/>
        <v>0.16216216216216217</v>
      </c>
      <c r="U26" s="29">
        <v>137</v>
      </c>
      <c r="V26" s="30">
        <f t="shared" si="8"/>
        <v>0.28482328482328484</v>
      </c>
      <c r="W26" s="29">
        <v>2</v>
      </c>
      <c r="X26" s="30">
        <f t="shared" si="9"/>
        <v>4.1580041580041582E-3</v>
      </c>
      <c r="Y26" s="29">
        <v>0</v>
      </c>
      <c r="Z26" s="30">
        <f t="shared" si="10"/>
        <v>0</v>
      </c>
      <c r="AA26" s="29">
        <v>4</v>
      </c>
      <c r="AB26" s="30">
        <f t="shared" si="11"/>
        <v>8.3160083160083165E-3</v>
      </c>
      <c r="AC26" s="29">
        <v>0</v>
      </c>
      <c r="AD26" s="30">
        <f t="shared" si="12"/>
        <v>0</v>
      </c>
      <c r="AE26" s="29">
        <v>1</v>
      </c>
      <c r="AF26" s="30">
        <f t="shared" si="13"/>
        <v>2.0790020790020791E-3</v>
      </c>
      <c r="AG26" s="29">
        <v>0</v>
      </c>
      <c r="AH26" s="30">
        <f t="shared" si="14"/>
        <v>0</v>
      </c>
      <c r="AI26" s="29">
        <v>0</v>
      </c>
      <c r="AJ26" s="30">
        <f t="shared" si="15"/>
        <v>0</v>
      </c>
      <c r="AK26" s="29">
        <f t="shared" si="16"/>
        <v>466</v>
      </c>
      <c r="AL26" s="30">
        <f t="shared" si="17"/>
        <v>0.96881496881496887</v>
      </c>
      <c r="AM26" s="29">
        <v>15</v>
      </c>
      <c r="AN26" s="30">
        <f t="shared" si="18"/>
        <v>3.1185031185031187E-2</v>
      </c>
      <c r="AO26" s="29">
        <f t="shared" si="19"/>
        <v>481</v>
      </c>
      <c r="AP26" s="31">
        <f t="shared" si="21"/>
        <v>1</v>
      </c>
      <c r="AQ26" s="24"/>
      <c r="AR26" s="32">
        <v>567</v>
      </c>
      <c r="AS26" s="30">
        <f t="shared" si="20"/>
        <v>0.84832451499118167</v>
      </c>
    </row>
    <row r="27" spans="1:45" ht="14.1" customHeight="1">
      <c r="A27" s="27" t="s">
        <v>12</v>
      </c>
      <c r="B27" s="28">
        <v>369</v>
      </c>
      <c r="C27" s="28" t="s">
        <v>13</v>
      </c>
      <c r="D27" s="20"/>
      <c r="E27" s="29">
        <v>221</v>
      </c>
      <c r="F27" s="30">
        <f t="shared" si="0"/>
        <v>0.34803149606299211</v>
      </c>
      <c r="G27" s="29">
        <v>169</v>
      </c>
      <c r="H27" s="30">
        <f t="shared" si="1"/>
        <v>0.26614173228346455</v>
      </c>
      <c r="I27" s="29">
        <v>0</v>
      </c>
      <c r="J27" s="30">
        <f t="shared" si="2"/>
        <v>0</v>
      </c>
      <c r="K27" s="29">
        <v>0</v>
      </c>
      <c r="L27" s="30">
        <f t="shared" si="3"/>
        <v>0</v>
      </c>
      <c r="M27" s="29">
        <v>3</v>
      </c>
      <c r="N27" s="30">
        <f t="shared" si="4"/>
        <v>4.7244094488188976E-3</v>
      </c>
      <c r="O27" s="29">
        <v>5</v>
      </c>
      <c r="P27" s="30">
        <f t="shared" si="5"/>
        <v>7.874015748031496E-3</v>
      </c>
      <c r="Q27" s="29">
        <v>15</v>
      </c>
      <c r="R27" s="30">
        <f t="shared" si="6"/>
        <v>2.3622047244094488E-2</v>
      </c>
      <c r="S27" s="29">
        <v>5</v>
      </c>
      <c r="T27" s="30">
        <f t="shared" si="7"/>
        <v>7.874015748031496E-3</v>
      </c>
      <c r="U27" s="29">
        <v>192</v>
      </c>
      <c r="V27" s="30">
        <f t="shared" si="8"/>
        <v>0.30236220472440944</v>
      </c>
      <c r="W27" s="29">
        <v>0</v>
      </c>
      <c r="X27" s="30">
        <f t="shared" si="9"/>
        <v>0</v>
      </c>
      <c r="Y27" s="29">
        <v>1</v>
      </c>
      <c r="Z27" s="30">
        <f t="shared" si="10"/>
        <v>1.5748031496062992E-3</v>
      </c>
      <c r="AA27" s="29">
        <v>7</v>
      </c>
      <c r="AB27" s="30">
        <f t="shared" si="11"/>
        <v>1.1023622047244094E-2</v>
      </c>
      <c r="AC27" s="29">
        <v>1</v>
      </c>
      <c r="AD27" s="30">
        <f t="shared" si="12"/>
        <v>1.5748031496062992E-3</v>
      </c>
      <c r="AE27" s="29">
        <v>4</v>
      </c>
      <c r="AF27" s="30">
        <f t="shared" si="13"/>
        <v>6.2992125984251968E-3</v>
      </c>
      <c r="AG27" s="29">
        <v>0</v>
      </c>
      <c r="AH27" s="30">
        <f t="shared" si="14"/>
        <v>0</v>
      </c>
      <c r="AI27" s="29">
        <v>0</v>
      </c>
      <c r="AJ27" s="30">
        <f t="shared" si="15"/>
        <v>0</v>
      </c>
      <c r="AK27" s="29">
        <f t="shared" si="16"/>
        <v>623</v>
      </c>
      <c r="AL27" s="30">
        <f t="shared" si="17"/>
        <v>0.98110236220472435</v>
      </c>
      <c r="AM27" s="29">
        <v>12</v>
      </c>
      <c r="AN27" s="30">
        <f t="shared" si="18"/>
        <v>1.889763779527559E-2</v>
      </c>
      <c r="AO27" s="29">
        <f t="shared" si="19"/>
        <v>635</v>
      </c>
      <c r="AP27" s="31">
        <f t="shared" si="21"/>
        <v>1</v>
      </c>
      <c r="AQ27" s="24"/>
      <c r="AR27" s="32">
        <v>690</v>
      </c>
      <c r="AS27" s="30">
        <f t="shared" si="20"/>
        <v>0.92028985507246375</v>
      </c>
    </row>
    <row r="28" spans="1:45" ht="14.1" customHeight="1">
      <c r="A28" s="27" t="s">
        <v>12</v>
      </c>
      <c r="B28" s="28">
        <v>370</v>
      </c>
      <c r="C28" s="28" t="s">
        <v>13</v>
      </c>
      <c r="D28" s="20"/>
      <c r="E28" s="29">
        <v>142</v>
      </c>
      <c r="F28" s="30">
        <f t="shared" si="0"/>
        <v>0.23785594639865998</v>
      </c>
      <c r="G28" s="29">
        <v>72</v>
      </c>
      <c r="H28" s="30">
        <f t="shared" si="1"/>
        <v>0.12060301507537688</v>
      </c>
      <c r="I28" s="29">
        <v>1</v>
      </c>
      <c r="J28" s="30">
        <f t="shared" si="2"/>
        <v>1.6750418760469012E-3</v>
      </c>
      <c r="K28" s="29">
        <v>2</v>
      </c>
      <c r="L28" s="30">
        <f t="shared" si="3"/>
        <v>3.3500837520938024E-3</v>
      </c>
      <c r="M28" s="29">
        <v>0</v>
      </c>
      <c r="N28" s="30">
        <f t="shared" si="4"/>
        <v>0</v>
      </c>
      <c r="O28" s="29">
        <v>3</v>
      </c>
      <c r="P28" s="30">
        <f t="shared" si="5"/>
        <v>5.0251256281407036E-3</v>
      </c>
      <c r="Q28" s="29">
        <v>7</v>
      </c>
      <c r="R28" s="30">
        <f t="shared" si="6"/>
        <v>1.1725293132328308E-2</v>
      </c>
      <c r="S28" s="29">
        <v>21</v>
      </c>
      <c r="T28" s="30">
        <f t="shared" si="7"/>
        <v>3.5175879396984924E-2</v>
      </c>
      <c r="U28" s="29">
        <v>328</v>
      </c>
      <c r="V28" s="30">
        <f t="shared" si="8"/>
        <v>0.54941373534338356</v>
      </c>
      <c r="W28" s="29">
        <v>0</v>
      </c>
      <c r="X28" s="30">
        <f t="shared" si="9"/>
        <v>0</v>
      </c>
      <c r="Y28" s="29">
        <v>4</v>
      </c>
      <c r="Z28" s="30">
        <f t="shared" si="10"/>
        <v>6.7001675041876048E-3</v>
      </c>
      <c r="AA28" s="29">
        <v>2</v>
      </c>
      <c r="AB28" s="30">
        <f t="shared" si="11"/>
        <v>3.3500837520938024E-3</v>
      </c>
      <c r="AC28" s="29">
        <v>0</v>
      </c>
      <c r="AD28" s="30">
        <f t="shared" si="12"/>
        <v>0</v>
      </c>
      <c r="AE28" s="29">
        <v>0</v>
      </c>
      <c r="AF28" s="30">
        <f t="shared" si="13"/>
        <v>0</v>
      </c>
      <c r="AG28" s="29">
        <v>0</v>
      </c>
      <c r="AH28" s="30">
        <f t="shared" si="14"/>
        <v>0</v>
      </c>
      <c r="AI28" s="29">
        <v>0</v>
      </c>
      <c r="AJ28" s="30">
        <f t="shared" si="15"/>
        <v>0</v>
      </c>
      <c r="AK28" s="29">
        <f t="shared" si="16"/>
        <v>582</v>
      </c>
      <c r="AL28" s="30">
        <f t="shared" si="17"/>
        <v>0.97487437185929648</v>
      </c>
      <c r="AM28" s="29">
        <v>15</v>
      </c>
      <c r="AN28" s="30">
        <f t="shared" si="18"/>
        <v>2.5125628140703519E-2</v>
      </c>
      <c r="AO28" s="29">
        <f t="shared" si="19"/>
        <v>597</v>
      </c>
      <c r="AP28" s="31">
        <f t="shared" si="21"/>
        <v>1</v>
      </c>
      <c r="AQ28" s="24"/>
      <c r="AR28" s="32">
        <v>660</v>
      </c>
      <c r="AS28" s="30">
        <f t="shared" si="20"/>
        <v>0.90454545454545454</v>
      </c>
    </row>
    <row r="29" spans="1:45" ht="14.1" customHeight="1">
      <c r="A29" s="27" t="s">
        <v>12</v>
      </c>
      <c r="B29" s="28">
        <v>370</v>
      </c>
      <c r="C29" s="28" t="s">
        <v>14</v>
      </c>
      <c r="D29" s="20"/>
      <c r="E29" s="29">
        <v>134</v>
      </c>
      <c r="F29" s="30">
        <f t="shared" si="0"/>
        <v>0.2326388888888889</v>
      </c>
      <c r="G29" s="29">
        <v>99</v>
      </c>
      <c r="H29" s="30">
        <f t="shared" si="1"/>
        <v>0.171875</v>
      </c>
      <c r="I29" s="29">
        <v>2</v>
      </c>
      <c r="J29" s="30">
        <f t="shared" si="2"/>
        <v>3.472222222222222E-3</v>
      </c>
      <c r="K29" s="29">
        <v>1</v>
      </c>
      <c r="L29" s="30">
        <f t="shared" si="3"/>
        <v>1.736111111111111E-3</v>
      </c>
      <c r="M29" s="29">
        <v>0</v>
      </c>
      <c r="N29" s="30">
        <f t="shared" si="4"/>
        <v>0</v>
      </c>
      <c r="O29" s="29">
        <v>3</v>
      </c>
      <c r="P29" s="30">
        <f t="shared" si="5"/>
        <v>5.208333333333333E-3</v>
      </c>
      <c r="Q29" s="29">
        <v>5</v>
      </c>
      <c r="R29" s="30">
        <f t="shared" si="6"/>
        <v>8.6805555555555559E-3</v>
      </c>
      <c r="S29" s="29">
        <v>33</v>
      </c>
      <c r="T29" s="30">
        <f t="shared" si="7"/>
        <v>5.7291666666666664E-2</v>
      </c>
      <c r="U29" s="29">
        <v>279</v>
      </c>
      <c r="V29" s="30">
        <f t="shared" si="8"/>
        <v>0.484375</v>
      </c>
      <c r="W29" s="29">
        <v>0</v>
      </c>
      <c r="X29" s="30">
        <f t="shared" si="9"/>
        <v>0</v>
      </c>
      <c r="Y29" s="29">
        <v>1</v>
      </c>
      <c r="Z29" s="30">
        <f t="shared" si="10"/>
        <v>1.736111111111111E-3</v>
      </c>
      <c r="AA29" s="29">
        <v>2</v>
      </c>
      <c r="AB29" s="30">
        <f t="shared" si="11"/>
        <v>3.472222222222222E-3</v>
      </c>
      <c r="AC29" s="29">
        <v>0</v>
      </c>
      <c r="AD29" s="30">
        <f t="shared" si="12"/>
        <v>0</v>
      </c>
      <c r="AE29" s="29">
        <v>1</v>
      </c>
      <c r="AF29" s="30">
        <f t="shared" si="13"/>
        <v>1.736111111111111E-3</v>
      </c>
      <c r="AG29" s="29">
        <v>0</v>
      </c>
      <c r="AH29" s="30">
        <f t="shared" si="14"/>
        <v>0</v>
      </c>
      <c r="AI29" s="29">
        <v>0</v>
      </c>
      <c r="AJ29" s="30">
        <f t="shared" si="15"/>
        <v>0</v>
      </c>
      <c r="AK29" s="29">
        <f t="shared" si="16"/>
        <v>560</v>
      </c>
      <c r="AL29" s="30">
        <f t="shared" si="17"/>
        <v>0.97222222222222221</v>
      </c>
      <c r="AM29" s="29">
        <v>16</v>
      </c>
      <c r="AN29" s="30">
        <f t="shared" si="18"/>
        <v>2.7777777777777776E-2</v>
      </c>
      <c r="AO29" s="29">
        <f t="shared" si="19"/>
        <v>576</v>
      </c>
      <c r="AP29" s="31">
        <f t="shared" si="21"/>
        <v>1</v>
      </c>
      <c r="AQ29" s="24"/>
      <c r="AR29" s="32">
        <v>659</v>
      </c>
      <c r="AS29" s="30">
        <f t="shared" si="20"/>
        <v>0.87405159332321702</v>
      </c>
    </row>
    <row r="30" spans="1:45" ht="14.1" customHeight="1">
      <c r="A30" s="27" t="s">
        <v>12</v>
      </c>
      <c r="B30" s="28">
        <v>371</v>
      </c>
      <c r="C30" s="28" t="s">
        <v>13</v>
      </c>
      <c r="D30" s="20"/>
      <c r="E30" s="29">
        <v>145</v>
      </c>
      <c r="F30" s="30">
        <f t="shared" si="0"/>
        <v>0.35194174757281554</v>
      </c>
      <c r="G30" s="29">
        <v>48</v>
      </c>
      <c r="H30" s="30">
        <f t="shared" si="1"/>
        <v>0.11650485436893204</v>
      </c>
      <c r="I30" s="29">
        <v>3</v>
      </c>
      <c r="J30" s="30">
        <f t="shared" si="2"/>
        <v>7.2815533980582527E-3</v>
      </c>
      <c r="K30" s="29">
        <v>1</v>
      </c>
      <c r="L30" s="30">
        <f t="shared" si="3"/>
        <v>2.4271844660194173E-3</v>
      </c>
      <c r="M30" s="29">
        <v>4</v>
      </c>
      <c r="N30" s="30">
        <f t="shared" si="4"/>
        <v>9.7087378640776691E-3</v>
      </c>
      <c r="O30" s="29">
        <v>3</v>
      </c>
      <c r="P30" s="30">
        <f t="shared" si="5"/>
        <v>7.2815533980582527E-3</v>
      </c>
      <c r="Q30" s="29">
        <v>1</v>
      </c>
      <c r="R30" s="30">
        <f t="shared" si="6"/>
        <v>2.4271844660194173E-3</v>
      </c>
      <c r="S30" s="29">
        <v>19</v>
      </c>
      <c r="T30" s="30">
        <f t="shared" si="7"/>
        <v>4.6116504854368932E-2</v>
      </c>
      <c r="U30" s="29">
        <v>175</v>
      </c>
      <c r="V30" s="30">
        <f t="shared" si="8"/>
        <v>0.42475728155339804</v>
      </c>
      <c r="W30" s="29">
        <v>0</v>
      </c>
      <c r="X30" s="30">
        <f t="shared" si="9"/>
        <v>0</v>
      </c>
      <c r="Y30" s="29">
        <v>2</v>
      </c>
      <c r="Z30" s="30">
        <f t="shared" si="10"/>
        <v>4.8543689320388345E-3</v>
      </c>
      <c r="AA30" s="29">
        <v>0</v>
      </c>
      <c r="AB30" s="30">
        <f t="shared" si="11"/>
        <v>0</v>
      </c>
      <c r="AC30" s="29">
        <v>1</v>
      </c>
      <c r="AD30" s="30">
        <f t="shared" si="12"/>
        <v>2.4271844660194173E-3</v>
      </c>
      <c r="AE30" s="29">
        <v>0</v>
      </c>
      <c r="AF30" s="30">
        <f t="shared" si="13"/>
        <v>0</v>
      </c>
      <c r="AG30" s="29">
        <v>0</v>
      </c>
      <c r="AH30" s="30">
        <f t="shared" si="14"/>
        <v>0</v>
      </c>
      <c r="AI30" s="29">
        <v>0</v>
      </c>
      <c r="AJ30" s="30">
        <f t="shared" si="15"/>
        <v>0</v>
      </c>
      <c r="AK30" s="29">
        <f t="shared" si="16"/>
        <v>402</v>
      </c>
      <c r="AL30" s="30">
        <f t="shared" si="17"/>
        <v>0.97572815533980584</v>
      </c>
      <c r="AM30" s="29">
        <v>10</v>
      </c>
      <c r="AN30" s="30">
        <f t="shared" si="18"/>
        <v>2.4271844660194174E-2</v>
      </c>
      <c r="AO30" s="29">
        <f t="shared" si="19"/>
        <v>412</v>
      </c>
      <c r="AP30" s="31">
        <f t="shared" si="21"/>
        <v>1</v>
      </c>
      <c r="AQ30" s="24"/>
      <c r="AR30" s="32">
        <v>446</v>
      </c>
      <c r="AS30" s="30">
        <f t="shared" si="20"/>
        <v>0.92376681614349776</v>
      </c>
    </row>
    <row r="31" spans="1:45" ht="14.1" customHeight="1">
      <c r="A31" s="27" t="s">
        <v>12</v>
      </c>
      <c r="B31" s="28">
        <v>371</v>
      </c>
      <c r="C31" s="28" t="s">
        <v>14</v>
      </c>
      <c r="D31" s="20"/>
      <c r="E31" s="29">
        <v>142</v>
      </c>
      <c r="F31" s="30">
        <f t="shared" si="0"/>
        <v>0.34889434889434889</v>
      </c>
      <c r="G31" s="29">
        <v>27</v>
      </c>
      <c r="H31" s="30">
        <f t="shared" si="1"/>
        <v>6.6339066339066333E-2</v>
      </c>
      <c r="I31" s="29">
        <v>5</v>
      </c>
      <c r="J31" s="30">
        <f t="shared" si="2"/>
        <v>1.2285012285012284E-2</v>
      </c>
      <c r="K31" s="29">
        <v>2</v>
      </c>
      <c r="L31" s="30">
        <f t="shared" si="3"/>
        <v>4.9140049140049139E-3</v>
      </c>
      <c r="M31" s="29">
        <v>4</v>
      </c>
      <c r="N31" s="30">
        <f t="shared" si="4"/>
        <v>9.8280098280098278E-3</v>
      </c>
      <c r="O31" s="29">
        <v>3</v>
      </c>
      <c r="P31" s="30">
        <f t="shared" si="5"/>
        <v>7.3710073710073713E-3</v>
      </c>
      <c r="Q31" s="29">
        <v>4</v>
      </c>
      <c r="R31" s="30">
        <f t="shared" si="6"/>
        <v>9.8280098280098278E-3</v>
      </c>
      <c r="S31" s="29">
        <v>15</v>
      </c>
      <c r="T31" s="30">
        <f t="shared" si="7"/>
        <v>3.6855036855036855E-2</v>
      </c>
      <c r="U31" s="29">
        <v>190</v>
      </c>
      <c r="V31" s="30">
        <f t="shared" si="8"/>
        <v>0.46683046683046681</v>
      </c>
      <c r="W31" s="29">
        <v>2</v>
      </c>
      <c r="X31" s="30">
        <f t="shared" si="9"/>
        <v>4.9140049140049139E-3</v>
      </c>
      <c r="Y31" s="29">
        <v>1</v>
      </c>
      <c r="Z31" s="30">
        <f t="shared" si="10"/>
        <v>2.4570024570024569E-3</v>
      </c>
      <c r="AA31" s="29">
        <v>1</v>
      </c>
      <c r="AB31" s="30">
        <f t="shared" si="11"/>
        <v>2.4570024570024569E-3</v>
      </c>
      <c r="AC31" s="29">
        <v>0</v>
      </c>
      <c r="AD31" s="30">
        <f t="shared" si="12"/>
        <v>0</v>
      </c>
      <c r="AE31" s="29">
        <v>1</v>
      </c>
      <c r="AF31" s="30">
        <f t="shared" si="13"/>
        <v>2.4570024570024569E-3</v>
      </c>
      <c r="AG31" s="29">
        <v>0</v>
      </c>
      <c r="AH31" s="30">
        <f t="shared" si="14"/>
        <v>0</v>
      </c>
      <c r="AI31" s="29">
        <v>0</v>
      </c>
      <c r="AJ31" s="30">
        <f t="shared" si="15"/>
        <v>0</v>
      </c>
      <c r="AK31" s="29">
        <f t="shared" si="16"/>
        <v>397</v>
      </c>
      <c r="AL31" s="30">
        <f t="shared" si="17"/>
        <v>0.97542997542997545</v>
      </c>
      <c r="AM31" s="29">
        <v>10</v>
      </c>
      <c r="AN31" s="30">
        <f t="shared" si="18"/>
        <v>2.4570024570024569E-2</v>
      </c>
      <c r="AO31" s="29">
        <f t="shared" si="19"/>
        <v>407</v>
      </c>
      <c r="AP31" s="31">
        <f t="shared" si="21"/>
        <v>1</v>
      </c>
      <c r="AQ31" s="24"/>
      <c r="AR31" s="32">
        <v>445</v>
      </c>
      <c r="AS31" s="30">
        <f t="shared" si="20"/>
        <v>0.91460674157303368</v>
      </c>
    </row>
    <row r="32" spans="1:45" ht="14.1" customHeight="1">
      <c r="A32" s="27" t="s">
        <v>12</v>
      </c>
      <c r="B32" s="28">
        <v>372</v>
      </c>
      <c r="C32" s="28" t="s">
        <v>13</v>
      </c>
      <c r="D32" s="20"/>
      <c r="E32" s="29">
        <v>252</v>
      </c>
      <c r="F32" s="30">
        <f t="shared" si="0"/>
        <v>0.38769230769230767</v>
      </c>
      <c r="G32" s="29">
        <v>66</v>
      </c>
      <c r="H32" s="30">
        <f t="shared" si="1"/>
        <v>0.10153846153846154</v>
      </c>
      <c r="I32" s="29">
        <v>4</v>
      </c>
      <c r="J32" s="30">
        <f t="shared" si="2"/>
        <v>6.1538461538461538E-3</v>
      </c>
      <c r="K32" s="29">
        <v>1</v>
      </c>
      <c r="L32" s="30">
        <f t="shared" si="3"/>
        <v>1.5384615384615385E-3</v>
      </c>
      <c r="M32" s="29">
        <v>9</v>
      </c>
      <c r="N32" s="30">
        <f t="shared" si="4"/>
        <v>1.3846153846153847E-2</v>
      </c>
      <c r="O32" s="29">
        <v>0</v>
      </c>
      <c r="P32" s="30">
        <f t="shared" si="5"/>
        <v>0</v>
      </c>
      <c r="Q32" s="29">
        <v>1</v>
      </c>
      <c r="R32" s="30">
        <f t="shared" si="6"/>
        <v>1.5384615384615385E-3</v>
      </c>
      <c r="S32" s="29">
        <v>9</v>
      </c>
      <c r="T32" s="30">
        <f t="shared" si="7"/>
        <v>1.3846153846153847E-2</v>
      </c>
      <c r="U32" s="29">
        <v>271</v>
      </c>
      <c r="V32" s="30">
        <f t="shared" si="8"/>
        <v>0.4169230769230769</v>
      </c>
      <c r="W32" s="29">
        <v>0</v>
      </c>
      <c r="X32" s="30">
        <f t="shared" si="9"/>
        <v>0</v>
      </c>
      <c r="Y32" s="29">
        <v>4</v>
      </c>
      <c r="Z32" s="30">
        <f t="shared" si="10"/>
        <v>6.1538461538461538E-3</v>
      </c>
      <c r="AA32" s="29">
        <v>5</v>
      </c>
      <c r="AB32" s="30">
        <f t="shared" si="11"/>
        <v>7.6923076923076927E-3</v>
      </c>
      <c r="AC32" s="29">
        <v>1</v>
      </c>
      <c r="AD32" s="30">
        <f t="shared" si="12"/>
        <v>1.5384615384615385E-3</v>
      </c>
      <c r="AE32" s="29">
        <v>1</v>
      </c>
      <c r="AF32" s="30">
        <f t="shared" si="13"/>
        <v>1.5384615384615385E-3</v>
      </c>
      <c r="AG32" s="29">
        <v>0</v>
      </c>
      <c r="AH32" s="30">
        <f t="shared" si="14"/>
        <v>0</v>
      </c>
      <c r="AI32" s="29">
        <v>0</v>
      </c>
      <c r="AJ32" s="30">
        <f t="shared" si="15"/>
        <v>0</v>
      </c>
      <c r="AK32" s="29">
        <f t="shared" si="16"/>
        <v>624</v>
      </c>
      <c r="AL32" s="30">
        <f t="shared" si="17"/>
        <v>0.96</v>
      </c>
      <c r="AM32" s="29">
        <v>26</v>
      </c>
      <c r="AN32" s="30">
        <f t="shared" si="18"/>
        <v>0.04</v>
      </c>
      <c r="AO32" s="29">
        <f t="shared" si="19"/>
        <v>650</v>
      </c>
      <c r="AP32" s="31">
        <f t="shared" si="21"/>
        <v>1</v>
      </c>
      <c r="AQ32" s="24"/>
      <c r="AR32" s="32">
        <v>716</v>
      </c>
      <c r="AS32" s="30">
        <f t="shared" si="20"/>
        <v>0.90782122905027929</v>
      </c>
    </row>
    <row r="33" spans="1:45" ht="14.1" customHeight="1">
      <c r="A33" s="27" t="s">
        <v>12</v>
      </c>
      <c r="B33" s="28">
        <v>372</v>
      </c>
      <c r="C33" s="28" t="s">
        <v>14</v>
      </c>
      <c r="D33" s="20"/>
      <c r="E33" s="29">
        <v>206</v>
      </c>
      <c r="F33" s="30">
        <f t="shared" si="0"/>
        <v>0.31692307692307692</v>
      </c>
      <c r="G33" s="29">
        <v>83</v>
      </c>
      <c r="H33" s="30">
        <f t="shared" si="1"/>
        <v>0.12769230769230769</v>
      </c>
      <c r="I33" s="29">
        <v>7</v>
      </c>
      <c r="J33" s="30">
        <f t="shared" si="2"/>
        <v>1.0769230769230769E-2</v>
      </c>
      <c r="K33" s="29">
        <v>1</v>
      </c>
      <c r="L33" s="30">
        <f t="shared" si="3"/>
        <v>1.5384615384615385E-3</v>
      </c>
      <c r="M33" s="29">
        <v>5</v>
      </c>
      <c r="N33" s="30">
        <f t="shared" si="4"/>
        <v>7.6923076923076927E-3</v>
      </c>
      <c r="O33" s="29">
        <v>0</v>
      </c>
      <c r="P33" s="30">
        <f t="shared" si="5"/>
        <v>0</v>
      </c>
      <c r="Q33" s="29">
        <v>2</v>
      </c>
      <c r="R33" s="30">
        <f t="shared" si="6"/>
        <v>3.0769230769230769E-3</v>
      </c>
      <c r="S33" s="29">
        <v>7</v>
      </c>
      <c r="T33" s="30">
        <f t="shared" si="7"/>
        <v>1.0769230769230769E-2</v>
      </c>
      <c r="U33" s="29">
        <v>316</v>
      </c>
      <c r="V33" s="30">
        <f t="shared" si="8"/>
        <v>0.48615384615384616</v>
      </c>
      <c r="W33" s="29">
        <v>1</v>
      </c>
      <c r="X33" s="30">
        <f t="shared" si="9"/>
        <v>1.5384615384615385E-3</v>
      </c>
      <c r="Y33" s="29">
        <v>1</v>
      </c>
      <c r="Z33" s="30">
        <f t="shared" si="10"/>
        <v>1.5384615384615385E-3</v>
      </c>
      <c r="AA33" s="29">
        <v>3</v>
      </c>
      <c r="AB33" s="30">
        <f t="shared" si="11"/>
        <v>4.6153846153846158E-3</v>
      </c>
      <c r="AC33" s="29">
        <v>0</v>
      </c>
      <c r="AD33" s="30">
        <f t="shared" si="12"/>
        <v>0</v>
      </c>
      <c r="AE33" s="29">
        <v>2</v>
      </c>
      <c r="AF33" s="30">
        <f t="shared" si="13"/>
        <v>3.0769230769230769E-3</v>
      </c>
      <c r="AG33" s="29">
        <v>3</v>
      </c>
      <c r="AH33" s="30">
        <f t="shared" si="14"/>
        <v>4.6153846153846158E-3</v>
      </c>
      <c r="AI33" s="29">
        <v>1</v>
      </c>
      <c r="AJ33" s="30">
        <f t="shared" si="15"/>
        <v>1.5384615384615385E-3</v>
      </c>
      <c r="AK33" s="29">
        <f t="shared" si="16"/>
        <v>638</v>
      </c>
      <c r="AL33" s="30">
        <f t="shared" si="17"/>
        <v>0.98153846153846158</v>
      </c>
      <c r="AM33" s="29">
        <v>12</v>
      </c>
      <c r="AN33" s="30">
        <f t="shared" si="18"/>
        <v>1.8461538461538463E-2</v>
      </c>
      <c r="AO33" s="29">
        <f t="shared" si="19"/>
        <v>650</v>
      </c>
      <c r="AP33" s="31">
        <f t="shared" si="21"/>
        <v>1</v>
      </c>
      <c r="AQ33" s="24"/>
      <c r="AR33" s="32">
        <v>716</v>
      </c>
      <c r="AS33" s="30">
        <f t="shared" si="20"/>
        <v>0.90782122905027929</v>
      </c>
    </row>
    <row r="34" spans="1:45" ht="14.1" customHeight="1">
      <c r="A34" s="27" t="s">
        <v>12</v>
      </c>
      <c r="B34" s="28">
        <v>373</v>
      </c>
      <c r="C34" s="28" t="s">
        <v>13</v>
      </c>
      <c r="D34" s="20"/>
      <c r="E34" s="29">
        <v>135</v>
      </c>
      <c r="F34" s="30">
        <f t="shared" si="0"/>
        <v>0.31914893617021278</v>
      </c>
      <c r="G34" s="29">
        <v>69</v>
      </c>
      <c r="H34" s="30">
        <f t="shared" si="1"/>
        <v>0.16312056737588654</v>
      </c>
      <c r="I34" s="29">
        <v>8</v>
      </c>
      <c r="J34" s="30">
        <f t="shared" si="2"/>
        <v>1.8912529550827423E-2</v>
      </c>
      <c r="K34" s="29">
        <v>1</v>
      </c>
      <c r="L34" s="30">
        <f t="shared" si="3"/>
        <v>2.3640661938534278E-3</v>
      </c>
      <c r="M34" s="29">
        <v>0</v>
      </c>
      <c r="N34" s="30">
        <f t="shared" si="4"/>
        <v>0</v>
      </c>
      <c r="O34" s="29">
        <v>1</v>
      </c>
      <c r="P34" s="30">
        <f t="shared" si="5"/>
        <v>2.3640661938534278E-3</v>
      </c>
      <c r="Q34" s="29">
        <v>6</v>
      </c>
      <c r="R34" s="30">
        <f t="shared" si="6"/>
        <v>1.4184397163120567E-2</v>
      </c>
      <c r="S34" s="29">
        <v>16</v>
      </c>
      <c r="T34" s="30">
        <f t="shared" si="7"/>
        <v>3.7825059101654845E-2</v>
      </c>
      <c r="U34" s="29">
        <v>170</v>
      </c>
      <c r="V34" s="30">
        <f t="shared" si="8"/>
        <v>0.40189125295508277</v>
      </c>
      <c r="W34" s="29">
        <v>0</v>
      </c>
      <c r="X34" s="30">
        <f t="shared" si="9"/>
        <v>0</v>
      </c>
      <c r="Y34" s="29">
        <v>2</v>
      </c>
      <c r="Z34" s="30">
        <f t="shared" si="10"/>
        <v>4.7281323877068557E-3</v>
      </c>
      <c r="AA34" s="29">
        <v>4</v>
      </c>
      <c r="AB34" s="30">
        <f t="shared" si="11"/>
        <v>9.4562647754137114E-3</v>
      </c>
      <c r="AC34" s="29">
        <v>0</v>
      </c>
      <c r="AD34" s="30">
        <f t="shared" si="12"/>
        <v>0</v>
      </c>
      <c r="AE34" s="29">
        <v>0</v>
      </c>
      <c r="AF34" s="30">
        <f t="shared" si="13"/>
        <v>0</v>
      </c>
      <c r="AG34" s="29">
        <v>0</v>
      </c>
      <c r="AH34" s="30">
        <f t="shared" si="14"/>
        <v>0</v>
      </c>
      <c r="AI34" s="29">
        <v>0</v>
      </c>
      <c r="AJ34" s="30">
        <f t="shared" si="15"/>
        <v>0</v>
      </c>
      <c r="AK34" s="29">
        <f t="shared" si="16"/>
        <v>412</v>
      </c>
      <c r="AL34" s="30">
        <f t="shared" si="17"/>
        <v>0.97399527186761226</v>
      </c>
      <c r="AM34" s="29">
        <v>11</v>
      </c>
      <c r="AN34" s="30">
        <f t="shared" si="18"/>
        <v>2.6004728132387706E-2</v>
      </c>
      <c r="AO34" s="29">
        <f t="shared" si="19"/>
        <v>423</v>
      </c>
      <c r="AP34" s="31">
        <f t="shared" si="21"/>
        <v>1</v>
      </c>
      <c r="AQ34" s="24"/>
      <c r="AR34" s="32">
        <v>469</v>
      </c>
      <c r="AS34" s="30">
        <f t="shared" si="20"/>
        <v>0.90191897654584219</v>
      </c>
    </row>
    <row r="35" spans="1:45" ht="14.1" customHeight="1">
      <c r="A35" s="27" t="s">
        <v>12</v>
      </c>
      <c r="B35" s="28">
        <v>373</v>
      </c>
      <c r="C35" s="28" t="s">
        <v>14</v>
      </c>
      <c r="D35" s="20"/>
      <c r="E35" s="29">
        <v>136</v>
      </c>
      <c r="F35" s="30">
        <f t="shared" si="0"/>
        <v>0.32</v>
      </c>
      <c r="G35" s="29">
        <v>88</v>
      </c>
      <c r="H35" s="30">
        <f t="shared" si="1"/>
        <v>0.20705882352941177</v>
      </c>
      <c r="I35" s="29">
        <v>8</v>
      </c>
      <c r="J35" s="30">
        <f t="shared" si="2"/>
        <v>1.8823529411764704E-2</v>
      </c>
      <c r="K35" s="29">
        <v>0</v>
      </c>
      <c r="L35" s="30">
        <f t="shared" si="3"/>
        <v>0</v>
      </c>
      <c r="M35" s="29">
        <v>0</v>
      </c>
      <c r="N35" s="30">
        <f t="shared" si="4"/>
        <v>0</v>
      </c>
      <c r="O35" s="29">
        <v>3</v>
      </c>
      <c r="P35" s="30">
        <f t="shared" si="5"/>
        <v>7.058823529411765E-3</v>
      </c>
      <c r="Q35" s="29">
        <v>13</v>
      </c>
      <c r="R35" s="30">
        <f t="shared" si="6"/>
        <v>3.0588235294117649E-2</v>
      </c>
      <c r="S35" s="29">
        <v>13</v>
      </c>
      <c r="T35" s="30">
        <f t="shared" si="7"/>
        <v>3.0588235294117649E-2</v>
      </c>
      <c r="U35" s="29">
        <v>156</v>
      </c>
      <c r="V35" s="30">
        <f t="shared" si="8"/>
        <v>0.36705882352941177</v>
      </c>
      <c r="W35" s="29">
        <v>0</v>
      </c>
      <c r="X35" s="30">
        <f t="shared" si="9"/>
        <v>0</v>
      </c>
      <c r="Y35" s="29">
        <v>2</v>
      </c>
      <c r="Z35" s="30">
        <f t="shared" si="10"/>
        <v>4.7058823529411761E-3</v>
      </c>
      <c r="AA35" s="29">
        <v>5</v>
      </c>
      <c r="AB35" s="30">
        <f t="shared" si="11"/>
        <v>1.1764705882352941E-2</v>
      </c>
      <c r="AC35" s="29">
        <v>0</v>
      </c>
      <c r="AD35" s="30">
        <f t="shared" si="12"/>
        <v>0</v>
      </c>
      <c r="AE35" s="29">
        <v>1</v>
      </c>
      <c r="AF35" s="30">
        <f t="shared" si="13"/>
        <v>2.352941176470588E-3</v>
      </c>
      <c r="AG35" s="29">
        <v>0</v>
      </c>
      <c r="AH35" s="30">
        <f t="shared" si="14"/>
        <v>0</v>
      </c>
      <c r="AI35" s="29">
        <v>0</v>
      </c>
      <c r="AJ35" s="30">
        <f t="shared" si="15"/>
        <v>0</v>
      </c>
      <c r="AK35" s="29">
        <f t="shared" si="16"/>
        <v>425</v>
      </c>
      <c r="AL35" s="30">
        <f t="shared" si="17"/>
        <v>1</v>
      </c>
      <c r="AM35" s="29">
        <v>0</v>
      </c>
      <c r="AN35" s="30">
        <f t="shared" si="18"/>
        <v>0</v>
      </c>
      <c r="AO35" s="29">
        <f t="shared" si="19"/>
        <v>425</v>
      </c>
      <c r="AP35" s="31">
        <f t="shared" si="21"/>
        <v>1</v>
      </c>
      <c r="AQ35" s="24"/>
      <c r="AR35" s="32">
        <v>469</v>
      </c>
      <c r="AS35" s="30">
        <f t="shared" si="20"/>
        <v>0.906183368869936</v>
      </c>
    </row>
    <row r="36" spans="1:45" ht="14.1" customHeight="1">
      <c r="A36" s="27" t="s">
        <v>12</v>
      </c>
      <c r="B36" s="28">
        <v>374</v>
      </c>
      <c r="C36" s="28" t="s">
        <v>13</v>
      </c>
      <c r="D36" s="20"/>
      <c r="E36" s="29">
        <v>89</v>
      </c>
      <c r="F36" s="30">
        <f t="shared" si="0"/>
        <v>0.29470198675496689</v>
      </c>
      <c r="G36" s="29">
        <v>45</v>
      </c>
      <c r="H36" s="30">
        <f t="shared" si="1"/>
        <v>0.1490066225165563</v>
      </c>
      <c r="I36" s="29">
        <v>4</v>
      </c>
      <c r="J36" s="30">
        <f t="shared" si="2"/>
        <v>1.3245033112582781E-2</v>
      </c>
      <c r="K36" s="29">
        <v>1</v>
      </c>
      <c r="L36" s="30">
        <f t="shared" si="3"/>
        <v>3.3112582781456954E-3</v>
      </c>
      <c r="M36" s="29">
        <v>1</v>
      </c>
      <c r="N36" s="30">
        <f t="shared" si="4"/>
        <v>3.3112582781456954E-3</v>
      </c>
      <c r="O36" s="29">
        <v>22</v>
      </c>
      <c r="P36" s="30">
        <f t="shared" si="5"/>
        <v>7.2847682119205295E-2</v>
      </c>
      <c r="Q36" s="29">
        <v>5</v>
      </c>
      <c r="R36" s="30">
        <f t="shared" si="6"/>
        <v>1.6556291390728478E-2</v>
      </c>
      <c r="S36" s="29">
        <v>16</v>
      </c>
      <c r="T36" s="30">
        <f t="shared" si="7"/>
        <v>5.2980132450331126E-2</v>
      </c>
      <c r="U36" s="29">
        <v>106</v>
      </c>
      <c r="V36" s="30">
        <f t="shared" si="8"/>
        <v>0.35099337748344372</v>
      </c>
      <c r="W36" s="29">
        <v>1</v>
      </c>
      <c r="X36" s="30">
        <f t="shared" si="9"/>
        <v>3.3112582781456954E-3</v>
      </c>
      <c r="Y36" s="29">
        <v>0</v>
      </c>
      <c r="Z36" s="30">
        <f t="shared" si="10"/>
        <v>0</v>
      </c>
      <c r="AA36" s="29">
        <v>1</v>
      </c>
      <c r="AB36" s="30">
        <f t="shared" si="11"/>
        <v>3.3112582781456954E-3</v>
      </c>
      <c r="AC36" s="29">
        <v>1</v>
      </c>
      <c r="AD36" s="30">
        <f t="shared" si="12"/>
        <v>3.3112582781456954E-3</v>
      </c>
      <c r="AE36" s="29">
        <v>0</v>
      </c>
      <c r="AF36" s="30">
        <f t="shared" si="13"/>
        <v>0</v>
      </c>
      <c r="AG36" s="29">
        <v>0</v>
      </c>
      <c r="AH36" s="30">
        <f t="shared" si="14"/>
        <v>0</v>
      </c>
      <c r="AI36" s="29">
        <v>0</v>
      </c>
      <c r="AJ36" s="30">
        <f t="shared" si="15"/>
        <v>0</v>
      </c>
      <c r="AK36" s="29">
        <f t="shared" si="16"/>
        <v>292</v>
      </c>
      <c r="AL36" s="30">
        <f t="shared" si="17"/>
        <v>0.9668874172185431</v>
      </c>
      <c r="AM36" s="29">
        <v>10</v>
      </c>
      <c r="AN36" s="30">
        <f t="shared" si="18"/>
        <v>3.3112582781456956E-2</v>
      </c>
      <c r="AO36" s="29">
        <f t="shared" si="19"/>
        <v>302</v>
      </c>
      <c r="AP36" s="31">
        <f t="shared" si="21"/>
        <v>1</v>
      </c>
      <c r="AQ36" s="24"/>
      <c r="AR36" s="32">
        <v>324</v>
      </c>
      <c r="AS36" s="30">
        <f t="shared" si="20"/>
        <v>0.9320987654320988</v>
      </c>
    </row>
    <row r="37" spans="1:45" ht="14.1" customHeight="1">
      <c r="A37" s="27" t="s">
        <v>12</v>
      </c>
      <c r="B37" s="28">
        <v>375</v>
      </c>
      <c r="C37" s="28" t="s">
        <v>13</v>
      </c>
      <c r="D37" s="20"/>
      <c r="E37" s="29">
        <v>196</v>
      </c>
      <c r="F37" s="30">
        <f t="shared" si="0"/>
        <v>0.43652561247216037</v>
      </c>
      <c r="G37" s="29">
        <v>79</v>
      </c>
      <c r="H37" s="30">
        <f t="shared" si="1"/>
        <v>0.17594654788418709</v>
      </c>
      <c r="I37" s="29">
        <v>3</v>
      </c>
      <c r="J37" s="30">
        <f t="shared" si="2"/>
        <v>6.6815144766146995E-3</v>
      </c>
      <c r="K37" s="29">
        <v>3</v>
      </c>
      <c r="L37" s="30">
        <f t="shared" si="3"/>
        <v>6.6815144766146995E-3</v>
      </c>
      <c r="M37" s="29">
        <v>2</v>
      </c>
      <c r="N37" s="30">
        <f t="shared" si="4"/>
        <v>4.4543429844097994E-3</v>
      </c>
      <c r="O37" s="29">
        <v>2</v>
      </c>
      <c r="P37" s="30">
        <f t="shared" si="5"/>
        <v>4.4543429844097994E-3</v>
      </c>
      <c r="Q37" s="29">
        <v>3</v>
      </c>
      <c r="R37" s="30">
        <f t="shared" si="6"/>
        <v>6.6815144766146995E-3</v>
      </c>
      <c r="S37" s="29">
        <v>47</v>
      </c>
      <c r="T37" s="30">
        <f t="shared" si="7"/>
        <v>0.10467706013363029</v>
      </c>
      <c r="U37" s="29">
        <v>100</v>
      </c>
      <c r="V37" s="30">
        <f t="shared" si="8"/>
        <v>0.22271714922048999</v>
      </c>
      <c r="W37" s="29">
        <v>0</v>
      </c>
      <c r="X37" s="30">
        <f t="shared" si="9"/>
        <v>0</v>
      </c>
      <c r="Y37" s="29">
        <v>0</v>
      </c>
      <c r="Z37" s="30">
        <f t="shared" si="10"/>
        <v>0</v>
      </c>
      <c r="AA37" s="29">
        <v>0</v>
      </c>
      <c r="AB37" s="30">
        <f t="shared" si="11"/>
        <v>0</v>
      </c>
      <c r="AC37" s="29">
        <v>0</v>
      </c>
      <c r="AD37" s="30">
        <f t="shared" si="12"/>
        <v>0</v>
      </c>
      <c r="AE37" s="29">
        <v>0</v>
      </c>
      <c r="AF37" s="30">
        <f t="shared" si="13"/>
        <v>0</v>
      </c>
      <c r="AG37" s="29">
        <v>0</v>
      </c>
      <c r="AH37" s="30">
        <f t="shared" si="14"/>
        <v>0</v>
      </c>
      <c r="AI37" s="29">
        <v>0</v>
      </c>
      <c r="AJ37" s="30">
        <f t="shared" si="15"/>
        <v>0</v>
      </c>
      <c r="AK37" s="29">
        <f t="shared" si="16"/>
        <v>435</v>
      </c>
      <c r="AL37" s="30">
        <f t="shared" si="17"/>
        <v>0.9688195991091314</v>
      </c>
      <c r="AM37" s="29">
        <v>14</v>
      </c>
      <c r="AN37" s="30">
        <f t="shared" si="18"/>
        <v>3.1180400890868598E-2</v>
      </c>
      <c r="AO37" s="29">
        <f t="shared" si="19"/>
        <v>449</v>
      </c>
      <c r="AP37" s="31">
        <f t="shared" si="21"/>
        <v>1</v>
      </c>
      <c r="AQ37" s="24"/>
      <c r="AR37" s="32">
        <v>501</v>
      </c>
      <c r="AS37" s="30">
        <f t="shared" si="20"/>
        <v>0.89620758483033935</v>
      </c>
    </row>
    <row r="38" spans="1:45" ht="14.1" customHeight="1">
      <c r="A38" s="27" t="s">
        <v>12</v>
      </c>
      <c r="B38" s="28">
        <v>375</v>
      </c>
      <c r="C38" s="28" t="s">
        <v>14</v>
      </c>
      <c r="D38" s="20"/>
      <c r="E38" s="29">
        <v>152</v>
      </c>
      <c r="F38" s="30">
        <f t="shared" si="0"/>
        <v>0.36363636363636365</v>
      </c>
      <c r="G38" s="29">
        <v>60</v>
      </c>
      <c r="H38" s="30">
        <f t="shared" si="1"/>
        <v>0.14354066985645933</v>
      </c>
      <c r="I38" s="29">
        <v>1</v>
      </c>
      <c r="J38" s="30">
        <f t="shared" si="2"/>
        <v>2.3923444976076554E-3</v>
      </c>
      <c r="K38" s="29">
        <v>0</v>
      </c>
      <c r="L38" s="30">
        <f t="shared" si="3"/>
        <v>0</v>
      </c>
      <c r="M38" s="29">
        <v>1</v>
      </c>
      <c r="N38" s="30">
        <f t="shared" si="4"/>
        <v>2.3923444976076554E-3</v>
      </c>
      <c r="O38" s="29">
        <v>4</v>
      </c>
      <c r="P38" s="30">
        <f t="shared" si="5"/>
        <v>9.5693779904306216E-3</v>
      </c>
      <c r="Q38" s="29">
        <v>4</v>
      </c>
      <c r="R38" s="30">
        <f t="shared" si="6"/>
        <v>9.5693779904306216E-3</v>
      </c>
      <c r="S38" s="29">
        <v>55</v>
      </c>
      <c r="T38" s="30">
        <f t="shared" si="7"/>
        <v>0.13157894736842105</v>
      </c>
      <c r="U38" s="29">
        <v>110</v>
      </c>
      <c r="V38" s="30">
        <f t="shared" si="8"/>
        <v>0.26315789473684209</v>
      </c>
      <c r="W38" s="29">
        <v>1</v>
      </c>
      <c r="X38" s="30">
        <f t="shared" si="9"/>
        <v>2.3923444976076554E-3</v>
      </c>
      <c r="Y38" s="29">
        <v>1</v>
      </c>
      <c r="Z38" s="30">
        <f t="shared" si="10"/>
        <v>2.3923444976076554E-3</v>
      </c>
      <c r="AA38" s="29">
        <v>1</v>
      </c>
      <c r="AB38" s="30">
        <f t="shared" si="11"/>
        <v>2.3923444976076554E-3</v>
      </c>
      <c r="AC38" s="29">
        <v>0</v>
      </c>
      <c r="AD38" s="30">
        <f t="shared" si="12"/>
        <v>0</v>
      </c>
      <c r="AE38" s="29">
        <v>0</v>
      </c>
      <c r="AF38" s="30">
        <f t="shared" si="13"/>
        <v>0</v>
      </c>
      <c r="AG38" s="29">
        <v>0</v>
      </c>
      <c r="AH38" s="30">
        <f t="shared" si="14"/>
        <v>0</v>
      </c>
      <c r="AI38" s="29">
        <v>0</v>
      </c>
      <c r="AJ38" s="30">
        <f t="shared" si="15"/>
        <v>0</v>
      </c>
      <c r="AK38" s="29">
        <f t="shared" si="16"/>
        <v>390</v>
      </c>
      <c r="AL38" s="30">
        <f t="shared" si="17"/>
        <v>0.93301435406698563</v>
      </c>
      <c r="AM38" s="29">
        <v>28</v>
      </c>
      <c r="AN38" s="30">
        <f t="shared" si="18"/>
        <v>6.6985645933014357E-2</v>
      </c>
      <c r="AO38" s="29">
        <f t="shared" si="19"/>
        <v>418</v>
      </c>
      <c r="AP38" s="31">
        <f t="shared" si="21"/>
        <v>1</v>
      </c>
      <c r="AQ38" s="24"/>
      <c r="AR38" s="32">
        <v>500</v>
      </c>
      <c r="AS38" s="30">
        <f t="shared" si="20"/>
        <v>0.83599999999999997</v>
      </c>
    </row>
    <row r="39" spans="1:45" ht="14.1" customHeight="1">
      <c r="A39" s="27" t="s">
        <v>12</v>
      </c>
      <c r="B39" s="28">
        <v>375</v>
      </c>
      <c r="C39" s="28" t="s">
        <v>15</v>
      </c>
      <c r="D39" s="20"/>
      <c r="E39" s="29">
        <v>175</v>
      </c>
      <c r="F39" s="30">
        <f t="shared" si="0"/>
        <v>0.40887850467289721</v>
      </c>
      <c r="G39" s="29">
        <v>56</v>
      </c>
      <c r="H39" s="30">
        <f t="shared" si="1"/>
        <v>0.13084112149532709</v>
      </c>
      <c r="I39" s="29">
        <v>2</v>
      </c>
      <c r="J39" s="30">
        <f t="shared" si="2"/>
        <v>4.6728971962616819E-3</v>
      </c>
      <c r="K39" s="29">
        <v>4</v>
      </c>
      <c r="L39" s="30">
        <f t="shared" si="3"/>
        <v>9.3457943925233638E-3</v>
      </c>
      <c r="M39" s="29">
        <v>0</v>
      </c>
      <c r="N39" s="30">
        <f t="shared" si="4"/>
        <v>0</v>
      </c>
      <c r="O39" s="29">
        <v>2</v>
      </c>
      <c r="P39" s="30">
        <f t="shared" si="5"/>
        <v>4.6728971962616819E-3</v>
      </c>
      <c r="Q39" s="29">
        <v>3</v>
      </c>
      <c r="R39" s="30">
        <f t="shared" si="6"/>
        <v>7.0093457943925233E-3</v>
      </c>
      <c r="S39" s="29">
        <v>62</v>
      </c>
      <c r="T39" s="30">
        <f t="shared" si="7"/>
        <v>0.14485981308411214</v>
      </c>
      <c r="U39" s="29">
        <v>95</v>
      </c>
      <c r="V39" s="30">
        <f t="shared" si="8"/>
        <v>0.2219626168224299</v>
      </c>
      <c r="W39" s="29">
        <v>1</v>
      </c>
      <c r="X39" s="30">
        <f t="shared" si="9"/>
        <v>2.3364485981308409E-3</v>
      </c>
      <c r="Y39" s="29">
        <v>0</v>
      </c>
      <c r="Z39" s="30">
        <f t="shared" si="10"/>
        <v>0</v>
      </c>
      <c r="AA39" s="29">
        <v>1</v>
      </c>
      <c r="AB39" s="30">
        <f t="shared" si="11"/>
        <v>2.3364485981308409E-3</v>
      </c>
      <c r="AC39" s="29">
        <v>0</v>
      </c>
      <c r="AD39" s="30">
        <f t="shared" si="12"/>
        <v>0</v>
      </c>
      <c r="AE39" s="29">
        <v>0</v>
      </c>
      <c r="AF39" s="30">
        <f t="shared" si="13"/>
        <v>0</v>
      </c>
      <c r="AG39" s="29">
        <v>0</v>
      </c>
      <c r="AH39" s="30">
        <f t="shared" si="14"/>
        <v>0</v>
      </c>
      <c r="AI39" s="29">
        <v>0</v>
      </c>
      <c r="AJ39" s="30">
        <f t="shared" si="15"/>
        <v>0</v>
      </c>
      <c r="AK39" s="29">
        <f t="shared" si="16"/>
        <v>401</v>
      </c>
      <c r="AL39" s="30">
        <f t="shared" si="17"/>
        <v>0.93691588785046731</v>
      </c>
      <c r="AM39" s="29">
        <v>27</v>
      </c>
      <c r="AN39" s="30">
        <f t="shared" si="18"/>
        <v>6.3084112149532703E-2</v>
      </c>
      <c r="AO39" s="29">
        <f t="shared" si="19"/>
        <v>428</v>
      </c>
      <c r="AP39" s="31">
        <f t="shared" si="21"/>
        <v>1</v>
      </c>
      <c r="AQ39" s="24"/>
      <c r="AR39" s="32">
        <v>500</v>
      </c>
      <c r="AS39" s="30">
        <f t="shared" si="20"/>
        <v>0.85599999999999998</v>
      </c>
    </row>
    <row r="40" spans="1:45" ht="14.1" customHeight="1">
      <c r="A40" s="27" t="s">
        <v>12</v>
      </c>
      <c r="B40" s="28">
        <v>376</v>
      </c>
      <c r="C40" s="28" t="s">
        <v>13</v>
      </c>
      <c r="D40" s="20"/>
      <c r="E40" s="29">
        <v>196</v>
      </c>
      <c r="F40" s="30">
        <f t="shared" si="0"/>
        <v>0.32885906040268459</v>
      </c>
      <c r="G40" s="29">
        <v>119</v>
      </c>
      <c r="H40" s="30">
        <f t="shared" si="1"/>
        <v>0.19966442953020133</v>
      </c>
      <c r="I40" s="29">
        <v>7</v>
      </c>
      <c r="J40" s="30">
        <f t="shared" si="2"/>
        <v>1.1744966442953021E-2</v>
      </c>
      <c r="K40" s="29">
        <v>1</v>
      </c>
      <c r="L40" s="30">
        <f t="shared" si="3"/>
        <v>1.6778523489932886E-3</v>
      </c>
      <c r="M40" s="29">
        <v>5</v>
      </c>
      <c r="N40" s="30">
        <f t="shared" si="4"/>
        <v>8.389261744966443E-3</v>
      </c>
      <c r="O40" s="29">
        <v>2</v>
      </c>
      <c r="P40" s="30">
        <f t="shared" si="5"/>
        <v>3.3557046979865771E-3</v>
      </c>
      <c r="Q40" s="29">
        <v>5</v>
      </c>
      <c r="R40" s="30">
        <f t="shared" si="6"/>
        <v>8.389261744966443E-3</v>
      </c>
      <c r="S40" s="29">
        <v>75</v>
      </c>
      <c r="T40" s="30">
        <f t="shared" si="7"/>
        <v>0.12583892617449666</v>
      </c>
      <c r="U40" s="29">
        <v>153</v>
      </c>
      <c r="V40" s="30">
        <f t="shared" si="8"/>
        <v>0.25671140939597314</v>
      </c>
      <c r="W40" s="29">
        <v>1</v>
      </c>
      <c r="X40" s="30">
        <f t="shared" si="9"/>
        <v>1.6778523489932886E-3</v>
      </c>
      <c r="Y40" s="29">
        <v>2</v>
      </c>
      <c r="Z40" s="30">
        <f t="shared" si="10"/>
        <v>3.3557046979865771E-3</v>
      </c>
      <c r="AA40" s="29">
        <v>4</v>
      </c>
      <c r="AB40" s="30">
        <f t="shared" si="11"/>
        <v>6.7114093959731542E-3</v>
      </c>
      <c r="AC40" s="29">
        <v>0</v>
      </c>
      <c r="AD40" s="30">
        <f t="shared" si="12"/>
        <v>0</v>
      </c>
      <c r="AE40" s="29">
        <v>0</v>
      </c>
      <c r="AF40" s="30">
        <f t="shared" si="13"/>
        <v>0</v>
      </c>
      <c r="AG40" s="29">
        <v>0</v>
      </c>
      <c r="AH40" s="30">
        <f t="shared" si="14"/>
        <v>0</v>
      </c>
      <c r="AI40" s="29">
        <v>0</v>
      </c>
      <c r="AJ40" s="30">
        <f t="shared" si="15"/>
        <v>0</v>
      </c>
      <c r="AK40" s="29">
        <f t="shared" si="16"/>
        <v>570</v>
      </c>
      <c r="AL40" s="30">
        <f t="shared" si="17"/>
        <v>0.9563758389261745</v>
      </c>
      <c r="AM40" s="29">
        <v>26</v>
      </c>
      <c r="AN40" s="30">
        <f t="shared" si="18"/>
        <v>4.3624161073825503E-2</v>
      </c>
      <c r="AO40" s="29">
        <f t="shared" si="19"/>
        <v>596</v>
      </c>
      <c r="AP40" s="31">
        <f t="shared" si="21"/>
        <v>1</v>
      </c>
      <c r="AQ40" s="24"/>
      <c r="AR40" s="32">
        <v>721</v>
      </c>
      <c r="AS40" s="30">
        <f t="shared" si="20"/>
        <v>0.826629680998613</v>
      </c>
    </row>
    <row r="41" spans="1:45" ht="14.1" customHeight="1">
      <c r="A41" s="27" t="s">
        <v>12</v>
      </c>
      <c r="B41" s="28">
        <v>376</v>
      </c>
      <c r="C41" s="28" t="s">
        <v>14</v>
      </c>
      <c r="D41" s="20"/>
      <c r="E41" s="29">
        <v>190</v>
      </c>
      <c r="F41" s="30">
        <f t="shared" si="0"/>
        <v>0.31825795644891125</v>
      </c>
      <c r="G41" s="29">
        <v>95</v>
      </c>
      <c r="H41" s="30">
        <f t="shared" si="1"/>
        <v>0.15912897822445563</v>
      </c>
      <c r="I41" s="29">
        <v>5</v>
      </c>
      <c r="J41" s="30">
        <f t="shared" si="2"/>
        <v>8.3752093802345051E-3</v>
      </c>
      <c r="K41" s="29">
        <v>1</v>
      </c>
      <c r="L41" s="30">
        <f t="shared" si="3"/>
        <v>1.6750418760469012E-3</v>
      </c>
      <c r="M41" s="29">
        <v>4</v>
      </c>
      <c r="N41" s="30">
        <f t="shared" si="4"/>
        <v>6.7001675041876048E-3</v>
      </c>
      <c r="O41" s="29">
        <v>2</v>
      </c>
      <c r="P41" s="30">
        <f t="shared" si="5"/>
        <v>3.3500837520938024E-3</v>
      </c>
      <c r="Q41" s="29">
        <v>5</v>
      </c>
      <c r="R41" s="30">
        <f t="shared" si="6"/>
        <v>8.3752093802345051E-3</v>
      </c>
      <c r="S41" s="29">
        <v>101</v>
      </c>
      <c r="T41" s="30">
        <f t="shared" si="7"/>
        <v>0.16917922948073702</v>
      </c>
      <c r="U41" s="29">
        <v>176</v>
      </c>
      <c r="V41" s="30">
        <f t="shared" si="8"/>
        <v>0.29480737018425462</v>
      </c>
      <c r="W41" s="29">
        <v>3</v>
      </c>
      <c r="X41" s="30">
        <f t="shared" si="9"/>
        <v>5.0251256281407036E-3</v>
      </c>
      <c r="Y41" s="29">
        <v>2</v>
      </c>
      <c r="Z41" s="30">
        <f t="shared" si="10"/>
        <v>3.3500837520938024E-3</v>
      </c>
      <c r="AA41" s="29">
        <v>5</v>
      </c>
      <c r="AB41" s="30">
        <f t="shared" si="11"/>
        <v>8.3752093802345051E-3</v>
      </c>
      <c r="AC41" s="29">
        <v>1</v>
      </c>
      <c r="AD41" s="30">
        <f t="shared" si="12"/>
        <v>1.6750418760469012E-3</v>
      </c>
      <c r="AE41" s="29">
        <v>0</v>
      </c>
      <c r="AF41" s="30">
        <f t="shared" si="13"/>
        <v>0</v>
      </c>
      <c r="AG41" s="29">
        <v>0</v>
      </c>
      <c r="AH41" s="30">
        <f t="shared" si="14"/>
        <v>0</v>
      </c>
      <c r="AI41" s="29">
        <v>0</v>
      </c>
      <c r="AJ41" s="30">
        <f t="shared" si="15"/>
        <v>0</v>
      </c>
      <c r="AK41" s="29">
        <f t="shared" si="16"/>
        <v>590</v>
      </c>
      <c r="AL41" s="30">
        <f t="shared" si="17"/>
        <v>0.98827470686767172</v>
      </c>
      <c r="AM41" s="29">
        <v>7</v>
      </c>
      <c r="AN41" s="30">
        <f t="shared" si="18"/>
        <v>1.1725293132328308E-2</v>
      </c>
      <c r="AO41" s="29">
        <f t="shared" si="19"/>
        <v>597</v>
      </c>
      <c r="AP41" s="31">
        <f t="shared" si="21"/>
        <v>1</v>
      </c>
      <c r="AQ41" s="24"/>
      <c r="AR41" s="32">
        <v>721</v>
      </c>
      <c r="AS41" s="30">
        <f t="shared" si="20"/>
        <v>0.8280166435506241</v>
      </c>
    </row>
    <row r="42" spans="1:45" ht="14.1" customHeight="1">
      <c r="A42" s="27" t="s">
        <v>12</v>
      </c>
      <c r="B42" s="28">
        <v>377</v>
      </c>
      <c r="C42" s="28" t="s">
        <v>13</v>
      </c>
      <c r="D42" s="20"/>
      <c r="E42" s="29">
        <v>172</v>
      </c>
      <c r="F42" s="30">
        <f t="shared" si="0"/>
        <v>0.36909871244635195</v>
      </c>
      <c r="G42" s="29">
        <v>73</v>
      </c>
      <c r="H42" s="30">
        <f t="shared" si="1"/>
        <v>0.15665236051502146</v>
      </c>
      <c r="I42" s="29">
        <v>3</v>
      </c>
      <c r="J42" s="30">
        <f t="shared" si="2"/>
        <v>6.4377682403433476E-3</v>
      </c>
      <c r="K42" s="29">
        <v>0</v>
      </c>
      <c r="L42" s="30">
        <f t="shared" si="3"/>
        <v>0</v>
      </c>
      <c r="M42" s="29">
        <v>3</v>
      </c>
      <c r="N42" s="30">
        <f t="shared" si="4"/>
        <v>6.4377682403433476E-3</v>
      </c>
      <c r="O42" s="29">
        <v>4</v>
      </c>
      <c r="P42" s="30">
        <f t="shared" si="5"/>
        <v>8.5836909871244635E-3</v>
      </c>
      <c r="Q42" s="29">
        <v>9</v>
      </c>
      <c r="R42" s="30">
        <f t="shared" si="6"/>
        <v>1.9313304721030045E-2</v>
      </c>
      <c r="S42" s="29">
        <v>59</v>
      </c>
      <c r="T42" s="30">
        <f t="shared" si="7"/>
        <v>0.12660944206008584</v>
      </c>
      <c r="U42" s="29">
        <v>126</v>
      </c>
      <c r="V42" s="30">
        <f t="shared" si="8"/>
        <v>0.27038626609442062</v>
      </c>
      <c r="W42" s="29">
        <v>3</v>
      </c>
      <c r="X42" s="30">
        <f t="shared" si="9"/>
        <v>6.4377682403433476E-3</v>
      </c>
      <c r="Y42" s="29">
        <v>1</v>
      </c>
      <c r="Z42" s="30">
        <f t="shared" si="10"/>
        <v>2.1459227467811159E-3</v>
      </c>
      <c r="AA42" s="29">
        <v>2</v>
      </c>
      <c r="AB42" s="30">
        <f t="shared" si="11"/>
        <v>4.2918454935622317E-3</v>
      </c>
      <c r="AC42" s="29">
        <v>0</v>
      </c>
      <c r="AD42" s="30">
        <f t="shared" si="12"/>
        <v>0</v>
      </c>
      <c r="AE42" s="29">
        <v>1</v>
      </c>
      <c r="AF42" s="30">
        <f t="shared" si="13"/>
        <v>2.1459227467811159E-3</v>
      </c>
      <c r="AG42" s="29">
        <v>0</v>
      </c>
      <c r="AH42" s="30">
        <f t="shared" si="14"/>
        <v>0</v>
      </c>
      <c r="AI42" s="29">
        <v>0</v>
      </c>
      <c r="AJ42" s="30">
        <f t="shared" si="15"/>
        <v>0</v>
      </c>
      <c r="AK42" s="29">
        <f t="shared" si="16"/>
        <v>456</v>
      </c>
      <c r="AL42" s="30">
        <f t="shared" si="17"/>
        <v>0.97854077253218885</v>
      </c>
      <c r="AM42" s="29">
        <v>10</v>
      </c>
      <c r="AN42" s="30">
        <f t="shared" si="18"/>
        <v>2.1459227467811159E-2</v>
      </c>
      <c r="AO42" s="29">
        <f t="shared" si="19"/>
        <v>466</v>
      </c>
      <c r="AP42" s="31">
        <f t="shared" si="21"/>
        <v>1</v>
      </c>
      <c r="AQ42" s="24"/>
      <c r="AR42" s="32">
        <v>572</v>
      </c>
      <c r="AS42" s="30">
        <f t="shared" si="20"/>
        <v>0.81468531468531469</v>
      </c>
    </row>
    <row r="43" spans="1:45" ht="14.1" customHeight="1">
      <c r="A43" s="27" t="s">
        <v>12</v>
      </c>
      <c r="B43" s="28">
        <v>377</v>
      </c>
      <c r="C43" s="28" t="s">
        <v>14</v>
      </c>
      <c r="D43" s="20"/>
      <c r="E43" s="29">
        <v>159</v>
      </c>
      <c r="F43" s="30">
        <f t="shared" si="0"/>
        <v>0.32987551867219916</v>
      </c>
      <c r="G43" s="29">
        <v>92</v>
      </c>
      <c r="H43" s="30">
        <f t="shared" si="1"/>
        <v>0.1908713692946058</v>
      </c>
      <c r="I43" s="29">
        <v>6</v>
      </c>
      <c r="J43" s="30">
        <f t="shared" si="2"/>
        <v>1.2448132780082987E-2</v>
      </c>
      <c r="K43" s="29">
        <v>2</v>
      </c>
      <c r="L43" s="30">
        <f t="shared" si="3"/>
        <v>4.1493775933609959E-3</v>
      </c>
      <c r="M43" s="29">
        <v>6</v>
      </c>
      <c r="N43" s="30">
        <f t="shared" si="4"/>
        <v>1.2448132780082987E-2</v>
      </c>
      <c r="O43" s="29">
        <v>1</v>
      </c>
      <c r="P43" s="30">
        <f t="shared" si="5"/>
        <v>2.0746887966804979E-3</v>
      </c>
      <c r="Q43" s="29">
        <v>6</v>
      </c>
      <c r="R43" s="30">
        <f t="shared" si="6"/>
        <v>1.2448132780082987E-2</v>
      </c>
      <c r="S43" s="29">
        <v>85</v>
      </c>
      <c r="T43" s="30">
        <f t="shared" si="7"/>
        <v>0.17634854771784234</v>
      </c>
      <c r="U43" s="29">
        <v>100</v>
      </c>
      <c r="V43" s="30">
        <f t="shared" si="8"/>
        <v>0.2074688796680498</v>
      </c>
      <c r="W43" s="29">
        <v>4</v>
      </c>
      <c r="X43" s="30">
        <f t="shared" si="9"/>
        <v>8.2987551867219917E-3</v>
      </c>
      <c r="Y43" s="29">
        <v>0</v>
      </c>
      <c r="Z43" s="30">
        <f t="shared" si="10"/>
        <v>0</v>
      </c>
      <c r="AA43" s="29">
        <v>1</v>
      </c>
      <c r="AB43" s="30">
        <f t="shared" si="11"/>
        <v>2.0746887966804979E-3</v>
      </c>
      <c r="AC43" s="29">
        <v>2</v>
      </c>
      <c r="AD43" s="30">
        <f t="shared" si="12"/>
        <v>4.1493775933609959E-3</v>
      </c>
      <c r="AE43" s="29">
        <v>1</v>
      </c>
      <c r="AF43" s="30">
        <f t="shared" si="13"/>
        <v>2.0746887966804979E-3</v>
      </c>
      <c r="AG43" s="29">
        <v>2</v>
      </c>
      <c r="AH43" s="30">
        <f t="shared" si="14"/>
        <v>4.1493775933609959E-3</v>
      </c>
      <c r="AI43" s="29">
        <v>0</v>
      </c>
      <c r="AJ43" s="30">
        <f t="shared" si="15"/>
        <v>0</v>
      </c>
      <c r="AK43" s="29">
        <f t="shared" si="16"/>
        <v>467</v>
      </c>
      <c r="AL43" s="30">
        <f t="shared" si="17"/>
        <v>0.96887966804979253</v>
      </c>
      <c r="AM43" s="29">
        <v>15</v>
      </c>
      <c r="AN43" s="30">
        <f t="shared" si="18"/>
        <v>3.1120331950207469E-2</v>
      </c>
      <c r="AO43" s="29">
        <f t="shared" si="19"/>
        <v>482</v>
      </c>
      <c r="AP43" s="31">
        <f t="shared" si="21"/>
        <v>1</v>
      </c>
      <c r="AQ43" s="24"/>
      <c r="AR43" s="32">
        <v>571</v>
      </c>
      <c r="AS43" s="30">
        <f t="shared" si="20"/>
        <v>0.84413309982486862</v>
      </c>
    </row>
    <row r="44" spans="1:45" ht="14.1" customHeight="1">
      <c r="A44" s="27" t="s">
        <v>12</v>
      </c>
      <c r="B44" s="28">
        <v>378</v>
      </c>
      <c r="C44" s="28" t="s">
        <v>13</v>
      </c>
      <c r="D44" s="20"/>
      <c r="E44" s="29">
        <v>269</v>
      </c>
      <c r="F44" s="30">
        <f t="shared" si="0"/>
        <v>0.49087591240875911</v>
      </c>
      <c r="G44" s="29">
        <v>73</v>
      </c>
      <c r="H44" s="30">
        <f t="shared" si="1"/>
        <v>0.13321167883211679</v>
      </c>
      <c r="I44" s="29">
        <v>5</v>
      </c>
      <c r="J44" s="30">
        <f t="shared" si="2"/>
        <v>9.1240875912408752E-3</v>
      </c>
      <c r="K44" s="29">
        <v>2</v>
      </c>
      <c r="L44" s="30">
        <f t="shared" si="3"/>
        <v>3.6496350364963502E-3</v>
      </c>
      <c r="M44" s="29">
        <v>1</v>
      </c>
      <c r="N44" s="30">
        <f t="shared" si="4"/>
        <v>1.8248175182481751E-3</v>
      </c>
      <c r="O44" s="29">
        <v>1</v>
      </c>
      <c r="P44" s="30">
        <f t="shared" si="5"/>
        <v>1.8248175182481751E-3</v>
      </c>
      <c r="Q44" s="29">
        <v>3</v>
      </c>
      <c r="R44" s="30">
        <f t="shared" si="6"/>
        <v>5.4744525547445258E-3</v>
      </c>
      <c r="S44" s="29">
        <v>56</v>
      </c>
      <c r="T44" s="30">
        <f t="shared" si="7"/>
        <v>0.10218978102189781</v>
      </c>
      <c r="U44" s="29">
        <v>117</v>
      </c>
      <c r="V44" s="30">
        <f t="shared" si="8"/>
        <v>0.21350364963503649</v>
      </c>
      <c r="W44" s="29">
        <v>0</v>
      </c>
      <c r="X44" s="30">
        <f t="shared" si="9"/>
        <v>0</v>
      </c>
      <c r="Y44" s="29">
        <v>2</v>
      </c>
      <c r="Z44" s="30">
        <f t="shared" si="10"/>
        <v>3.6496350364963502E-3</v>
      </c>
      <c r="AA44" s="29">
        <v>3</v>
      </c>
      <c r="AB44" s="30">
        <f t="shared" si="11"/>
        <v>5.4744525547445258E-3</v>
      </c>
      <c r="AC44" s="29">
        <v>0</v>
      </c>
      <c r="AD44" s="30">
        <f t="shared" si="12"/>
        <v>0</v>
      </c>
      <c r="AE44" s="29">
        <v>0</v>
      </c>
      <c r="AF44" s="30">
        <f t="shared" si="13"/>
        <v>0</v>
      </c>
      <c r="AG44" s="29">
        <v>0</v>
      </c>
      <c r="AH44" s="30">
        <f t="shared" si="14"/>
        <v>0</v>
      </c>
      <c r="AI44" s="29">
        <v>0</v>
      </c>
      <c r="AJ44" s="30">
        <f t="shared" si="15"/>
        <v>0</v>
      </c>
      <c r="AK44" s="29">
        <f t="shared" si="16"/>
        <v>532</v>
      </c>
      <c r="AL44" s="30">
        <f t="shared" si="17"/>
        <v>0.97080291970802923</v>
      </c>
      <c r="AM44" s="29">
        <v>16</v>
      </c>
      <c r="AN44" s="30">
        <f t="shared" si="18"/>
        <v>2.9197080291970802E-2</v>
      </c>
      <c r="AO44" s="29">
        <f t="shared" si="19"/>
        <v>548</v>
      </c>
      <c r="AP44" s="31">
        <f t="shared" si="21"/>
        <v>1</v>
      </c>
      <c r="AQ44" s="24"/>
      <c r="AR44" s="32">
        <v>684</v>
      </c>
      <c r="AS44" s="30">
        <f t="shared" si="20"/>
        <v>0.80116959064327486</v>
      </c>
    </row>
    <row r="45" spans="1:45" ht="14.1" customHeight="1">
      <c r="A45" s="27" t="s">
        <v>12</v>
      </c>
      <c r="B45" s="28">
        <v>378</v>
      </c>
      <c r="C45" s="28" t="s">
        <v>14</v>
      </c>
      <c r="D45" s="20"/>
      <c r="E45" s="29">
        <v>227</v>
      </c>
      <c r="F45" s="30">
        <f t="shared" si="0"/>
        <v>0.34550989345509892</v>
      </c>
      <c r="G45" s="29">
        <v>185</v>
      </c>
      <c r="H45" s="30">
        <f t="shared" si="1"/>
        <v>0.28158295281582951</v>
      </c>
      <c r="I45" s="29">
        <v>1</v>
      </c>
      <c r="J45" s="30">
        <f t="shared" si="2"/>
        <v>1.5220700152207001E-3</v>
      </c>
      <c r="K45" s="29">
        <v>3</v>
      </c>
      <c r="L45" s="30">
        <f t="shared" si="3"/>
        <v>4.5662100456621002E-3</v>
      </c>
      <c r="M45" s="29">
        <v>2</v>
      </c>
      <c r="N45" s="30">
        <f t="shared" si="4"/>
        <v>3.0441400304414001E-3</v>
      </c>
      <c r="O45" s="29">
        <v>3</v>
      </c>
      <c r="P45" s="30">
        <f t="shared" si="5"/>
        <v>4.5662100456621002E-3</v>
      </c>
      <c r="Q45" s="29">
        <v>4</v>
      </c>
      <c r="R45" s="30">
        <f t="shared" si="6"/>
        <v>6.0882800608828003E-3</v>
      </c>
      <c r="S45" s="29">
        <v>75</v>
      </c>
      <c r="T45" s="30">
        <f t="shared" si="7"/>
        <v>0.11415525114155251</v>
      </c>
      <c r="U45" s="29">
        <v>118</v>
      </c>
      <c r="V45" s="30">
        <f t="shared" si="8"/>
        <v>0.17960426179604261</v>
      </c>
      <c r="W45" s="29">
        <v>2</v>
      </c>
      <c r="X45" s="30">
        <f t="shared" si="9"/>
        <v>3.0441400304414001E-3</v>
      </c>
      <c r="Y45" s="29">
        <v>3</v>
      </c>
      <c r="Z45" s="30">
        <f t="shared" si="10"/>
        <v>4.5662100456621002E-3</v>
      </c>
      <c r="AA45" s="29">
        <v>2</v>
      </c>
      <c r="AB45" s="30">
        <f t="shared" si="11"/>
        <v>3.0441400304414001E-3</v>
      </c>
      <c r="AC45" s="29">
        <v>1</v>
      </c>
      <c r="AD45" s="30">
        <f t="shared" si="12"/>
        <v>1.5220700152207001E-3</v>
      </c>
      <c r="AE45" s="29">
        <v>1</v>
      </c>
      <c r="AF45" s="30">
        <f t="shared" si="13"/>
        <v>1.5220700152207001E-3</v>
      </c>
      <c r="AG45" s="29">
        <v>1</v>
      </c>
      <c r="AH45" s="30">
        <f t="shared" si="14"/>
        <v>1.5220700152207001E-3</v>
      </c>
      <c r="AI45" s="29">
        <v>0</v>
      </c>
      <c r="AJ45" s="30">
        <f t="shared" si="15"/>
        <v>0</v>
      </c>
      <c r="AK45" s="29">
        <f t="shared" si="16"/>
        <v>628</v>
      </c>
      <c r="AL45" s="30">
        <f t="shared" si="17"/>
        <v>0.95585996955859964</v>
      </c>
      <c r="AM45" s="29">
        <v>29</v>
      </c>
      <c r="AN45" s="30">
        <f t="shared" si="18"/>
        <v>4.4140030441400302E-2</v>
      </c>
      <c r="AO45" s="29">
        <f t="shared" si="19"/>
        <v>657</v>
      </c>
      <c r="AP45" s="31">
        <f t="shared" si="21"/>
        <v>1</v>
      </c>
      <c r="AQ45" s="24"/>
      <c r="AR45" s="32">
        <v>684</v>
      </c>
      <c r="AS45" s="30">
        <f t="shared" si="20"/>
        <v>0.96052631578947367</v>
      </c>
    </row>
    <row r="46" spans="1:45" ht="14.1" customHeight="1">
      <c r="A46" s="27" t="s">
        <v>12</v>
      </c>
      <c r="B46" s="28">
        <v>379</v>
      </c>
      <c r="C46" s="28" t="s">
        <v>13</v>
      </c>
      <c r="D46" s="20"/>
      <c r="E46" s="29">
        <v>215</v>
      </c>
      <c r="F46" s="30">
        <f t="shared" si="0"/>
        <v>0.40489642184557439</v>
      </c>
      <c r="G46" s="29">
        <v>78</v>
      </c>
      <c r="H46" s="30">
        <f t="shared" si="1"/>
        <v>0.14689265536723164</v>
      </c>
      <c r="I46" s="29">
        <v>5</v>
      </c>
      <c r="J46" s="30">
        <f t="shared" si="2"/>
        <v>9.4161958568738224E-3</v>
      </c>
      <c r="K46" s="29">
        <v>3</v>
      </c>
      <c r="L46" s="30">
        <f t="shared" si="3"/>
        <v>5.6497175141242938E-3</v>
      </c>
      <c r="M46" s="29">
        <v>1</v>
      </c>
      <c r="N46" s="30">
        <f t="shared" si="4"/>
        <v>1.8832391713747645E-3</v>
      </c>
      <c r="O46" s="29">
        <v>3</v>
      </c>
      <c r="P46" s="30">
        <f t="shared" si="5"/>
        <v>5.6497175141242938E-3</v>
      </c>
      <c r="Q46" s="29">
        <v>3</v>
      </c>
      <c r="R46" s="30">
        <f t="shared" si="6"/>
        <v>5.6497175141242938E-3</v>
      </c>
      <c r="S46" s="29">
        <v>36</v>
      </c>
      <c r="T46" s="30">
        <f t="shared" si="7"/>
        <v>6.7796610169491525E-2</v>
      </c>
      <c r="U46" s="29">
        <v>167</v>
      </c>
      <c r="V46" s="30">
        <f t="shared" si="8"/>
        <v>0.31450094161958569</v>
      </c>
      <c r="W46" s="29">
        <v>2</v>
      </c>
      <c r="X46" s="30">
        <f t="shared" si="9"/>
        <v>3.766478342749529E-3</v>
      </c>
      <c r="Y46" s="29">
        <v>1</v>
      </c>
      <c r="Z46" s="30">
        <f t="shared" si="10"/>
        <v>1.8832391713747645E-3</v>
      </c>
      <c r="AA46" s="29">
        <v>0</v>
      </c>
      <c r="AB46" s="30">
        <f t="shared" si="11"/>
        <v>0</v>
      </c>
      <c r="AC46" s="29">
        <v>0</v>
      </c>
      <c r="AD46" s="30">
        <f t="shared" si="12"/>
        <v>0</v>
      </c>
      <c r="AE46" s="29">
        <v>2</v>
      </c>
      <c r="AF46" s="30">
        <f t="shared" si="13"/>
        <v>3.766478342749529E-3</v>
      </c>
      <c r="AG46" s="29">
        <v>0</v>
      </c>
      <c r="AH46" s="30">
        <f t="shared" si="14"/>
        <v>0</v>
      </c>
      <c r="AI46" s="29">
        <v>0</v>
      </c>
      <c r="AJ46" s="30">
        <f t="shared" si="15"/>
        <v>0</v>
      </c>
      <c r="AK46" s="29">
        <f t="shared" si="16"/>
        <v>516</v>
      </c>
      <c r="AL46" s="30">
        <f t="shared" si="17"/>
        <v>0.97175141242937857</v>
      </c>
      <c r="AM46" s="29">
        <v>15</v>
      </c>
      <c r="AN46" s="30">
        <f t="shared" si="18"/>
        <v>2.8248587570621469E-2</v>
      </c>
      <c r="AO46" s="29">
        <f t="shared" si="19"/>
        <v>531</v>
      </c>
      <c r="AP46" s="31">
        <f t="shared" si="21"/>
        <v>1</v>
      </c>
      <c r="AQ46" s="24"/>
      <c r="AR46" s="32">
        <v>614</v>
      </c>
      <c r="AS46" s="30">
        <f t="shared" si="20"/>
        <v>0.86482084690553751</v>
      </c>
    </row>
    <row r="47" spans="1:45" ht="14.1" customHeight="1">
      <c r="A47" s="27" t="s">
        <v>12</v>
      </c>
      <c r="B47" s="28">
        <v>379</v>
      </c>
      <c r="C47" s="28" t="s">
        <v>14</v>
      </c>
      <c r="D47" s="20"/>
      <c r="E47" s="29">
        <v>200</v>
      </c>
      <c r="F47" s="30">
        <f t="shared" si="0"/>
        <v>0.3968253968253968</v>
      </c>
      <c r="G47" s="29">
        <v>55</v>
      </c>
      <c r="H47" s="30">
        <f t="shared" si="1"/>
        <v>0.10912698412698413</v>
      </c>
      <c r="I47" s="29">
        <v>8</v>
      </c>
      <c r="J47" s="30">
        <f t="shared" si="2"/>
        <v>1.5873015873015872E-2</v>
      </c>
      <c r="K47" s="29">
        <v>3</v>
      </c>
      <c r="L47" s="30">
        <f t="shared" si="3"/>
        <v>5.9523809523809521E-3</v>
      </c>
      <c r="M47" s="29">
        <v>2</v>
      </c>
      <c r="N47" s="30">
        <f t="shared" si="4"/>
        <v>3.968253968253968E-3</v>
      </c>
      <c r="O47" s="29">
        <v>1</v>
      </c>
      <c r="P47" s="30">
        <f t="shared" si="5"/>
        <v>1.984126984126984E-3</v>
      </c>
      <c r="Q47" s="29">
        <v>5</v>
      </c>
      <c r="R47" s="30">
        <f t="shared" si="6"/>
        <v>9.9206349206349201E-3</v>
      </c>
      <c r="S47" s="29">
        <v>35</v>
      </c>
      <c r="T47" s="30">
        <f t="shared" si="7"/>
        <v>6.9444444444444448E-2</v>
      </c>
      <c r="U47" s="29">
        <v>160</v>
      </c>
      <c r="V47" s="30">
        <f t="shared" si="8"/>
        <v>0.31746031746031744</v>
      </c>
      <c r="W47" s="29">
        <v>2</v>
      </c>
      <c r="X47" s="30">
        <f t="shared" si="9"/>
        <v>3.968253968253968E-3</v>
      </c>
      <c r="Y47" s="29">
        <v>1</v>
      </c>
      <c r="Z47" s="30">
        <f t="shared" si="10"/>
        <v>1.984126984126984E-3</v>
      </c>
      <c r="AA47" s="29">
        <v>3</v>
      </c>
      <c r="AB47" s="30">
        <f t="shared" si="11"/>
        <v>5.9523809523809521E-3</v>
      </c>
      <c r="AC47" s="29">
        <v>0</v>
      </c>
      <c r="AD47" s="30">
        <f t="shared" si="12"/>
        <v>0</v>
      </c>
      <c r="AE47" s="29">
        <v>0</v>
      </c>
      <c r="AF47" s="30">
        <f t="shared" si="13"/>
        <v>0</v>
      </c>
      <c r="AG47" s="29">
        <v>0</v>
      </c>
      <c r="AH47" s="30">
        <f t="shared" si="14"/>
        <v>0</v>
      </c>
      <c r="AI47" s="29">
        <v>0</v>
      </c>
      <c r="AJ47" s="30">
        <f t="shared" si="15"/>
        <v>0</v>
      </c>
      <c r="AK47" s="29">
        <f t="shared" si="16"/>
        <v>475</v>
      </c>
      <c r="AL47" s="30">
        <f t="shared" si="17"/>
        <v>0.94246031746031744</v>
      </c>
      <c r="AM47" s="29">
        <v>29</v>
      </c>
      <c r="AN47" s="30">
        <f t="shared" si="18"/>
        <v>5.7539682539682536E-2</v>
      </c>
      <c r="AO47" s="29">
        <f t="shared" si="19"/>
        <v>504</v>
      </c>
      <c r="AP47" s="31">
        <f t="shared" si="21"/>
        <v>1</v>
      </c>
      <c r="AQ47" s="24"/>
      <c r="AR47" s="32">
        <v>613</v>
      </c>
      <c r="AS47" s="30">
        <f t="shared" si="20"/>
        <v>0.82218597063621535</v>
      </c>
    </row>
    <row r="48" spans="1:45" ht="14.1" customHeight="1">
      <c r="A48" s="27" t="s">
        <v>12</v>
      </c>
      <c r="B48" s="28">
        <v>380</v>
      </c>
      <c r="C48" s="28" t="s">
        <v>13</v>
      </c>
      <c r="D48" s="20"/>
      <c r="E48" s="29">
        <v>108</v>
      </c>
      <c r="F48" s="30">
        <f t="shared" si="0"/>
        <v>0.37630662020905925</v>
      </c>
      <c r="G48" s="29">
        <v>61</v>
      </c>
      <c r="H48" s="30">
        <f t="shared" si="1"/>
        <v>0.21254355400696864</v>
      </c>
      <c r="I48" s="29">
        <v>0</v>
      </c>
      <c r="J48" s="30">
        <f t="shared" si="2"/>
        <v>0</v>
      </c>
      <c r="K48" s="29">
        <v>0</v>
      </c>
      <c r="L48" s="30">
        <f t="shared" si="3"/>
        <v>0</v>
      </c>
      <c r="M48" s="29">
        <v>0</v>
      </c>
      <c r="N48" s="30">
        <f t="shared" si="4"/>
        <v>0</v>
      </c>
      <c r="O48" s="29">
        <v>0</v>
      </c>
      <c r="P48" s="30">
        <f t="shared" si="5"/>
        <v>0</v>
      </c>
      <c r="Q48" s="29">
        <v>0</v>
      </c>
      <c r="R48" s="30">
        <f t="shared" si="6"/>
        <v>0</v>
      </c>
      <c r="S48" s="29">
        <v>4</v>
      </c>
      <c r="T48" s="30">
        <f t="shared" si="7"/>
        <v>1.3937282229965157E-2</v>
      </c>
      <c r="U48" s="29">
        <v>107</v>
      </c>
      <c r="V48" s="30">
        <f t="shared" si="8"/>
        <v>0.37282229965156793</v>
      </c>
      <c r="W48" s="29">
        <v>0</v>
      </c>
      <c r="X48" s="30">
        <f t="shared" si="9"/>
        <v>0</v>
      </c>
      <c r="Y48" s="29">
        <v>0</v>
      </c>
      <c r="Z48" s="30">
        <f t="shared" si="10"/>
        <v>0</v>
      </c>
      <c r="AA48" s="29">
        <v>4</v>
      </c>
      <c r="AB48" s="30">
        <f t="shared" si="11"/>
        <v>1.3937282229965157E-2</v>
      </c>
      <c r="AC48" s="29">
        <v>0</v>
      </c>
      <c r="AD48" s="30">
        <f t="shared" si="12"/>
        <v>0</v>
      </c>
      <c r="AE48" s="29">
        <v>0</v>
      </c>
      <c r="AF48" s="30">
        <f t="shared" si="13"/>
        <v>0</v>
      </c>
      <c r="AG48" s="29">
        <v>0</v>
      </c>
      <c r="AH48" s="30">
        <f t="shared" si="14"/>
        <v>0</v>
      </c>
      <c r="AI48" s="29">
        <v>0</v>
      </c>
      <c r="AJ48" s="30">
        <f t="shared" si="15"/>
        <v>0</v>
      </c>
      <c r="AK48" s="29">
        <f t="shared" si="16"/>
        <v>284</v>
      </c>
      <c r="AL48" s="30">
        <f t="shared" si="17"/>
        <v>0.98954703832752611</v>
      </c>
      <c r="AM48" s="29">
        <v>3</v>
      </c>
      <c r="AN48" s="30">
        <f t="shared" si="18"/>
        <v>1.0452961672473868E-2</v>
      </c>
      <c r="AO48" s="29">
        <f t="shared" si="19"/>
        <v>287</v>
      </c>
      <c r="AP48" s="31">
        <f t="shared" si="21"/>
        <v>1</v>
      </c>
      <c r="AQ48" s="24"/>
      <c r="AR48" s="32">
        <v>748</v>
      </c>
      <c r="AS48" s="30">
        <f t="shared" si="20"/>
        <v>0.38368983957219249</v>
      </c>
    </row>
    <row r="49" spans="1:45" ht="14.1" customHeight="1">
      <c r="A49" s="33" t="s">
        <v>12</v>
      </c>
      <c r="B49" s="34">
        <v>380</v>
      </c>
      <c r="C49" s="34" t="s">
        <v>14</v>
      </c>
      <c r="D49" s="20"/>
      <c r="E49" s="35">
        <v>108</v>
      </c>
      <c r="F49" s="36">
        <f t="shared" si="0"/>
        <v>0.36</v>
      </c>
      <c r="G49" s="35">
        <v>72</v>
      </c>
      <c r="H49" s="36">
        <f t="shared" si="1"/>
        <v>0.24</v>
      </c>
      <c r="I49" s="35">
        <v>1</v>
      </c>
      <c r="J49" s="36">
        <f t="shared" si="2"/>
        <v>3.3333333333333335E-3</v>
      </c>
      <c r="K49" s="35">
        <v>2</v>
      </c>
      <c r="L49" s="36">
        <f t="shared" si="3"/>
        <v>6.6666666666666671E-3</v>
      </c>
      <c r="M49" s="35">
        <v>6</v>
      </c>
      <c r="N49" s="36">
        <f t="shared" si="4"/>
        <v>0.02</v>
      </c>
      <c r="O49" s="35">
        <v>0</v>
      </c>
      <c r="P49" s="36">
        <f t="shared" si="5"/>
        <v>0</v>
      </c>
      <c r="Q49" s="35">
        <v>9</v>
      </c>
      <c r="R49" s="36">
        <f t="shared" si="6"/>
        <v>0.03</v>
      </c>
      <c r="S49" s="35">
        <v>2</v>
      </c>
      <c r="T49" s="36">
        <f t="shared" si="7"/>
        <v>6.6666666666666671E-3</v>
      </c>
      <c r="U49" s="35">
        <v>87</v>
      </c>
      <c r="V49" s="36">
        <f t="shared" si="8"/>
        <v>0.28999999999999998</v>
      </c>
      <c r="W49" s="35">
        <v>1</v>
      </c>
      <c r="X49" s="36">
        <f t="shared" si="9"/>
        <v>3.3333333333333335E-3</v>
      </c>
      <c r="Y49" s="35">
        <v>2</v>
      </c>
      <c r="Z49" s="36">
        <f t="shared" si="10"/>
        <v>6.6666666666666671E-3</v>
      </c>
      <c r="AA49" s="35">
        <v>2</v>
      </c>
      <c r="AB49" s="36">
        <f t="shared" si="11"/>
        <v>6.6666666666666671E-3</v>
      </c>
      <c r="AC49" s="35">
        <v>0</v>
      </c>
      <c r="AD49" s="36">
        <f t="shared" si="12"/>
        <v>0</v>
      </c>
      <c r="AE49" s="35">
        <v>0</v>
      </c>
      <c r="AF49" s="36">
        <f t="shared" si="13"/>
        <v>0</v>
      </c>
      <c r="AG49" s="35">
        <v>0</v>
      </c>
      <c r="AH49" s="36">
        <f t="shared" si="14"/>
        <v>0</v>
      </c>
      <c r="AI49" s="35">
        <v>0</v>
      </c>
      <c r="AJ49" s="36">
        <f t="shared" si="15"/>
        <v>0</v>
      </c>
      <c r="AK49" s="35">
        <f t="shared" si="16"/>
        <v>292</v>
      </c>
      <c r="AL49" s="36">
        <f t="shared" si="17"/>
        <v>0.97333333333333338</v>
      </c>
      <c r="AM49" s="35">
        <v>8</v>
      </c>
      <c r="AN49" s="36">
        <f t="shared" si="18"/>
        <v>2.6666666666666668E-2</v>
      </c>
      <c r="AO49" s="35">
        <f t="shared" si="19"/>
        <v>300</v>
      </c>
      <c r="AP49" s="37">
        <f t="shared" si="21"/>
        <v>1</v>
      </c>
      <c r="AQ49" s="24"/>
      <c r="AR49" s="38">
        <v>747</v>
      </c>
      <c r="AS49" s="36">
        <f t="shared" si="20"/>
        <v>0.40160642570281124</v>
      </c>
    </row>
    <row r="50" spans="1:45" ht="3" customHeight="1"/>
    <row r="51" spans="1:45" s="42" customFormat="1" ht="14.1" customHeight="1">
      <c r="A51" s="53" t="s">
        <v>16</v>
      </c>
      <c r="B51" s="55">
        <f t="array" ref="B51">SUM(IFERROR(1/COUNTIF(B13:B49,B13:B49),0))</f>
        <v>18</v>
      </c>
      <c r="C51" s="57">
        <f>COUNTA(B13:B49)</f>
        <v>37</v>
      </c>
      <c r="D51" s="40"/>
      <c r="E51" s="47">
        <f>SUM(E13:E49)</f>
        <v>5496</v>
      </c>
      <c r="F51" s="48"/>
      <c r="G51" s="47">
        <f>SUM(G13:G49)</f>
        <v>2988</v>
      </c>
      <c r="H51" s="48"/>
      <c r="I51" s="47">
        <f>SUM(I13:I49)</f>
        <v>248</v>
      </c>
      <c r="J51" s="48"/>
      <c r="K51" s="47">
        <f t="shared" ref="K51" si="22">SUM(K13:K49)</f>
        <v>72</v>
      </c>
      <c r="L51" s="48"/>
      <c r="M51" s="47">
        <f t="shared" ref="M51" si="23">SUM(M13:M49)</f>
        <v>92</v>
      </c>
      <c r="N51" s="48"/>
      <c r="O51" s="47">
        <f t="shared" ref="O51" si="24">SUM(O13:O49)</f>
        <v>98</v>
      </c>
      <c r="P51" s="48"/>
      <c r="Q51" s="47">
        <f t="shared" ref="Q51" si="25">SUM(Q13:Q49)</f>
        <v>409</v>
      </c>
      <c r="R51" s="48"/>
      <c r="S51" s="47">
        <f t="shared" ref="S51" si="26">SUM(S13:S49)</f>
        <v>1756</v>
      </c>
      <c r="T51" s="48"/>
      <c r="U51" s="47">
        <f t="shared" ref="U51" si="27">SUM(U13:U49)</f>
        <v>6183</v>
      </c>
      <c r="V51" s="48"/>
      <c r="W51" s="47">
        <f t="shared" ref="W51" si="28">SUM(W13:W49)</f>
        <v>50</v>
      </c>
      <c r="X51" s="48"/>
      <c r="Y51" s="47">
        <f t="shared" ref="Y51" si="29">SUM(Y13:Y49)</f>
        <v>47</v>
      </c>
      <c r="Z51" s="48"/>
      <c r="AA51" s="47">
        <f t="shared" ref="AA51" si="30">SUM(AA13:AA49)</f>
        <v>117</v>
      </c>
      <c r="AB51" s="48"/>
      <c r="AC51" s="47">
        <f t="shared" ref="AC51" si="31">SUM(AC13:AC49)</f>
        <v>10</v>
      </c>
      <c r="AD51" s="48"/>
      <c r="AE51" s="47">
        <f t="shared" ref="AE51" si="32">SUM(AE13:AE49)</f>
        <v>38</v>
      </c>
      <c r="AF51" s="48"/>
      <c r="AG51" s="47">
        <f t="shared" ref="AG51" si="33">SUM(AG13:AG49)</f>
        <v>6</v>
      </c>
      <c r="AH51" s="48"/>
      <c r="AI51" s="47">
        <f t="shared" ref="AI51" si="34">SUM(AI13:AI49)</f>
        <v>1</v>
      </c>
      <c r="AJ51" s="48"/>
      <c r="AK51" s="47">
        <f t="shared" ref="AK51" si="35">SUM(AK13:AK49)</f>
        <v>17611</v>
      </c>
      <c r="AL51" s="48"/>
      <c r="AM51" s="47">
        <f t="shared" ref="AM51" si="36">SUM(AM13:AM49)</f>
        <v>580</v>
      </c>
      <c r="AN51" s="48"/>
      <c r="AO51" s="47">
        <f t="shared" ref="AO51:AR51" si="37">SUM(AO13:AO49)</f>
        <v>18191</v>
      </c>
      <c r="AP51" s="48"/>
      <c r="AQ51" s="41"/>
      <c r="AR51" s="47">
        <f t="shared" si="37"/>
        <v>22098</v>
      </c>
      <c r="AS51" s="48"/>
    </row>
    <row r="52" spans="1:45" ht="14.1" customHeight="1">
      <c r="A52" s="54"/>
      <c r="B52" s="56"/>
      <c r="C52" s="58"/>
      <c r="E52" s="43">
        <f>IF(E51&gt;0,E51/$AO51,0)</f>
        <v>0.30212742565004674</v>
      </c>
      <c r="F52" s="44"/>
      <c r="G52" s="43">
        <f>IF(G51&gt;0,G51/$AO51,0)</f>
        <v>0.16425705018965422</v>
      </c>
      <c r="H52" s="44"/>
      <c r="I52" s="43">
        <f>IF(I51&gt;0,I51/$AO51,0)</f>
        <v>1.3633115276785223E-2</v>
      </c>
      <c r="J52" s="44"/>
      <c r="K52" s="43">
        <f>IF(K51&gt;0,K51/$AO51,0)</f>
        <v>3.9580012093892586E-3</v>
      </c>
      <c r="L52" s="44"/>
      <c r="M52" s="43">
        <f>IF(M51&gt;0,M51/$AO51,0)</f>
        <v>5.0574459897751636E-3</v>
      </c>
      <c r="N52" s="44"/>
      <c r="O52" s="43">
        <f>IF(O51&gt;0,O51/$AO51,0)</f>
        <v>5.3872794238909354E-3</v>
      </c>
      <c r="P52" s="44"/>
      <c r="Q52" s="43">
        <f>IF(Q51&gt;0,Q51/$AO51,0)</f>
        <v>2.2483645758891758E-2</v>
      </c>
      <c r="R52" s="44"/>
      <c r="S52" s="43">
        <f>IF(S51&gt;0,S51/$AO51,0)</f>
        <v>9.6531251717882474E-2</v>
      </c>
      <c r="T52" s="44"/>
      <c r="U52" s="43">
        <f>IF(U51&gt;0,U51/$AO51,0)</f>
        <v>0.33989335385630259</v>
      </c>
      <c r="V52" s="44"/>
      <c r="W52" s="43">
        <f>IF(W51&gt;0,W51/$AO51,0)</f>
        <v>2.7486119509647629E-3</v>
      </c>
      <c r="X52" s="44"/>
      <c r="Y52" s="43">
        <f>IF(Y51&gt;0,Y51/$AO51,0)</f>
        <v>2.5836952339068769E-3</v>
      </c>
      <c r="Z52" s="44"/>
      <c r="AA52" s="43">
        <f>IF(AA51&gt;0,AA51/$AO51,0)</f>
        <v>6.4317519652575452E-3</v>
      </c>
      <c r="AB52" s="44"/>
      <c r="AC52" s="43">
        <f>IF(AC51&gt;0,AC51/$AO51,0)</f>
        <v>5.4972239019295259E-4</v>
      </c>
      <c r="AD52" s="44"/>
      <c r="AE52" s="43">
        <f>IF(AE51&gt;0,AE51/$AO51,0)</f>
        <v>2.0889450827332196E-3</v>
      </c>
      <c r="AF52" s="44"/>
      <c r="AG52" s="43">
        <f>IF(AG51&gt;0,AG51/$AO51,0)</f>
        <v>3.2983343411577151E-4</v>
      </c>
      <c r="AH52" s="44"/>
      <c r="AI52" s="43">
        <f>IF(AI51&gt;0,AI51/$AO51,0)</f>
        <v>5.4972239019295257E-5</v>
      </c>
      <c r="AJ52" s="44"/>
      <c r="AK52" s="43">
        <f>IF(AK51&gt;0,AK51/$AO51,0)</f>
        <v>0.96811610136880877</v>
      </c>
      <c r="AL52" s="44"/>
      <c r="AM52" s="43">
        <f>IF(AM51&gt;0,AM51/$AO51,0)</f>
        <v>3.1883898631191246E-2</v>
      </c>
      <c r="AN52" s="44"/>
      <c r="AO52" s="43">
        <f>IF(AO51&gt;0,AO51/$AO51,0)</f>
        <v>1</v>
      </c>
      <c r="AP52" s="44"/>
      <c r="AR52" s="45">
        <f>IF(AO51&gt;0,AO51/$AR51,0)</f>
        <v>0.82319666938184455</v>
      </c>
      <c r="AS52" s="46"/>
    </row>
  </sheetData>
  <mergeCells count="64">
    <mergeCell ref="A6:AS6"/>
    <mergeCell ref="A1:AS1"/>
    <mergeCell ref="A2:AS2"/>
    <mergeCell ref="A3:AS3"/>
    <mergeCell ref="A4:AS4"/>
    <mergeCell ref="A5:K5"/>
    <mergeCell ref="A7:AS7"/>
    <mergeCell ref="A8:AS8"/>
    <mergeCell ref="A9:AS9"/>
    <mergeCell ref="A10:A11"/>
    <mergeCell ref="B10:B11"/>
    <mergeCell ref="C10:C11"/>
    <mergeCell ref="AI10:AJ10"/>
    <mergeCell ref="AK10:AK11"/>
    <mergeCell ref="AL10:AL11"/>
    <mergeCell ref="AM10:AM11"/>
    <mergeCell ref="AS10:AS11"/>
    <mergeCell ref="A51:A52"/>
    <mergeCell ref="B51:B52"/>
    <mergeCell ref="C51:C52"/>
    <mergeCell ref="E51:F51"/>
    <mergeCell ref="G51:H51"/>
    <mergeCell ref="S51:T51"/>
    <mergeCell ref="AN10:AN11"/>
    <mergeCell ref="AO10:AO11"/>
    <mergeCell ref="AP10:AP11"/>
    <mergeCell ref="AR10:AR11"/>
    <mergeCell ref="I51:J51"/>
    <mergeCell ref="K51:L51"/>
    <mergeCell ref="M51:N51"/>
    <mergeCell ref="O51:P51"/>
    <mergeCell ref="Q51:R51"/>
    <mergeCell ref="AR51:AS51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K51:AL51"/>
    <mergeCell ref="AM51:AN51"/>
    <mergeCell ref="AO51:AP51"/>
    <mergeCell ref="AA52:AB52"/>
    <mergeCell ref="E52:F52"/>
    <mergeCell ref="G52:H52"/>
    <mergeCell ref="I52:J52"/>
    <mergeCell ref="K52:L52"/>
    <mergeCell ref="M52:N52"/>
    <mergeCell ref="O52:P52"/>
    <mergeCell ref="Q52:R52"/>
    <mergeCell ref="S52:T52"/>
    <mergeCell ref="U52:V52"/>
    <mergeCell ref="W52:X52"/>
    <mergeCell ref="Y52:Z52"/>
    <mergeCell ref="AO52:AP52"/>
    <mergeCell ref="AR52:AS52"/>
    <mergeCell ref="AC52:AD52"/>
    <mergeCell ref="AE52:AF52"/>
    <mergeCell ref="AG52:AH52"/>
    <mergeCell ref="AI52:AJ52"/>
    <mergeCell ref="AK52:AL52"/>
    <mergeCell ref="AM52:AN52"/>
  </mergeCells>
  <printOptions horizontalCentered="1"/>
  <pageMargins left="0.27559055118110237" right="0.27559055118110237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2018_AYU_CAS_HECE</vt:lpstr>
      <vt:lpstr>'2018_AYU_CAS_HECE'!Print_Titles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cp:lastPrinted>2018-10-18T01:10:31Z</cp:lastPrinted>
  <dcterms:created xsi:type="dcterms:W3CDTF">2018-10-18T01:08:24Z</dcterms:created>
  <dcterms:modified xsi:type="dcterms:W3CDTF">2018-10-18T01:10:40Z</dcterms:modified>
</cp:coreProperties>
</file>