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TENA" sheetId="1" r:id="rId1"/>
  </sheets>
  <externalReferences>
    <externalReference r:id="rId2"/>
  </externalReferences>
  <definedNames>
    <definedName name="_xlnm._FilterDatabase" localSheetId="0" hidden="1">'2018_AYU_CAS_TENA'!$E$10:$AO$12</definedName>
    <definedName name="Print_Titles" localSheetId="0">'2018_AYU_CAS_TENA'!$1:$12</definedName>
  </definedNames>
  <calcPr calcId="125725"/>
</workbook>
</file>

<file path=xl/calcChain.xml><?xml version="1.0" encoding="utf-8"?>
<calcChain xmlns="http://schemas.openxmlformats.org/spreadsheetml/2006/main">
  <c r="AR31" i="1"/>
  <c r="AM31"/>
  <c r="AI31"/>
  <c r="AI32" s="1"/>
  <c r="AG31"/>
  <c r="AE31"/>
  <c r="AC31"/>
  <c r="AA31"/>
  <c r="Y31"/>
  <c r="W31"/>
  <c r="U31"/>
  <c r="S31"/>
  <c r="Q31"/>
  <c r="O31"/>
  <c r="M31"/>
  <c r="K31"/>
  <c r="I31"/>
  <c r="G31"/>
  <c r="E31"/>
  <c r="C31"/>
  <c r="B31" a="1"/>
  <c r="B31" s="1"/>
  <c r="AK29"/>
  <c r="AJ29"/>
  <c r="AH29"/>
  <c r="AF29"/>
  <c r="Z29"/>
  <c r="V29"/>
  <c r="R29"/>
  <c r="AN28"/>
  <c r="AK28"/>
  <c r="AO28" s="1"/>
  <c r="AJ28"/>
  <c r="AH28"/>
  <c r="AF28"/>
  <c r="AD28"/>
  <c r="Z28"/>
  <c r="P28"/>
  <c r="N28"/>
  <c r="AK27"/>
  <c r="AJ27"/>
  <c r="AH27"/>
  <c r="AK26"/>
  <c r="AO26" s="1"/>
  <c r="AJ26"/>
  <c r="X26"/>
  <c r="P26"/>
  <c r="AK25"/>
  <c r="AJ25"/>
  <c r="AH25"/>
  <c r="AD25"/>
  <c r="AB25"/>
  <c r="Z25"/>
  <c r="X25"/>
  <c r="V25"/>
  <c r="N25"/>
  <c r="L25"/>
  <c r="J25"/>
  <c r="AK24"/>
  <c r="AO24" s="1"/>
  <c r="AJ24"/>
  <c r="AH24"/>
  <c r="X24"/>
  <c r="V24"/>
  <c r="P24"/>
  <c r="AK23"/>
  <c r="AJ23"/>
  <c r="AH23"/>
  <c r="AD23"/>
  <c r="X23"/>
  <c r="N23"/>
  <c r="AK22"/>
  <c r="AO22" s="1"/>
  <c r="AJ22"/>
  <c r="AH22"/>
  <c r="AF22"/>
  <c r="Z22"/>
  <c r="X22"/>
  <c r="AK21"/>
  <c r="AJ21"/>
  <c r="AH21"/>
  <c r="Z21"/>
  <c r="X21"/>
  <c r="AK20"/>
  <c r="AO20" s="1"/>
  <c r="AJ20"/>
  <c r="AF20"/>
  <c r="AK19"/>
  <c r="AJ19"/>
  <c r="AH19"/>
  <c r="AF19"/>
  <c r="X19"/>
  <c r="V19"/>
  <c r="J19"/>
  <c r="AK18"/>
  <c r="AO18" s="1"/>
  <c r="AJ18"/>
  <c r="AH18"/>
  <c r="Z18"/>
  <c r="X18"/>
  <c r="AK17"/>
  <c r="AJ17"/>
  <c r="AH17"/>
  <c r="AD17"/>
  <c r="V17"/>
  <c r="P17"/>
  <c r="AK16"/>
  <c r="AO16" s="1"/>
  <c r="AJ16"/>
  <c r="AH16"/>
  <c r="AB16"/>
  <c r="Z16"/>
  <c r="X16"/>
  <c r="J16"/>
  <c r="AK15"/>
  <c r="AJ15"/>
  <c r="AH15"/>
  <c r="AD15"/>
  <c r="Z15"/>
  <c r="V15"/>
  <c r="AK14"/>
  <c r="AO14" s="1"/>
  <c r="AJ14"/>
  <c r="AH14"/>
  <c r="AF14"/>
  <c r="AB14"/>
  <c r="X14"/>
  <c r="V14"/>
  <c r="AK13"/>
  <c r="AK31" s="1"/>
  <c r="AJ13"/>
  <c r="AH13"/>
  <c r="Z13"/>
  <c r="X13"/>
  <c r="V13"/>
  <c r="A9"/>
  <c r="A6"/>
  <c r="A4"/>
  <c r="A3"/>
  <c r="A2"/>
  <c r="A1"/>
  <c r="AB28" l="1"/>
  <c r="T28"/>
  <c r="L28"/>
  <c r="AP28"/>
  <c r="V28"/>
  <c r="F28"/>
  <c r="AS28"/>
  <c r="X28"/>
  <c r="H28"/>
  <c r="R28"/>
  <c r="J28"/>
  <c r="AB20"/>
  <c r="T20"/>
  <c r="L20"/>
  <c r="AP20"/>
  <c r="AD20"/>
  <c r="V20"/>
  <c r="N20"/>
  <c r="F20"/>
  <c r="AS20"/>
  <c r="X20"/>
  <c r="P20"/>
  <c r="H20"/>
  <c r="AN20"/>
  <c r="AH20"/>
  <c r="Z20"/>
  <c r="R20"/>
  <c r="J20"/>
  <c r="AL19"/>
  <c r="T16"/>
  <c r="L16"/>
  <c r="AP16"/>
  <c r="AD16"/>
  <c r="V16"/>
  <c r="N16"/>
  <c r="AS16"/>
  <c r="AF16"/>
  <c r="P16"/>
  <c r="H16"/>
  <c r="AN16"/>
  <c r="R16"/>
  <c r="F16"/>
  <c r="AB22"/>
  <c r="T22"/>
  <c r="L22"/>
  <c r="AP22"/>
  <c r="AD22"/>
  <c r="V22"/>
  <c r="N22"/>
  <c r="F22"/>
  <c r="AS22"/>
  <c r="P22"/>
  <c r="H22"/>
  <c r="AN22"/>
  <c r="R22"/>
  <c r="J22"/>
  <c r="AB24"/>
  <c r="T24"/>
  <c r="L24"/>
  <c r="AP24"/>
  <c r="AD24"/>
  <c r="N24"/>
  <c r="F24"/>
  <c r="AS24"/>
  <c r="AF24"/>
  <c r="H24"/>
  <c r="AN24"/>
  <c r="Z24"/>
  <c r="R24"/>
  <c r="J24"/>
  <c r="T14"/>
  <c r="L14"/>
  <c r="AD14"/>
  <c r="N14"/>
  <c r="AS14"/>
  <c r="P14"/>
  <c r="H14"/>
  <c r="AN14"/>
  <c r="Z14"/>
  <c r="R14"/>
  <c r="J14"/>
  <c r="AP14"/>
  <c r="F14"/>
  <c r="AB18"/>
  <c r="T18"/>
  <c r="L18"/>
  <c r="AP18"/>
  <c r="AD18"/>
  <c r="V18"/>
  <c r="N18"/>
  <c r="AS18"/>
  <c r="AF18"/>
  <c r="P18"/>
  <c r="H18"/>
  <c r="AN18"/>
  <c r="R18"/>
  <c r="J18"/>
  <c r="F18"/>
  <c r="AB26"/>
  <c r="T26"/>
  <c r="L26"/>
  <c r="AP26"/>
  <c r="AD26"/>
  <c r="V26"/>
  <c r="N26"/>
  <c r="F26"/>
  <c r="AS26"/>
  <c r="AF26"/>
  <c r="H26"/>
  <c r="AN26"/>
  <c r="AH26"/>
  <c r="Z26"/>
  <c r="R26"/>
  <c r="J26"/>
  <c r="AO13"/>
  <c r="AL14"/>
  <c r="AO15"/>
  <c r="AL16"/>
  <c r="AO17"/>
  <c r="AL18"/>
  <c r="AO19"/>
  <c r="AL20"/>
  <c r="AO21"/>
  <c r="AL22"/>
  <c r="AO23"/>
  <c r="AL24"/>
  <c r="AO25"/>
  <c r="AL26"/>
  <c r="AO27"/>
  <c r="AL28"/>
  <c r="AO29"/>
  <c r="AS25" l="1"/>
  <c r="AF25"/>
  <c r="P25"/>
  <c r="H25"/>
  <c r="AN25"/>
  <c r="R25"/>
  <c r="T25"/>
  <c r="AP25"/>
  <c r="F25"/>
  <c r="AS13"/>
  <c r="AF13"/>
  <c r="P13"/>
  <c r="H13"/>
  <c r="J13"/>
  <c r="AO31"/>
  <c r="AB13"/>
  <c r="T13"/>
  <c r="L13"/>
  <c r="AP13"/>
  <c r="AD13"/>
  <c r="N13"/>
  <c r="F13"/>
  <c r="AN13"/>
  <c r="R13"/>
  <c r="AS27"/>
  <c r="AF27"/>
  <c r="X27"/>
  <c r="P27"/>
  <c r="H27"/>
  <c r="AN27"/>
  <c r="Z27"/>
  <c r="R27"/>
  <c r="J27"/>
  <c r="AB27"/>
  <c r="T27"/>
  <c r="L27"/>
  <c r="AP27"/>
  <c r="AD27"/>
  <c r="V27"/>
  <c r="N27"/>
  <c r="F27"/>
  <c r="AS23"/>
  <c r="AF23"/>
  <c r="P23"/>
  <c r="H23"/>
  <c r="AN23"/>
  <c r="Z23"/>
  <c r="R23"/>
  <c r="J23"/>
  <c r="AB23"/>
  <c r="T23"/>
  <c r="L23"/>
  <c r="AP23"/>
  <c r="V23"/>
  <c r="F23"/>
  <c r="AS19"/>
  <c r="P19"/>
  <c r="H19"/>
  <c r="AN19"/>
  <c r="Z19"/>
  <c r="R19"/>
  <c r="AB19"/>
  <c r="T19"/>
  <c r="L19"/>
  <c r="AP19"/>
  <c r="AD19"/>
  <c r="N19"/>
  <c r="F19"/>
  <c r="AS15"/>
  <c r="AF15"/>
  <c r="X15"/>
  <c r="P15"/>
  <c r="H15"/>
  <c r="AN15"/>
  <c r="J15"/>
  <c r="AB15"/>
  <c r="T15"/>
  <c r="L15"/>
  <c r="AP15"/>
  <c r="N15"/>
  <c r="F15"/>
  <c r="R15"/>
  <c r="AL23"/>
  <c r="AS29"/>
  <c r="X29"/>
  <c r="P29"/>
  <c r="H29"/>
  <c r="AN29"/>
  <c r="J29"/>
  <c r="AB29"/>
  <c r="T29"/>
  <c r="L29"/>
  <c r="AP29"/>
  <c r="AD29"/>
  <c r="N29"/>
  <c r="F29"/>
  <c r="AS17"/>
  <c r="AF17"/>
  <c r="X17"/>
  <c r="H17"/>
  <c r="AN17"/>
  <c r="R17"/>
  <c r="AB17"/>
  <c r="T17"/>
  <c r="L17"/>
  <c r="AP17"/>
  <c r="N17"/>
  <c r="F17"/>
  <c r="Z17"/>
  <c r="J17"/>
  <c r="AL29"/>
  <c r="AL25"/>
  <c r="AL27"/>
  <c r="AL17"/>
  <c r="AS21"/>
  <c r="AF21"/>
  <c r="P21"/>
  <c r="H21"/>
  <c r="AN21"/>
  <c r="R21"/>
  <c r="J21"/>
  <c r="AB21"/>
  <c r="T21"/>
  <c r="L21"/>
  <c r="AP21"/>
  <c r="AD21"/>
  <c r="V21"/>
  <c r="N21"/>
  <c r="F21"/>
  <c r="AL13"/>
  <c r="AL15"/>
  <c r="AL21"/>
  <c r="AO32" l="1"/>
  <c r="AR32"/>
  <c r="G32"/>
  <c r="AC32"/>
  <c r="S32"/>
  <c r="Q32"/>
  <c r="I32"/>
  <c r="W32"/>
  <c r="M32"/>
  <c r="AG32"/>
  <c r="U32"/>
  <c r="K32"/>
  <c r="AK32"/>
  <c r="O32"/>
  <c r="E32"/>
  <c r="AM32"/>
  <c r="AA32"/>
  <c r="Y32"/>
  <c r="AE32"/>
</calcChain>
</file>

<file path=xl/sharedStrings.xml><?xml version="1.0" encoding="utf-8"?>
<sst xmlns="http://schemas.openxmlformats.org/spreadsheetml/2006/main" count="80" uniqueCount="17">
  <si>
    <t>MUNICIPIO DE TENABO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</si>
  <si>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</si>
  <si>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</si>
  <si>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</si>
  <si>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</si>
  <si>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</si>
  <si>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</si>
  <si>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</si>
  <si>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</si>
  <si>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</si>
  <si>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</si>
  <si>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</si>
  <si>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TENABO</t>
  </si>
  <si>
    <t>B</t>
  </si>
  <si>
    <t>C1</t>
  </si>
  <si>
    <t>C2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</si>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</sst>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64" fontId="16" fillId="0" borderId="12" xfId="0" applyNumberFormat="1" applyFont="1" applyBorder="1" applyAlignment="1">
      <alignment horizontal="center" vertical="center"/>
    </xf>
    <xf numFmtId="165" fontId="17" fillId="0" borderId="13" xfId="0" applyNumberFormat="1" applyFont="1" applyBorder="1" applyAlignment="1">
      <alignment horizontal="center" vertical="center"/>
    </xf>
    <xf numFmtId="10" fontId="17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 vertical="center"/>
    </xf>
    <xf numFmtId="10" fontId="17" fillId="0" borderId="16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165" fontId="17" fillId="0" borderId="19" xfId="0" applyNumberFormat="1" applyFont="1" applyBorder="1" applyAlignment="1">
      <alignment horizontal="center" vertical="center"/>
    </xf>
    <xf numFmtId="10" fontId="17" fillId="0" borderId="19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6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6" fillId="2" borderId="21" xfId="0" applyNumberFormat="1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9" fillId="0" borderId="3" xfId="0" applyNumberFormat="1" applyFont="1" applyBorder="1" applyAlignment="1">
      <alignment horizontal="center" vertical="center"/>
    </xf>
    <xf numFmtId="0" fontId="19" fillId="0" borderId="6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right" vertical="center"/>
    </xf>
    <xf numFmtId="0" fontId="5" fillId="0" borderId="2" xfId="0" applyFont="1" applyBorder="1" applyAlignment="1">
      <alignment horizontal="right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16443</xdr:colOff>
      <xdr:row>0</xdr:row>
      <xdr:rowOff>57151</xdr:rowOff>
    </xdr:from>
    <xdr:to>
      <xdr:col>44</xdr:col>
      <xdr:colOff>232891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98643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95250</xdr:colOff>
      <xdr:row>9</xdr:row>
      <xdr:rowOff>19050</xdr:rowOff>
    </xdr:from>
    <xdr:to>
      <xdr:col>33</xdr:col>
      <xdr:colOff>226836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371600" y="1171575"/>
          <a:ext cx="6741936" cy="363175"/>
          <a:chOff x="1325978" y="973931"/>
          <a:chExt cx="6741936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5978" y="1016315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83177" y="1016315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0381" y="1016314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695526" y="1016313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52745" y="1015062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0373" y="1016649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65817" y="1018463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5512" y="1013661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2696" y="1013661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9546" y="1008058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9373" y="1064619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7945" y="1069740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55544" y="1067607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59709" y="1064859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14374" y="1067599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13124" y="1064851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1686" y="1064859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2049" y="1064859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5074" y="973931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4">
          <cell r="B4" t="str">
            <v>PROCESO ELECTORAL ESTATAL ORDINARIO 2017 - 2018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32"/>
  <sheetViews>
    <sheetView tabSelected="1" zoomScaleNormal="100" workbookViewId="0">
      <pane ySplit="11" topLeftCell="A12" activePane="bottomLeft" state="frozen"/>
      <selection pane="bottomLeft" activeCell="A10" sqref="A10:A11"/>
    </sheetView>
  </sheetViews>
  <sheetFormatPr baseColWidth="10" defaultColWidth="11.42578125" defaultRowHeight="12"/>
  <cols>
    <col min="1" max="1" width="7.7109375" style="26" customWidth="1"/>
    <col min="2" max="2" width="6.28515625" style="26" customWidth="1"/>
    <col min="3" max="3" width="4.7109375" style="26" customWidth="1"/>
    <col min="4" max="4" width="0.42578125" style="39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39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68" t="str">
        <f>[1]Variables!$B$1</f>
        <v>“2018, Año del Sesenta y Cinco Aniversario del Reconocimiento al Ejercicio del Derecho a Voto de las Mujeres Mexicanas”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</row>
    <row r="2" spans="1:45" s="1" customFormat="1" ht="9.9499999999999993" customHeight="1">
      <c r="A2" s="68" t="str">
        <f>[1]Variables!$B$2</f>
        <v>“2018. Tu participación activa y responsable es la mejor elección para Campeche. IEEC”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</row>
    <row r="3" spans="1:45" s="1" customFormat="1" ht="12.95" customHeight="1">
      <c r="A3" s="69" t="str">
        <f>[1]Variables!$B$3</f>
        <v>INSTITUTO ELECTORAL DEL ESTADO DE CAMPECHE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</row>
    <row r="4" spans="1:45" s="1" customFormat="1" ht="12" customHeight="1">
      <c r="A4" s="70" t="str">
        <f>[1]Variables!$B$4</f>
        <v>PROCESO ELECTORAL ESTATAL ORDINARIO 2017 - 2018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</row>
    <row r="5" spans="1:45" s="1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11.1" customHeight="1">
      <c r="A6" s="72" t="str">
        <f>[1]Variables!$B$6</f>
        <v>RESULTADOS POR CASILLA DE LA ELECCIÓN DE AYUNTAMIENTOS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</row>
    <row r="7" spans="1:45" s="1" customFormat="1" ht="12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</row>
    <row r="8" spans="1:45" s="1" customFormat="1" ht="5.0999999999999996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1:45" s="1" customFormat="1" ht="12" customHeight="1">
      <c r="A9" s="61" t="str">
        <f>[1]Variables!$B$5</f>
        <v>Resultados con base a la Sesión del Cómputo Municipal celebrada el 4 de julio de 2018.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</row>
    <row r="10" spans="1:45" s="9" customFormat="1" ht="30" customHeight="1">
      <c r="A10" s="63" t="s">
        <v>1</v>
      </c>
      <c r="B10" s="65" t="s">
        <v>2</v>
      </c>
      <c r="C10" s="65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7" t="s">
        <v>4</v>
      </c>
      <c r="AJ10" s="49"/>
      <c r="AK10" s="51" t="s">
        <v>5</v>
      </c>
      <c r="AL10" s="49" t="s">
        <v>6</v>
      </c>
      <c r="AM10" s="51" t="s">
        <v>7</v>
      </c>
      <c r="AN10" s="49" t="s">
        <v>6</v>
      </c>
      <c r="AO10" s="51" t="s">
        <v>8</v>
      </c>
      <c r="AP10" s="49" t="s">
        <v>6</v>
      </c>
      <c r="AQ10" s="8"/>
      <c r="AR10" s="51" t="s">
        <v>9</v>
      </c>
      <c r="AS10" s="49" t="s">
        <v>10</v>
      </c>
    </row>
    <row r="11" spans="1:45" s="9" customFormat="1" ht="9.9499999999999993" customHeight="1">
      <c r="A11" s="64"/>
      <c r="B11" s="66"/>
      <c r="C11" s="66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2"/>
      <c r="AL11" s="50"/>
      <c r="AM11" s="52"/>
      <c r="AN11" s="50"/>
      <c r="AO11" s="52"/>
      <c r="AP11" s="50"/>
      <c r="AQ11" s="12"/>
      <c r="AR11" s="52"/>
      <c r="AS11" s="50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440</v>
      </c>
      <c r="C13" s="19" t="s">
        <v>13</v>
      </c>
      <c r="D13" s="20"/>
      <c r="E13" s="21">
        <v>55</v>
      </c>
      <c r="F13" s="22">
        <f t="shared" ref="F13:F29" si="0">IF(E13&gt;0,E13/$AO13,0)</f>
        <v>0.13681592039800994</v>
      </c>
      <c r="G13" s="21">
        <v>126</v>
      </c>
      <c r="H13" s="22">
        <f t="shared" ref="H13:H29" si="1">IF(G13&gt;0,G13/$AO13,0)</f>
        <v>0.31343283582089554</v>
      </c>
      <c r="I13" s="21">
        <v>2</v>
      </c>
      <c r="J13" s="22">
        <f t="shared" ref="J13:J29" si="2">IF(I13&gt;0,I13/$AO13,0)</f>
        <v>4.9751243781094526E-3</v>
      </c>
      <c r="K13" s="21">
        <v>4</v>
      </c>
      <c r="L13" s="22">
        <f t="shared" ref="L13:L29" si="3">IF(K13&gt;0,K13/$AO13,0)</f>
        <v>9.9502487562189053E-3</v>
      </c>
      <c r="M13" s="21">
        <v>3</v>
      </c>
      <c r="N13" s="22">
        <f t="shared" ref="N13:N29" si="4">IF(M13&gt;0,M13/$AO13,0)</f>
        <v>7.462686567164179E-3</v>
      </c>
      <c r="O13" s="21">
        <v>5</v>
      </c>
      <c r="P13" s="22">
        <f t="shared" ref="P13:P29" si="5">IF(O13&gt;0,O13/$AO13,0)</f>
        <v>1.2437810945273632E-2</v>
      </c>
      <c r="Q13" s="21">
        <v>7</v>
      </c>
      <c r="R13" s="22">
        <f t="shared" ref="R13:R29" si="6">IF(Q13&gt;0,Q13/$AO13,0)</f>
        <v>1.7412935323383085E-2</v>
      </c>
      <c r="S13" s="21">
        <v>189</v>
      </c>
      <c r="T13" s="22">
        <f t="shared" ref="T13:T29" si="7">IF(S13&gt;0,S13/$AO13,0)</f>
        <v>0.47014925373134331</v>
      </c>
      <c r="U13" s="21">
        <v>0</v>
      </c>
      <c r="V13" s="22">
        <f t="shared" ref="V13:V29" si="8">IF(U13&gt;0,U13/$AO13,0)</f>
        <v>0</v>
      </c>
      <c r="W13" s="21">
        <v>0</v>
      </c>
      <c r="X13" s="22">
        <f t="shared" ref="X13:X29" si="9">IF(W13&gt;0,W13/$AO13,0)</f>
        <v>0</v>
      </c>
      <c r="Y13" s="21">
        <v>0</v>
      </c>
      <c r="Z13" s="22">
        <f t="shared" ref="Z13:Z29" si="10">IF(Y13&gt;0,Y13/$AO13,0)</f>
        <v>0</v>
      </c>
      <c r="AA13" s="21">
        <v>3</v>
      </c>
      <c r="AB13" s="22">
        <f t="shared" ref="AB13:AB29" si="11">IF(AA13&gt;0,AA13/$AO13,0)</f>
        <v>7.462686567164179E-3</v>
      </c>
      <c r="AC13" s="21">
        <v>1</v>
      </c>
      <c r="AD13" s="22">
        <f t="shared" ref="AD13:AD29" si="12">IF(AC13&gt;0,AC13/$AO13,0)</f>
        <v>2.4875621890547263E-3</v>
      </c>
      <c r="AE13" s="21">
        <v>2</v>
      </c>
      <c r="AF13" s="22">
        <f t="shared" ref="AF13:AF29" si="13">IF(AE13&gt;0,AE13/$AO13,0)</f>
        <v>4.9751243781094526E-3</v>
      </c>
      <c r="AG13" s="21">
        <v>0</v>
      </c>
      <c r="AH13" s="22">
        <f t="shared" ref="AH13:AH29" si="14">IF(AG13&gt;0,AG13/$AO13,0)</f>
        <v>0</v>
      </c>
      <c r="AI13" s="21">
        <v>0</v>
      </c>
      <c r="AJ13" s="22">
        <f t="shared" ref="AJ13:AJ29" si="15">IF(AI13&gt;0,AI13/$AO13,0)</f>
        <v>0</v>
      </c>
      <c r="AK13" s="21">
        <f t="shared" ref="AK13:AK29" si="16">SUM(E13,G13,I13,K13,M13,O13,Q13,S13,U13,W13,Y13,AA13,AC13,AE13,AG13,AI13)</f>
        <v>397</v>
      </c>
      <c r="AL13" s="22">
        <f t="shared" ref="AL13:AL29" si="17">IF(AK13&gt;0,AK13/$AO13,0)</f>
        <v>0.98756218905472637</v>
      </c>
      <c r="AM13" s="21">
        <v>5</v>
      </c>
      <c r="AN13" s="22">
        <f t="shared" ref="AN13:AN29" si="18">IF(AM13&gt;0,AM13/$AO13,0)</f>
        <v>1.2437810945273632E-2</v>
      </c>
      <c r="AO13" s="21">
        <f t="shared" ref="AO13:AO29" si="19">SUM(AK13,AM13)</f>
        <v>402</v>
      </c>
      <c r="AP13" s="23">
        <f>IF(AO13&gt;0,1,0)</f>
        <v>1</v>
      </c>
      <c r="AQ13" s="24"/>
      <c r="AR13" s="25">
        <v>507</v>
      </c>
      <c r="AS13" s="22">
        <f t="shared" ref="AS13:AS29" si="20">IF(AO13&gt;0,AO13/$AR13,0)</f>
        <v>0.79289940828402372</v>
      </c>
    </row>
    <row r="14" spans="1:45" ht="14.1" customHeight="1">
      <c r="A14" s="27" t="s">
        <v>12</v>
      </c>
      <c r="B14" s="28">
        <v>440</v>
      </c>
      <c r="C14" s="28" t="s">
        <v>14</v>
      </c>
      <c r="D14" s="20"/>
      <c r="E14" s="29">
        <v>48</v>
      </c>
      <c r="F14" s="30">
        <f t="shared" si="0"/>
        <v>0.12631578947368421</v>
      </c>
      <c r="G14" s="29">
        <v>110</v>
      </c>
      <c r="H14" s="30">
        <f t="shared" si="1"/>
        <v>0.28947368421052633</v>
      </c>
      <c r="I14" s="29">
        <v>2</v>
      </c>
      <c r="J14" s="30">
        <f t="shared" si="2"/>
        <v>5.263157894736842E-3</v>
      </c>
      <c r="K14" s="29">
        <v>1</v>
      </c>
      <c r="L14" s="30">
        <f t="shared" si="3"/>
        <v>2.631578947368421E-3</v>
      </c>
      <c r="M14" s="29">
        <v>6</v>
      </c>
      <c r="N14" s="30">
        <f t="shared" si="4"/>
        <v>1.5789473684210527E-2</v>
      </c>
      <c r="O14" s="29">
        <v>3</v>
      </c>
      <c r="P14" s="30">
        <f t="shared" si="5"/>
        <v>7.8947368421052634E-3</v>
      </c>
      <c r="Q14" s="29">
        <v>3</v>
      </c>
      <c r="R14" s="30">
        <f t="shared" si="6"/>
        <v>7.8947368421052634E-3</v>
      </c>
      <c r="S14" s="29">
        <v>200</v>
      </c>
      <c r="T14" s="30">
        <f t="shared" si="7"/>
        <v>0.52631578947368418</v>
      </c>
      <c r="U14" s="29">
        <v>0</v>
      </c>
      <c r="V14" s="30">
        <f t="shared" si="8"/>
        <v>0</v>
      </c>
      <c r="W14" s="29">
        <v>0</v>
      </c>
      <c r="X14" s="30">
        <f t="shared" si="9"/>
        <v>0</v>
      </c>
      <c r="Y14" s="29">
        <v>1</v>
      </c>
      <c r="Z14" s="30">
        <f t="shared" si="10"/>
        <v>2.631578947368421E-3</v>
      </c>
      <c r="AA14" s="29">
        <v>0</v>
      </c>
      <c r="AB14" s="30">
        <f t="shared" si="11"/>
        <v>0</v>
      </c>
      <c r="AC14" s="29">
        <v>1</v>
      </c>
      <c r="AD14" s="30">
        <f t="shared" si="12"/>
        <v>2.631578947368421E-3</v>
      </c>
      <c r="AE14" s="29">
        <v>0</v>
      </c>
      <c r="AF14" s="30">
        <f t="shared" si="13"/>
        <v>0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375</v>
      </c>
      <c r="AL14" s="30">
        <f t="shared" si="17"/>
        <v>0.98684210526315785</v>
      </c>
      <c r="AM14" s="29">
        <v>5</v>
      </c>
      <c r="AN14" s="30">
        <f t="shared" si="18"/>
        <v>1.3157894736842105E-2</v>
      </c>
      <c r="AO14" s="29">
        <f t="shared" si="19"/>
        <v>380</v>
      </c>
      <c r="AP14" s="31">
        <f t="shared" ref="AP14:AP29" si="21">IF(AO14&gt;0,1,0)</f>
        <v>1</v>
      </c>
      <c r="AQ14" s="24"/>
      <c r="AR14" s="32">
        <v>506</v>
      </c>
      <c r="AS14" s="30">
        <f t="shared" si="20"/>
        <v>0.75098814229249011</v>
      </c>
    </row>
    <row r="15" spans="1:45" ht="14.1" customHeight="1">
      <c r="A15" s="27" t="s">
        <v>12</v>
      </c>
      <c r="B15" s="28">
        <v>440</v>
      </c>
      <c r="C15" s="28" t="s">
        <v>15</v>
      </c>
      <c r="D15" s="20"/>
      <c r="E15" s="29">
        <v>62</v>
      </c>
      <c r="F15" s="30">
        <f t="shared" si="0"/>
        <v>0.15270935960591134</v>
      </c>
      <c r="G15" s="29">
        <v>131</v>
      </c>
      <c r="H15" s="30">
        <f t="shared" si="1"/>
        <v>0.32266009852216748</v>
      </c>
      <c r="I15" s="29">
        <v>1</v>
      </c>
      <c r="J15" s="30">
        <f t="shared" si="2"/>
        <v>2.4630541871921183E-3</v>
      </c>
      <c r="K15" s="29">
        <v>3</v>
      </c>
      <c r="L15" s="30">
        <f t="shared" si="3"/>
        <v>7.3891625615763543E-3</v>
      </c>
      <c r="M15" s="29">
        <v>7</v>
      </c>
      <c r="N15" s="30">
        <f t="shared" si="4"/>
        <v>1.7241379310344827E-2</v>
      </c>
      <c r="O15" s="29">
        <v>3</v>
      </c>
      <c r="P15" s="30">
        <f t="shared" si="5"/>
        <v>7.3891625615763543E-3</v>
      </c>
      <c r="Q15" s="29">
        <v>14</v>
      </c>
      <c r="R15" s="30">
        <f t="shared" si="6"/>
        <v>3.4482758620689655E-2</v>
      </c>
      <c r="S15" s="29">
        <v>164</v>
      </c>
      <c r="T15" s="30">
        <f t="shared" si="7"/>
        <v>0.4039408866995074</v>
      </c>
      <c r="U15" s="29">
        <v>0</v>
      </c>
      <c r="V15" s="30">
        <f t="shared" si="8"/>
        <v>0</v>
      </c>
      <c r="W15" s="29">
        <v>1</v>
      </c>
      <c r="X15" s="30">
        <f t="shared" si="9"/>
        <v>2.4630541871921183E-3</v>
      </c>
      <c r="Y15" s="29">
        <v>0</v>
      </c>
      <c r="Z15" s="30">
        <f t="shared" si="10"/>
        <v>0</v>
      </c>
      <c r="AA15" s="29">
        <v>6</v>
      </c>
      <c r="AB15" s="30">
        <f t="shared" si="11"/>
        <v>1.4778325123152709E-2</v>
      </c>
      <c r="AC15" s="29">
        <v>0</v>
      </c>
      <c r="AD15" s="30">
        <f t="shared" si="12"/>
        <v>0</v>
      </c>
      <c r="AE15" s="29">
        <v>1</v>
      </c>
      <c r="AF15" s="30">
        <f t="shared" si="13"/>
        <v>2.4630541871921183E-3</v>
      </c>
      <c r="AG15" s="29">
        <v>0</v>
      </c>
      <c r="AH15" s="30">
        <f t="shared" si="14"/>
        <v>0</v>
      </c>
      <c r="AI15" s="29">
        <v>0</v>
      </c>
      <c r="AJ15" s="30">
        <f t="shared" si="15"/>
        <v>0</v>
      </c>
      <c r="AK15" s="29">
        <f t="shared" si="16"/>
        <v>393</v>
      </c>
      <c r="AL15" s="30">
        <f t="shared" si="17"/>
        <v>0.96798029556650245</v>
      </c>
      <c r="AM15" s="29">
        <v>13</v>
      </c>
      <c r="AN15" s="30">
        <f t="shared" si="18"/>
        <v>3.2019704433497539E-2</v>
      </c>
      <c r="AO15" s="29">
        <f t="shared" si="19"/>
        <v>406</v>
      </c>
      <c r="AP15" s="31">
        <f t="shared" si="21"/>
        <v>1</v>
      </c>
      <c r="AQ15" s="24"/>
      <c r="AR15" s="32">
        <v>506</v>
      </c>
      <c r="AS15" s="30">
        <f t="shared" si="20"/>
        <v>0.80237154150197632</v>
      </c>
    </row>
    <row r="16" spans="1:45" ht="14.1" customHeight="1">
      <c r="A16" s="27" t="s">
        <v>12</v>
      </c>
      <c r="B16" s="28">
        <v>441</v>
      </c>
      <c r="C16" s="28" t="s">
        <v>13</v>
      </c>
      <c r="D16" s="20"/>
      <c r="E16" s="29">
        <v>62</v>
      </c>
      <c r="F16" s="30">
        <f t="shared" si="0"/>
        <v>0.13276231263383298</v>
      </c>
      <c r="G16" s="29">
        <v>162</v>
      </c>
      <c r="H16" s="30">
        <f t="shared" si="1"/>
        <v>0.34689507494646682</v>
      </c>
      <c r="I16" s="29">
        <v>0</v>
      </c>
      <c r="J16" s="30">
        <f t="shared" si="2"/>
        <v>0</v>
      </c>
      <c r="K16" s="29">
        <v>3</v>
      </c>
      <c r="L16" s="30">
        <f t="shared" si="3"/>
        <v>6.4239828693790149E-3</v>
      </c>
      <c r="M16" s="29">
        <v>4</v>
      </c>
      <c r="N16" s="30">
        <f t="shared" si="4"/>
        <v>8.5653104925053538E-3</v>
      </c>
      <c r="O16" s="29">
        <v>4</v>
      </c>
      <c r="P16" s="30">
        <f t="shared" si="5"/>
        <v>8.5653104925053538E-3</v>
      </c>
      <c r="Q16" s="29">
        <v>1</v>
      </c>
      <c r="R16" s="30">
        <f t="shared" si="6"/>
        <v>2.1413276231263384E-3</v>
      </c>
      <c r="S16" s="29">
        <v>222</v>
      </c>
      <c r="T16" s="30">
        <f t="shared" si="7"/>
        <v>0.47537473233404709</v>
      </c>
      <c r="U16" s="29">
        <v>1</v>
      </c>
      <c r="V16" s="30">
        <f t="shared" si="8"/>
        <v>2.1413276231263384E-3</v>
      </c>
      <c r="W16" s="29">
        <v>0</v>
      </c>
      <c r="X16" s="30">
        <f t="shared" si="9"/>
        <v>0</v>
      </c>
      <c r="Y16" s="29">
        <v>0</v>
      </c>
      <c r="Z16" s="30">
        <f t="shared" si="10"/>
        <v>0</v>
      </c>
      <c r="AA16" s="29">
        <v>0</v>
      </c>
      <c r="AB16" s="30">
        <f t="shared" si="11"/>
        <v>0</v>
      </c>
      <c r="AC16" s="29">
        <v>2</v>
      </c>
      <c r="AD16" s="30">
        <f t="shared" si="12"/>
        <v>4.2826552462526769E-3</v>
      </c>
      <c r="AE16" s="29">
        <v>1</v>
      </c>
      <c r="AF16" s="30">
        <f t="shared" si="13"/>
        <v>2.1413276231263384E-3</v>
      </c>
      <c r="AG16" s="29">
        <v>0</v>
      </c>
      <c r="AH16" s="30">
        <f t="shared" si="14"/>
        <v>0</v>
      </c>
      <c r="AI16" s="29">
        <v>0</v>
      </c>
      <c r="AJ16" s="30">
        <f t="shared" si="15"/>
        <v>0</v>
      </c>
      <c r="AK16" s="29">
        <f t="shared" si="16"/>
        <v>462</v>
      </c>
      <c r="AL16" s="30">
        <f t="shared" si="17"/>
        <v>0.98929336188436834</v>
      </c>
      <c r="AM16" s="29">
        <v>5</v>
      </c>
      <c r="AN16" s="30">
        <f t="shared" si="18"/>
        <v>1.0706638115631691E-2</v>
      </c>
      <c r="AO16" s="29">
        <f t="shared" si="19"/>
        <v>467</v>
      </c>
      <c r="AP16" s="31">
        <f t="shared" si="21"/>
        <v>1</v>
      </c>
      <c r="AQ16" s="24"/>
      <c r="AR16" s="32">
        <v>548</v>
      </c>
      <c r="AS16" s="30">
        <f t="shared" si="20"/>
        <v>0.8521897810218978</v>
      </c>
    </row>
    <row r="17" spans="1:45" ht="14.1" customHeight="1">
      <c r="A17" s="27" t="s">
        <v>12</v>
      </c>
      <c r="B17" s="28">
        <v>441</v>
      </c>
      <c r="C17" s="28" t="s">
        <v>14</v>
      </c>
      <c r="D17" s="20"/>
      <c r="E17" s="29">
        <v>78</v>
      </c>
      <c r="F17" s="30">
        <f t="shared" si="0"/>
        <v>0.16016427104722791</v>
      </c>
      <c r="G17" s="29">
        <v>145</v>
      </c>
      <c r="H17" s="30">
        <f t="shared" si="1"/>
        <v>0.29774127310061604</v>
      </c>
      <c r="I17" s="29">
        <v>1</v>
      </c>
      <c r="J17" s="30">
        <f t="shared" si="2"/>
        <v>2.0533880903490761E-3</v>
      </c>
      <c r="K17" s="29">
        <v>6</v>
      </c>
      <c r="L17" s="30">
        <f t="shared" si="3"/>
        <v>1.2320328542094456E-2</v>
      </c>
      <c r="M17" s="29">
        <v>9</v>
      </c>
      <c r="N17" s="30">
        <f t="shared" si="4"/>
        <v>1.8480492813141684E-2</v>
      </c>
      <c r="O17" s="29">
        <v>0</v>
      </c>
      <c r="P17" s="30">
        <f t="shared" si="5"/>
        <v>0</v>
      </c>
      <c r="Q17" s="29">
        <v>6</v>
      </c>
      <c r="R17" s="30">
        <f t="shared" si="6"/>
        <v>1.2320328542094456E-2</v>
      </c>
      <c r="S17" s="29">
        <v>229</v>
      </c>
      <c r="T17" s="30">
        <f t="shared" si="7"/>
        <v>0.47022587268993837</v>
      </c>
      <c r="U17" s="29">
        <v>0</v>
      </c>
      <c r="V17" s="30">
        <f t="shared" si="8"/>
        <v>0</v>
      </c>
      <c r="W17" s="29">
        <v>2</v>
      </c>
      <c r="X17" s="30">
        <f t="shared" si="9"/>
        <v>4.1067761806981521E-3</v>
      </c>
      <c r="Y17" s="29">
        <v>2</v>
      </c>
      <c r="Z17" s="30">
        <f t="shared" si="10"/>
        <v>4.1067761806981521E-3</v>
      </c>
      <c r="AA17" s="29">
        <v>2</v>
      </c>
      <c r="AB17" s="30">
        <f t="shared" si="11"/>
        <v>4.1067761806981521E-3</v>
      </c>
      <c r="AC17" s="29">
        <v>0</v>
      </c>
      <c r="AD17" s="30">
        <f t="shared" si="12"/>
        <v>0</v>
      </c>
      <c r="AE17" s="29">
        <v>2</v>
      </c>
      <c r="AF17" s="30">
        <f t="shared" si="13"/>
        <v>4.1067761806981521E-3</v>
      </c>
      <c r="AG17" s="29">
        <v>0</v>
      </c>
      <c r="AH17" s="30">
        <f t="shared" si="14"/>
        <v>0</v>
      </c>
      <c r="AI17" s="29">
        <v>0</v>
      </c>
      <c r="AJ17" s="30">
        <f t="shared" si="15"/>
        <v>0</v>
      </c>
      <c r="AK17" s="29">
        <f t="shared" si="16"/>
        <v>482</v>
      </c>
      <c r="AL17" s="30">
        <f t="shared" si="17"/>
        <v>0.98973305954825463</v>
      </c>
      <c r="AM17" s="29">
        <v>5</v>
      </c>
      <c r="AN17" s="30">
        <f t="shared" si="18"/>
        <v>1.0266940451745379E-2</v>
      </c>
      <c r="AO17" s="29">
        <f t="shared" si="19"/>
        <v>487</v>
      </c>
      <c r="AP17" s="31">
        <f t="shared" si="21"/>
        <v>1</v>
      </c>
      <c r="AQ17" s="24"/>
      <c r="AR17" s="32">
        <v>548</v>
      </c>
      <c r="AS17" s="30">
        <f t="shared" si="20"/>
        <v>0.88868613138686137</v>
      </c>
    </row>
    <row r="18" spans="1:45" ht="14.1" customHeight="1">
      <c r="A18" s="27" t="s">
        <v>12</v>
      </c>
      <c r="B18" s="28">
        <v>441</v>
      </c>
      <c r="C18" s="28" t="s">
        <v>15</v>
      </c>
      <c r="D18" s="20"/>
      <c r="E18" s="29">
        <v>77</v>
      </c>
      <c r="F18" s="30">
        <f t="shared" si="0"/>
        <v>0.16142557651991615</v>
      </c>
      <c r="G18" s="29">
        <v>158</v>
      </c>
      <c r="H18" s="30">
        <f t="shared" si="1"/>
        <v>0.33123689727463312</v>
      </c>
      <c r="I18" s="29">
        <v>2</v>
      </c>
      <c r="J18" s="30">
        <f t="shared" si="2"/>
        <v>4.1928721174004195E-3</v>
      </c>
      <c r="K18" s="29">
        <v>5</v>
      </c>
      <c r="L18" s="30">
        <f t="shared" si="3"/>
        <v>1.0482180293501049E-2</v>
      </c>
      <c r="M18" s="29">
        <v>1</v>
      </c>
      <c r="N18" s="30">
        <f t="shared" si="4"/>
        <v>2.0964360587002098E-3</v>
      </c>
      <c r="O18" s="29">
        <v>3</v>
      </c>
      <c r="P18" s="30">
        <f t="shared" si="5"/>
        <v>6.2893081761006293E-3</v>
      </c>
      <c r="Q18" s="29">
        <v>8</v>
      </c>
      <c r="R18" s="30">
        <f t="shared" si="6"/>
        <v>1.6771488469601678E-2</v>
      </c>
      <c r="S18" s="29">
        <v>198</v>
      </c>
      <c r="T18" s="30">
        <f t="shared" si="7"/>
        <v>0.41509433962264153</v>
      </c>
      <c r="U18" s="29">
        <v>1</v>
      </c>
      <c r="V18" s="30">
        <f t="shared" si="8"/>
        <v>2.0964360587002098E-3</v>
      </c>
      <c r="W18" s="29">
        <v>0</v>
      </c>
      <c r="X18" s="30">
        <f t="shared" si="9"/>
        <v>0</v>
      </c>
      <c r="Y18" s="29">
        <v>0</v>
      </c>
      <c r="Z18" s="30">
        <f t="shared" si="10"/>
        <v>0</v>
      </c>
      <c r="AA18" s="29">
        <v>9</v>
      </c>
      <c r="AB18" s="30">
        <f t="shared" si="11"/>
        <v>1.8867924528301886E-2</v>
      </c>
      <c r="AC18" s="29">
        <v>5</v>
      </c>
      <c r="AD18" s="30">
        <f t="shared" si="12"/>
        <v>1.0482180293501049E-2</v>
      </c>
      <c r="AE18" s="29">
        <v>1</v>
      </c>
      <c r="AF18" s="30">
        <f t="shared" si="13"/>
        <v>2.0964360587002098E-3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468</v>
      </c>
      <c r="AL18" s="30">
        <f t="shared" si="17"/>
        <v>0.98113207547169812</v>
      </c>
      <c r="AM18" s="29">
        <v>9</v>
      </c>
      <c r="AN18" s="30">
        <f t="shared" si="18"/>
        <v>1.8867924528301886E-2</v>
      </c>
      <c r="AO18" s="29">
        <f t="shared" si="19"/>
        <v>477</v>
      </c>
      <c r="AP18" s="31">
        <f t="shared" si="21"/>
        <v>1</v>
      </c>
      <c r="AQ18" s="24"/>
      <c r="AR18" s="32">
        <v>547</v>
      </c>
      <c r="AS18" s="30">
        <f t="shared" si="20"/>
        <v>0.87202925045703839</v>
      </c>
    </row>
    <row r="19" spans="1:45" ht="14.1" customHeight="1">
      <c r="A19" s="27" t="s">
        <v>12</v>
      </c>
      <c r="B19" s="28">
        <v>442</v>
      </c>
      <c r="C19" s="28" t="s">
        <v>13</v>
      </c>
      <c r="D19" s="20"/>
      <c r="E19" s="29">
        <v>65</v>
      </c>
      <c r="F19" s="30">
        <f t="shared" si="0"/>
        <v>0.1447661469933185</v>
      </c>
      <c r="G19" s="29">
        <v>174</v>
      </c>
      <c r="H19" s="30">
        <f t="shared" si="1"/>
        <v>0.38752783964365256</v>
      </c>
      <c r="I19" s="29">
        <v>0</v>
      </c>
      <c r="J19" s="30">
        <f t="shared" si="2"/>
        <v>0</v>
      </c>
      <c r="K19" s="29">
        <v>1</v>
      </c>
      <c r="L19" s="30">
        <f t="shared" si="3"/>
        <v>2.2271714922048997E-3</v>
      </c>
      <c r="M19" s="29">
        <v>1</v>
      </c>
      <c r="N19" s="30">
        <f t="shared" si="4"/>
        <v>2.2271714922048997E-3</v>
      </c>
      <c r="O19" s="29">
        <v>1</v>
      </c>
      <c r="P19" s="30">
        <f t="shared" si="5"/>
        <v>2.2271714922048997E-3</v>
      </c>
      <c r="Q19" s="29">
        <v>11</v>
      </c>
      <c r="R19" s="30">
        <f t="shared" si="6"/>
        <v>2.4498886414253896E-2</v>
      </c>
      <c r="S19" s="29">
        <v>172</v>
      </c>
      <c r="T19" s="30">
        <f t="shared" si="7"/>
        <v>0.38307349665924278</v>
      </c>
      <c r="U19" s="29">
        <v>0</v>
      </c>
      <c r="V19" s="30">
        <f t="shared" si="8"/>
        <v>0</v>
      </c>
      <c r="W19" s="29">
        <v>0</v>
      </c>
      <c r="X19" s="30">
        <f t="shared" si="9"/>
        <v>0</v>
      </c>
      <c r="Y19" s="29">
        <v>2</v>
      </c>
      <c r="Z19" s="30">
        <f t="shared" si="10"/>
        <v>4.4543429844097994E-3</v>
      </c>
      <c r="AA19" s="29">
        <v>10</v>
      </c>
      <c r="AB19" s="30">
        <f t="shared" si="11"/>
        <v>2.2271714922048998E-2</v>
      </c>
      <c r="AC19" s="29">
        <v>3</v>
      </c>
      <c r="AD19" s="30">
        <f t="shared" si="12"/>
        <v>6.6815144766146995E-3</v>
      </c>
      <c r="AE19" s="29">
        <v>0</v>
      </c>
      <c r="AF19" s="30">
        <f t="shared" si="13"/>
        <v>0</v>
      </c>
      <c r="AG19" s="29">
        <v>0</v>
      </c>
      <c r="AH19" s="30">
        <f t="shared" si="14"/>
        <v>0</v>
      </c>
      <c r="AI19" s="29">
        <v>0</v>
      </c>
      <c r="AJ19" s="30">
        <f t="shared" si="15"/>
        <v>0</v>
      </c>
      <c r="AK19" s="29">
        <f t="shared" si="16"/>
        <v>440</v>
      </c>
      <c r="AL19" s="30">
        <f t="shared" si="17"/>
        <v>0.97995545657015593</v>
      </c>
      <c r="AM19" s="29">
        <v>9</v>
      </c>
      <c r="AN19" s="30">
        <f t="shared" si="18"/>
        <v>2.0044543429844099E-2</v>
      </c>
      <c r="AO19" s="29">
        <f t="shared" si="19"/>
        <v>449</v>
      </c>
      <c r="AP19" s="31">
        <f t="shared" si="21"/>
        <v>1</v>
      </c>
      <c r="AQ19" s="24"/>
      <c r="AR19" s="32">
        <v>534</v>
      </c>
      <c r="AS19" s="30">
        <f t="shared" si="20"/>
        <v>0.84082397003745324</v>
      </c>
    </row>
    <row r="20" spans="1:45" ht="14.1" customHeight="1">
      <c r="A20" s="27" t="s">
        <v>12</v>
      </c>
      <c r="B20" s="28">
        <v>442</v>
      </c>
      <c r="C20" s="28" t="s">
        <v>14</v>
      </c>
      <c r="D20" s="20"/>
      <c r="E20" s="29">
        <v>59</v>
      </c>
      <c r="F20" s="30">
        <f t="shared" si="0"/>
        <v>0.13228699551569506</v>
      </c>
      <c r="G20" s="29">
        <v>174</v>
      </c>
      <c r="H20" s="30">
        <f t="shared" si="1"/>
        <v>0.39013452914798208</v>
      </c>
      <c r="I20" s="29">
        <v>2</v>
      </c>
      <c r="J20" s="30">
        <f t="shared" si="2"/>
        <v>4.4843049327354259E-3</v>
      </c>
      <c r="K20" s="29">
        <v>2</v>
      </c>
      <c r="L20" s="30">
        <f t="shared" si="3"/>
        <v>4.4843049327354259E-3</v>
      </c>
      <c r="M20" s="29">
        <v>2</v>
      </c>
      <c r="N20" s="30">
        <f t="shared" si="4"/>
        <v>4.4843049327354259E-3</v>
      </c>
      <c r="O20" s="29">
        <v>4</v>
      </c>
      <c r="P20" s="30">
        <f t="shared" si="5"/>
        <v>8.9686098654708519E-3</v>
      </c>
      <c r="Q20" s="29">
        <v>12</v>
      </c>
      <c r="R20" s="30">
        <f t="shared" si="6"/>
        <v>2.6905829596412557E-2</v>
      </c>
      <c r="S20" s="29">
        <v>175</v>
      </c>
      <c r="T20" s="30">
        <f t="shared" si="7"/>
        <v>0.3923766816143498</v>
      </c>
      <c r="U20" s="29">
        <v>2</v>
      </c>
      <c r="V20" s="30">
        <f t="shared" si="8"/>
        <v>4.4843049327354259E-3</v>
      </c>
      <c r="W20" s="29">
        <v>1</v>
      </c>
      <c r="X20" s="30">
        <f t="shared" si="9"/>
        <v>2.242152466367713E-3</v>
      </c>
      <c r="Y20" s="29">
        <v>1</v>
      </c>
      <c r="Z20" s="30">
        <f t="shared" si="10"/>
        <v>2.242152466367713E-3</v>
      </c>
      <c r="AA20" s="29">
        <v>2</v>
      </c>
      <c r="AB20" s="30">
        <f t="shared" si="11"/>
        <v>4.4843049327354259E-3</v>
      </c>
      <c r="AC20" s="29">
        <v>1</v>
      </c>
      <c r="AD20" s="30">
        <f t="shared" si="12"/>
        <v>2.242152466367713E-3</v>
      </c>
      <c r="AE20" s="29">
        <v>0</v>
      </c>
      <c r="AF20" s="30">
        <f t="shared" si="13"/>
        <v>0</v>
      </c>
      <c r="AG20" s="29">
        <v>1</v>
      </c>
      <c r="AH20" s="30">
        <f t="shared" si="14"/>
        <v>2.242152466367713E-3</v>
      </c>
      <c r="AI20" s="29">
        <v>0</v>
      </c>
      <c r="AJ20" s="30">
        <f t="shared" si="15"/>
        <v>0</v>
      </c>
      <c r="AK20" s="29">
        <f t="shared" si="16"/>
        <v>438</v>
      </c>
      <c r="AL20" s="30">
        <f t="shared" si="17"/>
        <v>0.98206278026905824</v>
      </c>
      <c r="AM20" s="29">
        <v>8</v>
      </c>
      <c r="AN20" s="30">
        <f t="shared" si="18"/>
        <v>1.7937219730941704E-2</v>
      </c>
      <c r="AO20" s="29">
        <f t="shared" si="19"/>
        <v>446</v>
      </c>
      <c r="AP20" s="31">
        <f t="shared" si="21"/>
        <v>1</v>
      </c>
      <c r="AQ20" s="24"/>
      <c r="AR20" s="32">
        <v>534</v>
      </c>
      <c r="AS20" s="30">
        <f t="shared" si="20"/>
        <v>0.83520599250936334</v>
      </c>
    </row>
    <row r="21" spans="1:45" ht="14.1" customHeight="1">
      <c r="A21" s="27" t="s">
        <v>12</v>
      </c>
      <c r="B21" s="28">
        <v>442</v>
      </c>
      <c r="C21" s="28" t="s">
        <v>15</v>
      </c>
      <c r="D21" s="20"/>
      <c r="E21" s="29">
        <v>74</v>
      </c>
      <c r="F21" s="30">
        <f t="shared" si="0"/>
        <v>0.16444444444444445</v>
      </c>
      <c r="G21" s="29">
        <v>132</v>
      </c>
      <c r="H21" s="30">
        <f t="shared" si="1"/>
        <v>0.29333333333333333</v>
      </c>
      <c r="I21" s="29">
        <v>2</v>
      </c>
      <c r="J21" s="30">
        <f t="shared" si="2"/>
        <v>4.4444444444444444E-3</v>
      </c>
      <c r="K21" s="29">
        <v>1</v>
      </c>
      <c r="L21" s="30">
        <f t="shared" si="3"/>
        <v>2.2222222222222222E-3</v>
      </c>
      <c r="M21" s="29">
        <v>3</v>
      </c>
      <c r="N21" s="30">
        <f t="shared" si="4"/>
        <v>6.6666666666666671E-3</v>
      </c>
      <c r="O21" s="29">
        <v>2</v>
      </c>
      <c r="P21" s="30">
        <f t="shared" si="5"/>
        <v>4.4444444444444444E-3</v>
      </c>
      <c r="Q21" s="29">
        <v>19</v>
      </c>
      <c r="R21" s="30">
        <f t="shared" si="6"/>
        <v>4.2222222222222223E-2</v>
      </c>
      <c r="S21" s="29">
        <v>187</v>
      </c>
      <c r="T21" s="30">
        <f t="shared" si="7"/>
        <v>0.41555555555555557</v>
      </c>
      <c r="U21" s="29">
        <v>1</v>
      </c>
      <c r="V21" s="30">
        <f t="shared" si="8"/>
        <v>2.2222222222222222E-3</v>
      </c>
      <c r="W21" s="29">
        <v>0</v>
      </c>
      <c r="X21" s="30">
        <f t="shared" si="9"/>
        <v>0</v>
      </c>
      <c r="Y21" s="29">
        <v>0</v>
      </c>
      <c r="Z21" s="30">
        <f t="shared" si="10"/>
        <v>0</v>
      </c>
      <c r="AA21" s="29">
        <v>11</v>
      </c>
      <c r="AB21" s="30">
        <f t="shared" si="11"/>
        <v>2.4444444444444446E-2</v>
      </c>
      <c r="AC21" s="29">
        <v>2</v>
      </c>
      <c r="AD21" s="30">
        <f t="shared" si="12"/>
        <v>4.4444444444444444E-3</v>
      </c>
      <c r="AE21" s="29">
        <v>3</v>
      </c>
      <c r="AF21" s="30">
        <f t="shared" si="13"/>
        <v>6.6666666666666671E-3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437</v>
      </c>
      <c r="AL21" s="30">
        <f t="shared" si="17"/>
        <v>0.97111111111111115</v>
      </c>
      <c r="AM21" s="29">
        <v>13</v>
      </c>
      <c r="AN21" s="30">
        <f t="shared" si="18"/>
        <v>2.8888888888888888E-2</v>
      </c>
      <c r="AO21" s="29">
        <f t="shared" si="19"/>
        <v>450</v>
      </c>
      <c r="AP21" s="31">
        <f t="shared" si="21"/>
        <v>1</v>
      </c>
      <c r="AQ21" s="24"/>
      <c r="AR21" s="32">
        <v>533</v>
      </c>
      <c r="AS21" s="30">
        <f t="shared" si="20"/>
        <v>0.84427767354596628</v>
      </c>
    </row>
    <row r="22" spans="1:45" ht="14.1" customHeight="1">
      <c r="A22" s="27" t="s">
        <v>12</v>
      </c>
      <c r="B22" s="28">
        <v>443</v>
      </c>
      <c r="C22" s="28" t="s">
        <v>13</v>
      </c>
      <c r="D22" s="20"/>
      <c r="E22" s="29">
        <v>69</v>
      </c>
      <c r="F22" s="30">
        <f t="shared" si="0"/>
        <v>0.15231788079470199</v>
      </c>
      <c r="G22" s="29">
        <v>158</v>
      </c>
      <c r="H22" s="30">
        <f t="shared" si="1"/>
        <v>0.34878587196467992</v>
      </c>
      <c r="I22" s="29">
        <v>2</v>
      </c>
      <c r="J22" s="30">
        <f t="shared" si="2"/>
        <v>4.4150110375275938E-3</v>
      </c>
      <c r="K22" s="29">
        <v>1</v>
      </c>
      <c r="L22" s="30">
        <f t="shared" si="3"/>
        <v>2.2075055187637969E-3</v>
      </c>
      <c r="M22" s="29">
        <v>2</v>
      </c>
      <c r="N22" s="30">
        <f t="shared" si="4"/>
        <v>4.4150110375275938E-3</v>
      </c>
      <c r="O22" s="29">
        <v>1</v>
      </c>
      <c r="P22" s="30">
        <f t="shared" si="5"/>
        <v>2.2075055187637969E-3</v>
      </c>
      <c r="Q22" s="29">
        <v>7</v>
      </c>
      <c r="R22" s="30">
        <f t="shared" si="6"/>
        <v>1.5452538631346579E-2</v>
      </c>
      <c r="S22" s="29">
        <v>199</v>
      </c>
      <c r="T22" s="30">
        <f t="shared" si="7"/>
        <v>0.43929359823399561</v>
      </c>
      <c r="U22" s="29">
        <v>1</v>
      </c>
      <c r="V22" s="30">
        <f t="shared" si="8"/>
        <v>2.2075055187637969E-3</v>
      </c>
      <c r="W22" s="29">
        <v>0</v>
      </c>
      <c r="X22" s="30">
        <f t="shared" si="9"/>
        <v>0</v>
      </c>
      <c r="Y22" s="29">
        <v>0</v>
      </c>
      <c r="Z22" s="30">
        <f t="shared" si="10"/>
        <v>0</v>
      </c>
      <c r="AA22" s="29">
        <v>6</v>
      </c>
      <c r="AB22" s="30">
        <f t="shared" si="11"/>
        <v>1.3245033112582781E-2</v>
      </c>
      <c r="AC22" s="29">
        <v>2</v>
      </c>
      <c r="AD22" s="30">
        <f t="shared" si="12"/>
        <v>4.4150110375275938E-3</v>
      </c>
      <c r="AE22" s="29">
        <v>0</v>
      </c>
      <c r="AF22" s="30">
        <f t="shared" si="13"/>
        <v>0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448</v>
      </c>
      <c r="AL22" s="30">
        <f t="shared" si="17"/>
        <v>0.98896247240618107</v>
      </c>
      <c r="AM22" s="29">
        <v>5</v>
      </c>
      <c r="AN22" s="30">
        <f t="shared" si="18"/>
        <v>1.1037527593818985E-2</v>
      </c>
      <c r="AO22" s="29">
        <f t="shared" si="19"/>
        <v>453</v>
      </c>
      <c r="AP22" s="31">
        <f t="shared" si="21"/>
        <v>1</v>
      </c>
      <c r="AQ22" s="24"/>
      <c r="AR22" s="32">
        <v>537</v>
      </c>
      <c r="AS22" s="30">
        <f t="shared" si="20"/>
        <v>0.84357541899441346</v>
      </c>
    </row>
    <row r="23" spans="1:45" ht="14.1" customHeight="1">
      <c r="A23" s="27" t="s">
        <v>12</v>
      </c>
      <c r="B23" s="28">
        <v>443</v>
      </c>
      <c r="C23" s="28" t="s">
        <v>14</v>
      </c>
      <c r="D23" s="20"/>
      <c r="E23" s="29">
        <v>55</v>
      </c>
      <c r="F23" s="30">
        <f t="shared" si="0"/>
        <v>0.12359550561797752</v>
      </c>
      <c r="G23" s="29">
        <v>144</v>
      </c>
      <c r="H23" s="30">
        <f t="shared" si="1"/>
        <v>0.32359550561797751</v>
      </c>
      <c r="I23" s="29">
        <v>2</v>
      </c>
      <c r="J23" s="30">
        <f t="shared" si="2"/>
        <v>4.4943820224719105E-3</v>
      </c>
      <c r="K23" s="29">
        <v>2</v>
      </c>
      <c r="L23" s="30">
        <f t="shared" si="3"/>
        <v>4.4943820224719105E-3</v>
      </c>
      <c r="M23" s="29">
        <v>0</v>
      </c>
      <c r="N23" s="30">
        <f t="shared" si="4"/>
        <v>0</v>
      </c>
      <c r="O23" s="29">
        <v>2</v>
      </c>
      <c r="P23" s="30">
        <f t="shared" si="5"/>
        <v>4.4943820224719105E-3</v>
      </c>
      <c r="Q23" s="29">
        <v>17</v>
      </c>
      <c r="R23" s="30">
        <f t="shared" si="6"/>
        <v>3.8202247191011236E-2</v>
      </c>
      <c r="S23" s="29">
        <v>202</v>
      </c>
      <c r="T23" s="30">
        <f t="shared" si="7"/>
        <v>0.45393258426966293</v>
      </c>
      <c r="U23" s="29">
        <v>1</v>
      </c>
      <c r="V23" s="30">
        <f t="shared" si="8"/>
        <v>2.2471910112359553E-3</v>
      </c>
      <c r="W23" s="29">
        <v>0</v>
      </c>
      <c r="X23" s="30">
        <f t="shared" si="9"/>
        <v>0</v>
      </c>
      <c r="Y23" s="29">
        <v>1</v>
      </c>
      <c r="Z23" s="30">
        <f t="shared" si="10"/>
        <v>2.2471910112359553E-3</v>
      </c>
      <c r="AA23" s="29">
        <v>9</v>
      </c>
      <c r="AB23" s="30">
        <f t="shared" si="11"/>
        <v>2.0224719101123594E-2</v>
      </c>
      <c r="AC23" s="29">
        <v>0</v>
      </c>
      <c r="AD23" s="30">
        <f t="shared" si="12"/>
        <v>0</v>
      </c>
      <c r="AE23" s="29">
        <v>1</v>
      </c>
      <c r="AF23" s="30">
        <f t="shared" si="13"/>
        <v>2.2471910112359553E-3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436</v>
      </c>
      <c r="AL23" s="30">
        <f t="shared" si="17"/>
        <v>0.97977528089887644</v>
      </c>
      <c r="AM23" s="29">
        <v>9</v>
      </c>
      <c r="AN23" s="30">
        <f t="shared" si="18"/>
        <v>2.0224719101123594E-2</v>
      </c>
      <c r="AO23" s="29">
        <f t="shared" si="19"/>
        <v>445</v>
      </c>
      <c r="AP23" s="31">
        <f t="shared" si="21"/>
        <v>1</v>
      </c>
      <c r="AQ23" s="24"/>
      <c r="AR23" s="32">
        <v>537</v>
      </c>
      <c r="AS23" s="30">
        <f t="shared" si="20"/>
        <v>0.82867783985102417</v>
      </c>
    </row>
    <row r="24" spans="1:45" ht="14.1" customHeight="1">
      <c r="A24" s="27" t="s">
        <v>12</v>
      </c>
      <c r="B24" s="28">
        <v>443</v>
      </c>
      <c r="C24" s="28" t="s">
        <v>15</v>
      </c>
      <c r="D24" s="20"/>
      <c r="E24" s="29">
        <v>45</v>
      </c>
      <c r="F24" s="30">
        <f t="shared" si="0"/>
        <v>9.5744680851063829E-2</v>
      </c>
      <c r="G24" s="29">
        <v>157</v>
      </c>
      <c r="H24" s="30">
        <f t="shared" si="1"/>
        <v>0.33404255319148934</v>
      </c>
      <c r="I24" s="29">
        <v>4</v>
      </c>
      <c r="J24" s="30">
        <f t="shared" si="2"/>
        <v>8.5106382978723406E-3</v>
      </c>
      <c r="K24" s="29">
        <v>1</v>
      </c>
      <c r="L24" s="30">
        <f t="shared" si="3"/>
        <v>2.1276595744680851E-3</v>
      </c>
      <c r="M24" s="29">
        <v>1</v>
      </c>
      <c r="N24" s="30">
        <f t="shared" si="4"/>
        <v>2.1276595744680851E-3</v>
      </c>
      <c r="O24" s="29">
        <v>0</v>
      </c>
      <c r="P24" s="30">
        <f t="shared" si="5"/>
        <v>0</v>
      </c>
      <c r="Q24" s="29">
        <v>11</v>
      </c>
      <c r="R24" s="30">
        <f t="shared" si="6"/>
        <v>2.3404255319148935E-2</v>
      </c>
      <c r="S24" s="29">
        <v>219</v>
      </c>
      <c r="T24" s="30">
        <f t="shared" si="7"/>
        <v>0.46595744680851064</v>
      </c>
      <c r="U24" s="29">
        <v>0</v>
      </c>
      <c r="V24" s="30">
        <f t="shared" si="8"/>
        <v>0</v>
      </c>
      <c r="W24" s="29">
        <v>0</v>
      </c>
      <c r="X24" s="30">
        <f t="shared" si="9"/>
        <v>0</v>
      </c>
      <c r="Y24" s="29">
        <v>2</v>
      </c>
      <c r="Z24" s="30">
        <f t="shared" si="10"/>
        <v>4.2553191489361703E-3</v>
      </c>
      <c r="AA24" s="29">
        <v>10</v>
      </c>
      <c r="AB24" s="30">
        <f t="shared" si="11"/>
        <v>2.1276595744680851E-2</v>
      </c>
      <c r="AC24" s="29">
        <v>4</v>
      </c>
      <c r="AD24" s="30">
        <f t="shared" si="12"/>
        <v>8.5106382978723406E-3</v>
      </c>
      <c r="AE24" s="29">
        <v>8</v>
      </c>
      <c r="AF24" s="30">
        <f t="shared" si="13"/>
        <v>1.7021276595744681E-2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462</v>
      </c>
      <c r="AL24" s="30">
        <f t="shared" si="17"/>
        <v>0.98297872340425529</v>
      </c>
      <c r="AM24" s="29">
        <v>8</v>
      </c>
      <c r="AN24" s="30">
        <f t="shared" si="18"/>
        <v>1.7021276595744681E-2</v>
      </c>
      <c r="AO24" s="29">
        <f t="shared" si="19"/>
        <v>470</v>
      </c>
      <c r="AP24" s="31">
        <f t="shared" si="21"/>
        <v>1</v>
      </c>
      <c r="AQ24" s="24"/>
      <c r="AR24" s="32">
        <v>537</v>
      </c>
      <c r="AS24" s="30">
        <f t="shared" si="20"/>
        <v>0.87523277467411542</v>
      </c>
    </row>
    <row r="25" spans="1:45" ht="14.1" customHeight="1">
      <c r="A25" s="27" t="s">
        <v>12</v>
      </c>
      <c r="B25" s="28">
        <v>444</v>
      </c>
      <c r="C25" s="28" t="s">
        <v>13</v>
      </c>
      <c r="D25" s="20"/>
      <c r="E25" s="29">
        <v>60</v>
      </c>
      <c r="F25" s="30">
        <f t="shared" si="0"/>
        <v>0.36809815950920244</v>
      </c>
      <c r="G25" s="29">
        <v>28</v>
      </c>
      <c r="H25" s="30">
        <f t="shared" si="1"/>
        <v>0.17177914110429449</v>
      </c>
      <c r="I25" s="29">
        <v>0</v>
      </c>
      <c r="J25" s="30">
        <f t="shared" si="2"/>
        <v>0</v>
      </c>
      <c r="K25" s="29">
        <v>0</v>
      </c>
      <c r="L25" s="30">
        <f t="shared" si="3"/>
        <v>0</v>
      </c>
      <c r="M25" s="29">
        <v>0</v>
      </c>
      <c r="N25" s="30">
        <f t="shared" si="4"/>
        <v>0</v>
      </c>
      <c r="O25" s="29">
        <v>1</v>
      </c>
      <c r="P25" s="30">
        <f t="shared" si="5"/>
        <v>6.1349693251533744E-3</v>
      </c>
      <c r="Q25" s="29">
        <v>20</v>
      </c>
      <c r="R25" s="30">
        <f t="shared" si="6"/>
        <v>0.12269938650306748</v>
      </c>
      <c r="S25" s="29">
        <v>50</v>
      </c>
      <c r="T25" s="30">
        <f t="shared" si="7"/>
        <v>0.30674846625766872</v>
      </c>
      <c r="U25" s="29">
        <v>0</v>
      </c>
      <c r="V25" s="30">
        <f t="shared" si="8"/>
        <v>0</v>
      </c>
      <c r="W25" s="29">
        <v>0</v>
      </c>
      <c r="X25" s="30">
        <f t="shared" si="9"/>
        <v>0</v>
      </c>
      <c r="Y25" s="29">
        <v>0</v>
      </c>
      <c r="Z25" s="30">
        <f t="shared" si="10"/>
        <v>0</v>
      </c>
      <c r="AA25" s="29">
        <v>0</v>
      </c>
      <c r="AB25" s="30">
        <f t="shared" si="11"/>
        <v>0</v>
      </c>
      <c r="AC25" s="29">
        <v>0</v>
      </c>
      <c r="AD25" s="30">
        <f t="shared" si="12"/>
        <v>0</v>
      </c>
      <c r="AE25" s="29">
        <v>1</v>
      </c>
      <c r="AF25" s="30">
        <f t="shared" si="13"/>
        <v>6.1349693251533744E-3</v>
      </c>
      <c r="AG25" s="29">
        <v>0</v>
      </c>
      <c r="AH25" s="30">
        <f t="shared" si="14"/>
        <v>0</v>
      </c>
      <c r="AI25" s="29">
        <v>0</v>
      </c>
      <c r="AJ25" s="30">
        <f t="shared" si="15"/>
        <v>0</v>
      </c>
      <c r="AK25" s="29">
        <f t="shared" si="16"/>
        <v>160</v>
      </c>
      <c r="AL25" s="30">
        <f t="shared" si="17"/>
        <v>0.98159509202453987</v>
      </c>
      <c r="AM25" s="29">
        <v>3</v>
      </c>
      <c r="AN25" s="30">
        <f t="shared" si="18"/>
        <v>1.8404907975460124E-2</v>
      </c>
      <c r="AO25" s="29">
        <f t="shared" si="19"/>
        <v>163</v>
      </c>
      <c r="AP25" s="31">
        <f t="shared" si="21"/>
        <v>1</v>
      </c>
      <c r="AQ25" s="24"/>
      <c r="AR25" s="32">
        <v>173</v>
      </c>
      <c r="AS25" s="30">
        <f t="shared" si="20"/>
        <v>0.94219653179190754</v>
      </c>
    </row>
    <row r="26" spans="1:45" ht="14.1" customHeight="1">
      <c r="A26" s="27" t="s">
        <v>12</v>
      </c>
      <c r="B26" s="28">
        <v>445</v>
      </c>
      <c r="C26" s="28" t="s">
        <v>13</v>
      </c>
      <c r="D26" s="20"/>
      <c r="E26" s="29">
        <v>74</v>
      </c>
      <c r="F26" s="30">
        <f t="shared" si="0"/>
        <v>0.18137254901960784</v>
      </c>
      <c r="G26" s="29">
        <v>141</v>
      </c>
      <c r="H26" s="30">
        <f t="shared" si="1"/>
        <v>0.34558823529411764</v>
      </c>
      <c r="I26" s="29">
        <v>2</v>
      </c>
      <c r="J26" s="30">
        <f t="shared" si="2"/>
        <v>4.9019607843137254E-3</v>
      </c>
      <c r="K26" s="29">
        <v>4</v>
      </c>
      <c r="L26" s="30">
        <f t="shared" si="3"/>
        <v>9.8039215686274508E-3</v>
      </c>
      <c r="M26" s="29">
        <v>11</v>
      </c>
      <c r="N26" s="30">
        <f t="shared" si="4"/>
        <v>2.6960784313725492E-2</v>
      </c>
      <c r="O26" s="29">
        <v>0</v>
      </c>
      <c r="P26" s="30">
        <f t="shared" si="5"/>
        <v>0</v>
      </c>
      <c r="Q26" s="29">
        <v>9</v>
      </c>
      <c r="R26" s="30">
        <f t="shared" si="6"/>
        <v>2.2058823529411766E-2</v>
      </c>
      <c r="S26" s="29">
        <v>133</v>
      </c>
      <c r="T26" s="30">
        <f t="shared" si="7"/>
        <v>0.32598039215686275</v>
      </c>
      <c r="U26" s="29">
        <v>1</v>
      </c>
      <c r="V26" s="30">
        <f t="shared" si="8"/>
        <v>2.4509803921568627E-3</v>
      </c>
      <c r="W26" s="29">
        <v>0</v>
      </c>
      <c r="X26" s="30">
        <f t="shared" si="9"/>
        <v>0</v>
      </c>
      <c r="Y26" s="29">
        <v>2</v>
      </c>
      <c r="Z26" s="30">
        <f t="shared" si="10"/>
        <v>4.9019607843137254E-3</v>
      </c>
      <c r="AA26" s="29">
        <v>8</v>
      </c>
      <c r="AB26" s="30">
        <f t="shared" si="11"/>
        <v>1.9607843137254902E-2</v>
      </c>
      <c r="AC26" s="29">
        <v>4</v>
      </c>
      <c r="AD26" s="30">
        <f t="shared" si="12"/>
        <v>9.8039215686274508E-3</v>
      </c>
      <c r="AE26" s="29">
        <v>1</v>
      </c>
      <c r="AF26" s="30">
        <f t="shared" si="13"/>
        <v>2.4509803921568627E-3</v>
      </c>
      <c r="AG26" s="29">
        <v>1</v>
      </c>
      <c r="AH26" s="30">
        <f t="shared" si="14"/>
        <v>2.4509803921568627E-3</v>
      </c>
      <c r="AI26" s="29">
        <v>0</v>
      </c>
      <c r="AJ26" s="30">
        <f t="shared" si="15"/>
        <v>0</v>
      </c>
      <c r="AK26" s="29">
        <f t="shared" si="16"/>
        <v>391</v>
      </c>
      <c r="AL26" s="30">
        <f t="shared" si="17"/>
        <v>0.95833333333333337</v>
      </c>
      <c r="AM26" s="29">
        <v>17</v>
      </c>
      <c r="AN26" s="30">
        <f t="shared" si="18"/>
        <v>4.1666666666666664E-2</v>
      </c>
      <c r="AO26" s="29">
        <f t="shared" si="19"/>
        <v>408</v>
      </c>
      <c r="AP26" s="31">
        <f t="shared" si="21"/>
        <v>1</v>
      </c>
      <c r="AQ26" s="24"/>
      <c r="AR26" s="32">
        <v>468</v>
      </c>
      <c r="AS26" s="30">
        <f t="shared" si="20"/>
        <v>0.87179487179487181</v>
      </c>
    </row>
    <row r="27" spans="1:45" ht="14.1" customHeight="1">
      <c r="A27" s="27" t="s">
        <v>12</v>
      </c>
      <c r="B27" s="28">
        <v>445</v>
      </c>
      <c r="C27" s="28" t="s">
        <v>14</v>
      </c>
      <c r="D27" s="20"/>
      <c r="E27" s="29">
        <v>82</v>
      </c>
      <c r="F27" s="30">
        <f t="shared" si="0"/>
        <v>0.19431279620853081</v>
      </c>
      <c r="G27" s="29">
        <v>152</v>
      </c>
      <c r="H27" s="30">
        <f t="shared" si="1"/>
        <v>0.36018957345971564</v>
      </c>
      <c r="I27" s="29">
        <v>2</v>
      </c>
      <c r="J27" s="30">
        <f t="shared" si="2"/>
        <v>4.7393364928909956E-3</v>
      </c>
      <c r="K27" s="29">
        <v>3</v>
      </c>
      <c r="L27" s="30">
        <f t="shared" si="3"/>
        <v>7.1090047393364926E-3</v>
      </c>
      <c r="M27" s="29">
        <v>16</v>
      </c>
      <c r="N27" s="30">
        <f t="shared" si="4"/>
        <v>3.7914691943127965E-2</v>
      </c>
      <c r="O27" s="29">
        <v>8</v>
      </c>
      <c r="P27" s="30">
        <f t="shared" si="5"/>
        <v>1.8957345971563982E-2</v>
      </c>
      <c r="Q27" s="29">
        <v>12</v>
      </c>
      <c r="R27" s="30">
        <f t="shared" si="6"/>
        <v>2.843601895734597E-2</v>
      </c>
      <c r="S27" s="29">
        <v>116</v>
      </c>
      <c r="T27" s="30">
        <f t="shared" si="7"/>
        <v>0.27488151658767773</v>
      </c>
      <c r="U27" s="29">
        <v>1</v>
      </c>
      <c r="V27" s="30">
        <f t="shared" si="8"/>
        <v>2.3696682464454978E-3</v>
      </c>
      <c r="W27" s="29">
        <v>2</v>
      </c>
      <c r="X27" s="30">
        <f t="shared" si="9"/>
        <v>4.7393364928909956E-3</v>
      </c>
      <c r="Y27" s="29">
        <v>2</v>
      </c>
      <c r="Z27" s="30">
        <f t="shared" si="10"/>
        <v>4.7393364928909956E-3</v>
      </c>
      <c r="AA27" s="29">
        <v>7</v>
      </c>
      <c r="AB27" s="30">
        <f t="shared" si="11"/>
        <v>1.6587677725118485E-2</v>
      </c>
      <c r="AC27" s="29">
        <v>5</v>
      </c>
      <c r="AD27" s="30">
        <f t="shared" si="12"/>
        <v>1.1848341232227487E-2</v>
      </c>
      <c r="AE27" s="29">
        <v>1</v>
      </c>
      <c r="AF27" s="30">
        <f t="shared" si="13"/>
        <v>2.3696682464454978E-3</v>
      </c>
      <c r="AG27" s="29">
        <v>0</v>
      </c>
      <c r="AH27" s="30">
        <f t="shared" si="14"/>
        <v>0</v>
      </c>
      <c r="AI27" s="29">
        <v>0</v>
      </c>
      <c r="AJ27" s="30">
        <f t="shared" si="15"/>
        <v>0</v>
      </c>
      <c r="AK27" s="29">
        <f t="shared" si="16"/>
        <v>409</v>
      </c>
      <c r="AL27" s="30">
        <f t="shared" si="17"/>
        <v>0.96919431279620849</v>
      </c>
      <c r="AM27" s="29">
        <v>13</v>
      </c>
      <c r="AN27" s="30">
        <f t="shared" si="18"/>
        <v>3.0805687203791468E-2</v>
      </c>
      <c r="AO27" s="29">
        <f t="shared" si="19"/>
        <v>422</v>
      </c>
      <c r="AP27" s="31">
        <f t="shared" si="21"/>
        <v>1</v>
      </c>
      <c r="AQ27" s="24"/>
      <c r="AR27" s="32">
        <v>468</v>
      </c>
      <c r="AS27" s="30">
        <f t="shared" si="20"/>
        <v>0.90170940170940173</v>
      </c>
    </row>
    <row r="28" spans="1:45" ht="14.1" customHeight="1">
      <c r="A28" s="27" t="s">
        <v>12</v>
      </c>
      <c r="B28" s="28">
        <v>446</v>
      </c>
      <c r="C28" s="28" t="s">
        <v>13</v>
      </c>
      <c r="D28" s="20"/>
      <c r="E28" s="29">
        <v>11</v>
      </c>
      <c r="F28" s="30">
        <f t="shared" si="0"/>
        <v>0.12359550561797752</v>
      </c>
      <c r="G28" s="29">
        <v>23</v>
      </c>
      <c r="H28" s="30">
        <f t="shared" si="1"/>
        <v>0.25842696629213485</v>
      </c>
      <c r="I28" s="29">
        <v>1</v>
      </c>
      <c r="J28" s="30">
        <f t="shared" si="2"/>
        <v>1.1235955056179775E-2</v>
      </c>
      <c r="K28" s="29">
        <v>5</v>
      </c>
      <c r="L28" s="30">
        <f t="shared" si="3"/>
        <v>5.6179775280898875E-2</v>
      </c>
      <c r="M28" s="29">
        <v>0</v>
      </c>
      <c r="N28" s="30">
        <f t="shared" si="4"/>
        <v>0</v>
      </c>
      <c r="O28" s="29">
        <v>0</v>
      </c>
      <c r="P28" s="30">
        <f t="shared" si="5"/>
        <v>0</v>
      </c>
      <c r="Q28" s="29">
        <v>1</v>
      </c>
      <c r="R28" s="30">
        <f t="shared" si="6"/>
        <v>1.1235955056179775E-2</v>
      </c>
      <c r="S28" s="29">
        <v>43</v>
      </c>
      <c r="T28" s="30">
        <f t="shared" si="7"/>
        <v>0.48314606741573035</v>
      </c>
      <c r="U28" s="29">
        <v>3</v>
      </c>
      <c r="V28" s="30">
        <f t="shared" si="8"/>
        <v>3.3707865168539325E-2</v>
      </c>
      <c r="W28" s="29">
        <v>1</v>
      </c>
      <c r="X28" s="30">
        <f t="shared" si="9"/>
        <v>1.1235955056179775E-2</v>
      </c>
      <c r="Y28" s="29">
        <v>0</v>
      </c>
      <c r="Z28" s="30">
        <f t="shared" si="10"/>
        <v>0</v>
      </c>
      <c r="AA28" s="29">
        <v>1</v>
      </c>
      <c r="AB28" s="30">
        <f t="shared" si="11"/>
        <v>1.1235955056179775E-2</v>
      </c>
      <c r="AC28" s="29">
        <v>0</v>
      </c>
      <c r="AD28" s="30">
        <f t="shared" si="12"/>
        <v>0</v>
      </c>
      <c r="AE28" s="29">
        <v>0</v>
      </c>
      <c r="AF28" s="30">
        <f t="shared" si="13"/>
        <v>0</v>
      </c>
      <c r="AG28" s="29">
        <v>0</v>
      </c>
      <c r="AH28" s="30">
        <f t="shared" si="14"/>
        <v>0</v>
      </c>
      <c r="AI28" s="29">
        <v>0</v>
      </c>
      <c r="AJ28" s="30">
        <f t="shared" si="15"/>
        <v>0</v>
      </c>
      <c r="AK28" s="29">
        <f t="shared" si="16"/>
        <v>89</v>
      </c>
      <c r="AL28" s="30">
        <f t="shared" si="17"/>
        <v>1</v>
      </c>
      <c r="AM28" s="29">
        <v>0</v>
      </c>
      <c r="AN28" s="30">
        <f t="shared" si="18"/>
        <v>0</v>
      </c>
      <c r="AO28" s="29">
        <f t="shared" si="19"/>
        <v>89</v>
      </c>
      <c r="AP28" s="31">
        <f t="shared" si="21"/>
        <v>1</v>
      </c>
      <c r="AQ28" s="24"/>
      <c r="AR28" s="32">
        <v>109</v>
      </c>
      <c r="AS28" s="30">
        <f t="shared" si="20"/>
        <v>0.8165137614678899</v>
      </c>
    </row>
    <row r="29" spans="1:45" ht="14.1" customHeight="1">
      <c r="A29" s="33" t="s">
        <v>12</v>
      </c>
      <c r="B29" s="34">
        <v>447</v>
      </c>
      <c r="C29" s="34" t="s">
        <v>13</v>
      </c>
      <c r="D29" s="20"/>
      <c r="E29" s="35">
        <v>37</v>
      </c>
      <c r="F29" s="36">
        <f t="shared" si="0"/>
        <v>9.585492227979274E-2</v>
      </c>
      <c r="G29" s="35">
        <v>144</v>
      </c>
      <c r="H29" s="36">
        <f t="shared" si="1"/>
        <v>0.37305699481865284</v>
      </c>
      <c r="I29" s="35">
        <v>4</v>
      </c>
      <c r="J29" s="36">
        <f t="shared" si="2"/>
        <v>1.0362694300518135E-2</v>
      </c>
      <c r="K29" s="35">
        <v>4</v>
      </c>
      <c r="L29" s="36">
        <f t="shared" si="3"/>
        <v>1.0362694300518135E-2</v>
      </c>
      <c r="M29" s="35">
        <v>17</v>
      </c>
      <c r="N29" s="36">
        <f t="shared" si="4"/>
        <v>4.4041450777202069E-2</v>
      </c>
      <c r="O29" s="35">
        <v>4</v>
      </c>
      <c r="P29" s="36">
        <f t="shared" si="5"/>
        <v>1.0362694300518135E-2</v>
      </c>
      <c r="Q29" s="35">
        <v>0</v>
      </c>
      <c r="R29" s="36">
        <f t="shared" si="6"/>
        <v>0</v>
      </c>
      <c r="S29" s="35">
        <v>159</v>
      </c>
      <c r="T29" s="36">
        <f t="shared" si="7"/>
        <v>0.41191709844559588</v>
      </c>
      <c r="U29" s="35">
        <v>0</v>
      </c>
      <c r="V29" s="36">
        <f t="shared" si="8"/>
        <v>0</v>
      </c>
      <c r="W29" s="35">
        <v>2</v>
      </c>
      <c r="X29" s="36">
        <f t="shared" si="9"/>
        <v>5.1813471502590676E-3</v>
      </c>
      <c r="Y29" s="35">
        <v>0</v>
      </c>
      <c r="Z29" s="36">
        <f t="shared" si="10"/>
        <v>0</v>
      </c>
      <c r="AA29" s="35">
        <v>4</v>
      </c>
      <c r="AB29" s="36">
        <f t="shared" si="11"/>
        <v>1.0362694300518135E-2</v>
      </c>
      <c r="AC29" s="35">
        <v>1</v>
      </c>
      <c r="AD29" s="36">
        <f t="shared" si="12"/>
        <v>2.5906735751295338E-3</v>
      </c>
      <c r="AE29" s="35">
        <v>0</v>
      </c>
      <c r="AF29" s="36">
        <f t="shared" si="13"/>
        <v>0</v>
      </c>
      <c r="AG29" s="35">
        <v>0</v>
      </c>
      <c r="AH29" s="36">
        <f t="shared" si="14"/>
        <v>0</v>
      </c>
      <c r="AI29" s="35">
        <v>0</v>
      </c>
      <c r="AJ29" s="36">
        <f t="shared" si="15"/>
        <v>0</v>
      </c>
      <c r="AK29" s="35">
        <f t="shared" si="16"/>
        <v>376</v>
      </c>
      <c r="AL29" s="36">
        <f t="shared" si="17"/>
        <v>0.97409326424870468</v>
      </c>
      <c r="AM29" s="35">
        <v>10</v>
      </c>
      <c r="AN29" s="36">
        <f t="shared" si="18"/>
        <v>2.5906735751295335E-2</v>
      </c>
      <c r="AO29" s="35">
        <f t="shared" si="19"/>
        <v>386</v>
      </c>
      <c r="AP29" s="37">
        <f t="shared" si="21"/>
        <v>1</v>
      </c>
      <c r="AQ29" s="24"/>
      <c r="AR29" s="38">
        <v>414</v>
      </c>
      <c r="AS29" s="36">
        <f t="shared" si="20"/>
        <v>0.93236714975845414</v>
      </c>
    </row>
    <row r="30" spans="1:45" ht="3" customHeight="1"/>
    <row r="31" spans="1:45" s="42" customFormat="1" ht="14.1" customHeight="1">
      <c r="A31" s="53" t="s">
        <v>16</v>
      </c>
      <c r="B31" s="55">
        <f t="array" ref="B31">SUM(IFERROR(1/COUNTIF(B13:B29,B13:B29),0))</f>
        <v>8</v>
      </c>
      <c r="C31" s="57">
        <f>COUNTA(B13:B29)</f>
        <v>17</v>
      </c>
      <c r="D31" s="40"/>
      <c r="E31" s="47">
        <f>SUM(E13:E29)</f>
        <v>1013</v>
      </c>
      <c r="F31" s="48"/>
      <c r="G31" s="47">
        <f t="shared" ref="G31" si="22">SUM(G13:G29)</f>
        <v>2259</v>
      </c>
      <c r="H31" s="48"/>
      <c r="I31" s="47">
        <f t="shared" ref="I31" si="23">SUM(I13:I29)</f>
        <v>29</v>
      </c>
      <c r="J31" s="48"/>
      <c r="K31" s="47">
        <f t="shared" ref="K31" si="24">SUM(K13:K29)</f>
        <v>46</v>
      </c>
      <c r="L31" s="48"/>
      <c r="M31" s="47">
        <f t="shared" ref="M31" si="25">SUM(M13:M29)</f>
        <v>83</v>
      </c>
      <c r="N31" s="48"/>
      <c r="O31" s="47">
        <f t="shared" ref="O31" si="26">SUM(O13:O29)</f>
        <v>41</v>
      </c>
      <c r="P31" s="48"/>
      <c r="Q31" s="47">
        <f t="shared" ref="Q31" si="27">SUM(Q13:Q29)</f>
        <v>158</v>
      </c>
      <c r="R31" s="48"/>
      <c r="S31" s="47">
        <f t="shared" ref="S31" si="28">SUM(S13:S29)</f>
        <v>2857</v>
      </c>
      <c r="T31" s="48"/>
      <c r="U31" s="47">
        <f t="shared" ref="U31" si="29">SUM(U13:U29)</f>
        <v>12</v>
      </c>
      <c r="V31" s="48"/>
      <c r="W31" s="47">
        <f t="shared" ref="W31" si="30">SUM(W13:W29)</f>
        <v>9</v>
      </c>
      <c r="X31" s="48"/>
      <c r="Y31" s="47">
        <f t="shared" ref="Y31" si="31">SUM(Y13:Y29)</f>
        <v>13</v>
      </c>
      <c r="Z31" s="48"/>
      <c r="AA31" s="47">
        <f t="shared" ref="AA31" si="32">SUM(AA13:AA29)</f>
        <v>88</v>
      </c>
      <c r="AB31" s="48"/>
      <c r="AC31" s="47">
        <f t="shared" ref="AC31" si="33">SUM(AC13:AC29)</f>
        <v>31</v>
      </c>
      <c r="AD31" s="48"/>
      <c r="AE31" s="47">
        <f t="shared" ref="AE31" si="34">SUM(AE13:AE29)</f>
        <v>22</v>
      </c>
      <c r="AF31" s="48"/>
      <c r="AG31" s="47">
        <f t="shared" ref="AG31" si="35">SUM(AG13:AG29)</f>
        <v>2</v>
      </c>
      <c r="AH31" s="48"/>
      <c r="AI31" s="47">
        <f t="shared" ref="AI31" si="36">SUM(AI13:AI29)</f>
        <v>0</v>
      </c>
      <c r="AJ31" s="48"/>
      <c r="AK31" s="47">
        <f t="shared" ref="AK31" si="37">SUM(AK13:AK29)</f>
        <v>6663</v>
      </c>
      <c r="AL31" s="48"/>
      <c r="AM31" s="47">
        <f t="shared" ref="AM31" si="38">SUM(AM13:AM29)</f>
        <v>137</v>
      </c>
      <c r="AN31" s="48"/>
      <c r="AO31" s="47">
        <f t="shared" ref="AO31:AR31" si="39">SUM(AO13:AO29)</f>
        <v>6800</v>
      </c>
      <c r="AP31" s="48"/>
      <c r="AQ31" s="41"/>
      <c r="AR31" s="47">
        <f t="shared" si="39"/>
        <v>8006</v>
      </c>
      <c r="AS31" s="48"/>
    </row>
    <row r="32" spans="1:45" ht="14.1" customHeight="1">
      <c r="A32" s="54"/>
      <c r="B32" s="56"/>
      <c r="C32" s="58"/>
      <c r="E32" s="43">
        <f>IF(E31&gt;0,E31/$AO31,0)</f>
        <v>0.1489705882352941</v>
      </c>
      <c r="F32" s="44"/>
      <c r="G32" s="43">
        <f>IF(G31&gt;0,G31/$AO31,0)</f>
        <v>0.33220588235294118</v>
      </c>
      <c r="H32" s="44"/>
      <c r="I32" s="43">
        <f>IF(I31&gt;0,I31/$AO31,0)</f>
        <v>4.2647058823529413E-3</v>
      </c>
      <c r="J32" s="44"/>
      <c r="K32" s="43">
        <f>IF(K31&gt;0,K31/$AO31,0)</f>
        <v>6.7647058823529409E-3</v>
      </c>
      <c r="L32" s="44"/>
      <c r="M32" s="43">
        <f>IF(M31&gt;0,M31/$AO31,0)</f>
        <v>1.2205882352941176E-2</v>
      </c>
      <c r="N32" s="44"/>
      <c r="O32" s="43">
        <f>IF(O31&gt;0,O31/$AO31,0)</f>
        <v>6.0294117647058821E-3</v>
      </c>
      <c r="P32" s="44"/>
      <c r="Q32" s="43">
        <f>IF(Q31&gt;0,Q31/$AO31,0)</f>
        <v>2.3235294117647059E-2</v>
      </c>
      <c r="R32" s="44"/>
      <c r="S32" s="43">
        <f>IF(S31&gt;0,S31/$AO31,0)</f>
        <v>0.42014705882352943</v>
      </c>
      <c r="T32" s="44"/>
      <c r="U32" s="43">
        <f>IF(U31&gt;0,U31/$AO31,0)</f>
        <v>1.7647058823529412E-3</v>
      </c>
      <c r="V32" s="44"/>
      <c r="W32" s="43">
        <f>IF(W31&gt;0,W31/$AO31,0)</f>
        <v>1.3235294117647058E-3</v>
      </c>
      <c r="X32" s="44"/>
      <c r="Y32" s="43">
        <f>IF(Y31&gt;0,Y31/$AO31,0)</f>
        <v>1.911764705882353E-3</v>
      </c>
      <c r="Z32" s="44"/>
      <c r="AA32" s="43">
        <f>IF(AA31&gt;0,AA31/$AO31,0)</f>
        <v>1.2941176470588235E-2</v>
      </c>
      <c r="AB32" s="44"/>
      <c r="AC32" s="43">
        <f>IF(AC31&gt;0,AC31/$AO31,0)</f>
        <v>4.5588235294117645E-3</v>
      </c>
      <c r="AD32" s="44"/>
      <c r="AE32" s="43">
        <f>IF(AE31&gt;0,AE31/$AO31,0)</f>
        <v>3.2352941176470589E-3</v>
      </c>
      <c r="AF32" s="44"/>
      <c r="AG32" s="43">
        <f>IF(AG31&gt;0,AG31/$AO31,0)</f>
        <v>2.941176470588235E-4</v>
      </c>
      <c r="AH32" s="44"/>
      <c r="AI32" s="43">
        <f>IF(AI31&gt;0,AI31/$AO31,0)</f>
        <v>0</v>
      </c>
      <c r="AJ32" s="44"/>
      <c r="AK32" s="43">
        <f>IF(AK31&gt;0,AK31/$AO31,0)</f>
        <v>0.97985294117647059</v>
      </c>
      <c r="AL32" s="44"/>
      <c r="AM32" s="43">
        <f>IF(AM31&gt;0,AM31/$AO31,0)</f>
        <v>2.014705882352941E-2</v>
      </c>
      <c r="AN32" s="44"/>
      <c r="AO32" s="43">
        <f>IF(AO31&gt;0,AO31/$AO31,0)</f>
        <v>1</v>
      </c>
      <c r="AP32" s="44"/>
      <c r="AR32" s="45">
        <f>IF(AO31&gt;0,AO31/$AR31,0)</f>
        <v>0.84936297776667502</v>
      </c>
      <c r="AS32" s="46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31:A32"/>
    <mergeCell ref="B31:B32"/>
    <mergeCell ref="C31:C32"/>
    <mergeCell ref="E31:F31"/>
    <mergeCell ref="G31:H31"/>
    <mergeCell ref="S31:T31"/>
    <mergeCell ref="AN10:AN11"/>
    <mergeCell ref="AO10:AO11"/>
    <mergeCell ref="AP10:AP11"/>
    <mergeCell ref="AR10:AR11"/>
    <mergeCell ref="I31:J31"/>
    <mergeCell ref="K31:L31"/>
    <mergeCell ref="M31:N31"/>
    <mergeCell ref="O31:P31"/>
    <mergeCell ref="Q31:R31"/>
    <mergeCell ref="AR31:AS31"/>
    <mergeCell ref="U31:V31"/>
    <mergeCell ref="W31:X31"/>
    <mergeCell ref="Y31:Z31"/>
    <mergeCell ref="AA31:AB31"/>
    <mergeCell ref="AC31:AD31"/>
    <mergeCell ref="AE31:AF31"/>
    <mergeCell ref="AG31:AH31"/>
    <mergeCell ref="AI31:AJ31"/>
    <mergeCell ref="AK31:AL31"/>
    <mergeCell ref="AM31:AN31"/>
    <mergeCell ref="AO31:AP31"/>
    <mergeCell ref="AA32:AB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AO32:AP32"/>
    <mergeCell ref="AR32:AS32"/>
    <mergeCell ref="AC32:AD32"/>
    <mergeCell ref="AE32:AF32"/>
    <mergeCell ref="AG32:AH32"/>
    <mergeCell ref="AI32:AJ32"/>
    <mergeCell ref="AK32:AL32"/>
    <mergeCell ref="AM32:AN32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2018_AYU_CAS_TENA</vt:lpstr>
      <vt:lpstr>'2018_AYU_CAS_TENA'!Print_Titles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2018-10-18T01:14:46Z</dcterms:created>
  <dcterms:modified xsi:type="dcterms:W3CDTF">2018-10-18T01:15:22Z</dcterms:modified>
</cp:coreProperties>
</file>