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15360" windowHeight="7755"/>
  </bookViews>
  <sheets>
    <sheet name="M_01_028_CHURINTZIO" sheetId="1" r:id="rId1"/>
  </sheets>
  <definedNames>
    <definedName name="_xlnm._FilterDatabase" localSheetId="0" hidden="1">M_01_028_CHURINTZIO!$P$12:$R$12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5" i="1" l="1"/>
  <c r="AB24" i="1"/>
  <c r="AB23" i="1"/>
  <c r="AB22" i="1"/>
  <c r="AB21" i="1"/>
  <c r="AB20" i="1"/>
  <c r="AB19" i="1"/>
  <c r="AB18" i="1"/>
  <c r="AB17" i="1"/>
  <c r="AB16" i="1"/>
  <c r="AB15" i="1"/>
  <c r="AB14" i="1"/>
  <c r="AB26" i="1"/>
  <c r="W25" i="1"/>
  <c r="W24" i="1"/>
  <c r="W23" i="1"/>
  <c r="W22" i="1"/>
  <c r="W21" i="1"/>
  <c r="W20" i="1"/>
  <c r="W19" i="1"/>
  <c r="W18" i="1"/>
  <c r="W17" i="1"/>
  <c r="W16" i="1"/>
  <c r="W15" i="1"/>
  <c r="W14" i="1"/>
  <c r="AA26" i="1" l="1"/>
  <c r="W26" i="1"/>
  <c r="X26" i="1" s="1"/>
  <c r="Q26" i="1"/>
  <c r="R26" i="1" s="1"/>
  <c r="AA25" i="1"/>
  <c r="X25" i="1"/>
  <c r="Q25" i="1"/>
  <c r="R25" i="1" s="1"/>
  <c r="AA24" i="1"/>
  <c r="X24" i="1"/>
  <c r="Q24" i="1"/>
  <c r="R24" i="1" s="1"/>
  <c r="AA23" i="1"/>
  <c r="X23" i="1"/>
  <c r="Q23" i="1"/>
  <c r="R23" i="1" s="1"/>
  <c r="AA22" i="1"/>
  <c r="X22" i="1"/>
  <c r="Q22" i="1"/>
  <c r="R22" i="1" s="1"/>
  <c r="AA21" i="1"/>
  <c r="X21" i="1"/>
  <c r="Q21" i="1"/>
  <c r="R21" i="1" s="1"/>
  <c r="AA20" i="1"/>
  <c r="X20" i="1"/>
  <c r="Q20" i="1"/>
  <c r="R20" i="1" s="1"/>
  <c r="AA19" i="1"/>
  <c r="X19" i="1"/>
  <c r="Q19" i="1"/>
  <c r="R19" i="1" s="1"/>
  <c r="AA18" i="1"/>
  <c r="X18" i="1"/>
  <c r="Q18" i="1"/>
  <c r="R18" i="1" s="1"/>
  <c r="AA17" i="1"/>
  <c r="X17" i="1"/>
  <c r="Q17" i="1"/>
  <c r="R17" i="1" s="1"/>
  <c r="AA16" i="1"/>
  <c r="X16" i="1"/>
  <c r="Q16" i="1"/>
  <c r="R16" i="1" s="1"/>
  <c r="AA15" i="1"/>
  <c r="X15" i="1"/>
  <c r="Q15" i="1"/>
  <c r="R15" i="1" s="1"/>
  <c r="AA14" i="1"/>
  <c r="X14" i="1"/>
  <c r="Q14" i="1"/>
  <c r="R14" i="1" s="1"/>
  <c r="Z30" i="1" l="1"/>
  <c r="Y30" i="1"/>
  <c r="V30" i="1"/>
  <c r="U30" i="1"/>
  <c r="T30" i="1"/>
  <c r="S30" i="1"/>
  <c r="P30" i="1"/>
  <c r="O30" i="1"/>
  <c r="N30" i="1"/>
  <c r="M30" i="1"/>
  <c r="L30" i="1"/>
  <c r="K30" i="1"/>
  <c r="J30" i="1"/>
  <c r="I30" i="1"/>
  <c r="H30" i="1"/>
  <c r="G30" i="1"/>
  <c r="F30" i="1"/>
  <c r="AA30" i="1" l="1"/>
  <c r="E30" i="1"/>
  <c r="C30" i="1"/>
  <c r="AC15" i="1" s="1"/>
  <c r="AC14" i="1" l="1"/>
  <c r="AC16" i="1" s="1"/>
  <c r="AC17" i="1" s="1"/>
  <c r="AC18" i="1" s="1"/>
  <c r="A10" i="1" s="1"/>
  <c r="Q30" i="1"/>
  <c r="R30" i="1"/>
  <c r="AB30" i="1"/>
  <c r="W30" i="1"/>
  <c r="X30" i="1"/>
  <c r="A9" i="1" l="1"/>
</calcChain>
</file>

<file path=xl/sharedStrings.xml><?xml version="1.0" encoding="utf-8"?>
<sst xmlns="http://schemas.openxmlformats.org/spreadsheetml/2006/main" count="48" uniqueCount="24">
  <si>
    <t>CASILLAS</t>
  </si>
  <si>
    <t>VOTOS DE PARTIDOS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</si>
  <si>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</si>
  <si>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</si>
  <si>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</si>
  <si>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</si>
  <si>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</si>
  <si>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</si>
  <si>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</si>
  <si>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</si>
  <si>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</si>
  <si>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</si>
  <si>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</si>
  <si>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CHURINTZIO</t>
  </si>
  <si>
    <t>BASICA</t>
  </si>
  <si>
    <t>CONTIGUA 1</t>
  </si>
  <si>
    <t>EXTRAORDINARIA 1</t>
  </si>
  <si>
    <t>TOTAL</t>
  </si>
  <si>
    <t>VOTOS EN CANDIDATURA COMUN 2</t>
  </si>
  <si>
    <t>VOTOS EN CANDIDATURA COMUN 1</t>
  </si>
  <si>
    <t>Municipio: 028 Churintzio</t>
  </si>
  <si>
    <t>Ayuntamiento</t>
  </si>
  <si>
    <t>VOTACION EMITIDA</t>
  </si>
  <si>
    <t>CÓMPUTOS MUNICIPALES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</si>
</sst>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Calibri"/>
      <family val="2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rgb="FFFFF3FF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8" fillId="4" borderId="8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top" wrapText="1"/>
    </xf>
    <xf numFmtId="0" fontId="8" fillId="4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8" fillId="5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5" fontId="6" fillId="0" borderId="1" xfId="1" applyNumberFormat="1" applyFont="1" applyFill="1" applyBorder="1" applyAlignment="1">
      <alignment horizontal="center" wrapText="1"/>
    </xf>
    <xf numFmtId="0" fontId="6" fillId="0" borderId="1" xfId="1" applyFont="1" applyFill="1" applyBorder="1" applyAlignment="1">
      <alignment horizontal="left" wrapText="1"/>
    </xf>
    <xf numFmtId="0" fontId="6" fillId="0" borderId="10" xfId="1" applyFont="1" applyFill="1" applyBorder="1" applyAlignment="1" applyProtection="1">
      <alignment wrapText="1"/>
      <protection locked="0"/>
    </xf>
    <xf numFmtId="0" fontId="6" fillId="0" borderId="11" xfId="1" applyFont="1" applyFill="1" applyBorder="1" applyAlignment="1" applyProtection="1">
      <alignment wrapText="1"/>
      <protection locked="0"/>
    </xf>
    <xf numFmtId="0" fontId="6" fillId="0" borderId="12" xfId="1" applyFont="1" applyFill="1" applyBorder="1" applyAlignment="1" applyProtection="1">
      <alignment wrapText="1"/>
      <protection locked="0"/>
    </xf>
    <xf numFmtId="0" fontId="6" fillId="0" borderId="1" xfId="1" applyFont="1" applyFill="1" applyBorder="1" applyAlignment="1" applyProtection="1">
      <alignment wrapText="1"/>
      <protection locked="0"/>
    </xf>
    <xf numFmtId="0" fontId="6" fillId="0" borderId="13" xfId="1" applyFont="1" applyFill="1" applyBorder="1" applyAlignment="1" applyProtection="1">
      <alignment wrapText="1"/>
      <protection locked="0"/>
    </xf>
    <xf numFmtId="0" fontId="6" fillId="0" borderId="14" xfId="1" applyFont="1" applyFill="1" applyBorder="1" applyAlignment="1" applyProtection="1">
      <alignment wrapText="1"/>
      <protection locked="0"/>
    </xf>
    <xf numFmtId="0" fontId="6" fillId="0" borderId="15" xfId="1" applyFont="1" applyFill="1" applyBorder="1" applyAlignment="1" applyProtection="1">
      <alignment wrapText="1"/>
      <protection locked="0"/>
    </xf>
    <xf numFmtId="165" fontId="6" fillId="6" borderId="1" xfId="1" applyNumberFormat="1" applyFont="1" applyFill="1" applyBorder="1" applyAlignment="1">
      <alignment horizontal="left" wrapText="1"/>
    </xf>
    <xf numFmtId="165" fontId="6" fillId="6" borderId="16" xfId="1" applyNumberFormat="1" applyFont="1" applyFill="1" applyBorder="1" applyAlignment="1">
      <alignment horizontal="center" wrapText="1"/>
    </xf>
    <xf numFmtId="0" fontId="6" fillId="6" borderId="16" xfId="1" applyFont="1" applyFill="1" applyBorder="1" applyAlignment="1">
      <alignment horizontal="left" wrapText="1"/>
    </xf>
    <xf numFmtId="0" fontId="6" fillId="6" borderId="17" xfId="1" applyFont="1" applyFill="1" applyBorder="1" applyAlignment="1" applyProtection="1">
      <alignment wrapText="1"/>
      <protection locked="0"/>
    </xf>
    <xf numFmtId="0" fontId="6" fillId="6" borderId="16" xfId="1" applyFont="1" applyFill="1" applyBorder="1" applyAlignment="1" applyProtection="1">
      <alignment wrapText="1"/>
      <protection locked="0"/>
    </xf>
    <xf numFmtId="0" fontId="6" fillId="6" borderId="18" xfId="1" applyFont="1" applyFill="1" applyBorder="1" applyAlignment="1" applyProtection="1">
      <alignment wrapText="1"/>
      <protection locked="0"/>
    </xf>
    <xf numFmtId="0" fontId="6" fillId="6" borderId="19" xfId="1" applyFont="1" applyFill="1" applyBorder="1" applyAlignment="1" applyProtection="1">
      <alignment wrapText="1"/>
      <protection locked="0"/>
    </xf>
    <xf numFmtId="0" fontId="6" fillId="6" borderId="20" xfId="1" applyFont="1" applyFill="1" applyBorder="1" applyAlignment="1" applyProtection="1">
      <alignment wrapText="1"/>
      <protection locked="0"/>
    </xf>
    <xf numFmtId="0" fontId="6" fillId="6" borderId="9" xfId="1" applyFont="1" applyFill="1" applyBorder="1" applyAlignment="1" applyProtection="1">
      <alignment wrapText="1"/>
      <protection locked="0"/>
    </xf>
    <xf numFmtId="165" fontId="6" fillId="0" borderId="16" xfId="1" applyNumberFormat="1" applyFont="1" applyFill="1" applyBorder="1" applyAlignment="1">
      <alignment horizontal="left" wrapText="1"/>
    </xf>
    <xf numFmtId="0" fontId="6" fillId="0" borderId="22" xfId="1" applyFont="1" applyFill="1" applyBorder="1" applyAlignment="1" applyProtection="1">
      <alignment wrapText="1"/>
      <protection locked="0"/>
    </xf>
    <xf numFmtId="0" fontId="6" fillId="0" borderId="21" xfId="1" applyFont="1" applyFill="1" applyBorder="1" applyAlignment="1" applyProtection="1">
      <alignment wrapText="1"/>
      <protection locked="0"/>
    </xf>
    <xf numFmtId="0" fontId="6" fillId="0" borderId="9" xfId="1" applyFont="1" applyFill="1" applyBorder="1" applyAlignment="1" applyProtection="1">
      <alignment wrapText="1"/>
      <protection locked="0"/>
    </xf>
    <xf numFmtId="0" fontId="6" fillId="0" borderId="23" xfId="1" applyFont="1" applyFill="1" applyBorder="1" applyAlignment="1" applyProtection="1">
      <alignment wrapText="1"/>
      <protection locked="0"/>
    </xf>
    <xf numFmtId="0" fontId="6" fillId="0" borderId="24" xfId="1" applyFont="1" applyFill="1" applyBorder="1" applyAlignment="1" applyProtection="1">
      <alignment wrapText="1"/>
      <protection locked="0"/>
    </xf>
    <xf numFmtId="0" fontId="6" fillId="0" borderId="21" xfId="1" applyFont="1" applyFill="1" applyBorder="1" applyAlignment="1">
      <alignment wrapText="1"/>
    </xf>
    <xf numFmtId="166" fontId="6" fillId="0" borderId="0" xfId="1" applyNumberFormat="1" applyFont="1" applyFill="1" applyBorder="1" applyAlignment="1">
      <alignment horizontal="center" wrapText="1"/>
    </xf>
    <xf numFmtId="165" fontId="6" fillId="0" borderId="0" xfId="1" applyNumberFormat="1" applyFont="1" applyFill="1" applyBorder="1" applyAlignment="1">
      <alignment horizontal="left" wrapText="1"/>
    </xf>
    <xf numFmtId="165" fontId="6" fillId="0" borderId="0" xfId="1" applyNumberFormat="1" applyFont="1" applyFill="1" applyBorder="1" applyAlignment="1">
      <alignment horizontal="center" wrapText="1"/>
    </xf>
    <xf numFmtId="0" fontId="6" fillId="0" borderId="0" xfId="1" applyFont="1" applyFill="1" applyBorder="1" applyAlignment="1">
      <alignment horizontal="left" wrapText="1"/>
    </xf>
    <xf numFmtId="0" fontId="6" fillId="0" borderId="0" xfId="1" applyFont="1" applyFill="1" applyBorder="1" applyAlignment="1">
      <alignment horizontal="right" wrapText="1"/>
    </xf>
    <xf numFmtId="0" fontId="6" fillId="0" borderId="0" xfId="1" applyFont="1" applyFill="1" applyBorder="1" applyAlignment="1" applyProtection="1">
      <alignment wrapText="1"/>
      <protection locked="0"/>
    </xf>
    <xf numFmtId="0" fontId="6" fillId="0" borderId="0" xfId="1" applyFont="1" applyFill="1" applyBorder="1" applyAlignment="1">
      <alignment wrapText="1"/>
    </xf>
    <xf numFmtId="166" fontId="6" fillId="7" borderId="0" xfId="1" applyNumberFormat="1" applyFont="1" applyFill="1" applyBorder="1" applyAlignment="1">
      <alignment horizontal="center" wrapText="1"/>
    </xf>
    <xf numFmtId="165" fontId="6" fillId="7" borderId="0" xfId="1" applyNumberFormat="1" applyFont="1" applyFill="1" applyBorder="1" applyAlignment="1">
      <alignment horizontal="left" wrapText="1"/>
    </xf>
    <xf numFmtId="165" fontId="6" fillId="7" borderId="0" xfId="1" applyNumberFormat="1" applyFont="1" applyFill="1" applyBorder="1" applyAlignment="1">
      <alignment horizontal="center" wrapText="1"/>
    </xf>
    <xf numFmtId="0" fontId="6" fillId="7" borderId="0" xfId="1" applyFont="1" applyFill="1" applyBorder="1" applyAlignment="1">
      <alignment horizontal="left" wrapText="1"/>
    </xf>
    <xf numFmtId="0" fontId="6" fillId="7" borderId="0" xfId="1" applyFont="1" applyFill="1" applyBorder="1" applyAlignment="1">
      <alignment horizontal="right" wrapText="1"/>
    </xf>
    <xf numFmtId="0" fontId="6" fillId="7" borderId="0" xfId="1" applyFont="1" applyFill="1" applyBorder="1" applyAlignment="1" applyProtection="1">
      <alignment wrapText="1"/>
      <protection locked="0"/>
    </xf>
    <xf numFmtId="0" fontId="6" fillId="7" borderId="0" xfId="1" applyFont="1" applyFill="1" applyBorder="1" applyAlignment="1">
      <alignment wrapText="1"/>
    </xf>
    <xf numFmtId="0" fontId="8" fillId="8" borderId="25" xfId="1" applyFont="1" applyFill="1" applyBorder="1" applyAlignment="1">
      <alignment horizontal="center" vertical="center" wrapText="1"/>
    </xf>
    <xf numFmtId="0" fontId="8" fillId="8" borderId="25" xfId="1" applyFont="1" applyFill="1" applyBorder="1" applyAlignment="1">
      <alignment horizontal="left" vertical="center" wrapText="1"/>
    </xf>
    <xf numFmtId="3" fontId="8" fillId="8" borderId="25" xfId="1" applyNumberFormat="1" applyFont="1" applyFill="1" applyBorder="1" applyAlignment="1">
      <alignment horizontal="right" vertical="center" wrapText="1"/>
    </xf>
    <xf numFmtId="166" fontId="6" fillId="0" borderId="10" xfId="1" applyNumberFormat="1" applyFont="1" applyFill="1" applyBorder="1" applyAlignment="1">
      <alignment horizontal="center" wrapText="1"/>
    </xf>
    <xf numFmtId="165" fontId="6" fillId="0" borderId="11" xfId="1" applyNumberFormat="1" applyFont="1" applyFill="1" applyBorder="1" applyAlignment="1">
      <alignment horizontal="left" wrapText="1"/>
    </xf>
    <xf numFmtId="165" fontId="6" fillId="0" borderId="11" xfId="1" applyNumberFormat="1" applyFont="1" applyFill="1" applyBorder="1" applyAlignment="1">
      <alignment horizontal="center" wrapText="1"/>
    </xf>
    <xf numFmtId="0" fontId="6" fillId="0" borderId="11" xfId="1" applyFont="1" applyFill="1" applyBorder="1" applyAlignment="1">
      <alignment horizontal="left" wrapText="1"/>
    </xf>
    <xf numFmtId="0" fontId="6" fillId="0" borderId="12" xfId="1" applyFont="1" applyFill="1" applyBorder="1" applyAlignment="1">
      <alignment horizontal="right" wrapText="1"/>
    </xf>
    <xf numFmtId="166" fontId="6" fillId="6" borderId="17" xfId="1" applyNumberFormat="1" applyFont="1" applyFill="1" applyBorder="1" applyAlignment="1">
      <alignment horizontal="center" wrapText="1"/>
    </xf>
    <xf numFmtId="0" fontId="6" fillId="6" borderId="18" xfId="1" applyFont="1" applyFill="1" applyBorder="1" applyAlignment="1">
      <alignment horizontal="right" wrapText="1"/>
    </xf>
    <xf numFmtId="166" fontId="6" fillId="0" borderId="22" xfId="1" applyNumberFormat="1" applyFont="1" applyFill="1" applyBorder="1" applyAlignment="1">
      <alignment horizontal="center" wrapText="1"/>
    </xf>
    <xf numFmtId="0" fontId="6" fillId="0" borderId="21" xfId="1" applyFont="1" applyFill="1" applyBorder="1" applyAlignment="1">
      <alignment horizontal="right" wrapText="1"/>
    </xf>
    <xf numFmtId="2" fontId="0" fillId="0" borderId="0" xfId="0" applyNumberFormat="1"/>
    <xf numFmtId="165" fontId="10" fillId="0" borderId="1" xfId="1" applyNumberFormat="1" applyFont="1" applyFill="1" applyBorder="1" applyAlignment="1">
      <alignment horizontal="left"/>
    </xf>
    <xf numFmtId="0" fontId="1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581025</xdr:colOff>
      <xdr:row>0</xdr:row>
      <xdr:rowOff>0</xdr:rowOff>
    </xdr:from>
    <xdr:to>
      <xdr:col>27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7012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19050</xdr:rowOff>
    </xdr:from>
    <xdr:to>
      <xdr:col>12</xdr:col>
      <xdr:colOff>533400</xdr:colOff>
      <xdr:row>12</xdr:row>
      <xdr:rowOff>514350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0505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18</xdr:col>
      <xdr:colOff>23700</xdr:colOff>
      <xdr:row>12</xdr:row>
      <xdr:rowOff>42750</xdr:rowOff>
    </xdr:from>
    <xdr:to>
      <xdr:col>18</xdr:col>
      <xdr:colOff>499950</xdr:colOff>
      <xdr:row>12</xdr:row>
      <xdr:rowOff>519000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7500" y="232875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18</xdr:col>
      <xdr:colOff>495300</xdr:colOff>
      <xdr:row>12</xdr:row>
      <xdr:rowOff>38100</xdr:rowOff>
    </xdr:from>
    <xdr:to>
      <xdr:col>18</xdr:col>
      <xdr:colOff>948656</xdr:colOff>
      <xdr:row>12</xdr:row>
      <xdr:rowOff>511605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9100" y="2324100"/>
          <a:ext cx="453356" cy="473505"/>
        </a:xfrm>
        <a:prstGeom prst="rect">
          <a:avLst/>
        </a:prstGeom>
      </xdr:spPr>
    </xdr:pic>
    <xdr:clientData/>
  </xdr:twoCellAnchor>
  <xdr:twoCellAnchor editAs="oneCell">
    <xdr:from>
      <xdr:col>19</xdr:col>
      <xdr:colOff>14175</xdr:colOff>
      <xdr:row>12</xdr:row>
      <xdr:rowOff>33225</xdr:rowOff>
    </xdr:from>
    <xdr:to>
      <xdr:col>19</xdr:col>
      <xdr:colOff>490425</xdr:colOff>
      <xdr:row>12</xdr:row>
      <xdr:rowOff>509475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8700" y="231922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28575</xdr:colOff>
      <xdr:row>12</xdr:row>
      <xdr:rowOff>24982</xdr:rowOff>
    </xdr:from>
    <xdr:to>
      <xdr:col>20</xdr:col>
      <xdr:colOff>466575</xdr:colOff>
      <xdr:row>12</xdr:row>
      <xdr:rowOff>482449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4650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21</xdr:col>
      <xdr:colOff>23700</xdr:colOff>
      <xdr:row>12</xdr:row>
      <xdr:rowOff>23700</xdr:rowOff>
    </xdr:from>
    <xdr:to>
      <xdr:col>21</xdr:col>
      <xdr:colOff>499950</xdr:colOff>
      <xdr:row>12</xdr:row>
      <xdr:rowOff>499950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53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21</xdr:col>
      <xdr:colOff>504825</xdr:colOff>
      <xdr:row>12</xdr:row>
      <xdr:rowOff>19050</xdr:rowOff>
    </xdr:from>
    <xdr:to>
      <xdr:col>21</xdr:col>
      <xdr:colOff>958181</xdr:colOff>
      <xdr:row>12</xdr:row>
      <xdr:rowOff>492555</xdr:rowOff>
    </xdr:to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01850" y="2305050"/>
          <a:ext cx="453356" cy="473505"/>
        </a:xfrm>
        <a:prstGeom prst="rect">
          <a:avLst/>
        </a:prstGeom>
      </xdr:spPr>
    </xdr:pic>
    <xdr:clientData/>
  </xdr:twoCellAnchor>
  <xdr:twoCellAnchor editAs="oneCell">
    <xdr:from>
      <xdr:col>19</xdr:col>
      <xdr:colOff>419099</xdr:colOff>
      <xdr:row>11</xdr:row>
      <xdr:rowOff>152399</xdr:rowOff>
    </xdr:from>
    <xdr:to>
      <xdr:col>20</xdr:col>
      <xdr:colOff>47624</xdr:colOff>
      <xdr:row>12</xdr:row>
      <xdr:rowOff>561974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499" y="2247899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409575</xdr:colOff>
      <xdr:row>11</xdr:row>
      <xdr:rowOff>142875</xdr:rowOff>
    </xdr:from>
    <xdr:to>
      <xdr:col>21</xdr:col>
      <xdr:colOff>28575</xdr:colOff>
      <xdr:row>12</xdr:row>
      <xdr:rowOff>552450</xdr:rowOff>
    </xdr:to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5525" y="2238375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21</xdr:col>
      <xdr:colOff>895350</xdr:colOff>
      <xdr:row>11</xdr:row>
      <xdr:rowOff>142875</xdr:rowOff>
    </xdr:from>
    <xdr:to>
      <xdr:col>22</xdr:col>
      <xdr:colOff>28575</xdr:colOff>
      <xdr:row>12</xdr:row>
      <xdr:rowOff>552450</xdr:rowOff>
    </xdr:to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92375" y="2238375"/>
          <a:ext cx="600075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workbookViewId="0">
      <pane xSplit="5" ySplit="13" topLeftCell="K14" activePane="bottomRight" state="frozen"/>
      <selection pane="topRight" activeCell="F1" sqref="F1"/>
      <selection pane="bottomLeft" activeCell="A13" sqref="A13"/>
      <selection pane="bottomRight" activeCell="D1" sqref="D1"/>
    </sheetView>
  </sheetViews>
  <sheetFormatPr baseColWidth="10" defaultRowHeight="15" customHeight="1" x14ac:dyDescent="0.25"/>
  <cols>
    <col min="1" max="1" width="5.140625" bestFit="1" customWidth="1"/>
    <col min="2" max="2" width="10.140625" style="6" bestFit="1" customWidth="1"/>
    <col min="3" max="3" width="6.5703125" style="6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4.85546875" customWidth="1"/>
    <col min="20" max="20" width="14.5703125" customWidth="1"/>
    <col min="21" max="21" width="14.7109375" customWidth="1"/>
    <col min="22" max="22" width="22" customWidth="1"/>
    <col min="23" max="23" width="11.7109375" bestFit="1" customWidth="1"/>
    <col min="24" max="24" width="11.85546875" bestFit="1" customWidth="1"/>
    <col min="25" max="28" width="9.7109375" customWidth="1"/>
    <col min="29" max="29" width="0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69" t="s">
        <v>23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</row>
    <row r="6" spans="1:29" ht="15" customHeight="1" x14ac:dyDescent="0.25">
      <c r="B6" s="1"/>
      <c r="C6" s="1"/>
      <c r="D6" s="1"/>
      <c r="E6" s="2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</row>
    <row r="7" spans="1:29" ht="15" customHeight="1" x14ac:dyDescent="0.3">
      <c r="A7" s="70"/>
      <c r="B7" s="70"/>
      <c r="C7" s="70"/>
      <c r="D7" s="70"/>
      <c r="E7" s="2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</row>
    <row r="8" spans="1:29" ht="15" customHeight="1" x14ac:dyDescent="0.3">
      <c r="A8" s="70" t="s">
        <v>20</v>
      </c>
      <c r="B8" s="70"/>
      <c r="C8" s="70"/>
      <c r="D8" s="70"/>
      <c r="F8" s="71" t="s">
        <v>21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 spans="1:29" ht="15" customHeight="1" x14ac:dyDescent="0.3">
      <c r="A9" s="66" t="str">
        <f>CONCATENATE("Casillas computadas: ",AC16," de ",AC15)</f>
        <v>Casillas computadas: 13 de 13</v>
      </c>
      <c r="B9" s="3"/>
      <c r="C9" s="3"/>
      <c r="D9" s="3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r="10" spans="1:29" ht="15" customHeight="1" x14ac:dyDescent="0.3">
      <c r="A10" s="67" t="str">
        <f>CONCATENATE("Porcentaje de avance de captura: ",AC18,"%")</f>
        <v>Porcentaje de avance de captura: 100.00%</v>
      </c>
      <c r="B10" s="4"/>
      <c r="C10" s="4"/>
      <c r="D10" s="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72" t="s">
        <v>0</v>
      </c>
      <c r="B12" s="73"/>
      <c r="C12" s="73"/>
      <c r="D12" s="73"/>
      <c r="E12" s="74"/>
      <c r="F12" s="75" t="s">
        <v>1</v>
      </c>
      <c r="G12" s="76"/>
      <c r="H12" s="76"/>
      <c r="I12" s="76"/>
      <c r="J12" s="76"/>
      <c r="K12" s="76"/>
      <c r="L12" s="76"/>
      <c r="M12" s="76"/>
      <c r="N12" s="76"/>
      <c r="O12" s="77"/>
      <c r="P12" s="78" t="s">
        <v>19</v>
      </c>
      <c r="Q12" s="78"/>
      <c r="R12" s="78"/>
      <c r="S12" s="79" t="s">
        <v>18</v>
      </c>
      <c r="T12" s="80"/>
      <c r="U12" s="80"/>
      <c r="V12" s="80"/>
      <c r="W12" s="80"/>
      <c r="X12" s="81"/>
      <c r="Y12" s="82" t="s">
        <v>2</v>
      </c>
      <c r="Z12" s="78"/>
      <c r="AA12" s="78"/>
      <c r="AB12" s="83"/>
    </row>
    <row r="13" spans="1:29" s="13" customFormat="1" ht="45.75" thickBot="1" x14ac:dyDescent="0.3">
      <c r="A13" s="7" t="s">
        <v>3</v>
      </c>
      <c r="B13" s="7" t="s">
        <v>4</v>
      </c>
      <c r="C13" s="7" t="s">
        <v>5</v>
      </c>
      <c r="D13" s="7" t="s">
        <v>6</v>
      </c>
      <c r="E13" s="7" t="s">
        <v>7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  <c r="Q13" s="10" t="s">
        <v>8</v>
      </c>
      <c r="R13" s="10" t="s">
        <v>9</v>
      </c>
      <c r="S13" s="11"/>
      <c r="T13" s="11"/>
      <c r="U13" s="11"/>
      <c r="V13" s="11"/>
      <c r="W13" s="12" t="s">
        <v>8</v>
      </c>
      <c r="X13" s="12" t="s">
        <v>9</v>
      </c>
      <c r="Y13" s="9" t="s">
        <v>10</v>
      </c>
      <c r="Z13" s="9" t="s">
        <v>11</v>
      </c>
      <c r="AA13" s="10" t="s">
        <v>12</v>
      </c>
      <c r="AB13" s="9" t="s">
        <v>22</v>
      </c>
    </row>
    <row r="14" spans="1:29" ht="15" customHeight="1" x14ac:dyDescent="0.25">
      <c r="A14" s="56">
        <v>1</v>
      </c>
      <c r="B14" s="57" t="s">
        <v>13</v>
      </c>
      <c r="C14" s="58">
        <v>411</v>
      </c>
      <c r="D14" s="59" t="s">
        <v>14</v>
      </c>
      <c r="E14" s="60">
        <v>555</v>
      </c>
      <c r="F14" s="16">
        <v>0</v>
      </c>
      <c r="G14" s="17">
        <v>153</v>
      </c>
      <c r="H14" s="17">
        <v>109</v>
      </c>
      <c r="I14" s="17">
        <v>0</v>
      </c>
      <c r="J14" s="17">
        <v>0</v>
      </c>
      <c r="K14" s="17">
        <v>0</v>
      </c>
      <c r="L14" s="17">
        <v>3</v>
      </c>
      <c r="M14" s="17">
        <v>14</v>
      </c>
      <c r="N14" s="17">
        <v>0</v>
      </c>
      <c r="O14" s="18">
        <v>0</v>
      </c>
      <c r="P14" s="16">
        <v>2</v>
      </c>
      <c r="Q14" s="17">
        <f>P14</f>
        <v>2</v>
      </c>
      <c r="R14" s="21">
        <f>Q14+G14+J14</f>
        <v>155</v>
      </c>
      <c r="S14" s="20">
        <v>1</v>
      </c>
      <c r="T14" s="20">
        <v>0</v>
      </c>
      <c r="U14" s="20">
        <v>0</v>
      </c>
      <c r="V14" s="20">
        <v>0</v>
      </c>
      <c r="W14" s="21">
        <f t="shared" ref="W14:W26" si="0">SUM(S14:V14)</f>
        <v>1</v>
      </c>
      <c r="X14" s="21">
        <f>W14+H14+I14+L14</f>
        <v>113</v>
      </c>
      <c r="Y14" s="16">
        <v>0</v>
      </c>
      <c r="Z14" s="17">
        <v>2</v>
      </c>
      <c r="AA14" s="22">
        <f>SUM(F14:O14)</f>
        <v>279</v>
      </c>
      <c r="AB14" s="38">
        <f t="shared" ref="AB14:AB25" si="1">SUM(Y14:AA14)+W14+P14</f>
        <v>284</v>
      </c>
      <c r="AC14">
        <f>COUNTIF(AB14:AB26,0)</f>
        <v>0</v>
      </c>
    </row>
    <row r="15" spans="1:29" ht="15" customHeight="1" x14ac:dyDescent="0.25">
      <c r="A15" s="61">
        <v>2</v>
      </c>
      <c r="B15" s="23" t="s">
        <v>13</v>
      </c>
      <c r="C15" s="24">
        <v>411</v>
      </c>
      <c r="D15" s="25" t="s">
        <v>15</v>
      </c>
      <c r="E15" s="62">
        <v>555</v>
      </c>
      <c r="F15" s="26">
        <v>0</v>
      </c>
      <c r="G15" s="27">
        <v>173</v>
      </c>
      <c r="H15" s="27">
        <v>79</v>
      </c>
      <c r="I15" s="27">
        <v>2</v>
      </c>
      <c r="J15" s="27">
        <v>1</v>
      </c>
      <c r="K15" s="27">
        <v>0</v>
      </c>
      <c r="L15" s="27">
        <v>0</v>
      </c>
      <c r="M15" s="27">
        <v>12</v>
      </c>
      <c r="N15" s="27">
        <v>0</v>
      </c>
      <c r="O15" s="28">
        <v>0</v>
      </c>
      <c r="P15" s="26">
        <v>1</v>
      </c>
      <c r="Q15" s="27">
        <f t="shared" ref="Q15:Q26" si="2">P15</f>
        <v>1</v>
      </c>
      <c r="R15" s="28">
        <f t="shared" ref="R15:R26" si="3">Q15+G15+J15</f>
        <v>175</v>
      </c>
      <c r="S15" s="29">
        <v>0</v>
      </c>
      <c r="T15" s="29">
        <v>0</v>
      </c>
      <c r="U15" s="29">
        <v>0</v>
      </c>
      <c r="V15" s="29">
        <v>0</v>
      </c>
      <c r="W15" s="30">
        <f t="shared" si="0"/>
        <v>0</v>
      </c>
      <c r="X15" s="30">
        <f t="shared" ref="X15:X26" si="4">W15+H15+I15+L15</f>
        <v>81</v>
      </c>
      <c r="Y15" s="26">
        <v>0</v>
      </c>
      <c r="Z15" s="27">
        <v>7</v>
      </c>
      <c r="AA15" s="31">
        <f t="shared" ref="AA15:AA26" si="5">SUM(F15:O15)</f>
        <v>267</v>
      </c>
      <c r="AB15" s="38">
        <f t="shared" si="1"/>
        <v>275</v>
      </c>
      <c r="AC15">
        <f>C30</f>
        <v>13</v>
      </c>
    </row>
    <row r="16" spans="1:29" ht="15" customHeight="1" x14ac:dyDescent="0.25">
      <c r="A16" s="63">
        <v>3</v>
      </c>
      <c r="B16" s="32" t="s">
        <v>13</v>
      </c>
      <c r="C16" s="14">
        <v>412</v>
      </c>
      <c r="D16" s="15" t="s">
        <v>14</v>
      </c>
      <c r="E16" s="64">
        <v>483</v>
      </c>
      <c r="F16" s="33">
        <v>0</v>
      </c>
      <c r="G16" s="19">
        <v>127</v>
      </c>
      <c r="H16" s="19">
        <v>103</v>
      </c>
      <c r="I16" s="19">
        <v>2</v>
      </c>
      <c r="J16" s="19">
        <v>1</v>
      </c>
      <c r="K16" s="19">
        <v>0</v>
      </c>
      <c r="L16" s="19">
        <v>0</v>
      </c>
      <c r="M16" s="19">
        <v>23</v>
      </c>
      <c r="N16" s="19">
        <v>0</v>
      </c>
      <c r="O16" s="34">
        <v>0</v>
      </c>
      <c r="P16" s="33">
        <v>1</v>
      </c>
      <c r="Q16" s="19">
        <f t="shared" si="2"/>
        <v>1</v>
      </c>
      <c r="R16" s="34">
        <f t="shared" si="3"/>
        <v>129</v>
      </c>
      <c r="S16" s="36">
        <v>2</v>
      </c>
      <c r="T16" s="36">
        <v>0</v>
      </c>
      <c r="U16" s="36">
        <v>0</v>
      </c>
      <c r="V16" s="36">
        <v>0</v>
      </c>
      <c r="W16" s="37">
        <f t="shared" si="0"/>
        <v>2</v>
      </c>
      <c r="X16" s="37">
        <f t="shared" si="4"/>
        <v>107</v>
      </c>
      <c r="Y16" s="33">
        <v>0</v>
      </c>
      <c r="Z16" s="19">
        <v>6</v>
      </c>
      <c r="AA16" s="35">
        <f t="shared" si="5"/>
        <v>256</v>
      </c>
      <c r="AB16" s="38">
        <f t="shared" si="1"/>
        <v>265</v>
      </c>
      <c r="AC16">
        <f>AC15-AC14</f>
        <v>13</v>
      </c>
    </row>
    <row r="17" spans="1:29" ht="15" customHeight="1" x14ac:dyDescent="0.25">
      <c r="A17" s="61">
        <v>4</v>
      </c>
      <c r="B17" s="23" t="s">
        <v>13</v>
      </c>
      <c r="C17" s="24">
        <v>412</v>
      </c>
      <c r="D17" s="25" t="s">
        <v>15</v>
      </c>
      <c r="E17" s="62">
        <v>482</v>
      </c>
      <c r="F17" s="26">
        <v>0</v>
      </c>
      <c r="G17" s="27">
        <v>146</v>
      </c>
      <c r="H17" s="27">
        <v>91</v>
      </c>
      <c r="I17" s="27">
        <v>4</v>
      </c>
      <c r="J17" s="27">
        <v>1</v>
      </c>
      <c r="K17" s="27">
        <v>0</v>
      </c>
      <c r="L17" s="27">
        <v>0</v>
      </c>
      <c r="M17" s="27">
        <v>20</v>
      </c>
      <c r="N17" s="27">
        <v>0</v>
      </c>
      <c r="O17" s="28">
        <v>0</v>
      </c>
      <c r="P17" s="26">
        <v>0</v>
      </c>
      <c r="Q17" s="27">
        <f t="shared" si="2"/>
        <v>0</v>
      </c>
      <c r="R17" s="28">
        <f t="shared" si="3"/>
        <v>147</v>
      </c>
      <c r="S17" s="29">
        <v>0</v>
      </c>
      <c r="T17" s="29">
        <v>0</v>
      </c>
      <c r="U17" s="29">
        <v>0</v>
      </c>
      <c r="V17" s="29">
        <v>0</v>
      </c>
      <c r="W17" s="30">
        <f t="shared" si="0"/>
        <v>0</v>
      </c>
      <c r="X17" s="30">
        <f t="shared" si="4"/>
        <v>95</v>
      </c>
      <c r="Y17" s="26">
        <v>0</v>
      </c>
      <c r="Z17" s="27">
        <v>5</v>
      </c>
      <c r="AA17" s="31">
        <f t="shared" si="5"/>
        <v>262</v>
      </c>
      <c r="AB17" s="38">
        <f t="shared" si="1"/>
        <v>267</v>
      </c>
      <c r="AC17" s="65">
        <f>AC16*100/AC15</f>
        <v>100</v>
      </c>
    </row>
    <row r="18" spans="1:29" ht="15" customHeight="1" x14ac:dyDescent="0.25">
      <c r="A18" s="63">
        <v>5</v>
      </c>
      <c r="B18" s="32" t="s">
        <v>13</v>
      </c>
      <c r="C18" s="14">
        <v>413</v>
      </c>
      <c r="D18" s="15" t="s">
        <v>14</v>
      </c>
      <c r="E18" s="64">
        <v>464</v>
      </c>
      <c r="F18" s="33">
        <v>0</v>
      </c>
      <c r="G18" s="19">
        <v>125</v>
      </c>
      <c r="H18" s="19">
        <v>112</v>
      </c>
      <c r="I18" s="19">
        <v>0</v>
      </c>
      <c r="J18" s="19">
        <v>2</v>
      </c>
      <c r="K18" s="19">
        <v>0</v>
      </c>
      <c r="L18" s="19">
        <v>0</v>
      </c>
      <c r="M18" s="19">
        <v>15</v>
      </c>
      <c r="N18" s="19">
        <v>0</v>
      </c>
      <c r="O18" s="34">
        <v>0</v>
      </c>
      <c r="P18" s="33">
        <v>1</v>
      </c>
      <c r="Q18" s="19">
        <f t="shared" si="2"/>
        <v>1</v>
      </c>
      <c r="R18" s="34">
        <f t="shared" si="3"/>
        <v>128</v>
      </c>
      <c r="S18" s="36">
        <v>0</v>
      </c>
      <c r="T18" s="36">
        <v>0</v>
      </c>
      <c r="U18" s="36">
        <v>0</v>
      </c>
      <c r="V18" s="36">
        <v>0</v>
      </c>
      <c r="W18" s="37">
        <f t="shared" si="0"/>
        <v>0</v>
      </c>
      <c r="X18" s="37">
        <f t="shared" si="4"/>
        <v>112</v>
      </c>
      <c r="Y18" s="33">
        <v>0</v>
      </c>
      <c r="Z18" s="19">
        <v>5</v>
      </c>
      <c r="AA18" s="35">
        <f t="shared" si="5"/>
        <v>254</v>
      </c>
      <c r="AB18" s="38">
        <f t="shared" si="1"/>
        <v>260</v>
      </c>
      <c r="AC18" s="68" t="str">
        <f>TEXT(AC17,"0.00")</f>
        <v>100.00</v>
      </c>
    </row>
    <row r="19" spans="1:29" ht="15" customHeight="1" x14ac:dyDescent="0.25">
      <c r="A19" s="61">
        <v>6</v>
      </c>
      <c r="B19" s="23" t="s">
        <v>13</v>
      </c>
      <c r="C19" s="24">
        <v>413</v>
      </c>
      <c r="D19" s="25" t="s">
        <v>15</v>
      </c>
      <c r="E19" s="62">
        <v>464</v>
      </c>
      <c r="F19" s="26">
        <v>0</v>
      </c>
      <c r="G19" s="27">
        <v>142</v>
      </c>
      <c r="H19" s="27">
        <v>97</v>
      </c>
      <c r="I19" s="27">
        <v>2</v>
      </c>
      <c r="J19" s="27">
        <v>1</v>
      </c>
      <c r="K19" s="27">
        <v>0</v>
      </c>
      <c r="L19" s="27">
        <v>0</v>
      </c>
      <c r="M19" s="27">
        <v>17</v>
      </c>
      <c r="N19" s="27">
        <v>0</v>
      </c>
      <c r="O19" s="28">
        <v>0</v>
      </c>
      <c r="P19" s="26">
        <v>1</v>
      </c>
      <c r="Q19" s="27">
        <f t="shared" si="2"/>
        <v>1</v>
      </c>
      <c r="R19" s="28">
        <f t="shared" si="3"/>
        <v>144</v>
      </c>
      <c r="S19" s="29">
        <v>2</v>
      </c>
      <c r="T19" s="29">
        <v>0</v>
      </c>
      <c r="U19" s="29">
        <v>0</v>
      </c>
      <c r="V19" s="29">
        <v>0</v>
      </c>
      <c r="W19" s="30">
        <f t="shared" si="0"/>
        <v>2</v>
      </c>
      <c r="X19" s="30">
        <f t="shared" si="4"/>
        <v>101</v>
      </c>
      <c r="Y19" s="26">
        <v>0</v>
      </c>
      <c r="Z19" s="27">
        <v>9</v>
      </c>
      <c r="AA19" s="31">
        <f t="shared" si="5"/>
        <v>259</v>
      </c>
      <c r="AB19" s="38">
        <f t="shared" si="1"/>
        <v>271</v>
      </c>
    </row>
    <row r="20" spans="1:29" ht="15" customHeight="1" x14ac:dyDescent="0.25">
      <c r="A20" s="63">
        <v>7</v>
      </c>
      <c r="B20" s="32" t="s">
        <v>13</v>
      </c>
      <c r="C20" s="14">
        <v>414</v>
      </c>
      <c r="D20" s="15" t="s">
        <v>14</v>
      </c>
      <c r="E20" s="64">
        <v>424</v>
      </c>
      <c r="F20" s="33">
        <v>0</v>
      </c>
      <c r="G20" s="19">
        <v>105</v>
      </c>
      <c r="H20" s="19">
        <v>81</v>
      </c>
      <c r="I20" s="19">
        <v>1</v>
      </c>
      <c r="J20" s="19">
        <v>3</v>
      </c>
      <c r="K20" s="19">
        <v>0</v>
      </c>
      <c r="L20" s="19">
        <v>3</v>
      </c>
      <c r="M20" s="19">
        <v>28</v>
      </c>
      <c r="N20" s="19">
        <v>0</v>
      </c>
      <c r="O20" s="34">
        <v>0</v>
      </c>
      <c r="P20" s="33">
        <v>1</v>
      </c>
      <c r="Q20" s="19">
        <f t="shared" si="2"/>
        <v>1</v>
      </c>
      <c r="R20" s="34">
        <f t="shared" si="3"/>
        <v>109</v>
      </c>
      <c r="S20" s="36">
        <v>3</v>
      </c>
      <c r="T20" s="36">
        <v>0</v>
      </c>
      <c r="U20" s="36">
        <v>0</v>
      </c>
      <c r="V20" s="36">
        <v>0</v>
      </c>
      <c r="W20" s="37">
        <f t="shared" si="0"/>
        <v>3</v>
      </c>
      <c r="X20" s="37">
        <f t="shared" si="4"/>
        <v>88</v>
      </c>
      <c r="Y20" s="33">
        <v>0</v>
      </c>
      <c r="Z20" s="19">
        <v>4</v>
      </c>
      <c r="AA20" s="35">
        <f t="shared" si="5"/>
        <v>221</v>
      </c>
      <c r="AB20" s="38">
        <f t="shared" si="1"/>
        <v>229</v>
      </c>
    </row>
    <row r="21" spans="1:29" ht="15" customHeight="1" x14ac:dyDescent="0.25">
      <c r="A21" s="61">
        <v>8</v>
      </c>
      <c r="B21" s="23" t="s">
        <v>13</v>
      </c>
      <c r="C21" s="24">
        <v>414</v>
      </c>
      <c r="D21" s="25" t="s">
        <v>15</v>
      </c>
      <c r="E21" s="62">
        <v>424</v>
      </c>
      <c r="F21" s="26">
        <v>0</v>
      </c>
      <c r="G21" s="27">
        <v>104</v>
      </c>
      <c r="H21" s="27">
        <v>75</v>
      </c>
      <c r="I21" s="27">
        <v>1</v>
      </c>
      <c r="J21" s="27">
        <v>3</v>
      </c>
      <c r="K21" s="27">
        <v>0</v>
      </c>
      <c r="L21" s="27">
        <v>1</v>
      </c>
      <c r="M21" s="27">
        <v>25</v>
      </c>
      <c r="N21" s="27">
        <v>0</v>
      </c>
      <c r="O21" s="28">
        <v>0</v>
      </c>
      <c r="P21" s="26">
        <v>0</v>
      </c>
      <c r="Q21" s="27">
        <f t="shared" si="2"/>
        <v>0</v>
      </c>
      <c r="R21" s="28">
        <f t="shared" si="3"/>
        <v>107</v>
      </c>
      <c r="S21" s="29">
        <v>0</v>
      </c>
      <c r="T21" s="29">
        <v>0</v>
      </c>
      <c r="U21" s="29">
        <v>0</v>
      </c>
      <c r="V21" s="29">
        <v>1</v>
      </c>
      <c r="W21" s="30">
        <f t="shared" si="0"/>
        <v>1</v>
      </c>
      <c r="X21" s="30">
        <f t="shared" si="4"/>
        <v>78</v>
      </c>
      <c r="Y21" s="26">
        <v>0</v>
      </c>
      <c r="Z21" s="27">
        <v>4</v>
      </c>
      <c r="AA21" s="31">
        <f t="shared" si="5"/>
        <v>209</v>
      </c>
      <c r="AB21" s="38">
        <f t="shared" si="1"/>
        <v>214</v>
      </c>
    </row>
    <row r="22" spans="1:29" ht="15" customHeight="1" x14ac:dyDescent="0.25">
      <c r="A22" s="63">
        <v>9</v>
      </c>
      <c r="B22" s="32" t="s">
        <v>13</v>
      </c>
      <c r="C22" s="14">
        <v>414</v>
      </c>
      <c r="D22" s="15" t="s">
        <v>16</v>
      </c>
      <c r="E22" s="64">
        <v>122</v>
      </c>
      <c r="F22" s="33">
        <v>0</v>
      </c>
      <c r="G22" s="19">
        <v>20</v>
      </c>
      <c r="H22" s="19">
        <v>26</v>
      </c>
      <c r="I22" s="19">
        <v>0</v>
      </c>
      <c r="J22" s="19">
        <v>0</v>
      </c>
      <c r="K22" s="19">
        <v>0</v>
      </c>
      <c r="L22" s="19">
        <v>0</v>
      </c>
      <c r="M22" s="19">
        <v>16</v>
      </c>
      <c r="N22" s="19">
        <v>0</v>
      </c>
      <c r="O22" s="34">
        <v>0</v>
      </c>
      <c r="P22" s="33">
        <v>0</v>
      </c>
      <c r="Q22" s="19">
        <f t="shared" si="2"/>
        <v>0</v>
      </c>
      <c r="R22" s="34">
        <f t="shared" si="3"/>
        <v>20</v>
      </c>
      <c r="S22" s="36">
        <v>0</v>
      </c>
      <c r="T22" s="36">
        <v>0</v>
      </c>
      <c r="U22" s="36">
        <v>0</v>
      </c>
      <c r="V22" s="36">
        <v>0</v>
      </c>
      <c r="W22" s="37">
        <f t="shared" si="0"/>
        <v>0</v>
      </c>
      <c r="X22" s="37">
        <f t="shared" si="4"/>
        <v>26</v>
      </c>
      <c r="Y22" s="33">
        <v>0</v>
      </c>
      <c r="Z22" s="19">
        <v>0</v>
      </c>
      <c r="AA22" s="35">
        <f t="shared" si="5"/>
        <v>62</v>
      </c>
      <c r="AB22" s="38">
        <f t="shared" si="1"/>
        <v>62</v>
      </c>
    </row>
    <row r="23" spans="1:29" ht="15" customHeight="1" x14ac:dyDescent="0.25">
      <c r="A23" s="61">
        <v>10</v>
      </c>
      <c r="B23" s="23" t="s">
        <v>13</v>
      </c>
      <c r="C23" s="24">
        <v>416</v>
      </c>
      <c r="D23" s="25" t="s">
        <v>14</v>
      </c>
      <c r="E23" s="62">
        <v>709</v>
      </c>
      <c r="F23" s="26">
        <v>0</v>
      </c>
      <c r="G23" s="27">
        <v>107</v>
      </c>
      <c r="H23" s="27">
        <v>109</v>
      </c>
      <c r="I23" s="27">
        <v>2</v>
      </c>
      <c r="J23" s="27">
        <v>3</v>
      </c>
      <c r="K23" s="27">
        <v>0</v>
      </c>
      <c r="L23" s="27">
        <v>2</v>
      </c>
      <c r="M23" s="27">
        <v>18</v>
      </c>
      <c r="N23" s="27">
        <v>0</v>
      </c>
      <c r="O23" s="28">
        <v>0</v>
      </c>
      <c r="P23" s="26">
        <v>0</v>
      </c>
      <c r="Q23" s="27">
        <f t="shared" si="2"/>
        <v>0</v>
      </c>
      <c r="R23" s="28">
        <f t="shared" si="3"/>
        <v>110</v>
      </c>
      <c r="S23" s="29">
        <v>0</v>
      </c>
      <c r="T23" s="29">
        <v>0</v>
      </c>
      <c r="U23" s="29">
        <v>0</v>
      </c>
      <c r="V23" s="29">
        <v>0</v>
      </c>
      <c r="W23" s="30">
        <f t="shared" si="0"/>
        <v>0</v>
      </c>
      <c r="X23" s="30">
        <f t="shared" si="4"/>
        <v>113</v>
      </c>
      <c r="Y23" s="26">
        <v>0</v>
      </c>
      <c r="Z23" s="27">
        <v>9</v>
      </c>
      <c r="AA23" s="31">
        <f t="shared" si="5"/>
        <v>241</v>
      </c>
      <c r="AB23" s="38">
        <f t="shared" si="1"/>
        <v>250</v>
      </c>
    </row>
    <row r="24" spans="1:29" ht="15" customHeight="1" x14ac:dyDescent="0.25">
      <c r="A24" s="63">
        <v>11</v>
      </c>
      <c r="B24" s="32" t="s">
        <v>13</v>
      </c>
      <c r="C24" s="14">
        <v>417</v>
      </c>
      <c r="D24" s="15" t="s">
        <v>14</v>
      </c>
      <c r="E24" s="64">
        <v>635</v>
      </c>
      <c r="F24" s="33">
        <v>0</v>
      </c>
      <c r="G24" s="19">
        <v>76</v>
      </c>
      <c r="H24" s="19">
        <v>170</v>
      </c>
      <c r="I24" s="19">
        <v>0</v>
      </c>
      <c r="J24" s="19">
        <v>2</v>
      </c>
      <c r="K24" s="19">
        <v>0</v>
      </c>
      <c r="L24" s="19">
        <v>2</v>
      </c>
      <c r="M24" s="19">
        <v>17</v>
      </c>
      <c r="N24" s="19">
        <v>0</v>
      </c>
      <c r="O24" s="34">
        <v>0</v>
      </c>
      <c r="P24" s="33">
        <v>1</v>
      </c>
      <c r="Q24" s="19">
        <f t="shared" si="2"/>
        <v>1</v>
      </c>
      <c r="R24" s="34">
        <f t="shared" si="3"/>
        <v>79</v>
      </c>
      <c r="S24" s="36">
        <v>2</v>
      </c>
      <c r="T24" s="36">
        <v>0</v>
      </c>
      <c r="U24" s="36">
        <v>1</v>
      </c>
      <c r="V24" s="36">
        <v>2</v>
      </c>
      <c r="W24" s="37">
        <f t="shared" si="0"/>
        <v>5</v>
      </c>
      <c r="X24" s="37">
        <f t="shared" si="4"/>
        <v>177</v>
      </c>
      <c r="Y24" s="33">
        <v>0</v>
      </c>
      <c r="Z24" s="19">
        <v>1</v>
      </c>
      <c r="AA24" s="35">
        <f t="shared" si="5"/>
        <v>267</v>
      </c>
      <c r="AB24" s="38">
        <f t="shared" si="1"/>
        <v>274</v>
      </c>
    </row>
    <row r="25" spans="1:29" ht="15" customHeight="1" x14ac:dyDescent="0.25">
      <c r="A25" s="61">
        <v>12</v>
      </c>
      <c r="B25" s="23" t="s">
        <v>13</v>
      </c>
      <c r="C25" s="24">
        <v>418</v>
      </c>
      <c r="D25" s="25" t="s">
        <v>14</v>
      </c>
      <c r="E25" s="62">
        <v>544</v>
      </c>
      <c r="F25" s="26">
        <v>0</v>
      </c>
      <c r="G25" s="27">
        <v>42</v>
      </c>
      <c r="H25" s="27">
        <v>149</v>
      </c>
      <c r="I25" s="27">
        <v>1</v>
      </c>
      <c r="J25" s="27">
        <v>2</v>
      </c>
      <c r="K25" s="27">
        <v>0</v>
      </c>
      <c r="L25" s="27">
        <v>1</v>
      </c>
      <c r="M25" s="27">
        <v>2</v>
      </c>
      <c r="N25" s="27">
        <v>0</v>
      </c>
      <c r="O25" s="28">
        <v>0</v>
      </c>
      <c r="P25" s="26">
        <v>0</v>
      </c>
      <c r="Q25" s="27">
        <f t="shared" si="2"/>
        <v>0</v>
      </c>
      <c r="R25" s="28">
        <f t="shared" si="3"/>
        <v>44</v>
      </c>
      <c r="S25" s="29">
        <v>0</v>
      </c>
      <c r="T25" s="29">
        <v>0</v>
      </c>
      <c r="U25" s="29">
        <v>0</v>
      </c>
      <c r="V25" s="29">
        <v>0</v>
      </c>
      <c r="W25" s="30">
        <f t="shared" si="0"/>
        <v>0</v>
      </c>
      <c r="X25" s="30">
        <f t="shared" si="4"/>
        <v>151</v>
      </c>
      <c r="Y25" s="26">
        <v>0</v>
      </c>
      <c r="Z25" s="27">
        <v>5</v>
      </c>
      <c r="AA25" s="31">
        <f t="shared" si="5"/>
        <v>197</v>
      </c>
      <c r="AB25" s="38">
        <f t="shared" si="1"/>
        <v>202</v>
      </c>
    </row>
    <row r="26" spans="1:29" ht="15" customHeight="1" x14ac:dyDescent="0.25">
      <c r="A26" s="63">
        <v>13</v>
      </c>
      <c r="B26" s="32" t="s">
        <v>13</v>
      </c>
      <c r="C26" s="14">
        <v>419</v>
      </c>
      <c r="D26" s="15" t="s">
        <v>14</v>
      </c>
      <c r="E26" s="64">
        <v>307</v>
      </c>
      <c r="F26" s="33">
        <v>0</v>
      </c>
      <c r="G26" s="19">
        <v>57</v>
      </c>
      <c r="H26" s="19">
        <v>40</v>
      </c>
      <c r="I26" s="19">
        <v>0</v>
      </c>
      <c r="J26" s="19">
        <v>1</v>
      </c>
      <c r="K26" s="19">
        <v>0</v>
      </c>
      <c r="L26" s="19">
        <v>0</v>
      </c>
      <c r="M26" s="19">
        <v>0</v>
      </c>
      <c r="N26" s="19">
        <v>0</v>
      </c>
      <c r="O26" s="34">
        <v>0</v>
      </c>
      <c r="P26" s="33">
        <v>1</v>
      </c>
      <c r="Q26" s="19">
        <f t="shared" si="2"/>
        <v>1</v>
      </c>
      <c r="R26" s="34">
        <f t="shared" si="3"/>
        <v>59</v>
      </c>
      <c r="S26" s="36">
        <v>5</v>
      </c>
      <c r="T26" s="36">
        <v>0</v>
      </c>
      <c r="U26" s="36">
        <v>0</v>
      </c>
      <c r="V26" s="36">
        <v>0</v>
      </c>
      <c r="W26" s="37">
        <f t="shared" si="0"/>
        <v>5</v>
      </c>
      <c r="X26" s="37">
        <f t="shared" si="4"/>
        <v>45</v>
      </c>
      <c r="Y26" s="33">
        <v>0</v>
      </c>
      <c r="Z26" s="19">
        <v>1</v>
      </c>
      <c r="AA26" s="35">
        <f t="shared" si="5"/>
        <v>98</v>
      </c>
      <c r="AB26" s="38">
        <f>SUM(Y26:AA26)+W26+P26</f>
        <v>105</v>
      </c>
    </row>
    <row r="27" spans="1:29" ht="5.0999999999999996" customHeight="1" x14ac:dyDescent="0.25">
      <c r="A27" s="39"/>
      <c r="B27" s="40"/>
      <c r="C27" s="41"/>
      <c r="D27" s="42"/>
      <c r="E27" s="43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5"/>
    </row>
    <row r="28" spans="1:29" ht="0.95" customHeight="1" x14ac:dyDescent="0.25">
      <c r="A28" s="46"/>
      <c r="B28" s="47"/>
      <c r="C28" s="48"/>
      <c r="D28" s="49"/>
      <c r="E28" s="50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2"/>
    </row>
    <row r="29" spans="1:29" ht="0.95" customHeight="1" x14ac:dyDescent="0.25">
      <c r="A29" s="39"/>
      <c r="B29" s="40"/>
      <c r="C29" s="41"/>
      <c r="D29" s="42"/>
      <c r="E29" s="43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5"/>
    </row>
    <row r="30" spans="1:29" ht="30" customHeight="1" x14ac:dyDescent="0.25">
      <c r="A30" s="53" t="s">
        <v>17</v>
      </c>
      <c r="B30" s="53"/>
      <c r="C30" s="53">
        <f>COUNTA(C14:C26)</f>
        <v>13</v>
      </c>
      <c r="D30" s="54"/>
      <c r="E30" s="55">
        <f t="shared" ref="E30:AB30" si="6">SUM(E14:E26)</f>
        <v>6168</v>
      </c>
      <c r="F30" s="55">
        <f t="shared" si="6"/>
        <v>0</v>
      </c>
      <c r="G30" s="55">
        <f t="shared" si="6"/>
        <v>1377</v>
      </c>
      <c r="H30" s="55">
        <f t="shared" si="6"/>
        <v>1241</v>
      </c>
      <c r="I30" s="55">
        <f t="shared" si="6"/>
        <v>15</v>
      </c>
      <c r="J30" s="55">
        <f t="shared" si="6"/>
        <v>20</v>
      </c>
      <c r="K30" s="55">
        <f t="shared" si="6"/>
        <v>0</v>
      </c>
      <c r="L30" s="55">
        <f t="shared" si="6"/>
        <v>12</v>
      </c>
      <c r="M30" s="55">
        <f t="shared" si="6"/>
        <v>207</v>
      </c>
      <c r="N30" s="55">
        <f t="shared" si="6"/>
        <v>0</v>
      </c>
      <c r="O30" s="55">
        <f t="shared" si="6"/>
        <v>0</v>
      </c>
      <c r="P30" s="55">
        <f t="shared" si="6"/>
        <v>9</v>
      </c>
      <c r="Q30" s="55">
        <f t="shared" si="6"/>
        <v>9</v>
      </c>
      <c r="R30" s="55">
        <f t="shared" si="6"/>
        <v>1406</v>
      </c>
      <c r="S30" s="55">
        <f t="shared" si="6"/>
        <v>15</v>
      </c>
      <c r="T30" s="55">
        <f t="shared" si="6"/>
        <v>0</v>
      </c>
      <c r="U30" s="55">
        <f t="shared" si="6"/>
        <v>1</v>
      </c>
      <c r="V30" s="55">
        <f t="shared" si="6"/>
        <v>3</v>
      </c>
      <c r="W30" s="55">
        <f t="shared" si="6"/>
        <v>19</v>
      </c>
      <c r="X30" s="55">
        <f t="shared" si="6"/>
        <v>1287</v>
      </c>
      <c r="Y30" s="55">
        <f t="shared" si="6"/>
        <v>0</v>
      </c>
      <c r="Z30" s="55">
        <f t="shared" si="6"/>
        <v>58</v>
      </c>
      <c r="AA30" s="55">
        <f t="shared" si="6"/>
        <v>2872</v>
      </c>
      <c r="AB30" s="55">
        <f t="shared" si="6"/>
        <v>2958</v>
      </c>
    </row>
  </sheetData>
  <mergeCells count="9">
    <mergeCell ref="F5:AB7"/>
    <mergeCell ref="A7:D7"/>
    <mergeCell ref="F8:AB10"/>
    <mergeCell ref="A12:E12"/>
    <mergeCell ref="F12:O12"/>
    <mergeCell ref="P12:R12"/>
    <mergeCell ref="S12:X12"/>
    <mergeCell ref="Y12:AB12"/>
    <mergeCell ref="A8:D8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M_01_028_CHURINTZIO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</dc:creator>
  <cp:lastModifiedBy>Chema</cp:lastModifiedBy>
  <cp:lastPrinted>2015-06-02T23:12:52Z</cp:lastPrinted>
  <dcterms:created xsi:type="dcterms:W3CDTF">2015-05-31T15:54:41Z</dcterms:created>
  <dcterms:modified xsi:type="dcterms:W3CDTF">2015-06-20T01:10:38Z</dcterms:modified>
</cp:coreProperties>
</file>