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0295" windowHeight="5280"/>
  </bookViews>
  <sheets>
    <sheet name="M_03_007_APORO" sheetId="2" r:id="rId1"/>
  </sheets>
  <definedNames>
    <definedName name="_xlnm._FilterDatabase" localSheetId="0" hidden="1">M_03_007_APORO!$P$12:$R$12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2" l="1"/>
  <c r="T19" i="2"/>
  <c r="U19" i="2" s="1"/>
  <c r="Q19" i="2"/>
  <c r="R19" i="2" s="1"/>
  <c r="X18" i="2"/>
  <c r="T18" i="2"/>
  <c r="U18" i="2" s="1"/>
  <c r="Q18" i="2"/>
  <c r="R18" i="2" s="1"/>
  <c r="X17" i="2"/>
  <c r="T17" i="2"/>
  <c r="U17" i="2" s="1"/>
  <c r="Q17" i="2"/>
  <c r="R17" i="2" s="1"/>
  <c r="X16" i="2"/>
  <c r="T16" i="2"/>
  <c r="U16" i="2" s="1"/>
  <c r="Q16" i="2"/>
  <c r="X15" i="2"/>
  <c r="T15" i="2"/>
  <c r="U15" i="2" s="1"/>
  <c r="Q15" i="2"/>
  <c r="R15" i="2" s="1"/>
  <c r="X14" i="2"/>
  <c r="T14" i="2"/>
  <c r="U14" i="2" s="1"/>
  <c r="Q14" i="2"/>
  <c r="R14" i="2" s="1"/>
  <c r="Y19" i="2" l="1"/>
  <c r="Y18" i="2"/>
  <c r="Y16" i="2"/>
  <c r="Y17" i="2"/>
  <c r="Y14" i="2"/>
  <c r="Y15" i="2"/>
  <c r="R16" i="2"/>
  <c r="R23" i="2" s="1"/>
  <c r="W23" i="2"/>
  <c r="V23" i="2"/>
  <c r="S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Z15" i="2" s="1"/>
  <c r="A15" i="2"/>
  <c r="A16" i="2" s="1"/>
  <c r="A17" i="2" s="1"/>
  <c r="A18" i="2" s="1"/>
  <c r="A19" i="2" s="1"/>
  <c r="T23" i="2"/>
  <c r="Q23" i="2" l="1"/>
  <c r="U23" i="2"/>
  <c r="X23" i="2"/>
  <c r="Y23" i="2"/>
  <c r="Z14" i="2"/>
  <c r="Z16" i="2" s="1"/>
  <c r="Z17" i="2" l="1"/>
  <c r="Z18" i="2" s="1"/>
  <c r="A10" i="2" s="1"/>
  <c r="A9" i="2"/>
</calcChain>
</file>

<file path=xl/sharedStrings.xml><?xml version="1.0" encoding="utf-8"?>
<sst xmlns="http://schemas.openxmlformats.org/spreadsheetml/2006/main" count="34" uniqueCount="23">
  <si>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</si>
  <si>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</si>
  <si>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</si>
  <si>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</si>
  <si>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</si>
  <si>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</si>
  <si>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</si>
  <si>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</si>
  <si>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</si>
  <si>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</si>
  <si>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</si>
  <si>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</si>
  <si>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</si>
  <si>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</si>
  <si>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</si>
  <si>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</si>
  <si>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BÁSICA</t>
  </si>
  <si>
    <t>CONTIGUA 1</t>
  </si>
  <si>
    <t>TOTAL</t>
  </si>
  <si>
    <t>APORO</t>
  </si>
  <si>
    <t>Municipio: 007 Aporo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</si>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</sst>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3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18</xdr:col>
      <xdr:colOff>466725</xdr:colOff>
      <xdr:row>11</xdr:row>
      <xdr:rowOff>171450</xdr:rowOff>
    </xdr:from>
    <xdr:to>
      <xdr:col>19</xdr:col>
      <xdr:colOff>41581</xdr:colOff>
      <xdr:row>13</xdr:row>
      <xdr:rowOff>3481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820525" y="2266950"/>
          <a:ext cx="603556" cy="603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pane xSplit="5" ySplit="13" topLeftCell="O14" activePane="bottomRight" state="frozen"/>
      <selection pane="topRight" activeCell="F1" sqref="F1"/>
      <selection pane="bottomLeft" activeCell="A13" sqref="A13"/>
      <selection pane="bottomRight" activeCell="AA22" sqref="AA22"/>
    </sheetView>
  </sheetViews>
  <sheetFormatPr baseColWidth="10" defaultColWidth="11.42578125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5" t="s">
        <v>21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6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6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6" ht="15" customHeight="1" x14ac:dyDescent="0.3">
      <c r="A8" s="56" t="s">
        <v>20</v>
      </c>
      <c r="B8" s="56"/>
      <c r="C8" s="56"/>
      <c r="D8" s="56"/>
      <c r="F8" s="57" t="s">
        <v>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6" ht="15" customHeight="1" x14ac:dyDescent="0.3">
      <c r="A9" s="3" t="str">
        <f>CONCATENATE("Casillas computadas: ",Z16," de ",Z15)</f>
        <v>Casillas computadas: 6 de 6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58" t="s">
        <v>1</v>
      </c>
      <c r="B12" s="59"/>
      <c r="C12" s="59"/>
      <c r="D12" s="59"/>
      <c r="E12" s="60"/>
      <c r="F12" s="61" t="s">
        <v>2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3</v>
      </c>
      <c r="Q12" s="64"/>
      <c r="R12" s="64"/>
      <c r="S12" s="65" t="s">
        <v>4</v>
      </c>
      <c r="T12" s="66"/>
      <c r="U12" s="67"/>
      <c r="V12" s="68" t="s">
        <v>5</v>
      </c>
      <c r="W12" s="69"/>
      <c r="X12" s="69"/>
      <c r="Y12" s="70"/>
    </row>
    <row r="13" spans="1:26" s="13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0"/>
      <c r="T13" s="10" t="s">
        <v>11</v>
      </c>
      <c r="U13" s="10" t="s">
        <v>12</v>
      </c>
      <c r="V13" s="12" t="s">
        <v>13</v>
      </c>
      <c r="W13" s="12" t="s">
        <v>14</v>
      </c>
      <c r="X13" s="12" t="s">
        <v>15</v>
      </c>
      <c r="Y13" s="12" t="s">
        <v>22</v>
      </c>
    </row>
    <row r="14" spans="1:26" ht="15" customHeight="1" x14ac:dyDescent="0.25">
      <c r="A14" s="14">
        <v>1</v>
      </c>
      <c r="B14" s="15" t="s">
        <v>19</v>
      </c>
      <c r="C14" s="16">
        <v>132</v>
      </c>
      <c r="D14" s="15" t="s">
        <v>16</v>
      </c>
      <c r="E14" s="2">
        <v>549</v>
      </c>
      <c r="F14" s="17">
        <v>142</v>
      </c>
      <c r="G14" s="18">
        <v>146</v>
      </c>
      <c r="H14" s="18">
        <v>75</v>
      </c>
      <c r="I14" s="18">
        <v>47</v>
      </c>
      <c r="J14" s="18">
        <v>0</v>
      </c>
      <c r="K14" s="18">
        <v>0</v>
      </c>
      <c r="L14" s="18">
        <v>1</v>
      </c>
      <c r="M14" s="18">
        <v>4</v>
      </c>
      <c r="N14" s="18">
        <v>0</v>
      </c>
      <c r="O14" s="19">
        <v>13</v>
      </c>
      <c r="P14" s="20">
        <v>1</v>
      </c>
      <c r="Q14" s="21">
        <f>P14</f>
        <v>1</v>
      </c>
      <c r="R14" s="22">
        <f>Q14+J14+G14</f>
        <v>147</v>
      </c>
      <c r="S14" s="20">
        <v>0</v>
      </c>
      <c r="T14" s="21">
        <f>S14</f>
        <v>0</v>
      </c>
      <c r="U14" s="22">
        <f>T14+H14+L14</f>
        <v>76</v>
      </c>
      <c r="V14" s="17">
        <v>0</v>
      </c>
      <c r="W14" s="18">
        <v>9</v>
      </c>
      <c r="X14" s="23">
        <f>SUM(F14:O14)</f>
        <v>428</v>
      </c>
      <c r="Y14" s="24">
        <f>Q14+T14+V14+W14+X14</f>
        <v>438</v>
      </c>
      <c r="Z14">
        <f>COUNTIF(Y14:Y19,0)</f>
        <v>0</v>
      </c>
    </row>
    <row r="15" spans="1:26" ht="15" customHeight="1" x14ac:dyDescent="0.25">
      <c r="A15" s="25">
        <f>A14+1</f>
        <v>2</v>
      </c>
      <c r="B15" s="15" t="s">
        <v>19</v>
      </c>
      <c r="C15" s="16">
        <v>132</v>
      </c>
      <c r="D15" s="15" t="s">
        <v>17</v>
      </c>
      <c r="E15" s="2">
        <v>548</v>
      </c>
      <c r="F15" s="26">
        <v>146</v>
      </c>
      <c r="G15" s="27">
        <v>152</v>
      </c>
      <c r="H15" s="27">
        <v>62</v>
      </c>
      <c r="I15" s="27">
        <v>32</v>
      </c>
      <c r="J15" s="27">
        <v>1</v>
      </c>
      <c r="K15" s="27">
        <v>0</v>
      </c>
      <c r="L15" s="27">
        <v>0</v>
      </c>
      <c r="M15" s="27">
        <v>10</v>
      </c>
      <c r="N15" s="27">
        <v>0</v>
      </c>
      <c r="O15" s="28">
        <v>6</v>
      </c>
      <c r="P15" s="26">
        <v>3</v>
      </c>
      <c r="Q15" s="27">
        <f t="shared" ref="Q15:Q19" si="0">P15</f>
        <v>3</v>
      </c>
      <c r="R15" s="28">
        <f t="shared" ref="R15:R19" si="1">Q15+J15+G15</f>
        <v>156</v>
      </c>
      <c r="S15" s="26">
        <v>0</v>
      </c>
      <c r="T15" s="27">
        <f t="shared" ref="T15:T19" si="2">S15</f>
        <v>0</v>
      </c>
      <c r="U15" s="28">
        <f t="shared" ref="U15:U19" si="3">T15+H15+L15</f>
        <v>62</v>
      </c>
      <c r="V15" s="26">
        <v>0</v>
      </c>
      <c r="W15" s="27">
        <v>7</v>
      </c>
      <c r="X15" s="29">
        <f t="shared" ref="X15:X19" si="4">SUM(F15:O15)</f>
        <v>409</v>
      </c>
      <c r="Y15" s="30">
        <f t="shared" ref="Y15:Y19" si="5">Q15+T15+V15+W15+X15</f>
        <v>419</v>
      </c>
      <c r="Z15">
        <f>C23</f>
        <v>6</v>
      </c>
    </row>
    <row r="16" spans="1:26" ht="15" customHeight="1" x14ac:dyDescent="0.25">
      <c r="A16" s="31">
        <f t="shared" ref="A16:A19" si="6">A15+1</f>
        <v>3</v>
      </c>
      <c r="B16" s="15" t="s">
        <v>19</v>
      </c>
      <c r="C16" s="16">
        <v>133</v>
      </c>
      <c r="D16" s="15" t="s">
        <v>16</v>
      </c>
      <c r="E16" s="2">
        <v>474</v>
      </c>
      <c r="F16" s="32">
        <v>136</v>
      </c>
      <c r="G16" s="21">
        <v>112</v>
      </c>
      <c r="H16" s="21">
        <v>67</v>
      </c>
      <c r="I16" s="21">
        <v>9</v>
      </c>
      <c r="J16" s="21">
        <v>0</v>
      </c>
      <c r="K16" s="21">
        <v>0</v>
      </c>
      <c r="L16" s="21">
        <v>1</v>
      </c>
      <c r="M16" s="21">
        <v>14</v>
      </c>
      <c r="N16" s="21">
        <v>0</v>
      </c>
      <c r="O16" s="33">
        <v>9</v>
      </c>
      <c r="P16" s="32">
        <v>2</v>
      </c>
      <c r="Q16" s="21">
        <f t="shared" si="0"/>
        <v>2</v>
      </c>
      <c r="R16" s="33">
        <f t="shared" si="1"/>
        <v>114</v>
      </c>
      <c r="S16" s="32">
        <v>1</v>
      </c>
      <c r="T16" s="21">
        <f t="shared" si="2"/>
        <v>1</v>
      </c>
      <c r="U16" s="33">
        <f t="shared" si="3"/>
        <v>69</v>
      </c>
      <c r="V16" s="32">
        <v>0</v>
      </c>
      <c r="W16" s="21">
        <v>12</v>
      </c>
      <c r="X16" s="34">
        <f t="shared" si="4"/>
        <v>348</v>
      </c>
      <c r="Y16" s="35">
        <f t="shared" si="5"/>
        <v>363</v>
      </c>
      <c r="Z16">
        <f>Z15-Z14</f>
        <v>6</v>
      </c>
    </row>
    <row r="17" spans="1:26" ht="15" customHeight="1" x14ac:dyDescent="0.25">
      <c r="A17" s="25">
        <f t="shared" si="6"/>
        <v>4</v>
      </c>
      <c r="B17" s="15" t="s">
        <v>19</v>
      </c>
      <c r="C17" s="16">
        <v>133</v>
      </c>
      <c r="D17" s="15" t="s">
        <v>17</v>
      </c>
      <c r="E17" s="2">
        <v>474</v>
      </c>
      <c r="F17" s="26">
        <v>131</v>
      </c>
      <c r="G17" s="27">
        <v>125</v>
      </c>
      <c r="H17" s="27">
        <v>44</v>
      </c>
      <c r="I17" s="27">
        <v>9</v>
      </c>
      <c r="J17" s="27">
        <v>1</v>
      </c>
      <c r="K17" s="27">
        <v>0</v>
      </c>
      <c r="L17" s="27">
        <v>1</v>
      </c>
      <c r="M17" s="27">
        <v>11</v>
      </c>
      <c r="N17" s="27">
        <v>0</v>
      </c>
      <c r="O17" s="28">
        <v>10</v>
      </c>
      <c r="P17" s="26">
        <v>0</v>
      </c>
      <c r="Q17" s="27">
        <f t="shared" si="0"/>
        <v>0</v>
      </c>
      <c r="R17" s="28">
        <f t="shared" si="1"/>
        <v>126</v>
      </c>
      <c r="S17" s="26">
        <v>0</v>
      </c>
      <c r="T17" s="27">
        <f t="shared" si="2"/>
        <v>0</v>
      </c>
      <c r="U17" s="28">
        <f t="shared" si="3"/>
        <v>45</v>
      </c>
      <c r="V17" s="26">
        <v>0</v>
      </c>
      <c r="W17" s="27">
        <v>10</v>
      </c>
      <c r="X17" s="29">
        <f t="shared" si="4"/>
        <v>332</v>
      </c>
      <c r="Y17" s="30">
        <f t="shared" si="5"/>
        <v>342</v>
      </c>
      <c r="Z17" s="36">
        <f>Z16*100/Z15</f>
        <v>100</v>
      </c>
    </row>
    <row r="18" spans="1:26" ht="15" customHeight="1" x14ac:dyDescent="0.25">
      <c r="A18" s="31">
        <f t="shared" si="6"/>
        <v>5</v>
      </c>
      <c r="B18" s="15" t="s">
        <v>19</v>
      </c>
      <c r="C18" s="16">
        <v>134</v>
      </c>
      <c r="D18" s="15" t="s">
        <v>16</v>
      </c>
      <c r="E18" s="2">
        <v>266</v>
      </c>
      <c r="F18" s="32">
        <v>83</v>
      </c>
      <c r="G18" s="21">
        <v>55</v>
      </c>
      <c r="H18" s="21">
        <v>49</v>
      </c>
      <c r="I18" s="21">
        <v>5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33">
        <v>2</v>
      </c>
      <c r="P18" s="32">
        <v>0</v>
      </c>
      <c r="Q18" s="21">
        <f t="shared" si="0"/>
        <v>0</v>
      </c>
      <c r="R18" s="33">
        <f t="shared" si="1"/>
        <v>55</v>
      </c>
      <c r="S18" s="32">
        <v>0</v>
      </c>
      <c r="T18" s="21">
        <f t="shared" si="2"/>
        <v>0</v>
      </c>
      <c r="U18" s="33">
        <f t="shared" si="3"/>
        <v>49</v>
      </c>
      <c r="V18" s="32">
        <v>0</v>
      </c>
      <c r="W18" s="21">
        <v>7</v>
      </c>
      <c r="X18" s="34">
        <f t="shared" si="4"/>
        <v>194</v>
      </c>
      <c r="Y18" s="35">
        <f t="shared" si="5"/>
        <v>201</v>
      </c>
      <c r="Z18" s="37" t="str">
        <f>TEXT(Z17,"0.00")</f>
        <v>100.00</v>
      </c>
    </row>
    <row r="19" spans="1:26" ht="15" customHeight="1" x14ac:dyDescent="0.25">
      <c r="A19" s="25">
        <f t="shared" si="6"/>
        <v>6</v>
      </c>
      <c r="B19" s="15" t="s">
        <v>19</v>
      </c>
      <c r="C19" s="16">
        <v>135</v>
      </c>
      <c r="D19" s="15" t="s">
        <v>16</v>
      </c>
      <c r="E19" s="2">
        <v>371</v>
      </c>
      <c r="F19" s="26">
        <v>125</v>
      </c>
      <c r="G19" s="27">
        <v>97</v>
      </c>
      <c r="H19" s="27">
        <v>17</v>
      </c>
      <c r="I19" s="27">
        <v>40</v>
      </c>
      <c r="J19" s="27">
        <v>0</v>
      </c>
      <c r="K19" s="27">
        <v>0</v>
      </c>
      <c r="L19" s="27">
        <v>1</v>
      </c>
      <c r="M19" s="27">
        <v>6</v>
      </c>
      <c r="N19" s="27">
        <v>0</v>
      </c>
      <c r="O19" s="28">
        <v>10</v>
      </c>
      <c r="P19" s="26">
        <v>2</v>
      </c>
      <c r="Q19" s="27">
        <f t="shared" si="0"/>
        <v>2</v>
      </c>
      <c r="R19" s="28">
        <f t="shared" si="1"/>
        <v>99</v>
      </c>
      <c r="S19" s="26">
        <v>0</v>
      </c>
      <c r="T19" s="27">
        <f t="shared" si="2"/>
        <v>0</v>
      </c>
      <c r="U19" s="28">
        <f t="shared" si="3"/>
        <v>18</v>
      </c>
      <c r="V19" s="26">
        <v>0</v>
      </c>
      <c r="W19" s="27">
        <v>14</v>
      </c>
      <c r="X19" s="29">
        <f t="shared" si="4"/>
        <v>296</v>
      </c>
      <c r="Y19" s="30">
        <f t="shared" si="5"/>
        <v>312</v>
      </c>
    </row>
    <row r="20" spans="1:26" ht="5.0999999999999996" customHeight="1" x14ac:dyDescent="0.25">
      <c r="A20" s="38"/>
      <c r="B20" s="39"/>
      <c r="C20" s="40"/>
      <c r="D20" s="41"/>
      <c r="E20" s="42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</row>
    <row r="21" spans="1:26" ht="0.95" customHeight="1" x14ac:dyDescent="0.25">
      <c r="A21" s="45"/>
      <c r="B21" s="46"/>
      <c r="C21" s="47"/>
      <c r="D21" s="48"/>
      <c r="E21" s="49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1"/>
    </row>
    <row r="22" spans="1:26" ht="0.95" customHeight="1" x14ac:dyDescent="0.25">
      <c r="A22" s="38"/>
      <c r="B22" s="39"/>
      <c r="C22" s="40"/>
      <c r="D22" s="41"/>
      <c r="E22" s="42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</row>
    <row r="23" spans="1:26" ht="30" customHeight="1" x14ac:dyDescent="0.25">
      <c r="A23" s="52" t="s">
        <v>18</v>
      </c>
      <c r="B23" s="52"/>
      <c r="C23" s="52">
        <f>COUNTA(C14:C19)</f>
        <v>6</v>
      </c>
      <c r="D23" s="53"/>
      <c r="E23" s="54">
        <f t="shared" ref="E23:Y23" si="7">SUM(E14:E19)</f>
        <v>2682</v>
      </c>
      <c r="F23" s="54">
        <f t="shared" si="7"/>
        <v>763</v>
      </c>
      <c r="G23" s="54">
        <f t="shared" si="7"/>
        <v>687</v>
      </c>
      <c r="H23" s="54">
        <f t="shared" si="7"/>
        <v>314</v>
      </c>
      <c r="I23" s="54">
        <f t="shared" si="7"/>
        <v>142</v>
      </c>
      <c r="J23" s="54">
        <f t="shared" si="7"/>
        <v>2</v>
      </c>
      <c r="K23" s="54">
        <f t="shared" si="7"/>
        <v>0</v>
      </c>
      <c r="L23" s="54">
        <f t="shared" si="7"/>
        <v>4</v>
      </c>
      <c r="M23" s="54">
        <f t="shared" si="7"/>
        <v>45</v>
      </c>
      <c r="N23" s="54">
        <f t="shared" si="7"/>
        <v>0</v>
      </c>
      <c r="O23" s="54">
        <f t="shared" si="7"/>
        <v>50</v>
      </c>
      <c r="P23" s="54">
        <f t="shared" si="7"/>
        <v>8</v>
      </c>
      <c r="Q23" s="54">
        <f t="shared" si="7"/>
        <v>8</v>
      </c>
      <c r="R23" s="54">
        <f t="shared" si="7"/>
        <v>697</v>
      </c>
      <c r="S23" s="54">
        <f t="shared" si="7"/>
        <v>1</v>
      </c>
      <c r="T23" s="54">
        <f t="shared" si="7"/>
        <v>1</v>
      </c>
      <c r="U23" s="54">
        <f t="shared" si="7"/>
        <v>319</v>
      </c>
      <c r="V23" s="54">
        <f t="shared" si="7"/>
        <v>0</v>
      </c>
      <c r="W23" s="54">
        <f t="shared" si="7"/>
        <v>59</v>
      </c>
      <c r="X23" s="54">
        <f t="shared" si="7"/>
        <v>2007</v>
      </c>
      <c r="Y23" s="54">
        <f t="shared" si="7"/>
        <v>2075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M_03_007_APORO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José María Ramírez Hernández</cp:lastModifiedBy>
  <dcterms:created xsi:type="dcterms:W3CDTF">2015-06-04T23:02:32Z</dcterms:created>
  <dcterms:modified xsi:type="dcterms:W3CDTF">2015-11-11T17:23:25Z</dcterms:modified>
</cp:coreProperties>
</file>