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ite790c\Dropbox\M075_regules\"/>
    </mc:Choice>
  </mc:AlternateContent>
  <bookViews>
    <workbookView xWindow="0" yWindow="0" windowWidth="28800" windowHeight="12435"/>
  </bookViews>
  <sheets>
    <sheet name="M_04_075_REGULES" sheetId="1" r:id="rId1"/>
  </sheets>
  <definedNames>
    <definedName name="_xlnm._FilterDatabase" localSheetId="0" hidden="1">M_04_075_REGULES!$P$12:$R$12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4" i="1" l="1"/>
  <c r="N34" i="1"/>
  <c r="F34" i="1"/>
  <c r="AA31" i="1"/>
  <c r="Z34" i="1" l="1"/>
  <c r="Y34" i="1"/>
  <c r="U34" i="1"/>
  <c r="T34" i="1"/>
  <c r="S34" i="1"/>
  <c r="P34" i="1"/>
  <c r="O34" i="1"/>
  <c r="M34" i="1"/>
  <c r="L34" i="1"/>
  <c r="K34" i="1"/>
  <c r="J34" i="1"/>
  <c r="I34" i="1"/>
  <c r="H34" i="1"/>
  <c r="G34" i="1"/>
  <c r="AA30" i="1"/>
  <c r="W30" i="1"/>
  <c r="X30" i="1" s="1"/>
  <c r="R30" i="1"/>
  <c r="Q30" i="1"/>
  <c r="AA29" i="1"/>
  <c r="W29" i="1"/>
  <c r="X29" i="1" s="1"/>
  <c r="R29" i="1"/>
  <c r="Q29" i="1"/>
  <c r="AA28" i="1"/>
  <c r="W28" i="1"/>
  <c r="R28" i="1"/>
  <c r="Q28" i="1"/>
  <c r="AA27" i="1"/>
  <c r="W27" i="1"/>
  <c r="X27" i="1" s="1"/>
  <c r="R27" i="1"/>
  <c r="Q27" i="1"/>
  <c r="AA26" i="1"/>
  <c r="W26" i="1"/>
  <c r="X26" i="1" s="1"/>
  <c r="R26" i="1"/>
  <c r="Q26" i="1"/>
  <c r="AA25" i="1"/>
  <c r="W25" i="1"/>
  <c r="X25" i="1" s="1"/>
  <c r="R25" i="1"/>
  <c r="Q25" i="1"/>
  <c r="AA24" i="1"/>
  <c r="W24" i="1"/>
  <c r="R24" i="1"/>
  <c r="Q24" i="1"/>
  <c r="AA23" i="1"/>
  <c r="W23" i="1"/>
  <c r="X23" i="1" s="1"/>
  <c r="R23" i="1"/>
  <c r="Q23" i="1"/>
  <c r="AA22" i="1"/>
  <c r="W22" i="1"/>
  <c r="X22" i="1" s="1"/>
  <c r="R22" i="1"/>
  <c r="Q22" i="1"/>
  <c r="AA21" i="1"/>
  <c r="W21" i="1"/>
  <c r="X21" i="1" s="1"/>
  <c r="R21" i="1"/>
  <c r="Q21" i="1"/>
  <c r="AA20" i="1"/>
  <c r="W20" i="1"/>
  <c r="R20" i="1"/>
  <c r="Q20" i="1"/>
  <c r="AA19" i="1"/>
  <c r="W19" i="1"/>
  <c r="X19" i="1" s="1"/>
  <c r="R19" i="1"/>
  <c r="Q19" i="1"/>
  <c r="AA18" i="1"/>
  <c r="W18" i="1"/>
  <c r="X18" i="1" s="1"/>
  <c r="R18" i="1"/>
  <c r="Q18" i="1"/>
  <c r="AA17" i="1"/>
  <c r="W17" i="1"/>
  <c r="X17" i="1" s="1"/>
  <c r="R17" i="1"/>
  <c r="Q17" i="1"/>
  <c r="Q34" i="1" s="1"/>
  <c r="AA16" i="1"/>
  <c r="W16" i="1"/>
  <c r="X16" i="1" s="1"/>
  <c r="R16" i="1"/>
  <c r="Q16" i="1"/>
  <c r="AA15" i="1"/>
  <c r="W15" i="1"/>
  <c r="X15" i="1" s="1"/>
  <c r="R15" i="1"/>
  <c r="Q15" i="1"/>
  <c r="AA14" i="1"/>
  <c r="W14" i="1"/>
  <c r="X14" i="1" s="1"/>
  <c r="R14" i="1"/>
  <c r="Q14" i="1"/>
  <c r="W34" i="1" l="1"/>
  <c r="AB29" i="1"/>
  <c r="AB25" i="1"/>
  <c r="AB21" i="1"/>
  <c r="AB17" i="1"/>
  <c r="R34" i="1"/>
  <c r="AA34" i="1"/>
  <c r="AB30" i="1"/>
  <c r="AB28" i="1"/>
  <c r="AB27" i="1"/>
  <c r="AB26" i="1"/>
  <c r="AB24" i="1"/>
  <c r="AB23" i="1"/>
  <c r="AB22" i="1"/>
  <c r="AB20" i="1"/>
  <c r="AB19" i="1"/>
  <c r="AB18" i="1"/>
  <c r="AB15" i="1"/>
  <c r="AB14" i="1"/>
  <c r="X20" i="1"/>
  <c r="X24" i="1"/>
  <c r="X28" i="1"/>
  <c r="AB16" i="1"/>
  <c r="X34" i="1" l="1"/>
  <c r="AB34" i="1"/>
  <c r="E34" i="1"/>
  <c r="C34" i="1"/>
  <c r="AC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C14" i="1" l="1"/>
  <c r="AC16" i="1" s="1"/>
  <c r="A9" i="1" l="1"/>
  <c r="AC17" i="1"/>
  <c r="AC18" i="1" s="1"/>
  <c r="A10" i="1" s="1"/>
</calcChain>
</file>

<file path=xl/sharedStrings.xml><?xml version="1.0" encoding="utf-8"?>
<sst xmlns="http://schemas.openxmlformats.org/spreadsheetml/2006/main" count="56" uniqueCount="25">
  <si>
    <t>Municipio: 075 Cojumatlan de Régules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</si>
  <si>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</si>
  <si>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</si>
  <si>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</si>
  <si>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</si>
  <si>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</si>
  <si>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</si>
  <si>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</si>
  <si>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</si>
  <si>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</si>
  <si>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</si>
  <si>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</si>
  <si>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</si>
  <si>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</si>
  <si>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</si>
  <si>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</si>
  <si>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</si>
  <si>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COJUMATLAN DE REGULES</t>
  </si>
  <si>
    <t>BÁSICA</t>
  </si>
  <si>
    <t>CONTIGUA 1</t>
  </si>
  <si>
    <t>EXTRAORDINARIA 1</t>
  </si>
  <si>
    <t>EXTRAORDINARIA 2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</si>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</sst>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sz val="8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FF3FF"/>
        <bgColor indexed="0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5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5" borderId="8" xfId="1" applyFont="1" applyFill="1" applyBorder="1" applyAlignment="1">
      <alignment horizontal="center" vertical="top" wrapText="1"/>
    </xf>
    <xf numFmtId="0" fontId="10" fillId="5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1" fillId="0" borderId="9" xfId="1" applyNumberFormat="1" applyFont="1" applyFill="1" applyBorder="1" applyAlignment="1">
      <alignment horizontal="center" wrapText="1"/>
    </xf>
    <xf numFmtId="0" fontId="11" fillId="0" borderId="10" xfId="2" applyFont="1" applyFill="1" applyBorder="1" applyAlignment="1">
      <alignment wrapText="1"/>
    </xf>
    <xf numFmtId="165" fontId="11" fillId="0" borderId="10" xfId="2" applyNumberFormat="1" applyFont="1" applyFill="1" applyBorder="1" applyAlignment="1">
      <alignment horizontal="center" wrapText="1"/>
    </xf>
    <xf numFmtId="0" fontId="11" fillId="0" borderId="9" xfId="1" applyFont="1" applyFill="1" applyBorder="1" applyAlignment="1" applyProtection="1">
      <alignment wrapText="1"/>
      <protection locked="0"/>
    </xf>
    <xf numFmtId="0" fontId="11" fillId="0" borderId="11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 applyProtection="1">
      <alignment wrapText="1"/>
      <protection locked="0"/>
    </xf>
    <xf numFmtId="0" fontId="11" fillId="0" borderId="13" xfId="1" applyFont="1" applyFill="1" applyBorder="1" applyAlignment="1" applyProtection="1">
      <alignment wrapText="1"/>
      <protection locked="0"/>
    </xf>
    <xf numFmtId="0" fontId="11" fillId="0" borderId="1" xfId="1" applyFont="1" applyFill="1" applyBorder="1" applyAlignment="1" applyProtection="1">
      <alignment wrapText="1"/>
      <protection locked="0"/>
    </xf>
    <xf numFmtId="0" fontId="11" fillId="0" borderId="14" xfId="1" applyFont="1" applyFill="1" applyBorder="1" applyAlignment="1" applyProtection="1">
      <alignment wrapText="1"/>
      <protection locked="0"/>
    </xf>
    <xf numFmtId="0" fontId="11" fillId="0" borderId="15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>
      <alignment wrapText="1"/>
    </xf>
    <xf numFmtId="166" fontId="11" fillId="6" borderId="16" xfId="1" applyNumberFormat="1" applyFont="1" applyFill="1" applyBorder="1" applyAlignment="1">
      <alignment horizontal="center" wrapText="1"/>
    </xf>
    <xf numFmtId="0" fontId="11" fillId="6" borderId="16" xfId="1" applyFont="1" applyFill="1" applyBorder="1" applyAlignment="1" applyProtection="1">
      <alignment wrapText="1"/>
      <protection locked="0"/>
    </xf>
    <xf numFmtId="0" fontId="11" fillId="6" borderId="10" xfId="1" applyFont="1" applyFill="1" applyBorder="1" applyAlignment="1" applyProtection="1">
      <alignment wrapText="1"/>
      <protection locked="0"/>
    </xf>
    <xf numFmtId="0" fontId="11" fillId="6" borderId="17" xfId="1" applyFont="1" applyFill="1" applyBorder="1" applyAlignment="1" applyProtection="1">
      <alignment wrapText="1"/>
      <protection locked="0"/>
    </xf>
    <xf numFmtId="0" fontId="11" fillId="6" borderId="18" xfId="1" applyFont="1" applyFill="1" applyBorder="1" applyAlignment="1" applyProtection="1">
      <alignment wrapText="1"/>
      <protection locked="0"/>
    </xf>
    <xf numFmtId="0" fontId="11" fillId="6" borderId="19" xfId="1" applyFont="1" applyFill="1" applyBorder="1" applyAlignment="1">
      <alignment wrapText="1"/>
    </xf>
    <xf numFmtId="166" fontId="11" fillId="0" borderId="20" xfId="1" applyNumberFormat="1" applyFont="1" applyFill="1" applyBorder="1" applyAlignment="1">
      <alignment horizontal="center" wrapText="1"/>
    </xf>
    <xf numFmtId="0" fontId="11" fillId="0" borderId="20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 applyProtection="1">
      <alignment wrapText="1"/>
      <protection locked="0"/>
    </xf>
    <xf numFmtId="0" fontId="11" fillId="0" borderId="18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1" fillId="0" borderId="0" xfId="1" applyNumberFormat="1" applyFont="1" applyFill="1" applyBorder="1" applyAlignment="1">
      <alignment horizontal="center" wrapText="1"/>
    </xf>
    <xf numFmtId="165" fontId="11" fillId="0" borderId="0" xfId="1" applyNumberFormat="1" applyFont="1" applyFill="1" applyBorder="1" applyAlignment="1">
      <alignment horizontal="left" wrapText="1"/>
    </xf>
    <xf numFmtId="165" fontId="11" fillId="0" borderId="0" xfId="1" applyNumberFormat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left" wrapText="1"/>
    </xf>
    <xf numFmtId="0" fontId="11" fillId="0" borderId="0" xfId="1" applyFont="1" applyFill="1" applyBorder="1" applyAlignment="1">
      <alignment horizontal="right" wrapText="1"/>
    </xf>
    <xf numFmtId="0" fontId="11" fillId="0" borderId="0" xfId="1" applyFont="1" applyFill="1" applyBorder="1" applyAlignment="1" applyProtection="1">
      <alignment wrapText="1"/>
      <protection locked="0"/>
    </xf>
    <xf numFmtId="0" fontId="11" fillId="0" borderId="0" xfId="1" applyFont="1" applyFill="1" applyBorder="1" applyAlignment="1">
      <alignment wrapText="1"/>
    </xf>
    <xf numFmtId="166" fontId="11" fillId="7" borderId="0" xfId="1" applyNumberFormat="1" applyFont="1" applyFill="1" applyBorder="1" applyAlignment="1">
      <alignment horizontal="center" wrapText="1"/>
    </xf>
    <xf numFmtId="165" fontId="11" fillId="7" borderId="0" xfId="1" applyNumberFormat="1" applyFont="1" applyFill="1" applyBorder="1" applyAlignment="1">
      <alignment horizontal="left" wrapText="1"/>
    </xf>
    <xf numFmtId="165" fontId="11" fillId="7" borderId="0" xfId="1" applyNumberFormat="1" applyFont="1" applyFill="1" applyBorder="1" applyAlignment="1">
      <alignment horizontal="center" wrapText="1"/>
    </xf>
    <xf numFmtId="0" fontId="11" fillId="7" borderId="0" xfId="1" applyFont="1" applyFill="1" applyBorder="1" applyAlignment="1">
      <alignment horizontal="left" wrapText="1"/>
    </xf>
    <xf numFmtId="0" fontId="11" fillId="7" borderId="0" xfId="1" applyFont="1" applyFill="1" applyBorder="1" applyAlignment="1">
      <alignment horizontal="right" wrapText="1"/>
    </xf>
    <xf numFmtId="0" fontId="11" fillId="7" borderId="0" xfId="1" applyFont="1" applyFill="1" applyBorder="1" applyAlignment="1" applyProtection="1">
      <alignment wrapText="1"/>
      <protection locked="0"/>
    </xf>
    <xf numFmtId="0" fontId="11" fillId="7" borderId="0" xfId="1" applyFont="1" applyFill="1" applyBorder="1" applyAlignment="1">
      <alignment wrapText="1"/>
    </xf>
    <xf numFmtId="0" fontId="9" fillId="8" borderId="21" xfId="1" applyFont="1" applyFill="1" applyBorder="1" applyAlignment="1">
      <alignment horizontal="center" vertical="center" wrapText="1"/>
    </xf>
    <xf numFmtId="0" fontId="9" fillId="8" borderId="21" xfId="1" applyFont="1" applyFill="1" applyBorder="1" applyAlignment="1">
      <alignment horizontal="left" vertical="center" wrapText="1"/>
    </xf>
    <xf numFmtId="3" fontId="9" fillId="8" borderId="21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4" borderId="6" xfId="1" applyFont="1" applyFill="1" applyBorder="1" applyAlignment="1">
      <alignment horizontal="center" wrapText="1"/>
    </xf>
    <xf numFmtId="0" fontId="9" fillId="4" borderId="5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10" fillId="5" borderId="6" xfId="1" applyFont="1" applyFill="1" applyBorder="1" applyAlignment="1">
      <alignment horizontal="center" wrapText="1"/>
    </xf>
    <xf numFmtId="0" fontId="10" fillId="5" borderId="5" xfId="1" applyFont="1" applyFill="1" applyBorder="1" applyAlignment="1">
      <alignment horizontal="center" wrapText="1"/>
    </xf>
    <xf numFmtId="0" fontId="10" fillId="5" borderId="7" xfId="1" applyFont="1" applyFill="1" applyBorder="1" applyAlignment="1">
      <alignment horizontal="center" wrapText="1"/>
    </xf>
  </cellXfs>
  <cellStyles count="3">
    <cellStyle name="Normal" xfId="0" builtinId="0"/>
    <cellStyle name="Normal_Hoja1" xfId="1"/>
    <cellStyle name="Normal_Hoja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12</xdr:row>
      <xdr:rowOff>9525</xdr:rowOff>
    </xdr:from>
    <xdr:to>
      <xdr:col>13</xdr:col>
      <xdr:colOff>542925</xdr:colOff>
      <xdr:row>12</xdr:row>
      <xdr:rowOff>514350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2295525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5</xdr:col>
      <xdr:colOff>61875</xdr:colOff>
      <xdr:row>12</xdr:row>
      <xdr:rowOff>23775</xdr:rowOff>
    </xdr:from>
    <xdr:to>
      <xdr:col>5</xdr:col>
      <xdr:colOff>538125</xdr:colOff>
      <xdr:row>12</xdr:row>
      <xdr:rowOff>500025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1375" y="23097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876300</xdr:colOff>
      <xdr:row>3</xdr:row>
      <xdr:rowOff>105251</xdr:rowOff>
    </xdr:to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581025</xdr:colOff>
      <xdr:row>0</xdr:row>
      <xdr:rowOff>0</xdr:rowOff>
    </xdr:from>
    <xdr:to>
      <xdr:col>27</xdr:col>
      <xdr:colOff>626185</xdr:colOff>
      <xdr:row>3</xdr:row>
      <xdr:rowOff>104551</xdr:rowOff>
    </xdr:to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0" y="0"/>
          <a:ext cx="1340560" cy="676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38100</xdr:colOff>
      <xdr:row>12</xdr:row>
      <xdr:rowOff>28575</xdr:rowOff>
    </xdr:from>
    <xdr:to>
      <xdr:col>12</xdr:col>
      <xdr:colOff>533400</xdr:colOff>
      <xdr:row>12</xdr:row>
      <xdr:rowOff>523875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2314575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12</xdr:row>
      <xdr:rowOff>28575</xdr:rowOff>
    </xdr:from>
    <xdr:to>
      <xdr:col>14</xdr:col>
      <xdr:colOff>545250</xdr:colOff>
      <xdr:row>12</xdr:row>
      <xdr:rowOff>478575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3975" y="2314575"/>
          <a:ext cx="450000" cy="45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66600</xdr:colOff>
      <xdr:row>12</xdr:row>
      <xdr:rowOff>28500</xdr:rowOff>
    </xdr:from>
    <xdr:to>
      <xdr:col>10</xdr:col>
      <xdr:colOff>523875</xdr:colOff>
      <xdr:row>12</xdr:row>
      <xdr:rowOff>485775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225" y="2314500"/>
          <a:ext cx="457275" cy="457275"/>
        </a:xfrm>
        <a:prstGeom prst="rect">
          <a:avLst/>
        </a:prstGeom>
      </xdr:spPr>
    </xdr:pic>
    <xdr:clientData/>
  </xdr:twoCellAnchor>
  <xdr:twoCellAnchor editAs="oneCell">
    <xdr:from>
      <xdr:col>7</xdr:col>
      <xdr:colOff>61800</xdr:colOff>
      <xdr:row>12</xdr:row>
      <xdr:rowOff>23700</xdr:rowOff>
    </xdr:from>
    <xdr:to>
      <xdr:col>7</xdr:col>
      <xdr:colOff>538050</xdr:colOff>
      <xdr:row>12</xdr:row>
      <xdr:rowOff>499950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350" y="23097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6</xdr:col>
      <xdr:colOff>59400</xdr:colOff>
      <xdr:row>12</xdr:row>
      <xdr:rowOff>30825</xdr:rowOff>
    </xdr:from>
    <xdr:to>
      <xdr:col>6</xdr:col>
      <xdr:colOff>516600</xdr:colOff>
      <xdr:row>12</xdr:row>
      <xdr:rowOff>488025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9925" y="23168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12</xdr:row>
      <xdr:rowOff>24982</xdr:rowOff>
    </xdr:from>
    <xdr:to>
      <xdr:col>8</xdr:col>
      <xdr:colOff>523725</xdr:colOff>
      <xdr:row>12</xdr:row>
      <xdr:rowOff>482449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300" y="2310982"/>
          <a:ext cx="438000" cy="457467"/>
        </a:xfrm>
        <a:prstGeom prst="rect">
          <a:avLst/>
        </a:prstGeom>
      </xdr:spPr>
    </xdr:pic>
    <xdr:clientData/>
  </xdr:twoCellAnchor>
  <xdr:twoCellAnchor editAs="oneCell">
    <xdr:from>
      <xdr:col>9</xdr:col>
      <xdr:colOff>64125</xdr:colOff>
      <xdr:row>12</xdr:row>
      <xdr:rowOff>16500</xdr:rowOff>
    </xdr:from>
    <xdr:to>
      <xdr:col>9</xdr:col>
      <xdr:colOff>540375</xdr:colOff>
      <xdr:row>12</xdr:row>
      <xdr:rowOff>492750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7725" y="23025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552449</xdr:colOff>
      <xdr:row>11</xdr:row>
      <xdr:rowOff>142874</xdr:rowOff>
    </xdr:from>
    <xdr:to>
      <xdr:col>11</xdr:col>
      <xdr:colOff>571499</xdr:colOff>
      <xdr:row>12</xdr:row>
      <xdr:rowOff>552449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7074" y="2238374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15</xdr:col>
      <xdr:colOff>30825</xdr:colOff>
      <xdr:row>12</xdr:row>
      <xdr:rowOff>11774</xdr:rowOff>
    </xdr:from>
    <xdr:to>
      <xdr:col>15</xdr:col>
      <xdr:colOff>488025</xdr:colOff>
      <xdr:row>12</xdr:row>
      <xdr:rowOff>495299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0575" y="2297774"/>
          <a:ext cx="457200" cy="483525"/>
        </a:xfrm>
        <a:prstGeom prst="rect">
          <a:avLst/>
        </a:prstGeom>
      </xdr:spPr>
    </xdr:pic>
    <xdr:clientData/>
  </xdr:twoCellAnchor>
  <xdr:twoCellAnchor editAs="oneCell">
    <xdr:from>
      <xdr:col>15</xdr:col>
      <xdr:colOff>492750</xdr:colOff>
      <xdr:row>12</xdr:row>
      <xdr:rowOff>6975</xdr:rowOff>
    </xdr:from>
    <xdr:to>
      <xdr:col>15</xdr:col>
      <xdr:colOff>969000</xdr:colOff>
      <xdr:row>12</xdr:row>
      <xdr:rowOff>483225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2500" y="22929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12</xdr:row>
      <xdr:rowOff>52275</xdr:rowOff>
    </xdr:from>
    <xdr:to>
      <xdr:col>19</xdr:col>
      <xdr:colOff>533400</xdr:colOff>
      <xdr:row>12</xdr:row>
      <xdr:rowOff>528525</xdr:rowOff>
    </xdr:to>
    <xdr:pic>
      <xdr:nvPicPr>
        <xdr:cNvPr id="16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77825" y="23382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19</xdr:col>
      <xdr:colOff>514349</xdr:colOff>
      <xdr:row>11</xdr:row>
      <xdr:rowOff>180974</xdr:rowOff>
    </xdr:from>
    <xdr:to>
      <xdr:col>19</xdr:col>
      <xdr:colOff>1114424</xdr:colOff>
      <xdr:row>13</xdr:row>
      <xdr:rowOff>9524</xdr:rowOff>
    </xdr:to>
    <xdr:pic>
      <xdr:nvPicPr>
        <xdr:cNvPr id="17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5024" y="2276474"/>
          <a:ext cx="600075" cy="600075"/>
        </a:xfrm>
        <a:prstGeom prst="rect">
          <a:avLst/>
        </a:prstGeom>
      </xdr:spPr>
    </xdr:pic>
    <xdr:clientData/>
  </xdr:twoCellAnchor>
  <xdr:oneCellAnchor>
    <xdr:from>
      <xdr:col>18</xdr:col>
      <xdr:colOff>42750</xdr:colOff>
      <xdr:row>12</xdr:row>
      <xdr:rowOff>42750</xdr:rowOff>
    </xdr:from>
    <xdr:ext cx="476250" cy="476250"/>
    <xdr:pic>
      <xdr:nvPicPr>
        <xdr:cNvPr id="18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4725" y="232875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542925</xdr:colOff>
      <xdr:row>12</xdr:row>
      <xdr:rowOff>44032</xdr:rowOff>
    </xdr:from>
    <xdr:ext cx="438000" cy="457467"/>
    <xdr:pic>
      <xdr:nvPicPr>
        <xdr:cNvPr id="19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4900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20</xdr:col>
      <xdr:colOff>447674</xdr:colOff>
      <xdr:row>11</xdr:row>
      <xdr:rowOff>180974</xdr:rowOff>
    </xdr:from>
    <xdr:ext cx="600075" cy="600075"/>
    <xdr:pic>
      <xdr:nvPicPr>
        <xdr:cNvPr id="20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11349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21</xdr:col>
      <xdr:colOff>71325</xdr:colOff>
      <xdr:row>12</xdr:row>
      <xdr:rowOff>52275</xdr:rowOff>
    </xdr:from>
    <xdr:ext cx="476250" cy="476250"/>
    <xdr:pic>
      <xdr:nvPicPr>
        <xdr:cNvPr id="21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7322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20</xdr:col>
      <xdr:colOff>47625</xdr:colOff>
      <xdr:row>12</xdr:row>
      <xdr:rowOff>63082</xdr:rowOff>
    </xdr:from>
    <xdr:ext cx="438000" cy="457467"/>
    <xdr:pic>
      <xdr:nvPicPr>
        <xdr:cNvPr id="22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11300" y="2349082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962024</xdr:colOff>
      <xdr:row>11</xdr:row>
      <xdr:rowOff>171449</xdr:rowOff>
    </xdr:from>
    <xdr:ext cx="600075" cy="600075"/>
    <xdr:pic>
      <xdr:nvPicPr>
        <xdr:cNvPr id="2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63924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21</xdr:col>
      <xdr:colOff>561975</xdr:colOff>
      <xdr:row>12</xdr:row>
      <xdr:rowOff>53557</xdr:rowOff>
    </xdr:from>
    <xdr:ext cx="438000" cy="457467"/>
    <xdr:pic>
      <xdr:nvPicPr>
        <xdr:cNvPr id="24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63875" y="2339557"/>
          <a:ext cx="438000" cy="4574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abSelected="1" workbookViewId="0">
      <pane xSplit="5" ySplit="13" topLeftCell="R14" activePane="bottomRight" state="frozen"/>
      <selection pane="topRight" activeCell="F1" sqref="F1"/>
      <selection pane="bottomLeft" activeCell="A13" sqref="A13"/>
      <selection pane="bottomRight" activeCell="Z31" sqref="Z31"/>
    </sheetView>
  </sheetViews>
  <sheetFormatPr baseColWidth="10" defaultRowHeight="15" customHeight="1" x14ac:dyDescent="0.25"/>
  <cols>
    <col min="1" max="1" width="5.140625" bestFit="1" customWidth="1"/>
    <col min="2" max="2" width="18.5703125" style="8" customWidth="1"/>
    <col min="3" max="3" width="6.5703125" style="8" bestFit="1" customWidth="1"/>
    <col min="4" max="4" width="14.5703125" customWidth="1"/>
    <col min="5" max="5" width="9.42578125" customWidth="1"/>
    <col min="6" max="15" width="8.7109375" customWidth="1"/>
    <col min="16" max="16" width="14.7109375" bestFit="1" customWidth="1"/>
    <col min="17" max="18" width="11.85546875" customWidth="1"/>
    <col min="19" max="19" width="15.42578125" customWidth="1"/>
    <col min="20" max="20" width="17.140625" customWidth="1"/>
    <col min="21" max="21" width="15.5703125" customWidth="1"/>
    <col min="22" max="22" width="22.7109375" customWidth="1"/>
    <col min="23" max="24" width="11.85546875" customWidth="1"/>
    <col min="25" max="28" width="9.7109375" customWidth="1"/>
    <col min="29" max="29" width="11.42578125" hidden="1" customWidth="1"/>
  </cols>
  <sheetData>
    <row r="1" spans="1:29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 x14ac:dyDescent="0.25">
      <c r="B5" s="1"/>
      <c r="C5" s="1"/>
      <c r="D5" s="1"/>
      <c r="E5" s="2"/>
      <c r="F5" s="55" t="s">
        <v>23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</row>
    <row r="6" spans="1:29" ht="15" customHeight="1" x14ac:dyDescent="0.25">
      <c r="B6" s="1"/>
      <c r="C6" s="1"/>
      <c r="D6" s="1"/>
      <c r="E6" s="2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</row>
    <row r="7" spans="1:29" ht="15" customHeight="1" x14ac:dyDescent="0.3">
      <c r="A7" s="56"/>
      <c r="B7" s="56"/>
      <c r="C7" s="56"/>
      <c r="D7" s="56"/>
      <c r="E7" s="2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</row>
    <row r="8" spans="1:29" ht="15" customHeight="1" x14ac:dyDescent="0.3">
      <c r="A8" s="56" t="s">
        <v>0</v>
      </c>
      <c r="B8" s="56"/>
      <c r="C8" s="56"/>
      <c r="D8" s="56"/>
      <c r="F8" s="57" t="s">
        <v>1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</row>
    <row r="9" spans="1:29" ht="15" customHeight="1" x14ac:dyDescent="0.3">
      <c r="A9" s="3" t="str">
        <f>CONCATENATE("Casillas computadas: ",AC16," de ",AC15)</f>
        <v>Casillas computadas: 17 de 17</v>
      </c>
      <c r="B9" s="4"/>
      <c r="C9" s="4"/>
      <c r="D9" s="4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</row>
    <row r="10" spans="1:29" ht="15" customHeight="1" x14ac:dyDescent="0.3">
      <c r="A10" s="5" t="str">
        <f>CONCATENATE("Porcentaje de avance de captura: ",AC18,"%")</f>
        <v>Porcentaje de avance de captura: 100.00%</v>
      </c>
      <c r="B10" s="6"/>
      <c r="C10" s="6"/>
      <c r="D10" s="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</row>
    <row r="11" spans="1:29" ht="15" customHeight="1" thickBot="1" x14ac:dyDescent="0.3">
      <c r="F11" s="2"/>
      <c r="G11" s="2"/>
      <c r="H11" s="2"/>
      <c r="I11" s="2"/>
      <c r="J11" s="2"/>
      <c r="K11" s="2"/>
    </row>
    <row r="12" spans="1:29" ht="15" customHeight="1" thickBot="1" x14ac:dyDescent="0.3">
      <c r="A12" s="58" t="s">
        <v>2</v>
      </c>
      <c r="B12" s="59"/>
      <c r="C12" s="59"/>
      <c r="D12" s="59"/>
      <c r="E12" s="60"/>
      <c r="F12" s="61" t="s">
        <v>3</v>
      </c>
      <c r="G12" s="62"/>
      <c r="H12" s="62"/>
      <c r="I12" s="62"/>
      <c r="J12" s="62"/>
      <c r="K12" s="62"/>
      <c r="L12" s="62"/>
      <c r="M12" s="62"/>
      <c r="N12" s="62"/>
      <c r="O12" s="63"/>
      <c r="P12" s="64" t="s">
        <v>4</v>
      </c>
      <c r="Q12" s="64"/>
      <c r="R12" s="64"/>
      <c r="S12" s="65" t="s">
        <v>5</v>
      </c>
      <c r="T12" s="66"/>
      <c r="U12" s="66"/>
      <c r="V12" s="66"/>
      <c r="W12" s="66"/>
      <c r="X12" s="67"/>
      <c r="Y12" s="68" t="s">
        <v>6</v>
      </c>
      <c r="Z12" s="69"/>
      <c r="AA12" s="69"/>
      <c r="AB12" s="70"/>
    </row>
    <row r="13" spans="1:29" s="13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2" t="s">
        <v>12</v>
      </c>
      <c r="R13" s="12" t="s">
        <v>13</v>
      </c>
      <c r="S13" s="10"/>
      <c r="T13" s="10"/>
      <c r="U13" s="10"/>
      <c r="V13" s="10"/>
      <c r="W13" s="10" t="s">
        <v>12</v>
      </c>
      <c r="X13" s="10" t="s">
        <v>13</v>
      </c>
      <c r="Y13" s="12" t="s">
        <v>14</v>
      </c>
      <c r="Z13" s="12" t="s">
        <v>15</v>
      </c>
      <c r="AA13" s="12" t="s">
        <v>16</v>
      </c>
      <c r="AB13" s="12" t="s">
        <v>24</v>
      </c>
    </row>
    <row r="14" spans="1:29" ht="15" customHeight="1" x14ac:dyDescent="0.25">
      <c r="A14" s="14">
        <v>1</v>
      </c>
      <c r="B14" s="15" t="s">
        <v>17</v>
      </c>
      <c r="C14" s="16">
        <v>1675</v>
      </c>
      <c r="D14" s="15" t="s">
        <v>18</v>
      </c>
      <c r="E14" s="2">
        <v>449</v>
      </c>
      <c r="F14" s="17">
        <v>0</v>
      </c>
      <c r="G14" s="18">
        <v>178</v>
      </c>
      <c r="H14" s="18">
        <v>114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9">
        <v>0</v>
      </c>
      <c r="P14" s="20">
        <v>0</v>
      </c>
      <c r="Q14" s="21">
        <f t="shared" ref="Q14:Q30" si="0">P14</f>
        <v>0</v>
      </c>
      <c r="R14" s="22">
        <f t="shared" ref="R14:R30" si="1">G14+J14+P14</f>
        <v>178</v>
      </c>
      <c r="S14" s="20">
        <v>0</v>
      </c>
      <c r="T14" s="20">
        <v>0</v>
      </c>
      <c r="U14" s="20">
        <v>0</v>
      </c>
      <c r="V14" s="20">
        <v>0</v>
      </c>
      <c r="W14" s="21">
        <f t="shared" ref="W14:W30" si="2">SUM(S14:V14)</f>
        <v>0</v>
      </c>
      <c r="X14" s="22">
        <f t="shared" ref="X14:X30" si="3">W14+H14+I14+L14</f>
        <v>114</v>
      </c>
      <c r="Y14" s="17">
        <v>0</v>
      </c>
      <c r="Z14" s="18">
        <v>2</v>
      </c>
      <c r="AA14" s="23">
        <f t="shared" ref="AA14:AA31" si="4">SUM(F14:O14)</f>
        <v>292</v>
      </c>
      <c r="AB14" s="24">
        <f t="shared" ref="AB14:AB30" si="5">Q14+W14+Y14+Z14+AA14</f>
        <v>294</v>
      </c>
      <c r="AC14">
        <f>COUNTIF(AB14:AB30,0)</f>
        <v>0</v>
      </c>
    </row>
    <row r="15" spans="1:29" ht="15" customHeight="1" x14ac:dyDescent="0.25">
      <c r="A15" s="25">
        <f>A14+1</f>
        <v>2</v>
      </c>
      <c r="B15" s="15" t="s">
        <v>17</v>
      </c>
      <c r="C15" s="16">
        <v>1675</v>
      </c>
      <c r="D15" s="15" t="s">
        <v>19</v>
      </c>
      <c r="E15" s="2">
        <v>448</v>
      </c>
      <c r="F15" s="26">
        <v>0</v>
      </c>
      <c r="G15" s="27">
        <v>179</v>
      </c>
      <c r="H15" s="27">
        <v>94</v>
      </c>
      <c r="I15" s="27">
        <v>0</v>
      </c>
      <c r="J15" s="27">
        <v>1</v>
      </c>
      <c r="K15" s="27">
        <v>0</v>
      </c>
      <c r="L15" s="27">
        <v>0</v>
      </c>
      <c r="M15" s="27">
        <v>0</v>
      </c>
      <c r="N15" s="27">
        <v>0</v>
      </c>
      <c r="O15" s="28">
        <v>0</v>
      </c>
      <c r="P15" s="26">
        <v>2</v>
      </c>
      <c r="Q15" s="27">
        <f t="shared" si="0"/>
        <v>2</v>
      </c>
      <c r="R15" s="28">
        <f t="shared" si="1"/>
        <v>182</v>
      </c>
      <c r="S15" s="26">
        <v>1</v>
      </c>
      <c r="T15" s="26">
        <v>0</v>
      </c>
      <c r="U15" s="26">
        <v>0</v>
      </c>
      <c r="V15" s="26">
        <v>1</v>
      </c>
      <c r="W15" s="27">
        <f t="shared" si="2"/>
        <v>2</v>
      </c>
      <c r="X15" s="28">
        <f t="shared" si="3"/>
        <v>96</v>
      </c>
      <c r="Y15" s="26">
        <v>0</v>
      </c>
      <c r="Z15" s="27">
        <v>1</v>
      </c>
      <c r="AA15" s="29">
        <f t="shared" si="4"/>
        <v>274</v>
      </c>
      <c r="AB15" s="30">
        <f t="shared" si="5"/>
        <v>279</v>
      </c>
      <c r="AC15">
        <f>C34</f>
        <v>17</v>
      </c>
    </row>
    <row r="16" spans="1:29" ht="15" customHeight="1" x14ac:dyDescent="0.25">
      <c r="A16" s="31">
        <f t="shared" ref="A16:A30" si="6">A15+1</f>
        <v>3</v>
      </c>
      <c r="B16" s="15" t="s">
        <v>17</v>
      </c>
      <c r="C16" s="16">
        <v>1676</v>
      </c>
      <c r="D16" s="15" t="s">
        <v>18</v>
      </c>
      <c r="E16" s="2">
        <v>763</v>
      </c>
      <c r="F16" s="32">
        <v>0</v>
      </c>
      <c r="G16" s="21">
        <v>284</v>
      </c>
      <c r="H16" s="21">
        <v>160</v>
      </c>
      <c r="I16" s="21">
        <v>0</v>
      </c>
      <c r="J16" s="21">
        <v>4</v>
      </c>
      <c r="K16" s="21">
        <v>0</v>
      </c>
      <c r="L16" s="21">
        <v>0</v>
      </c>
      <c r="M16" s="21">
        <v>0</v>
      </c>
      <c r="N16" s="21">
        <v>0</v>
      </c>
      <c r="O16" s="33">
        <v>0</v>
      </c>
      <c r="P16" s="32">
        <v>7</v>
      </c>
      <c r="Q16" s="21">
        <f t="shared" si="0"/>
        <v>7</v>
      </c>
      <c r="R16" s="33">
        <f t="shared" si="1"/>
        <v>295</v>
      </c>
      <c r="S16" s="32">
        <v>3</v>
      </c>
      <c r="T16" s="32">
        <v>0</v>
      </c>
      <c r="U16" s="32">
        <v>0</v>
      </c>
      <c r="V16" s="32">
        <v>0</v>
      </c>
      <c r="W16" s="21">
        <f t="shared" si="2"/>
        <v>3</v>
      </c>
      <c r="X16" s="33">
        <f t="shared" si="3"/>
        <v>163</v>
      </c>
      <c r="Y16" s="32">
        <v>0</v>
      </c>
      <c r="Z16" s="21">
        <v>4</v>
      </c>
      <c r="AA16" s="34">
        <f t="shared" si="4"/>
        <v>448</v>
      </c>
      <c r="AB16" s="35">
        <f t="shared" si="5"/>
        <v>462</v>
      </c>
      <c r="AC16">
        <f>AC15-AC14</f>
        <v>17</v>
      </c>
    </row>
    <row r="17" spans="1:29" ht="15" customHeight="1" x14ac:dyDescent="0.25">
      <c r="A17" s="25">
        <f t="shared" si="6"/>
        <v>4</v>
      </c>
      <c r="B17" s="15" t="s">
        <v>17</v>
      </c>
      <c r="C17" s="16">
        <v>1677</v>
      </c>
      <c r="D17" s="15" t="s">
        <v>18</v>
      </c>
      <c r="E17" s="2">
        <v>638</v>
      </c>
      <c r="F17" s="26">
        <v>0</v>
      </c>
      <c r="G17" s="27">
        <v>232</v>
      </c>
      <c r="H17" s="27">
        <v>171</v>
      </c>
      <c r="I17" s="27">
        <v>0</v>
      </c>
      <c r="J17" s="27">
        <v>0</v>
      </c>
      <c r="K17" s="27">
        <v>0</v>
      </c>
      <c r="L17" s="27">
        <v>1</v>
      </c>
      <c r="M17" s="27">
        <v>0</v>
      </c>
      <c r="N17" s="27">
        <v>0</v>
      </c>
      <c r="O17" s="28">
        <v>0</v>
      </c>
      <c r="P17" s="26">
        <v>1</v>
      </c>
      <c r="Q17" s="27">
        <f t="shared" si="0"/>
        <v>1</v>
      </c>
      <c r="R17" s="28">
        <f t="shared" si="1"/>
        <v>233</v>
      </c>
      <c r="S17" s="26">
        <v>2</v>
      </c>
      <c r="T17" s="26">
        <v>0</v>
      </c>
      <c r="U17" s="26">
        <v>0</v>
      </c>
      <c r="V17" s="26">
        <v>0</v>
      </c>
      <c r="W17" s="27">
        <f t="shared" si="2"/>
        <v>2</v>
      </c>
      <c r="X17" s="28">
        <f t="shared" si="3"/>
        <v>174</v>
      </c>
      <c r="Y17" s="26">
        <v>1</v>
      </c>
      <c r="Z17" s="27">
        <v>4</v>
      </c>
      <c r="AA17" s="29">
        <f t="shared" si="4"/>
        <v>404</v>
      </c>
      <c r="AB17" s="30">
        <f t="shared" si="5"/>
        <v>412</v>
      </c>
      <c r="AC17" s="36">
        <f>AC16*100/AC15</f>
        <v>100</v>
      </c>
    </row>
    <row r="18" spans="1:29" ht="15" customHeight="1" x14ac:dyDescent="0.25">
      <c r="A18" s="31">
        <f t="shared" si="6"/>
        <v>5</v>
      </c>
      <c r="B18" s="15" t="s">
        <v>17</v>
      </c>
      <c r="C18" s="16">
        <v>1678</v>
      </c>
      <c r="D18" s="15" t="s">
        <v>18</v>
      </c>
      <c r="E18" s="2">
        <v>746</v>
      </c>
      <c r="F18" s="32">
        <v>0</v>
      </c>
      <c r="G18" s="21">
        <v>217</v>
      </c>
      <c r="H18" s="21">
        <v>269</v>
      </c>
      <c r="I18" s="21">
        <v>3</v>
      </c>
      <c r="J18" s="21">
        <v>2</v>
      </c>
      <c r="K18" s="21">
        <v>0</v>
      </c>
      <c r="L18" s="21">
        <v>1</v>
      </c>
      <c r="M18" s="21">
        <v>0</v>
      </c>
      <c r="N18" s="21">
        <v>0</v>
      </c>
      <c r="O18" s="33">
        <v>0</v>
      </c>
      <c r="P18" s="32">
        <v>0</v>
      </c>
      <c r="Q18" s="21">
        <f t="shared" si="0"/>
        <v>0</v>
      </c>
      <c r="R18" s="33">
        <f t="shared" si="1"/>
        <v>219</v>
      </c>
      <c r="S18" s="32">
        <v>0</v>
      </c>
      <c r="T18" s="32">
        <v>0</v>
      </c>
      <c r="U18" s="32">
        <v>0</v>
      </c>
      <c r="V18" s="32">
        <v>0</v>
      </c>
      <c r="W18" s="21">
        <f t="shared" si="2"/>
        <v>0</v>
      </c>
      <c r="X18" s="33">
        <f t="shared" si="3"/>
        <v>273</v>
      </c>
      <c r="Y18" s="32">
        <v>0</v>
      </c>
      <c r="Z18" s="21">
        <v>12</v>
      </c>
      <c r="AA18" s="34">
        <f t="shared" si="4"/>
        <v>492</v>
      </c>
      <c r="AB18" s="35">
        <f t="shared" si="5"/>
        <v>504</v>
      </c>
      <c r="AC18" s="37" t="str">
        <f>TEXT(AC17,"0.00")</f>
        <v>100.00</v>
      </c>
    </row>
    <row r="19" spans="1:29" ht="15" customHeight="1" x14ac:dyDescent="0.25">
      <c r="A19" s="25">
        <f t="shared" si="6"/>
        <v>6</v>
      </c>
      <c r="B19" s="15" t="s">
        <v>17</v>
      </c>
      <c r="C19" s="16">
        <v>1679</v>
      </c>
      <c r="D19" s="15" t="s">
        <v>18</v>
      </c>
      <c r="E19" s="2">
        <v>479</v>
      </c>
      <c r="F19" s="26">
        <v>0</v>
      </c>
      <c r="G19" s="27">
        <v>114</v>
      </c>
      <c r="H19" s="27">
        <v>212</v>
      </c>
      <c r="I19" s="27">
        <v>1</v>
      </c>
      <c r="J19" s="27">
        <v>2</v>
      </c>
      <c r="K19" s="27">
        <v>0</v>
      </c>
      <c r="L19" s="27">
        <v>0</v>
      </c>
      <c r="M19" s="27">
        <v>0</v>
      </c>
      <c r="N19" s="27">
        <v>0</v>
      </c>
      <c r="O19" s="28">
        <v>0</v>
      </c>
      <c r="P19" s="26">
        <v>2</v>
      </c>
      <c r="Q19" s="27">
        <f t="shared" si="0"/>
        <v>2</v>
      </c>
      <c r="R19" s="28">
        <f t="shared" si="1"/>
        <v>118</v>
      </c>
      <c r="S19" s="26">
        <v>3</v>
      </c>
      <c r="T19" s="26">
        <v>0</v>
      </c>
      <c r="U19" s="26">
        <v>0</v>
      </c>
      <c r="V19" s="26">
        <v>1</v>
      </c>
      <c r="W19" s="27">
        <f t="shared" si="2"/>
        <v>4</v>
      </c>
      <c r="X19" s="28">
        <f t="shared" si="3"/>
        <v>217</v>
      </c>
      <c r="Y19" s="26">
        <v>0</v>
      </c>
      <c r="Z19" s="27">
        <v>1</v>
      </c>
      <c r="AA19" s="29">
        <f t="shared" si="4"/>
        <v>329</v>
      </c>
      <c r="AB19" s="30">
        <f t="shared" si="5"/>
        <v>336</v>
      </c>
    </row>
    <row r="20" spans="1:29" ht="15" customHeight="1" x14ac:dyDescent="0.25">
      <c r="A20" s="31">
        <f t="shared" si="6"/>
        <v>7</v>
      </c>
      <c r="B20" s="15" t="s">
        <v>17</v>
      </c>
      <c r="C20" s="16">
        <v>1679</v>
      </c>
      <c r="D20" s="15" t="s">
        <v>19</v>
      </c>
      <c r="E20" s="2">
        <v>479</v>
      </c>
      <c r="F20" s="32">
        <v>0</v>
      </c>
      <c r="G20" s="21">
        <v>116</v>
      </c>
      <c r="H20" s="21">
        <v>215</v>
      </c>
      <c r="I20" s="21">
        <v>1</v>
      </c>
      <c r="J20" s="21">
        <v>1</v>
      </c>
      <c r="K20" s="21">
        <v>0</v>
      </c>
      <c r="L20" s="21">
        <v>0</v>
      </c>
      <c r="M20" s="21">
        <v>0</v>
      </c>
      <c r="N20" s="21">
        <v>0</v>
      </c>
      <c r="O20" s="33">
        <v>0</v>
      </c>
      <c r="P20" s="32">
        <v>0</v>
      </c>
      <c r="Q20" s="21">
        <f t="shared" si="0"/>
        <v>0</v>
      </c>
      <c r="R20" s="33">
        <f t="shared" si="1"/>
        <v>117</v>
      </c>
      <c r="S20" s="32">
        <v>0</v>
      </c>
      <c r="T20" s="32">
        <v>0</v>
      </c>
      <c r="U20" s="32">
        <v>0</v>
      </c>
      <c r="V20" s="32">
        <v>0</v>
      </c>
      <c r="W20" s="21">
        <f t="shared" si="2"/>
        <v>0</v>
      </c>
      <c r="X20" s="33">
        <f t="shared" si="3"/>
        <v>216</v>
      </c>
      <c r="Y20" s="32">
        <v>0</v>
      </c>
      <c r="Z20" s="21">
        <v>6</v>
      </c>
      <c r="AA20" s="34">
        <f t="shared" si="4"/>
        <v>333</v>
      </c>
      <c r="AB20" s="35">
        <f t="shared" si="5"/>
        <v>339</v>
      </c>
    </row>
    <row r="21" spans="1:29" ht="15" customHeight="1" x14ac:dyDescent="0.25">
      <c r="A21" s="25">
        <f t="shared" si="6"/>
        <v>8</v>
      </c>
      <c r="B21" s="15" t="s">
        <v>17</v>
      </c>
      <c r="C21" s="16">
        <v>1679</v>
      </c>
      <c r="D21" s="15" t="s">
        <v>20</v>
      </c>
      <c r="E21" s="2">
        <v>156</v>
      </c>
      <c r="F21" s="26">
        <v>0</v>
      </c>
      <c r="G21" s="27">
        <v>16</v>
      </c>
      <c r="H21" s="27">
        <v>86</v>
      </c>
      <c r="I21" s="27">
        <v>2</v>
      </c>
      <c r="J21" s="27">
        <v>1</v>
      </c>
      <c r="K21" s="27">
        <v>0</v>
      </c>
      <c r="L21" s="27">
        <v>0</v>
      </c>
      <c r="M21" s="27">
        <v>0</v>
      </c>
      <c r="N21" s="27">
        <v>0</v>
      </c>
      <c r="O21" s="28">
        <v>0</v>
      </c>
      <c r="P21" s="26">
        <v>0</v>
      </c>
      <c r="Q21" s="27">
        <f t="shared" si="0"/>
        <v>0</v>
      </c>
      <c r="R21" s="28">
        <f t="shared" si="1"/>
        <v>17</v>
      </c>
      <c r="S21" s="26">
        <v>0</v>
      </c>
      <c r="T21" s="26">
        <v>0</v>
      </c>
      <c r="U21" s="26">
        <v>0</v>
      </c>
      <c r="V21" s="26">
        <v>0</v>
      </c>
      <c r="W21" s="27">
        <f t="shared" si="2"/>
        <v>0</v>
      </c>
      <c r="X21" s="28">
        <f t="shared" si="3"/>
        <v>88</v>
      </c>
      <c r="Y21" s="26">
        <v>0</v>
      </c>
      <c r="Z21" s="27">
        <v>0</v>
      </c>
      <c r="AA21" s="29">
        <f t="shared" si="4"/>
        <v>105</v>
      </c>
      <c r="AB21" s="30">
        <f t="shared" si="5"/>
        <v>105</v>
      </c>
    </row>
    <row r="22" spans="1:29" ht="15" customHeight="1" x14ac:dyDescent="0.25">
      <c r="A22" s="31">
        <f t="shared" si="6"/>
        <v>9</v>
      </c>
      <c r="B22" s="15" t="s">
        <v>17</v>
      </c>
      <c r="C22" s="16">
        <v>1679</v>
      </c>
      <c r="D22" s="15" t="s">
        <v>21</v>
      </c>
      <c r="E22" s="2">
        <v>155</v>
      </c>
      <c r="F22" s="32">
        <v>0</v>
      </c>
      <c r="G22" s="21">
        <v>15</v>
      </c>
      <c r="H22" s="21">
        <v>80</v>
      </c>
      <c r="I22" s="21">
        <v>0</v>
      </c>
      <c r="J22" s="21">
        <v>1</v>
      </c>
      <c r="K22" s="21">
        <v>0</v>
      </c>
      <c r="L22" s="21">
        <v>0</v>
      </c>
      <c r="M22" s="21">
        <v>0</v>
      </c>
      <c r="N22" s="21">
        <v>0</v>
      </c>
      <c r="O22" s="33">
        <v>0</v>
      </c>
      <c r="P22" s="32">
        <v>0</v>
      </c>
      <c r="Q22" s="21">
        <f t="shared" si="0"/>
        <v>0</v>
      </c>
      <c r="R22" s="33">
        <f t="shared" si="1"/>
        <v>16</v>
      </c>
      <c r="S22" s="32">
        <v>0</v>
      </c>
      <c r="T22" s="32">
        <v>0</v>
      </c>
      <c r="U22" s="32">
        <v>0</v>
      </c>
      <c r="V22" s="32">
        <v>0</v>
      </c>
      <c r="W22" s="21">
        <f t="shared" si="2"/>
        <v>0</v>
      </c>
      <c r="X22" s="33">
        <f t="shared" si="3"/>
        <v>80</v>
      </c>
      <c r="Y22" s="32">
        <v>0</v>
      </c>
      <c r="Z22" s="21">
        <v>0</v>
      </c>
      <c r="AA22" s="34">
        <f t="shared" si="4"/>
        <v>96</v>
      </c>
      <c r="AB22" s="35">
        <f t="shared" si="5"/>
        <v>96</v>
      </c>
    </row>
    <row r="23" spans="1:29" ht="15" customHeight="1" x14ac:dyDescent="0.25">
      <c r="A23" s="25">
        <f t="shared" si="6"/>
        <v>10</v>
      </c>
      <c r="B23" s="15" t="s">
        <v>17</v>
      </c>
      <c r="C23" s="16">
        <v>1680</v>
      </c>
      <c r="D23" s="15" t="s">
        <v>18</v>
      </c>
      <c r="E23" s="2">
        <v>663</v>
      </c>
      <c r="F23" s="26">
        <v>0</v>
      </c>
      <c r="G23" s="27">
        <v>181</v>
      </c>
      <c r="H23" s="27">
        <v>278</v>
      </c>
      <c r="I23" s="27">
        <v>2</v>
      </c>
      <c r="J23" s="27">
        <v>3</v>
      </c>
      <c r="K23" s="27">
        <v>0</v>
      </c>
      <c r="L23" s="27">
        <v>1</v>
      </c>
      <c r="M23" s="27">
        <v>0</v>
      </c>
      <c r="N23" s="27">
        <v>0</v>
      </c>
      <c r="O23" s="28">
        <v>0</v>
      </c>
      <c r="P23" s="26">
        <v>1</v>
      </c>
      <c r="Q23" s="27">
        <f t="shared" si="0"/>
        <v>1</v>
      </c>
      <c r="R23" s="28">
        <f t="shared" si="1"/>
        <v>185</v>
      </c>
      <c r="S23" s="26">
        <v>0</v>
      </c>
      <c r="T23" s="26">
        <v>0</v>
      </c>
      <c r="U23" s="26">
        <v>0</v>
      </c>
      <c r="V23" s="26">
        <v>0</v>
      </c>
      <c r="W23" s="27">
        <f t="shared" si="2"/>
        <v>0</v>
      </c>
      <c r="X23" s="28">
        <f t="shared" si="3"/>
        <v>281</v>
      </c>
      <c r="Y23" s="26">
        <v>0</v>
      </c>
      <c r="Z23" s="27">
        <v>6</v>
      </c>
      <c r="AA23" s="29">
        <f t="shared" si="4"/>
        <v>465</v>
      </c>
      <c r="AB23" s="30">
        <f t="shared" si="5"/>
        <v>472</v>
      </c>
      <c r="AC23" s="36"/>
    </row>
    <row r="24" spans="1:29" ht="15" customHeight="1" x14ac:dyDescent="0.25">
      <c r="A24" s="31">
        <f t="shared" si="6"/>
        <v>11</v>
      </c>
      <c r="B24" s="15" t="s">
        <v>17</v>
      </c>
      <c r="C24" s="16">
        <v>1680</v>
      </c>
      <c r="D24" s="15" t="s">
        <v>19</v>
      </c>
      <c r="E24" s="2">
        <v>662</v>
      </c>
      <c r="F24" s="32">
        <v>0</v>
      </c>
      <c r="G24" s="21">
        <v>195</v>
      </c>
      <c r="H24" s="21">
        <v>249</v>
      </c>
      <c r="I24" s="21">
        <v>1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33">
        <v>0</v>
      </c>
      <c r="P24" s="32">
        <v>0</v>
      </c>
      <c r="Q24" s="21">
        <f t="shared" si="0"/>
        <v>0</v>
      </c>
      <c r="R24" s="33">
        <f t="shared" si="1"/>
        <v>195</v>
      </c>
      <c r="S24" s="32">
        <v>0</v>
      </c>
      <c r="T24" s="32">
        <v>0</v>
      </c>
      <c r="U24" s="32">
        <v>0</v>
      </c>
      <c r="V24" s="32">
        <v>0</v>
      </c>
      <c r="W24" s="21">
        <f t="shared" si="2"/>
        <v>0</v>
      </c>
      <c r="X24" s="33">
        <f t="shared" si="3"/>
        <v>250</v>
      </c>
      <c r="Y24" s="32">
        <v>0</v>
      </c>
      <c r="Z24" s="21">
        <v>1</v>
      </c>
      <c r="AA24" s="34">
        <f t="shared" si="4"/>
        <v>445</v>
      </c>
      <c r="AB24" s="35">
        <f t="shared" si="5"/>
        <v>446</v>
      </c>
      <c r="AC24" s="37"/>
    </row>
    <row r="25" spans="1:29" ht="15" customHeight="1" x14ac:dyDescent="0.25">
      <c r="A25" s="25">
        <f t="shared" si="6"/>
        <v>12</v>
      </c>
      <c r="B25" s="15" t="s">
        <v>17</v>
      </c>
      <c r="C25" s="16">
        <v>1681</v>
      </c>
      <c r="D25" s="15" t="s">
        <v>18</v>
      </c>
      <c r="E25" s="2">
        <v>442</v>
      </c>
      <c r="F25" s="26">
        <v>0</v>
      </c>
      <c r="G25" s="27">
        <v>49</v>
      </c>
      <c r="H25" s="27">
        <v>165</v>
      </c>
      <c r="I25" s="27">
        <v>2</v>
      </c>
      <c r="J25" s="27">
        <v>2</v>
      </c>
      <c r="K25" s="27">
        <v>0</v>
      </c>
      <c r="L25" s="27">
        <v>0</v>
      </c>
      <c r="M25" s="27">
        <v>0</v>
      </c>
      <c r="N25" s="27">
        <v>0</v>
      </c>
      <c r="O25" s="28">
        <v>0</v>
      </c>
      <c r="P25" s="26">
        <v>0</v>
      </c>
      <c r="Q25" s="27">
        <f t="shared" si="0"/>
        <v>0</v>
      </c>
      <c r="R25" s="28">
        <f t="shared" si="1"/>
        <v>51</v>
      </c>
      <c r="S25" s="26">
        <v>2</v>
      </c>
      <c r="T25" s="26">
        <v>0</v>
      </c>
      <c r="U25" s="26">
        <v>0</v>
      </c>
      <c r="V25" s="26">
        <v>0</v>
      </c>
      <c r="W25" s="27">
        <f t="shared" si="2"/>
        <v>2</v>
      </c>
      <c r="X25" s="28">
        <f t="shared" si="3"/>
        <v>169</v>
      </c>
      <c r="Y25" s="26">
        <v>0</v>
      </c>
      <c r="Z25" s="27">
        <v>3</v>
      </c>
      <c r="AA25" s="29">
        <f t="shared" si="4"/>
        <v>218</v>
      </c>
      <c r="AB25" s="30">
        <f t="shared" si="5"/>
        <v>223</v>
      </c>
    </row>
    <row r="26" spans="1:29" ht="15" customHeight="1" x14ac:dyDescent="0.25">
      <c r="A26" s="31">
        <f t="shared" si="6"/>
        <v>13</v>
      </c>
      <c r="B26" s="15" t="s">
        <v>17</v>
      </c>
      <c r="C26" s="16">
        <v>1681</v>
      </c>
      <c r="D26" s="15" t="s">
        <v>19</v>
      </c>
      <c r="E26" s="2">
        <v>441</v>
      </c>
      <c r="F26" s="32">
        <v>0</v>
      </c>
      <c r="G26" s="21">
        <v>63</v>
      </c>
      <c r="H26" s="21">
        <v>146</v>
      </c>
      <c r="I26" s="21">
        <v>3</v>
      </c>
      <c r="J26" s="21">
        <v>2</v>
      </c>
      <c r="K26" s="21">
        <v>0</v>
      </c>
      <c r="L26" s="21">
        <v>2</v>
      </c>
      <c r="M26" s="21">
        <v>0</v>
      </c>
      <c r="N26" s="21">
        <v>0</v>
      </c>
      <c r="O26" s="33">
        <v>0</v>
      </c>
      <c r="P26" s="32">
        <v>0</v>
      </c>
      <c r="Q26" s="21">
        <f t="shared" si="0"/>
        <v>0</v>
      </c>
      <c r="R26" s="33">
        <f t="shared" si="1"/>
        <v>65</v>
      </c>
      <c r="S26" s="32">
        <v>0</v>
      </c>
      <c r="T26" s="32">
        <v>0</v>
      </c>
      <c r="U26" s="32">
        <v>0</v>
      </c>
      <c r="V26" s="32">
        <v>0</v>
      </c>
      <c r="W26" s="21">
        <f t="shared" si="2"/>
        <v>0</v>
      </c>
      <c r="X26" s="33">
        <f t="shared" si="3"/>
        <v>151</v>
      </c>
      <c r="Y26" s="32">
        <v>0</v>
      </c>
      <c r="Z26" s="21">
        <v>1</v>
      </c>
      <c r="AA26" s="34">
        <f t="shared" si="4"/>
        <v>216</v>
      </c>
      <c r="AB26" s="35">
        <f t="shared" si="5"/>
        <v>217</v>
      </c>
    </row>
    <row r="27" spans="1:29" ht="15" customHeight="1" x14ac:dyDescent="0.25">
      <c r="A27" s="25">
        <f t="shared" si="6"/>
        <v>14</v>
      </c>
      <c r="B27" s="15" t="s">
        <v>17</v>
      </c>
      <c r="C27" s="16">
        <v>1682</v>
      </c>
      <c r="D27" s="15" t="s">
        <v>18</v>
      </c>
      <c r="E27" s="2">
        <v>307</v>
      </c>
      <c r="F27" s="26">
        <v>0</v>
      </c>
      <c r="G27" s="27">
        <v>87</v>
      </c>
      <c r="H27" s="27">
        <v>101</v>
      </c>
      <c r="I27" s="27">
        <v>2</v>
      </c>
      <c r="J27" s="27">
        <v>1</v>
      </c>
      <c r="K27" s="27">
        <v>0</v>
      </c>
      <c r="L27" s="27">
        <v>1</v>
      </c>
      <c r="M27" s="27">
        <v>0</v>
      </c>
      <c r="N27" s="27">
        <v>0</v>
      </c>
      <c r="O27" s="28">
        <v>0</v>
      </c>
      <c r="P27" s="26">
        <v>1</v>
      </c>
      <c r="Q27" s="27">
        <f t="shared" si="0"/>
        <v>1</v>
      </c>
      <c r="R27" s="28">
        <f t="shared" si="1"/>
        <v>89</v>
      </c>
      <c r="S27" s="26">
        <v>0</v>
      </c>
      <c r="T27" s="26">
        <v>1</v>
      </c>
      <c r="U27" s="26">
        <v>0</v>
      </c>
      <c r="V27" s="26">
        <v>3</v>
      </c>
      <c r="W27" s="27">
        <f t="shared" si="2"/>
        <v>4</v>
      </c>
      <c r="X27" s="28">
        <f t="shared" si="3"/>
        <v>108</v>
      </c>
      <c r="Y27" s="26">
        <v>0</v>
      </c>
      <c r="Z27" s="27">
        <v>3</v>
      </c>
      <c r="AA27" s="29">
        <f t="shared" si="4"/>
        <v>192</v>
      </c>
      <c r="AB27" s="30">
        <f t="shared" si="5"/>
        <v>200</v>
      </c>
    </row>
    <row r="28" spans="1:29" ht="15" customHeight="1" x14ac:dyDescent="0.25">
      <c r="A28" s="31">
        <f t="shared" si="6"/>
        <v>15</v>
      </c>
      <c r="B28" s="15" t="s">
        <v>17</v>
      </c>
      <c r="C28" s="16">
        <v>1682</v>
      </c>
      <c r="D28" s="15" t="s">
        <v>20</v>
      </c>
      <c r="E28" s="2">
        <v>419</v>
      </c>
      <c r="F28" s="32">
        <v>0</v>
      </c>
      <c r="G28" s="21">
        <v>103</v>
      </c>
      <c r="H28" s="21">
        <v>156</v>
      </c>
      <c r="I28" s="21">
        <v>1</v>
      </c>
      <c r="J28" s="21">
        <v>0</v>
      </c>
      <c r="K28" s="21">
        <v>0</v>
      </c>
      <c r="L28" s="21">
        <v>2</v>
      </c>
      <c r="M28" s="21">
        <v>0</v>
      </c>
      <c r="N28" s="21">
        <v>0</v>
      </c>
      <c r="O28" s="33">
        <v>0</v>
      </c>
      <c r="P28" s="32">
        <v>1</v>
      </c>
      <c r="Q28" s="21">
        <f t="shared" si="0"/>
        <v>1</v>
      </c>
      <c r="R28" s="33">
        <f t="shared" si="1"/>
        <v>104</v>
      </c>
      <c r="S28" s="32">
        <v>1</v>
      </c>
      <c r="T28" s="32">
        <v>0</v>
      </c>
      <c r="U28" s="32">
        <v>0</v>
      </c>
      <c r="V28" s="32">
        <v>0</v>
      </c>
      <c r="W28" s="21">
        <f t="shared" si="2"/>
        <v>1</v>
      </c>
      <c r="X28" s="33">
        <f t="shared" si="3"/>
        <v>160</v>
      </c>
      <c r="Y28" s="32">
        <v>0</v>
      </c>
      <c r="Z28" s="21">
        <v>1</v>
      </c>
      <c r="AA28" s="34">
        <f t="shared" si="4"/>
        <v>262</v>
      </c>
      <c r="AB28" s="35">
        <f t="shared" si="5"/>
        <v>265</v>
      </c>
    </row>
    <row r="29" spans="1:29" ht="15" customHeight="1" x14ac:dyDescent="0.25">
      <c r="A29" s="25">
        <f t="shared" si="6"/>
        <v>16</v>
      </c>
      <c r="B29" s="15" t="s">
        <v>17</v>
      </c>
      <c r="C29" s="16">
        <v>1683</v>
      </c>
      <c r="D29" s="15" t="s">
        <v>18</v>
      </c>
      <c r="E29" s="2">
        <v>476</v>
      </c>
      <c r="F29" s="26">
        <v>0</v>
      </c>
      <c r="G29" s="27">
        <v>75</v>
      </c>
      <c r="H29" s="27">
        <v>221</v>
      </c>
      <c r="I29" s="27">
        <v>2</v>
      </c>
      <c r="J29" s="27">
        <v>4</v>
      </c>
      <c r="K29" s="27">
        <v>0</v>
      </c>
      <c r="L29" s="27">
        <v>0</v>
      </c>
      <c r="M29" s="27">
        <v>0</v>
      </c>
      <c r="N29" s="27">
        <v>0</v>
      </c>
      <c r="O29" s="28">
        <v>0</v>
      </c>
      <c r="P29" s="26">
        <v>2</v>
      </c>
      <c r="Q29" s="27">
        <f t="shared" si="0"/>
        <v>2</v>
      </c>
      <c r="R29" s="28">
        <f t="shared" si="1"/>
        <v>81</v>
      </c>
      <c r="S29" s="26">
        <v>0</v>
      </c>
      <c r="T29" s="26">
        <v>0</v>
      </c>
      <c r="U29" s="26">
        <v>0</v>
      </c>
      <c r="V29" s="26">
        <v>0</v>
      </c>
      <c r="W29" s="27">
        <f t="shared" si="2"/>
        <v>0</v>
      </c>
      <c r="X29" s="28">
        <f t="shared" si="3"/>
        <v>223</v>
      </c>
      <c r="Y29" s="26">
        <v>2</v>
      </c>
      <c r="Z29" s="27">
        <v>3</v>
      </c>
      <c r="AA29" s="29">
        <f t="shared" si="4"/>
        <v>302</v>
      </c>
      <c r="AB29" s="30">
        <f t="shared" si="5"/>
        <v>309</v>
      </c>
    </row>
    <row r="30" spans="1:29" ht="15" customHeight="1" x14ac:dyDescent="0.25">
      <c r="A30" s="31">
        <f t="shared" si="6"/>
        <v>17</v>
      </c>
      <c r="B30" s="15" t="s">
        <v>17</v>
      </c>
      <c r="C30" s="16">
        <v>1683</v>
      </c>
      <c r="D30" s="15" t="s">
        <v>19</v>
      </c>
      <c r="E30" s="2">
        <v>476</v>
      </c>
      <c r="F30" s="32">
        <v>0</v>
      </c>
      <c r="G30" s="21">
        <v>74</v>
      </c>
      <c r="H30" s="21">
        <v>221</v>
      </c>
      <c r="I30" s="21">
        <v>2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33">
        <v>0</v>
      </c>
      <c r="P30" s="32">
        <v>1</v>
      </c>
      <c r="Q30" s="21">
        <f t="shared" si="0"/>
        <v>1</v>
      </c>
      <c r="R30" s="33">
        <f t="shared" si="1"/>
        <v>75</v>
      </c>
      <c r="S30" s="32">
        <v>0</v>
      </c>
      <c r="T30" s="32">
        <v>0</v>
      </c>
      <c r="U30" s="32">
        <v>0</v>
      </c>
      <c r="V30" s="32">
        <v>0</v>
      </c>
      <c r="W30" s="21">
        <f t="shared" si="2"/>
        <v>0</v>
      </c>
      <c r="X30" s="33">
        <f t="shared" si="3"/>
        <v>223</v>
      </c>
      <c r="Y30" s="32">
        <v>0</v>
      </c>
      <c r="Z30" s="21">
        <v>4</v>
      </c>
      <c r="AA30" s="34">
        <f t="shared" si="4"/>
        <v>297</v>
      </c>
      <c r="AB30" s="35">
        <f t="shared" si="5"/>
        <v>302</v>
      </c>
    </row>
    <row r="31" spans="1:29" ht="5.0999999999999996" customHeight="1" x14ac:dyDescent="0.25">
      <c r="A31" s="38"/>
      <c r="B31" s="39"/>
      <c r="C31" s="40"/>
      <c r="D31" s="41"/>
      <c r="E31" s="42"/>
      <c r="F31" s="43">
        <v>0</v>
      </c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>
        <v>0</v>
      </c>
      <c r="W31" s="43"/>
      <c r="X31" s="43"/>
      <c r="Y31" s="43"/>
      <c r="Z31" s="43"/>
      <c r="AA31" s="43">
        <f t="shared" si="4"/>
        <v>0</v>
      </c>
      <c r="AB31" s="44"/>
    </row>
    <row r="32" spans="1:29" ht="0.95" customHeight="1" x14ac:dyDescent="0.25">
      <c r="A32" s="45"/>
      <c r="B32" s="46"/>
      <c r="C32" s="47"/>
      <c r="D32" s="48"/>
      <c r="E32" s="49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1"/>
    </row>
    <row r="33" spans="1:28" ht="0.95" customHeight="1" x14ac:dyDescent="0.25">
      <c r="A33" s="38"/>
      <c r="B33" s="39"/>
      <c r="C33" s="40"/>
      <c r="D33" s="41"/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4"/>
    </row>
    <row r="34" spans="1:28" ht="30" customHeight="1" x14ac:dyDescent="0.25">
      <c r="A34" s="52" t="s">
        <v>22</v>
      </c>
      <c r="B34" s="52"/>
      <c r="C34" s="52">
        <f>COUNTA(C14:C30)</f>
        <v>17</v>
      </c>
      <c r="D34" s="53"/>
      <c r="E34" s="54">
        <f>SUM(E14:E30)</f>
        <v>8199</v>
      </c>
      <c r="F34" s="54">
        <f>SUM(F14:F31)</f>
        <v>0</v>
      </c>
      <c r="G34" s="54">
        <f t="shared" ref="F34:AB34" si="7">SUM(G14:G30)</f>
        <v>2178</v>
      </c>
      <c r="H34" s="54">
        <f t="shared" si="7"/>
        <v>2938</v>
      </c>
      <c r="I34" s="54">
        <f t="shared" si="7"/>
        <v>22</v>
      </c>
      <c r="J34" s="54">
        <f t="shared" si="7"/>
        <v>24</v>
      </c>
      <c r="K34" s="54">
        <f t="shared" si="7"/>
        <v>0</v>
      </c>
      <c r="L34" s="54">
        <f t="shared" si="7"/>
        <v>8</v>
      </c>
      <c r="M34" s="54">
        <f t="shared" si="7"/>
        <v>0</v>
      </c>
      <c r="N34" s="54">
        <f>SUM(N14:N31)</f>
        <v>0</v>
      </c>
      <c r="O34" s="54">
        <f t="shared" si="7"/>
        <v>0</v>
      </c>
      <c r="P34" s="54">
        <f t="shared" si="7"/>
        <v>18</v>
      </c>
      <c r="Q34" s="54">
        <f t="shared" si="7"/>
        <v>18</v>
      </c>
      <c r="R34" s="54">
        <f t="shared" si="7"/>
        <v>2220</v>
      </c>
      <c r="S34" s="54">
        <f t="shared" si="7"/>
        <v>12</v>
      </c>
      <c r="T34" s="54">
        <f t="shared" si="7"/>
        <v>1</v>
      </c>
      <c r="U34" s="54">
        <f t="shared" si="7"/>
        <v>0</v>
      </c>
      <c r="V34" s="54">
        <f>SUM(V14:V31)</f>
        <v>5</v>
      </c>
      <c r="W34" s="54">
        <f t="shared" si="7"/>
        <v>18</v>
      </c>
      <c r="X34" s="54">
        <f t="shared" si="7"/>
        <v>2986</v>
      </c>
      <c r="Y34" s="54">
        <f t="shared" si="7"/>
        <v>3</v>
      </c>
      <c r="Z34" s="54">
        <f t="shared" si="7"/>
        <v>52</v>
      </c>
      <c r="AA34" s="54">
        <f>SUM(AA14:AA31)</f>
        <v>5170</v>
      </c>
      <c r="AB34" s="54">
        <f t="shared" si="7"/>
        <v>5261</v>
      </c>
    </row>
  </sheetData>
  <mergeCells count="9">
    <mergeCell ref="F5:AB7"/>
    <mergeCell ref="A7:D7"/>
    <mergeCell ref="A8:D8"/>
    <mergeCell ref="F8:AB10"/>
    <mergeCell ref="A12:E12"/>
    <mergeCell ref="F12:O12"/>
    <mergeCell ref="P12:R12"/>
    <mergeCell ref="S12:X12"/>
    <mergeCell ref="Y12:AB12"/>
  </mergeCells>
  <printOptions horizontalCentered="1"/>
  <pageMargins left="0.31496062992125984" right="0.31496062992125984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M_04_075_REGULES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</dc:creator>
  <cp:lastModifiedBy>Comité</cp:lastModifiedBy>
  <dcterms:created xsi:type="dcterms:W3CDTF">2015-06-04T23:57:34Z</dcterms:created>
  <dcterms:modified xsi:type="dcterms:W3CDTF">2015-06-10T16:14:34Z</dcterms:modified>
</cp:coreProperties>
</file>