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"/>
    </mc:Choice>
  </mc:AlternateContent>
  <bookViews>
    <workbookView xWindow="0" yWindow="0" windowWidth="28800" windowHeight="12435"/>
  </bookViews>
  <sheets>
    <sheet name="M_15_032_ERONGARICUARO" sheetId="1" r:id="rId1"/>
  </sheets>
  <definedNames>
    <definedName name="_xlnm._FilterDatabase" localSheetId="0" hidden="1">M_15_032_ERONGARICUARO!$P$12:$R$12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1" l="1"/>
  <c r="AA32" i="1" l="1"/>
  <c r="W32" i="1"/>
  <c r="X32" i="1" s="1"/>
  <c r="R32" i="1"/>
  <c r="Q32" i="1"/>
  <c r="AA31" i="1"/>
  <c r="W31" i="1"/>
  <c r="X31" i="1" s="1"/>
  <c r="R31" i="1"/>
  <c r="Q31" i="1"/>
  <c r="AA30" i="1"/>
  <c r="W30" i="1"/>
  <c r="X30" i="1" s="1"/>
  <c r="R30" i="1"/>
  <c r="Q30" i="1"/>
  <c r="AB30" i="1" s="1"/>
  <c r="AA29" i="1"/>
  <c r="X29" i="1"/>
  <c r="R29" i="1"/>
  <c r="Q29" i="1"/>
  <c r="AB29" i="1" s="1"/>
  <c r="AA28" i="1"/>
  <c r="W28" i="1"/>
  <c r="X28" i="1" s="1"/>
  <c r="R28" i="1"/>
  <c r="Q28" i="1"/>
  <c r="AB28" i="1" s="1"/>
  <c r="AA27" i="1"/>
  <c r="W27" i="1"/>
  <c r="X27" i="1" s="1"/>
  <c r="R27" i="1"/>
  <c r="Q27" i="1"/>
  <c r="AA26" i="1"/>
  <c r="W26" i="1"/>
  <c r="X26" i="1" s="1"/>
  <c r="R26" i="1"/>
  <c r="Q26" i="1"/>
  <c r="AB26" i="1" s="1"/>
  <c r="AA25" i="1"/>
  <c r="W25" i="1"/>
  <c r="X25" i="1" s="1"/>
  <c r="R25" i="1"/>
  <c r="Q25" i="1"/>
  <c r="AB25" i="1" s="1"/>
  <c r="AA24" i="1"/>
  <c r="W24" i="1"/>
  <c r="X24" i="1" s="1"/>
  <c r="R24" i="1"/>
  <c r="Q24" i="1"/>
  <c r="AA23" i="1"/>
  <c r="W23" i="1"/>
  <c r="X23" i="1" s="1"/>
  <c r="R23" i="1"/>
  <c r="Q23" i="1"/>
  <c r="AA22" i="1"/>
  <c r="W22" i="1"/>
  <c r="X22" i="1" s="1"/>
  <c r="R22" i="1"/>
  <c r="Q22" i="1"/>
  <c r="AA21" i="1"/>
  <c r="W21" i="1"/>
  <c r="X21" i="1" s="1"/>
  <c r="R21" i="1"/>
  <c r="Q21" i="1"/>
  <c r="AB21" i="1" s="1"/>
  <c r="AA20" i="1"/>
  <c r="W20" i="1"/>
  <c r="X20" i="1" s="1"/>
  <c r="R20" i="1"/>
  <c r="Q20" i="1"/>
  <c r="AB20" i="1" s="1"/>
  <c r="AA19" i="1"/>
  <c r="W19" i="1"/>
  <c r="X19" i="1" s="1"/>
  <c r="R19" i="1"/>
  <c r="Q19" i="1"/>
  <c r="AA18" i="1"/>
  <c r="W18" i="1"/>
  <c r="X18" i="1" s="1"/>
  <c r="R18" i="1"/>
  <c r="Q18" i="1"/>
  <c r="AB18" i="1" s="1"/>
  <c r="AA17" i="1"/>
  <c r="W17" i="1"/>
  <c r="X17" i="1" s="1"/>
  <c r="R17" i="1"/>
  <c r="Q17" i="1"/>
  <c r="AB17" i="1" s="1"/>
  <c r="AA16" i="1"/>
  <c r="W16" i="1"/>
  <c r="X16" i="1" s="1"/>
  <c r="R16" i="1"/>
  <c r="Q16" i="1"/>
  <c r="AB16" i="1" s="1"/>
  <c r="AA15" i="1"/>
  <c r="W15" i="1"/>
  <c r="X15" i="1" s="1"/>
  <c r="R15" i="1"/>
  <c r="Q15" i="1"/>
  <c r="AA14" i="1"/>
  <c r="W14" i="1"/>
  <c r="X14" i="1" s="1"/>
  <c r="R14" i="1"/>
  <c r="Q14" i="1"/>
  <c r="AB14" i="1" s="1"/>
  <c r="AB31" i="1" l="1"/>
  <c r="AB27" i="1"/>
  <c r="AB24" i="1"/>
  <c r="AB23" i="1"/>
  <c r="AB22" i="1"/>
  <c r="AB36" i="1" s="1"/>
  <c r="AB19" i="1"/>
  <c r="AB15" i="1"/>
  <c r="AA36" i="1"/>
  <c r="Z36" i="1"/>
  <c r="Y36" i="1"/>
  <c r="X36" i="1"/>
  <c r="W36" i="1"/>
  <c r="V36" i="1"/>
  <c r="U36" i="1"/>
  <c r="T36" i="1"/>
  <c r="S36" i="1"/>
  <c r="R36" i="1"/>
  <c r="Q36" i="1"/>
  <c r="P36" i="1" l="1"/>
  <c r="O36" i="1"/>
  <c r="N36" i="1"/>
  <c r="M36" i="1"/>
  <c r="L36" i="1"/>
  <c r="K36" i="1"/>
  <c r="J36" i="1"/>
  <c r="I36" i="1"/>
  <c r="H36" i="1"/>
  <c r="G36" i="1"/>
  <c r="F36" i="1"/>
  <c r="E36" i="1"/>
  <c r="C36" i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C14" i="1" l="1"/>
  <c r="AC16" i="1" s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<sst xmlns="http://schemas.openxmlformats.org/spreadsheetml/2006/main" count="60" uniqueCount="25">
  <si>
    <t>Municipio: 032 Erongarícuaro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</si>
  <si>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</si>
  <si>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</si>
  <si>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</si>
  <si>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</si>
  <si>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</si>
  <si>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</si>
  <si>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</si>
  <si>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</si>
  <si>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</si>
  <si>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</si>
  <si>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</si>
  <si>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</si>
  <si>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</si>
  <si>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</si>
  <si>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</si>
  <si>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</si>
  <si>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ERONGARICUARO</t>
  </si>
  <si>
    <t>BÁSICA</t>
  </si>
  <si>
    <t>CONTIGUA 1</t>
  </si>
  <si>
    <t>EXTRAORDINARIA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</si>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</sst>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rgb="FFFFF3FF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10" fillId="4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</xf>
    <xf numFmtId="0" fontId="11" fillId="0" borderId="14" xfId="1" applyFont="1" applyFill="1" applyBorder="1" applyAlignment="1" applyProtection="1">
      <alignment wrapText="1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</xf>
    <xf numFmtId="0" fontId="11" fillId="0" borderId="16" xfId="1" applyFont="1" applyFill="1" applyBorder="1" applyAlignment="1" applyProtection="1">
      <alignment wrapText="1"/>
    </xf>
    <xf numFmtId="0" fontId="11" fillId="0" borderId="12" xfId="1" applyFont="1" applyFill="1" applyBorder="1" applyAlignment="1" applyProtection="1">
      <alignment wrapText="1"/>
    </xf>
    <xf numFmtId="166" fontId="11" fillId="6" borderId="17" xfId="1" applyNumberFormat="1" applyFont="1" applyFill="1" applyBorder="1" applyAlignment="1">
      <alignment horizontal="center" wrapText="1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" xfId="1" applyFont="1" applyFill="1" applyBorder="1" applyAlignment="1" applyProtection="1">
      <alignment wrapText="1"/>
    </xf>
    <xf numFmtId="0" fontId="11" fillId="6" borderId="18" xfId="1" applyFont="1" applyFill="1" applyBorder="1" applyAlignment="1" applyProtection="1">
      <alignment wrapText="1"/>
    </xf>
    <xf numFmtId="0" fontId="11" fillId="6" borderId="19" xfId="1" applyFont="1" applyFill="1" applyBorder="1" applyAlignment="1" applyProtection="1">
      <alignment wrapText="1"/>
      <protection locked="0"/>
    </xf>
    <xf numFmtId="0" fontId="11" fillId="6" borderId="20" xfId="1" applyFont="1" applyFill="1" applyBorder="1" applyAlignment="1" applyProtection="1">
      <alignment wrapText="1"/>
    </xf>
    <xf numFmtId="0" fontId="11" fillId="6" borderId="21" xfId="1" applyFont="1" applyFill="1" applyBorder="1" applyAlignment="1" applyProtection="1">
      <alignment wrapText="1"/>
    </xf>
    <xf numFmtId="0" fontId="11" fillId="6" borderId="22" xfId="1" applyFont="1" applyFill="1" applyBorder="1" applyAlignment="1" applyProtection="1">
      <alignment wrapText="1"/>
    </xf>
    <xf numFmtId="0" fontId="11" fillId="0" borderId="2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22" xfId="1" applyFont="1" applyFill="1" applyBorder="1" applyAlignment="1" applyProtection="1">
      <alignment wrapText="1"/>
      <protection locked="0"/>
    </xf>
    <xf numFmtId="0" fontId="11" fillId="0" borderId="22" xfId="1" applyFont="1" applyFill="1" applyBorder="1" applyAlignment="1" applyProtection="1">
      <alignment wrapText="1"/>
    </xf>
    <xf numFmtId="0" fontId="11" fillId="0" borderId="24" xfId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 applyProtection="1">
      <alignment wrapText="1"/>
    </xf>
    <xf numFmtId="0" fontId="11" fillId="0" borderId="21" xfId="1" applyFont="1" applyFill="1" applyBorder="1" applyAlignment="1" applyProtection="1">
      <alignment wrapText="1"/>
    </xf>
    <xf numFmtId="0" fontId="11" fillId="6" borderId="10" xfId="1" applyFont="1" applyFill="1" applyBorder="1" applyAlignment="1" applyProtection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1" fillId="6" borderId="23" xfId="1" applyFont="1" applyFill="1" applyBorder="1" applyAlignment="1" applyProtection="1">
      <alignment wrapText="1"/>
      <protection locked="0"/>
    </xf>
    <xf numFmtId="0" fontId="11" fillId="6" borderId="1" xfId="1" applyFont="1" applyFill="1" applyBorder="1" applyAlignment="1" applyProtection="1">
      <alignment wrapText="1"/>
      <protection locked="0"/>
    </xf>
    <xf numFmtId="0" fontId="11" fillId="6" borderId="22" xfId="1" applyFont="1" applyFill="1" applyBorder="1" applyAlignment="1" applyProtection="1">
      <alignment wrapText="1"/>
      <protection locked="0"/>
    </xf>
    <xf numFmtId="0" fontId="11" fillId="6" borderId="24" xfId="1" applyFont="1" applyFill="1" applyBorder="1" applyAlignment="1" applyProtection="1">
      <alignment wrapText="1"/>
      <protection locked="0"/>
    </xf>
    <xf numFmtId="0" fontId="11" fillId="6" borderId="25" xfId="1" applyFont="1" applyFill="1" applyBorder="1" applyAlignment="1" applyProtection="1">
      <alignment wrapText="1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6" xfId="1" applyFont="1" applyFill="1" applyBorder="1" applyAlignment="1" applyProtection="1">
      <alignment horizontal="center" vertical="center" wrapText="1"/>
    </xf>
    <xf numFmtId="0" fontId="9" fillId="8" borderId="26" xfId="1" applyFont="1" applyFill="1" applyBorder="1" applyAlignment="1" applyProtection="1">
      <alignment horizontal="left" vertical="center" wrapText="1"/>
    </xf>
    <xf numFmtId="3" fontId="9" fillId="8" borderId="26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275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330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19050</xdr:rowOff>
    </xdr:from>
    <xdr:to>
      <xdr:col>12</xdr:col>
      <xdr:colOff>533400</xdr:colOff>
      <xdr:row>12</xdr:row>
      <xdr:rowOff>514350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230505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125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4250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0825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8625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4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1475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400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23700</xdr:colOff>
      <xdr:row>12</xdr:row>
      <xdr:rowOff>42750</xdr:rowOff>
    </xdr:from>
    <xdr:to>
      <xdr:col>18</xdr:col>
      <xdr:colOff>499950</xdr:colOff>
      <xdr:row>12</xdr:row>
      <xdr:rowOff>519000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6575" y="232875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12</xdr:row>
      <xdr:rowOff>38100</xdr:rowOff>
    </xdr:from>
    <xdr:to>
      <xdr:col>18</xdr:col>
      <xdr:colOff>948656</xdr:colOff>
      <xdr:row>12</xdr:row>
      <xdr:rowOff>511605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324100"/>
          <a:ext cx="453356" cy="473505"/>
        </a:xfrm>
        <a:prstGeom prst="rect">
          <a:avLst/>
        </a:prstGeom>
      </xdr:spPr>
    </xdr:pic>
    <xdr:clientData/>
  </xdr:twoCellAnchor>
  <xdr:twoCellAnchor editAs="oneCell">
    <xdr:from>
      <xdr:col>19</xdr:col>
      <xdr:colOff>14175</xdr:colOff>
      <xdr:row>12</xdr:row>
      <xdr:rowOff>33225</xdr:rowOff>
    </xdr:from>
    <xdr:to>
      <xdr:col>19</xdr:col>
      <xdr:colOff>490425</xdr:colOff>
      <xdr:row>12</xdr:row>
      <xdr:rowOff>509475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7650" y="231922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28575</xdr:colOff>
      <xdr:row>12</xdr:row>
      <xdr:rowOff>24982</xdr:rowOff>
    </xdr:from>
    <xdr:to>
      <xdr:col>20</xdr:col>
      <xdr:colOff>466575</xdr:colOff>
      <xdr:row>12</xdr:row>
      <xdr:rowOff>482449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3600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21</xdr:col>
      <xdr:colOff>23700</xdr:colOff>
      <xdr:row>12</xdr:row>
      <xdr:rowOff>23700</xdr:rowOff>
    </xdr:from>
    <xdr:to>
      <xdr:col>21</xdr:col>
      <xdr:colOff>499950</xdr:colOff>
      <xdr:row>12</xdr:row>
      <xdr:rowOff>499950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9800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12</xdr:row>
      <xdr:rowOff>19050</xdr:rowOff>
    </xdr:from>
    <xdr:to>
      <xdr:col>21</xdr:col>
      <xdr:colOff>958181</xdr:colOff>
      <xdr:row>12</xdr:row>
      <xdr:rowOff>492555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0925" y="2305050"/>
          <a:ext cx="453356" cy="473505"/>
        </a:xfrm>
        <a:prstGeom prst="rect">
          <a:avLst/>
        </a:prstGeom>
      </xdr:spPr>
    </xdr:pic>
    <xdr:clientData/>
  </xdr:twoCellAnchor>
  <xdr:twoCellAnchor editAs="oneCell">
    <xdr:from>
      <xdr:col>19</xdr:col>
      <xdr:colOff>419099</xdr:colOff>
      <xdr:row>11</xdr:row>
      <xdr:rowOff>152399</xdr:rowOff>
    </xdr:from>
    <xdr:to>
      <xdr:col>20</xdr:col>
      <xdr:colOff>47624</xdr:colOff>
      <xdr:row>12</xdr:row>
      <xdr:rowOff>561974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2574" y="2247899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409575</xdr:colOff>
      <xdr:row>11</xdr:row>
      <xdr:rowOff>142875</xdr:rowOff>
    </xdr:from>
    <xdr:to>
      <xdr:col>21</xdr:col>
      <xdr:colOff>28575</xdr:colOff>
      <xdr:row>12</xdr:row>
      <xdr:rowOff>552450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4600" y="2238375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21</xdr:col>
      <xdr:colOff>895350</xdr:colOff>
      <xdr:row>11</xdr:row>
      <xdr:rowOff>142875</xdr:rowOff>
    </xdr:from>
    <xdr:to>
      <xdr:col>22</xdr:col>
      <xdr:colOff>28575</xdr:colOff>
      <xdr:row>12</xdr:row>
      <xdr:rowOff>552450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1450" y="2238375"/>
          <a:ext cx="600075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topLeftCell="A8" zoomScale="80" zoomScaleNormal="80" workbookViewId="0">
      <pane xSplit="5" ySplit="6" topLeftCell="J29" activePane="bottomRight" state="frozen"/>
      <selection activeCell="A8" sqref="A8"/>
      <selection pane="topRight" activeCell="F8" sqref="F8"/>
      <selection pane="bottomLeft" activeCell="A14" sqref="A14"/>
      <selection pane="bottomRight" activeCell="P36" sqref="P36"/>
    </sheetView>
  </sheetViews>
  <sheetFormatPr baseColWidth="10" defaultRowHeight="15" customHeight="1" x14ac:dyDescent="0.25"/>
  <cols>
    <col min="1" max="1" width="5.140625" bestFit="1" customWidth="1"/>
    <col min="2" max="2" width="13.42578125" style="8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4.85546875" customWidth="1"/>
    <col min="20" max="20" width="14.5703125" customWidth="1"/>
    <col min="21" max="21" width="14.7109375" customWidth="1"/>
    <col min="22" max="22" width="22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71" t="s">
        <v>23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 spans="1:29" ht="15" customHeight="1" x14ac:dyDescent="0.25">
      <c r="B6" s="1"/>
      <c r="C6" s="1"/>
      <c r="D6" s="1"/>
      <c r="E6" s="2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spans="1:29" ht="15" customHeight="1" x14ac:dyDescent="0.3">
      <c r="A7" s="72"/>
      <c r="B7" s="72"/>
      <c r="C7" s="72"/>
      <c r="D7" s="72"/>
      <c r="E7" s="2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 spans="1:29" ht="15" customHeight="1" x14ac:dyDescent="0.3">
      <c r="A8" s="72" t="s">
        <v>0</v>
      </c>
      <c r="B8" s="72"/>
      <c r="C8" s="72"/>
      <c r="D8" s="72"/>
      <c r="F8" s="73" t="s">
        <v>1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9" ht="15" customHeight="1" x14ac:dyDescent="0.3">
      <c r="A9" s="3" t="str">
        <f>CONCATENATE("Casillas computadas: ",AC16," de ",AC15)</f>
        <v>Casillas computadas: 19 de 19</v>
      </c>
      <c r="B9" s="4"/>
      <c r="C9" s="4"/>
      <c r="D9" s="4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4" t="s">
        <v>2</v>
      </c>
      <c r="B12" s="75"/>
      <c r="C12" s="75"/>
      <c r="D12" s="75"/>
      <c r="E12" s="76"/>
      <c r="F12" s="77" t="s">
        <v>3</v>
      </c>
      <c r="G12" s="78"/>
      <c r="H12" s="78"/>
      <c r="I12" s="78"/>
      <c r="J12" s="78"/>
      <c r="K12" s="78"/>
      <c r="L12" s="78"/>
      <c r="M12" s="78"/>
      <c r="N12" s="78"/>
      <c r="O12" s="79"/>
      <c r="P12" s="80" t="s">
        <v>4</v>
      </c>
      <c r="Q12" s="80"/>
      <c r="R12" s="80"/>
      <c r="S12" s="81" t="s">
        <v>5</v>
      </c>
      <c r="T12" s="82"/>
      <c r="U12" s="82"/>
      <c r="V12" s="82"/>
      <c r="W12" s="82"/>
      <c r="X12" s="83"/>
      <c r="Y12" s="84" t="s">
        <v>6</v>
      </c>
      <c r="Z12" s="80"/>
      <c r="AA12" s="80"/>
      <c r="AB12" s="85"/>
    </row>
    <row r="13" spans="1:29" s="15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3"/>
      <c r="T13" s="13"/>
      <c r="U13" s="13"/>
      <c r="V13" s="13"/>
      <c r="W13" s="14" t="s">
        <v>12</v>
      </c>
      <c r="X13" s="14" t="s">
        <v>13</v>
      </c>
      <c r="Y13" s="11" t="s">
        <v>14</v>
      </c>
      <c r="Z13" s="11" t="s">
        <v>15</v>
      </c>
      <c r="AA13" s="12" t="s">
        <v>16</v>
      </c>
      <c r="AB13" s="11" t="s">
        <v>24</v>
      </c>
    </row>
    <row r="14" spans="1:29" ht="15" customHeight="1" x14ac:dyDescent="0.25">
      <c r="A14" s="16">
        <v>1</v>
      </c>
      <c r="B14" s="17" t="s">
        <v>17</v>
      </c>
      <c r="C14" s="18">
        <v>457</v>
      </c>
      <c r="D14" s="17" t="s">
        <v>18</v>
      </c>
      <c r="E14" s="2">
        <v>556</v>
      </c>
      <c r="F14" s="19">
        <v>113</v>
      </c>
      <c r="G14" s="20">
        <v>254</v>
      </c>
      <c r="H14" s="20">
        <v>30</v>
      </c>
      <c r="I14" s="20">
        <v>9</v>
      </c>
      <c r="J14" s="20">
        <v>1</v>
      </c>
      <c r="K14" s="20"/>
      <c r="L14" s="20">
        <v>3</v>
      </c>
      <c r="M14" s="20"/>
      <c r="N14" s="20"/>
      <c r="O14" s="21">
        <v>0</v>
      </c>
      <c r="P14" s="22">
        <v>6</v>
      </c>
      <c r="Q14" s="23">
        <f t="shared" ref="Q14:Q32" si="0">P14</f>
        <v>6</v>
      </c>
      <c r="R14" s="24">
        <f t="shared" ref="R14:R32" si="1">G14+J14+P14</f>
        <v>261</v>
      </c>
      <c r="S14" s="25">
        <v>1</v>
      </c>
      <c r="T14" s="25">
        <v>0</v>
      </c>
      <c r="U14" s="25">
        <v>0</v>
      </c>
      <c r="V14" s="25">
        <v>0</v>
      </c>
      <c r="W14" s="26">
        <f t="shared" ref="W14:W32" si="2">SUM(S14:V14)</f>
        <v>1</v>
      </c>
      <c r="X14" s="26">
        <f t="shared" ref="X14:X32" si="3">W14+H14+I14+L14</f>
        <v>43</v>
      </c>
      <c r="Y14" s="19">
        <v>0</v>
      </c>
      <c r="Z14" s="20">
        <v>11</v>
      </c>
      <c r="AA14" s="27">
        <f t="shared" ref="AA14:AA32" si="4">SUM(F14:O14)</f>
        <v>410</v>
      </c>
      <c r="AB14" s="28">
        <f t="shared" ref="AB14:AB31" si="5">Q14+W14+Y14+Z14+AA14</f>
        <v>428</v>
      </c>
      <c r="AC14">
        <f>COUNTIF(AB14:AB32,0)</f>
        <v>0</v>
      </c>
    </row>
    <row r="15" spans="1:29" ht="15" customHeight="1" x14ac:dyDescent="0.25">
      <c r="A15" s="29">
        <f t="shared" ref="A15:A32" si="6">A14+1</f>
        <v>2</v>
      </c>
      <c r="B15" s="17" t="s">
        <v>17</v>
      </c>
      <c r="C15" s="18">
        <v>457</v>
      </c>
      <c r="D15" s="17" t="s">
        <v>19</v>
      </c>
      <c r="E15" s="2">
        <v>556</v>
      </c>
      <c r="F15" s="30">
        <v>157</v>
      </c>
      <c r="G15" s="31">
        <v>216</v>
      </c>
      <c r="H15" s="31">
        <v>21</v>
      </c>
      <c r="I15" s="31">
        <v>1</v>
      </c>
      <c r="J15" s="31">
        <v>2</v>
      </c>
      <c r="K15" s="31"/>
      <c r="L15" s="31">
        <v>0</v>
      </c>
      <c r="M15" s="31"/>
      <c r="N15" s="31"/>
      <c r="O15" s="32">
        <v>0</v>
      </c>
      <c r="P15" s="30">
        <v>4</v>
      </c>
      <c r="Q15" s="33">
        <f t="shared" si="0"/>
        <v>4</v>
      </c>
      <c r="R15" s="34">
        <f t="shared" si="1"/>
        <v>222</v>
      </c>
      <c r="S15" s="35">
        <v>1</v>
      </c>
      <c r="T15" s="35">
        <v>0</v>
      </c>
      <c r="U15" s="35">
        <v>0</v>
      </c>
      <c r="V15" s="35">
        <v>0</v>
      </c>
      <c r="W15" s="36">
        <f t="shared" si="2"/>
        <v>1</v>
      </c>
      <c r="X15" s="36">
        <f t="shared" si="3"/>
        <v>23</v>
      </c>
      <c r="Y15" s="30">
        <v>1</v>
      </c>
      <c r="Z15" s="31">
        <v>13</v>
      </c>
      <c r="AA15" s="37">
        <f t="shared" si="4"/>
        <v>397</v>
      </c>
      <c r="AB15" s="38">
        <f t="shared" si="5"/>
        <v>416</v>
      </c>
      <c r="AC15">
        <f>C36</f>
        <v>19</v>
      </c>
    </row>
    <row r="16" spans="1:29" ht="15" customHeight="1" x14ac:dyDescent="0.25">
      <c r="A16" s="29">
        <f t="shared" si="6"/>
        <v>3</v>
      </c>
      <c r="B16" s="17" t="s">
        <v>17</v>
      </c>
      <c r="C16" s="18">
        <v>457</v>
      </c>
      <c r="D16" s="17" t="s">
        <v>20</v>
      </c>
      <c r="E16" s="2">
        <v>615</v>
      </c>
      <c r="F16" s="39">
        <v>185</v>
      </c>
      <c r="G16" s="40">
        <v>178</v>
      </c>
      <c r="H16" s="40">
        <v>35</v>
      </c>
      <c r="I16" s="40">
        <v>2</v>
      </c>
      <c r="J16" s="40">
        <v>2</v>
      </c>
      <c r="K16" s="40"/>
      <c r="L16" s="40">
        <v>1</v>
      </c>
      <c r="M16" s="40"/>
      <c r="N16" s="40"/>
      <c r="O16" s="41">
        <v>0</v>
      </c>
      <c r="P16" s="39">
        <v>0</v>
      </c>
      <c r="Q16" s="23">
        <f t="shared" si="0"/>
        <v>0</v>
      </c>
      <c r="R16" s="42">
        <f t="shared" si="1"/>
        <v>180</v>
      </c>
      <c r="S16" s="43">
        <v>3</v>
      </c>
      <c r="T16" s="43">
        <v>0</v>
      </c>
      <c r="U16" s="43">
        <v>0</v>
      </c>
      <c r="V16" s="43">
        <v>0</v>
      </c>
      <c r="W16" s="44">
        <f t="shared" si="2"/>
        <v>3</v>
      </c>
      <c r="X16" s="44">
        <f t="shared" si="3"/>
        <v>41</v>
      </c>
      <c r="Y16" s="39">
        <v>0</v>
      </c>
      <c r="Z16" s="40">
        <v>5</v>
      </c>
      <c r="AA16" s="45">
        <f t="shared" si="4"/>
        <v>403</v>
      </c>
      <c r="AB16" s="42">
        <f t="shared" si="5"/>
        <v>411</v>
      </c>
      <c r="AC16">
        <f>AC15-AC14</f>
        <v>19</v>
      </c>
    </row>
    <row r="17" spans="1:29" ht="15" customHeight="1" x14ac:dyDescent="0.25">
      <c r="A17" s="29">
        <f t="shared" si="6"/>
        <v>4</v>
      </c>
      <c r="B17" s="17" t="s">
        <v>17</v>
      </c>
      <c r="C17" s="18">
        <v>458</v>
      </c>
      <c r="D17" s="17" t="s">
        <v>18</v>
      </c>
      <c r="E17" s="2">
        <v>579</v>
      </c>
      <c r="F17" s="30">
        <v>162</v>
      </c>
      <c r="G17" s="31">
        <v>226</v>
      </c>
      <c r="H17" s="31">
        <v>32</v>
      </c>
      <c r="I17" s="31">
        <v>5</v>
      </c>
      <c r="J17" s="31">
        <v>0</v>
      </c>
      <c r="K17" s="31"/>
      <c r="L17" s="31">
        <v>0</v>
      </c>
      <c r="M17" s="31"/>
      <c r="N17" s="31"/>
      <c r="O17" s="32">
        <v>0</v>
      </c>
      <c r="P17" s="30">
        <v>3</v>
      </c>
      <c r="Q17" s="46">
        <f t="shared" si="0"/>
        <v>3</v>
      </c>
      <c r="R17" s="34">
        <f t="shared" si="1"/>
        <v>229</v>
      </c>
      <c r="S17" s="35">
        <v>0</v>
      </c>
      <c r="T17" s="35">
        <v>0</v>
      </c>
      <c r="U17" s="35">
        <v>0</v>
      </c>
      <c r="V17" s="35">
        <v>0</v>
      </c>
      <c r="W17" s="36">
        <f t="shared" si="2"/>
        <v>0</v>
      </c>
      <c r="X17" s="36">
        <f t="shared" si="3"/>
        <v>37</v>
      </c>
      <c r="Y17" s="30">
        <v>0</v>
      </c>
      <c r="Z17" s="31">
        <v>11</v>
      </c>
      <c r="AA17" s="37">
        <f t="shared" si="4"/>
        <v>425</v>
      </c>
      <c r="AB17" s="38">
        <f t="shared" si="5"/>
        <v>439</v>
      </c>
      <c r="AC17" s="47">
        <f>AC16*100/AC15</f>
        <v>100</v>
      </c>
    </row>
    <row r="18" spans="1:29" ht="15" customHeight="1" x14ac:dyDescent="0.25">
      <c r="A18" s="29">
        <f t="shared" si="6"/>
        <v>5</v>
      </c>
      <c r="B18" s="17" t="s">
        <v>17</v>
      </c>
      <c r="C18" s="18">
        <v>458</v>
      </c>
      <c r="D18" s="17" t="s">
        <v>19</v>
      </c>
      <c r="E18" s="2">
        <v>579</v>
      </c>
      <c r="F18" s="39">
        <v>173</v>
      </c>
      <c r="G18" s="40">
        <v>205</v>
      </c>
      <c r="H18" s="40">
        <v>30</v>
      </c>
      <c r="I18" s="40">
        <v>1</v>
      </c>
      <c r="J18" s="40">
        <v>1</v>
      </c>
      <c r="K18" s="40"/>
      <c r="L18" s="40">
        <v>2</v>
      </c>
      <c r="M18" s="40"/>
      <c r="N18" s="40"/>
      <c r="O18" s="41">
        <v>0</v>
      </c>
      <c r="P18" s="39">
        <v>3</v>
      </c>
      <c r="Q18" s="23">
        <f t="shared" si="0"/>
        <v>3</v>
      </c>
      <c r="R18" s="42">
        <f t="shared" si="1"/>
        <v>209</v>
      </c>
      <c r="S18" s="43">
        <v>2</v>
      </c>
      <c r="T18" s="43">
        <v>0</v>
      </c>
      <c r="U18" s="43">
        <v>0</v>
      </c>
      <c r="V18" s="43">
        <v>0</v>
      </c>
      <c r="W18" s="44">
        <f t="shared" si="2"/>
        <v>2</v>
      </c>
      <c r="X18" s="44">
        <f t="shared" si="3"/>
        <v>35</v>
      </c>
      <c r="Y18" s="39">
        <v>1</v>
      </c>
      <c r="Z18" s="40">
        <v>6</v>
      </c>
      <c r="AA18" s="45">
        <f t="shared" si="4"/>
        <v>412</v>
      </c>
      <c r="AB18" s="42">
        <f t="shared" si="5"/>
        <v>424</v>
      </c>
      <c r="AC18" s="48" t="str">
        <f>TEXT(AC17,"0.00")</f>
        <v>100.00</v>
      </c>
    </row>
    <row r="19" spans="1:29" ht="15" customHeight="1" x14ac:dyDescent="0.25">
      <c r="A19" s="29">
        <f t="shared" si="6"/>
        <v>6</v>
      </c>
      <c r="B19" s="17" t="s">
        <v>17</v>
      </c>
      <c r="C19" s="18">
        <v>459</v>
      </c>
      <c r="D19" s="17" t="s">
        <v>18</v>
      </c>
      <c r="E19" s="2">
        <v>464</v>
      </c>
      <c r="F19" s="30">
        <v>162</v>
      </c>
      <c r="G19" s="31">
        <v>28</v>
      </c>
      <c r="H19" s="31">
        <v>117</v>
      </c>
      <c r="I19" s="31">
        <v>3</v>
      </c>
      <c r="J19" s="31"/>
      <c r="K19" s="31"/>
      <c r="L19" s="31"/>
      <c r="M19" s="31"/>
      <c r="N19" s="31"/>
      <c r="O19" s="32"/>
      <c r="P19" s="30"/>
      <c r="Q19" s="46">
        <f t="shared" si="0"/>
        <v>0</v>
      </c>
      <c r="R19" s="34">
        <f t="shared" si="1"/>
        <v>28</v>
      </c>
      <c r="S19" s="35">
        <v>8</v>
      </c>
      <c r="T19" s="35"/>
      <c r="U19" s="35"/>
      <c r="V19" s="35"/>
      <c r="W19" s="36">
        <f t="shared" si="2"/>
        <v>8</v>
      </c>
      <c r="X19" s="36">
        <f t="shared" si="3"/>
        <v>128</v>
      </c>
      <c r="Y19" s="30"/>
      <c r="Z19" s="31">
        <v>6</v>
      </c>
      <c r="AA19" s="37">
        <f t="shared" si="4"/>
        <v>310</v>
      </c>
      <c r="AB19" s="38">
        <f t="shared" si="5"/>
        <v>324</v>
      </c>
    </row>
    <row r="20" spans="1:29" ht="15" customHeight="1" x14ac:dyDescent="0.25">
      <c r="A20" s="29">
        <f t="shared" si="6"/>
        <v>7</v>
      </c>
      <c r="B20" s="17" t="s">
        <v>17</v>
      </c>
      <c r="C20" s="18">
        <v>460</v>
      </c>
      <c r="D20" s="17" t="s">
        <v>18</v>
      </c>
      <c r="E20" s="2">
        <v>444</v>
      </c>
      <c r="F20" s="39">
        <v>144</v>
      </c>
      <c r="G20" s="40">
        <v>82</v>
      </c>
      <c r="H20" s="40">
        <v>66</v>
      </c>
      <c r="I20" s="40">
        <v>3</v>
      </c>
      <c r="J20" s="40">
        <v>2</v>
      </c>
      <c r="K20" s="40"/>
      <c r="L20" s="40">
        <v>0</v>
      </c>
      <c r="M20" s="40"/>
      <c r="N20" s="40"/>
      <c r="O20" s="41">
        <v>0</v>
      </c>
      <c r="P20" s="39">
        <v>1</v>
      </c>
      <c r="Q20" s="23">
        <f t="shared" si="0"/>
        <v>1</v>
      </c>
      <c r="R20" s="42">
        <f t="shared" si="1"/>
        <v>85</v>
      </c>
      <c r="S20" s="43">
        <v>3</v>
      </c>
      <c r="T20" s="43">
        <v>0</v>
      </c>
      <c r="U20" s="43">
        <v>0</v>
      </c>
      <c r="V20" s="43">
        <v>0</v>
      </c>
      <c r="W20" s="44">
        <f t="shared" si="2"/>
        <v>3</v>
      </c>
      <c r="X20" s="44">
        <f t="shared" si="3"/>
        <v>72</v>
      </c>
      <c r="Y20" s="39">
        <v>0</v>
      </c>
      <c r="Z20" s="40">
        <v>12</v>
      </c>
      <c r="AA20" s="45">
        <f t="shared" si="4"/>
        <v>297</v>
      </c>
      <c r="AB20" s="42">
        <f t="shared" si="5"/>
        <v>313</v>
      </c>
    </row>
    <row r="21" spans="1:29" ht="15" customHeight="1" x14ac:dyDescent="0.25">
      <c r="A21" s="29">
        <f t="shared" si="6"/>
        <v>8</v>
      </c>
      <c r="B21" s="17" t="s">
        <v>17</v>
      </c>
      <c r="C21" s="18">
        <v>461</v>
      </c>
      <c r="D21" s="17" t="s">
        <v>18</v>
      </c>
      <c r="E21" s="2">
        <v>711</v>
      </c>
      <c r="F21" s="30">
        <v>170</v>
      </c>
      <c r="G21" s="31">
        <v>176</v>
      </c>
      <c r="H21" s="31">
        <v>133</v>
      </c>
      <c r="I21" s="31">
        <v>12</v>
      </c>
      <c r="J21" s="31">
        <v>1</v>
      </c>
      <c r="K21" s="31"/>
      <c r="L21" s="31">
        <v>2</v>
      </c>
      <c r="M21" s="31"/>
      <c r="N21" s="31"/>
      <c r="O21" s="32">
        <v>0</v>
      </c>
      <c r="P21" s="30">
        <v>1</v>
      </c>
      <c r="Q21" s="46">
        <f t="shared" si="0"/>
        <v>1</v>
      </c>
      <c r="R21" s="34">
        <f t="shared" si="1"/>
        <v>178</v>
      </c>
      <c r="S21" s="35">
        <v>5</v>
      </c>
      <c r="T21" s="35">
        <v>0</v>
      </c>
      <c r="U21" s="35">
        <v>0</v>
      </c>
      <c r="V21" s="35">
        <v>0</v>
      </c>
      <c r="W21" s="36">
        <f t="shared" si="2"/>
        <v>5</v>
      </c>
      <c r="X21" s="36">
        <f t="shared" si="3"/>
        <v>152</v>
      </c>
      <c r="Y21" s="30">
        <v>0</v>
      </c>
      <c r="Z21" s="31">
        <v>10</v>
      </c>
      <c r="AA21" s="37">
        <f t="shared" si="4"/>
        <v>494</v>
      </c>
      <c r="AB21" s="38">
        <f t="shared" si="5"/>
        <v>510</v>
      </c>
    </row>
    <row r="22" spans="1:29" ht="15" customHeight="1" x14ac:dyDescent="0.25">
      <c r="A22" s="29">
        <f t="shared" si="6"/>
        <v>9</v>
      </c>
      <c r="B22" s="17" t="s">
        <v>17</v>
      </c>
      <c r="C22" s="18">
        <v>461</v>
      </c>
      <c r="D22" s="17" t="s">
        <v>19</v>
      </c>
      <c r="E22" s="2">
        <v>710</v>
      </c>
      <c r="F22" s="39">
        <v>196</v>
      </c>
      <c r="G22" s="40">
        <v>144</v>
      </c>
      <c r="H22" s="40">
        <v>132</v>
      </c>
      <c r="I22" s="40">
        <v>9</v>
      </c>
      <c r="J22" s="40">
        <v>1</v>
      </c>
      <c r="K22" s="40"/>
      <c r="L22" s="40">
        <v>1</v>
      </c>
      <c r="M22" s="40"/>
      <c r="N22" s="40"/>
      <c r="O22" s="41">
        <v>0</v>
      </c>
      <c r="P22" s="39">
        <v>3</v>
      </c>
      <c r="Q22" s="23">
        <f t="shared" si="0"/>
        <v>3</v>
      </c>
      <c r="R22" s="42">
        <f t="shared" si="1"/>
        <v>148</v>
      </c>
      <c r="S22" s="43">
        <v>5</v>
      </c>
      <c r="T22" s="43">
        <v>0</v>
      </c>
      <c r="U22" s="43">
        <v>0</v>
      </c>
      <c r="V22" s="43">
        <v>1</v>
      </c>
      <c r="W22" s="44">
        <f t="shared" si="2"/>
        <v>6</v>
      </c>
      <c r="X22" s="44">
        <f t="shared" si="3"/>
        <v>148</v>
      </c>
      <c r="Y22" s="39">
        <v>0</v>
      </c>
      <c r="Z22" s="40">
        <v>10</v>
      </c>
      <c r="AA22" s="45">
        <f t="shared" si="4"/>
        <v>483</v>
      </c>
      <c r="AB22" s="42">
        <f t="shared" si="5"/>
        <v>502</v>
      </c>
    </row>
    <row r="23" spans="1:29" ht="15" customHeight="1" x14ac:dyDescent="0.25">
      <c r="A23" s="29">
        <f t="shared" si="6"/>
        <v>10</v>
      </c>
      <c r="B23" s="17" t="s">
        <v>17</v>
      </c>
      <c r="C23" s="18">
        <v>461</v>
      </c>
      <c r="D23" s="17" t="s">
        <v>20</v>
      </c>
      <c r="E23" s="2">
        <v>289</v>
      </c>
      <c r="F23" s="30">
        <v>108</v>
      </c>
      <c r="G23" s="31">
        <v>73</v>
      </c>
      <c r="H23" s="31">
        <v>28</v>
      </c>
      <c r="I23" s="31">
        <v>0</v>
      </c>
      <c r="J23" s="31">
        <v>1</v>
      </c>
      <c r="K23" s="31"/>
      <c r="L23" s="31">
        <v>1</v>
      </c>
      <c r="M23" s="31"/>
      <c r="N23" s="31"/>
      <c r="O23" s="32">
        <v>0</v>
      </c>
      <c r="P23" s="30">
        <v>1</v>
      </c>
      <c r="Q23" s="46">
        <f t="shared" si="0"/>
        <v>1</v>
      </c>
      <c r="R23" s="34">
        <f t="shared" si="1"/>
        <v>75</v>
      </c>
      <c r="S23" s="35">
        <v>0</v>
      </c>
      <c r="T23" s="35">
        <v>0</v>
      </c>
      <c r="U23" s="35">
        <v>0</v>
      </c>
      <c r="V23" s="35">
        <v>0</v>
      </c>
      <c r="W23" s="36">
        <f t="shared" si="2"/>
        <v>0</v>
      </c>
      <c r="X23" s="36">
        <f t="shared" si="3"/>
        <v>29</v>
      </c>
      <c r="Y23" s="30">
        <v>0</v>
      </c>
      <c r="Z23" s="31">
        <v>9</v>
      </c>
      <c r="AA23" s="37">
        <f t="shared" si="4"/>
        <v>211</v>
      </c>
      <c r="AB23" s="38">
        <f t="shared" si="5"/>
        <v>221</v>
      </c>
    </row>
    <row r="24" spans="1:29" ht="15" customHeight="1" x14ac:dyDescent="0.25">
      <c r="A24" s="29">
        <f t="shared" si="6"/>
        <v>11</v>
      </c>
      <c r="B24" s="17" t="s">
        <v>17</v>
      </c>
      <c r="C24" s="18">
        <v>462</v>
      </c>
      <c r="D24" s="17" t="s">
        <v>18</v>
      </c>
      <c r="E24" s="2">
        <v>536</v>
      </c>
      <c r="F24" s="39">
        <v>154</v>
      </c>
      <c r="G24" s="40">
        <v>154</v>
      </c>
      <c r="H24" s="40">
        <v>24</v>
      </c>
      <c r="I24" s="40">
        <v>3</v>
      </c>
      <c r="J24" s="40">
        <v>1</v>
      </c>
      <c r="K24" s="40"/>
      <c r="L24" s="40">
        <v>0</v>
      </c>
      <c r="M24" s="40"/>
      <c r="N24" s="40"/>
      <c r="O24" s="41">
        <v>0</v>
      </c>
      <c r="P24" s="39">
        <v>1</v>
      </c>
      <c r="Q24" s="23">
        <f t="shared" si="0"/>
        <v>1</v>
      </c>
      <c r="R24" s="42">
        <f t="shared" si="1"/>
        <v>156</v>
      </c>
      <c r="S24" s="43">
        <v>0</v>
      </c>
      <c r="T24" s="43">
        <v>1</v>
      </c>
      <c r="U24" s="43">
        <v>0</v>
      </c>
      <c r="V24" s="43">
        <v>0</v>
      </c>
      <c r="W24" s="44">
        <f t="shared" si="2"/>
        <v>1</v>
      </c>
      <c r="X24" s="44">
        <f t="shared" si="3"/>
        <v>28</v>
      </c>
      <c r="Y24" s="39">
        <v>0</v>
      </c>
      <c r="Z24" s="40">
        <v>9</v>
      </c>
      <c r="AA24" s="45">
        <f t="shared" si="4"/>
        <v>336</v>
      </c>
      <c r="AB24" s="42">
        <f t="shared" si="5"/>
        <v>347</v>
      </c>
    </row>
    <row r="25" spans="1:29" ht="15" customHeight="1" x14ac:dyDescent="0.25">
      <c r="A25" s="29">
        <f t="shared" si="6"/>
        <v>12</v>
      </c>
      <c r="B25" s="17" t="s">
        <v>17</v>
      </c>
      <c r="C25" s="18">
        <v>463</v>
      </c>
      <c r="D25" s="17" t="s">
        <v>18</v>
      </c>
      <c r="E25" s="2">
        <v>706</v>
      </c>
      <c r="F25" s="30">
        <v>181</v>
      </c>
      <c r="G25" s="31">
        <v>204</v>
      </c>
      <c r="H25" s="31">
        <v>100</v>
      </c>
      <c r="I25" s="31">
        <v>8</v>
      </c>
      <c r="J25" s="31">
        <v>2</v>
      </c>
      <c r="K25" s="31"/>
      <c r="L25" s="31">
        <v>2</v>
      </c>
      <c r="M25" s="31"/>
      <c r="N25" s="31"/>
      <c r="O25" s="32">
        <v>0</v>
      </c>
      <c r="P25" s="30">
        <v>5</v>
      </c>
      <c r="Q25" s="46">
        <f t="shared" si="0"/>
        <v>5</v>
      </c>
      <c r="R25" s="34">
        <f t="shared" si="1"/>
        <v>211</v>
      </c>
      <c r="S25" s="35">
        <v>6</v>
      </c>
      <c r="T25" s="35"/>
      <c r="U25" s="35"/>
      <c r="V25" s="35">
        <v>0</v>
      </c>
      <c r="W25" s="36">
        <f t="shared" si="2"/>
        <v>6</v>
      </c>
      <c r="X25" s="36">
        <f t="shared" si="3"/>
        <v>116</v>
      </c>
      <c r="Y25" s="30"/>
      <c r="Z25" s="31">
        <v>21</v>
      </c>
      <c r="AA25" s="37">
        <f t="shared" si="4"/>
        <v>497</v>
      </c>
      <c r="AB25" s="38">
        <f t="shared" si="5"/>
        <v>529</v>
      </c>
    </row>
    <row r="26" spans="1:29" ht="15" customHeight="1" x14ac:dyDescent="0.25">
      <c r="A26" s="29">
        <f t="shared" si="6"/>
        <v>13</v>
      </c>
      <c r="B26" s="17" t="s">
        <v>17</v>
      </c>
      <c r="C26" s="18">
        <v>463</v>
      </c>
      <c r="D26" s="17" t="s">
        <v>19</v>
      </c>
      <c r="E26" s="2">
        <v>705</v>
      </c>
      <c r="F26" s="49">
        <v>198</v>
      </c>
      <c r="G26" s="50">
        <v>209</v>
      </c>
      <c r="H26" s="50">
        <v>75</v>
      </c>
      <c r="I26" s="50">
        <v>4</v>
      </c>
      <c r="J26" s="50">
        <v>4</v>
      </c>
      <c r="K26" s="50"/>
      <c r="L26" s="50">
        <v>3</v>
      </c>
      <c r="M26" s="50"/>
      <c r="N26" s="50"/>
      <c r="O26" s="51">
        <v>0</v>
      </c>
      <c r="P26" s="49">
        <v>5</v>
      </c>
      <c r="Q26" s="33">
        <f t="shared" si="0"/>
        <v>5</v>
      </c>
      <c r="R26" s="38">
        <f t="shared" si="1"/>
        <v>218</v>
      </c>
      <c r="S26" s="52">
        <v>5</v>
      </c>
      <c r="T26" s="52">
        <v>0</v>
      </c>
      <c r="U26" s="52">
        <v>0</v>
      </c>
      <c r="V26" s="52">
        <v>4</v>
      </c>
      <c r="W26" s="53">
        <f t="shared" si="2"/>
        <v>9</v>
      </c>
      <c r="X26" s="53">
        <f t="shared" si="3"/>
        <v>91</v>
      </c>
      <c r="Y26" s="49">
        <v>0</v>
      </c>
      <c r="Z26" s="50">
        <v>30</v>
      </c>
      <c r="AA26" s="37">
        <f t="shared" si="4"/>
        <v>493</v>
      </c>
      <c r="AB26" s="38">
        <f t="shared" si="5"/>
        <v>537</v>
      </c>
    </row>
    <row r="27" spans="1:29" ht="15" customHeight="1" x14ac:dyDescent="0.25">
      <c r="A27" s="29">
        <f t="shared" si="6"/>
        <v>14</v>
      </c>
      <c r="B27" s="17" t="s">
        <v>17</v>
      </c>
      <c r="C27" s="18">
        <v>464</v>
      </c>
      <c r="D27" s="17" t="s">
        <v>18</v>
      </c>
      <c r="E27" s="2">
        <v>692</v>
      </c>
      <c r="F27" s="49">
        <v>148</v>
      </c>
      <c r="G27" s="50">
        <v>137</v>
      </c>
      <c r="H27" s="50">
        <v>144</v>
      </c>
      <c r="I27" s="50">
        <v>2</v>
      </c>
      <c r="J27" s="50">
        <v>1</v>
      </c>
      <c r="K27" s="50"/>
      <c r="L27" s="50">
        <v>2</v>
      </c>
      <c r="M27" s="50"/>
      <c r="N27" s="50"/>
      <c r="O27" s="51">
        <v>0</v>
      </c>
      <c r="P27" s="49">
        <v>0</v>
      </c>
      <c r="Q27" s="33">
        <f t="shared" si="0"/>
        <v>0</v>
      </c>
      <c r="R27" s="38">
        <f t="shared" si="1"/>
        <v>138</v>
      </c>
      <c r="S27" s="52">
        <v>1</v>
      </c>
      <c r="T27" s="52">
        <v>0</v>
      </c>
      <c r="U27" s="52">
        <v>0</v>
      </c>
      <c r="V27" s="52">
        <v>0</v>
      </c>
      <c r="W27" s="53">
        <f t="shared" si="2"/>
        <v>1</v>
      </c>
      <c r="X27" s="53">
        <f t="shared" si="3"/>
        <v>149</v>
      </c>
      <c r="Y27" s="49">
        <v>0</v>
      </c>
      <c r="Z27" s="50">
        <v>26</v>
      </c>
      <c r="AA27" s="37">
        <f t="shared" si="4"/>
        <v>434</v>
      </c>
      <c r="AB27" s="38">
        <f t="shared" si="5"/>
        <v>461</v>
      </c>
    </row>
    <row r="28" spans="1:29" ht="15" customHeight="1" x14ac:dyDescent="0.25">
      <c r="A28" s="29">
        <f t="shared" si="6"/>
        <v>15</v>
      </c>
      <c r="B28" s="17" t="s">
        <v>17</v>
      </c>
      <c r="C28" s="18">
        <v>464</v>
      </c>
      <c r="D28" s="17" t="s">
        <v>19</v>
      </c>
      <c r="E28" s="2">
        <v>692</v>
      </c>
      <c r="F28" s="49">
        <v>146</v>
      </c>
      <c r="G28" s="50">
        <v>146</v>
      </c>
      <c r="H28" s="50">
        <v>131</v>
      </c>
      <c r="I28" s="50">
        <v>2</v>
      </c>
      <c r="J28" s="50">
        <v>1</v>
      </c>
      <c r="K28" s="50"/>
      <c r="L28" s="50">
        <v>3</v>
      </c>
      <c r="M28" s="50"/>
      <c r="N28" s="50"/>
      <c r="O28" s="51">
        <v>0</v>
      </c>
      <c r="P28" s="49">
        <v>5</v>
      </c>
      <c r="Q28" s="33">
        <f t="shared" si="0"/>
        <v>5</v>
      </c>
      <c r="R28" s="38">
        <f t="shared" si="1"/>
        <v>152</v>
      </c>
      <c r="S28" s="52">
        <v>10</v>
      </c>
      <c r="T28" s="52">
        <v>1</v>
      </c>
      <c r="U28" s="52">
        <v>0</v>
      </c>
      <c r="V28" s="52">
        <v>2</v>
      </c>
      <c r="W28" s="53">
        <f t="shared" si="2"/>
        <v>13</v>
      </c>
      <c r="X28" s="53">
        <f t="shared" si="3"/>
        <v>149</v>
      </c>
      <c r="Y28" s="49">
        <v>0</v>
      </c>
      <c r="Z28" s="50">
        <v>16</v>
      </c>
      <c r="AA28" s="37">
        <f t="shared" si="4"/>
        <v>429</v>
      </c>
      <c r="AB28" s="38">
        <f t="shared" si="5"/>
        <v>463</v>
      </c>
    </row>
    <row r="29" spans="1:29" ht="15" customHeight="1" x14ac:dyDescent="0.25">
      <c r="A29" s="29">
        <f t="shared" si="6"/>
        <v>16</v>
      </c>
      <c r="B29" s="17" t="s">
        <v>17</v>
      </c>
      <c r="C29" s="18">
        <v>464</v>
      </c>
      <c r="D29" s="17" t="s">
        <v>21</v>
      </c>
      <c r="E29" s="2">
        <v>691</v>
      </c>
      <c r="F29" s="49">
        <v>147</v>
      </c>
      <c r="G29" s="50">
        <v>157</v>
      </c>
      <c r="H29" s="50">
        <v>124</v>
      </c>
      <c r="I29" s="50">
        <v>3</v>
      </c>
      <c r="J29" s="50">
        <v>4</v>
      </c>
      <c r="K29" s="50"/>
      <c r="L29" s="50">
        <v>7</v>
      </c>
      <c r="M29" s="50"/>
      <c r="N29" s="50"/>
      <c r="O29" s="51">
        <v>0</v>
      </c>
      <c r="P29" s="49">
        <v>5</v>
      </c>
      <c r="Q29" s="33">
        <f t="shared" si="0"/>
        <v>5</v>
      </c>
      <c r="R29" s="38">
        <f t="shared" si="1"/>
        <v>166</v>
      </c>
      <c r="S29" s="52">
        <v>5</v>
      </c>
      <c r="T29" s="52">
        <v>0</v>
      </c>
      <c r="U29" s="52">
        <v>0</v>
      </c>
      <c r="V29" s="52">
        <v>1</v>
      </c>
      <c r="W29" s="53">
        <f t="shared" si="2"/>
        <v>6</v>
      </c>
      <c r="X29" s="53">
        <f t="shared" si="3"/>
        <v>140</v>
      </c>
      <c r="Y29" s="49"/>
      <c r="Z29" s="50">
        <v>29</v>
      </c>
      <c r="AA29" s="37">
        <f t="shared" si="4"/>
        <v>442</v>
      </c>
      <c r="AB29" s="38">
        <f t="shared" si="5"/>
        <v>482</v>
      </c>
    </row>
    <row r="30" spans="1:29" ht="15" customHeight="1" x14ac:dyDescent="0.25">
      <c r="A30" s="29">
        <f t="shared" si="6"/>
        <v>17</v>
      </c>
      <c r="B30" s="17" t="s">
        <v>17</v>
      </c>
      <c r="C30" s="18">
        <v>465</v>
      </c>
      <c r="D30" s="17" t="s">
        <v>18</v>
      </c>
      <c r="E30" s="2">
        <v>511</v>
      </c>
      <c r="F30" s="49">
        <v>160</v>
      </c>
      <c r="G30" s="50">
        <v>101</v>
      </c>
      <c r="H30" s="50">
        <v>64</v>
      </c>
      <c r="I30" s="50">
        <v>4</v>
      </c>
      <c r="J30" s="50">
        <v>0</v>
      </c>
      <c r="K30" s="50"/>
      <c r="L30" s="50">
        <v>1</v>
      </c>
      <c r="M30" s="50"/>
      <c r="N30" s="50"/>
      <c r="O30" s="51">
        <v>0</v>
      </c>
      <c r="P30" s="49">
        <v>0</v>
      </c>
      <c r="Q30" s="33">
        <f t="shared" si="0"/>
        <v>0</v>
      </c>
      <c r="R30" s="38">
        <f t="shared" si="1"/>
        <v>101</v>
      </c>
      <c r="S30" s="52">
        <v>1</v>
      </c>
      <c r="T30" s="52">
        <v>0</v>
      </c>
      <c r="U30" s="52">
        <v>0</v>
      </c>
      <c r="V30" s="52">
        <v>0</v>
      </c>
      <c r="W30" s="53">
        <f t="shared" si="2"/>
        <v>1</v>
      </c>
      <c r="X30" s="53">
        <f t="shared" si="3"/>
        <v>70</v>
      </c>
      <c r="Y30" s="49">
        <v>0</v>
      </c>
      <c r="Z30" s="50">
        <v>38</v>
      </c>
      <c r="AA30" s="37">
        <f t="shared" si="4"/>
        <v>330</v>
      </c>
      <c r="AB30" s="38">
        <f t="shared" si="5"/>
        <v>369</v>
      </c>
    </row>
    <row r="31" spans="1:29" ht="15" customHeight="1" x14ac:dyDescent="0.25">
      <c r="A31" s="29">
        <f t="shared" si="6"/>
        <v>18</v>
      </c>
      <c r="B31" s="17" t="s">
        <v>17</v>
      </c>
      <c r="C31" s="18">
        <v>465</v>
      </c>
      <c r="D31" s="17" t="s">
        <v>19</v>
      </c>
      <c r="E31" s="2">
        <v>510</v>
      </c>
      <c r="F31" s="49">
        <v>159</v>
      </c>
      <c r="G31" s="50">
        <v>135</v>
      </c>
      <c r="H31" s="50">
        <v>74</v>
      </c>
      <c r="I31" s="50">
        <v>2</v>
      </c>
      <c r="J31" s="50">
        <v>1</v>
      </c>
      <c r="K31" s="50"/>
      <c r="L31" s="50">
        <v>2</v>
      </c>
      <c r="M31" s="50"/>
      <c r="N31" s="50"/>
      <c r="O31" s="51">
        <v>0</v>
      </c>
      <c r="P31" s="49">
        <v>0</v>
      </c>
      <c r="Q31" s="33">
        <f t="shared" si="0"/>
        <v>0</v>
      </c>
      <c r="R31" s="38">
        <f t="shared" si="1"/>
        <v>136</v>
      </c>
      <c r="S31" s="52">
        <v>3</v>
      </c>
      <c r="T31" s="52">
        <v>0</v>
      </c>
      <c r="U31" s="52">
        <v>0</v>
      </c>
      <c r="V31" s="52">
        <v>0</v>
      </c>
      <c r="W31" s="53">
        <f t="shared" si="2"/>
        <v>3</v>
      </c>
      <c r="X31" s="53">
        <f t="shared" si="3"/>
        <v>81</v>
      </c>
      <c r="Y31" s="49">
        <v>0</v>
      </c>
      <c r="Z31" s="50">
        <v>13</v>
      </c>
      <c r="AA31" s="37">
        <f t="shared" si="4"/>
        <v>373</v>
      </c>
      <c r="AB31" s="38">
        <f t="shared" si="5"/>
        <v>389</v>
      </c>
    </row>
    <row r="32" spans="1:29" ht="15" customHeight="1" x14ac:dyDescent="0.25">
      <c r="A32" s="29">
        <f t="shared" si="6"/>
        <v>19</v>
      </c>
      <c r="B32" s="17" t="s">
        <v>17</v>
      </c>
      <c r="C32" s="18">
        <v>466</v>
      </c>
      <c r="D32" s="17" t="s">
        <v>18</v>
      </c>
      <c r="E32" s="2">
        <v>699</v>
      </c>
      <c r="F32" s="39">
        <v>117</v>
      </c>
      <c r="G32" s="40">
        <v>262</v>
      </c>
      <c r="H32" s="40">
        <v>150</v>
      </c>
      <c r="I32" s="40">
        <v>0</v>
      </c>
      <c r="J32" s="40">
        <v>4</v>
      </c>
      <c r="K32" s="40"/>
      <c r="L32" s="40">
        <v>0</v>
      </c>
      <c r="M32" s="40"/>
      <c r="N32" s="40"/>
      <c r="O32" s="41">
        <v>0</v>
      </c>
      <c r="P32" s="39">
        <v>2</v>
      </c>
      <c r="Q32" s="23">
        <f t="shared" si="0"/>
        <v>2</v>
      </c>
      <c r="R32" s="42">
        <f t="shared" si="1"/>
        <v>268</v>
      </c>
      <c r="S32" s="43">
        <v>8</v>
      </c>
      <c r="T32" s="43">
        <v>2</v>
      </c>
      <c r="U32" s="43">
        <v>0</v>
      </c>
      <c r="V32" s="43">
        <v>0</v>
      </c>
      <c r="W32" s="44">
        <f t="shared" si="2"/>
        <v>10</v>
      </c>
      <c r="X32" s="44">
        <f t="shared" si="3"/>
        <v>160</v>
      </c>
      <c r="Y32" s="39">
        <v>0</v>
      </c>
      <c r="Z32" s="40">
        <v>13</v>
      </c>
      <c r="AA32" s="45">
        <f t="shared" si="4"/>
        <v>533</v>
      </c>
      <c r="AB32" s="42">
        <v>558</v>
      </c>
    </row>
    <row r="33" spans="1:28" ht="5.0999999999999996" customHeight="1" x14ac:dyDescent="0.25">
      <c r="A33" s="54"/>
      <c r="B33" s="55"/>
      <c r="C33" s="56"/>
      <c r="D33" s="57"/>
      <c r="E33" s="58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60"/>
    </row>
    <row r="34" spans="1:28" ht="0.95" customHeight="1" x14ac:dyDescent="0.25">
      <c r="A34" s="61"/>
      <c r="B34" s="62"/>
      <c r="C34" s="63"/>
      <c r="D34" s="64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7"/>
    </row>
    <row r="35" spans="1:28" ht="0.95" customHeight="1" x14ac:dyDescent="0.25">
      <c r="A35" s="54"/>
      <c r="B35" s="55"/>
      <c r="C35" s="56"/>
      <c r="D35" s="57"/>
      <c r="E35" s="58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60"/>
    </row>
    <row r="36" spans="1:28" ht="30" customHeight="1" x14ac:dyDescent="0.25">
      <c r="A36" s="68" t="s">
        <v>22</v>
      </c>
      <c r="B36" s="68"/>
      <c r="C36" s="68">
        <f>COUNTA(C14:C32)</f>
        <v>19</v>
      </c>
      <c r="D36" s="69"/>
      <c r="E36" s="70">
        <f t="shared" ref="E36:AB36" si="7">SUM(E14:E32)</f>
        <v>11245</v>
      </c>
      <c r="F36" s="70">
        <f t="shared" si="7"/>
        <v>2980</v>
      </c>
      <c r="G36" s="70">
        <f t="shared" si="7"/>
        <v>3087</v>
      </c>
      <c r="H36" s="70">
        <f t="shared" si="7"/>
        <v>1510</v>
      </c>
      <c r="I36" s="70">
        <f t="shared" si="7"/>
        <v>73</v>
      </c>
      <c r="J36" s="70">
        <f t="shared" si="7"/>
        <v>29</v>
      </c>
      <c r="K36" s="70">
        <f t="shared" si="7"/>
        <v>0</v>
      </c>
      <c r="L36" s="70">
        <f t="shared" si="7"/>
        <v>30</v>
      </c>
      <c r="M36" s="70">
        <f t="shared" si="7"/>
        <v>0</v>
      </c>
      <c r="N36" s="70">
        <f t="shared" si="7"/>
        <v>0</v>
      </c>
      <c r="O36" s="70">
        <f t="shared" si="7"/>
        <v>0</v>
      </c>
      <c r="P36" s="70">
        <f t="shared" si="7"/>
        <v>45</v>
      </c>
      <c r="Q36" s="70">
        <f t="shared" si="7"/>
        <v>45</v>
      </c>
      <c r="R36" s="70">
        <f t="shared" si="7"/>
        <v>3161</v>
      </c>
      <c r="S36" s="70">
        <f t="shared" si="7"/>
        <v>67</v>
      </c>
      <c r="T36" s="70">
        <f t="shared" si="7"/>
        <v>4</v>
      </c>
      <c r="U36" s="70">
        <f t="shared" si="7"/>
        <v>0</v>
      </c>
      <c r="V36" s="70">
        <f t="shared" si="7"/>
        <v>8</v>
      </c>
      <c r="W36" s="70">
        <f t="shared" si="7"/>
        <v>79</v>
      </c>
      <c r="X36" s="70">
        <f t="shared" si="7"/>
        <v>1692</v>
      </c>
      <c r="Y36" s="70">
        <f t="shared" si="7"/>
        <v>2</v>
      </c>
      <c r="Z36" s="70">
        <f t="shared" si="7"/>
        <v>288</v>
      </c>
      <c r="AA36" s="70">
        <f t="shared" si="7"/>
        <v>7709</v>
      </c>
      <c r="AB36" s="70">
        <f t="shared" si="7"/>
        <v>8123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M_15_032_ERONGARICUARO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ROBERT</cp:lastModifiedBy>
  <cp:lastPrinted>2015-06-11T00:15:13Z</cp:lastPrinted>
  <dcterms:created xsi:type="dcterms:W3CDTF">2015-06-05T00:33:49Z</dcterms:created>
  <dcterms:modified xsi:type="dcterms:W3CDTF">2015-06-18T17:43:16Z</dcterms:modified>
</cp:coreProperties>
</file>