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725" windowHeight="24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U35" i="1"/>
  <c r="T35" i="1"/>
  <c r="E35" i="1"/>
  <c r="W35" i="1"/>
  <c r="V35" i="1"/>
  <c r="S35" i="1"/>
  <c r="Q35" i="1"/>
  <c r="P35" i="1"/>
  <c r="N35" i="1"/>
  <c r="O35" i="1"/>
  <c r="K35" i="1"/>
  <c r="L35" i="1"/>
  <c r="J35" i="1"/>
  <c r="I35" i="1"/>
  <c r="H35" i="1"/>
  <c r="G35" i="1"/>
  <c r="F35" i="1"/>
  <c r="C35" i="1" l="1"/>
  <c r="X31" i="1"/>
  <c r="T31" i="1"/>
  <c r="U31" i="1" s="1"/>
  <c r="X30" i="1"/>
  <c r="T30" i="1"/>
  <c r="U30" i="1" s="1"/>
  <c r="X29" i="1"/>
  <c r="T29" i="1"/>
  <c r="U29" i="1" s="1"/>
  <c r="X28" i="1"/>
  <c r="T28" i="1"/>
  <c r="U28" i="1" s="1"/>
  <c r="X27" i="1"/>
  <c r="T27" i="1"/>
  <c r="U27" i="1" s="1"/>
  <c r="X26" i="1"/>
  <c r="T26" i="1"/>
  <c r="U26" i="1" s="1"/>
  <c r="X25" i="1"/>
  <c r="T25" i="1"/>
  <c r="U25" i="1" s="1"/>
  <c r="X24" i="1"/>
  <c r="T24" i="1"/>
  <c r="U24" i="1" s="1"/>
  <c r="X23" i="1"/>
  <c r="T23" i="1"/>
  <c r="U23" i="1" s="1"/>
  <c r="X22" i="1"/>
  <c r="T22" i="1"/>
  <c r="U22" i="1" s="1"/>
  <c r="X21" i="1"/>
  <c r="T21" i="1"/>
  <c r="U21" i="1" s="1"/>
  <c r="X20" i="1"/>
  <c r="T20" i="1"/>
  <c r="U20" i="1" s="1"/>
  <c r="X19" i="1"/>
  <c r="T19" i="1"/>
  <c r="U19" i="1" s="1"/>
  <c r="X18" i="1"/>
  <c r="T18" i="1"/>
  <c r="U18" i="1" s="1"/>
  <c r="X17" i="1"/>
  <c r="T17" i="1"/>
  <c r="U17" i="1" s="1"/>
  <c r="X16" i="1"/>
  <c r="T16" i="1"/>
  <c r="U16" i="1" s="1"/>
  <c r="X15" i="1"/>
  <c r="T15" i="1"/>
  <c r="U15" i="1" s="1"/>
  <c r="X14" i="1"/>
  <c r="T14" i="1"/>
  <c r="U14" i="1" s="1"/>
  <c r="Y31" i="1" l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R35" i="1"/>
  <c r="M35" i="1"/>
  <c r="Z27" i="1"/>
  <c r="Z28" i="1" s="1"/>
  <c r="Z29" i="1" s="1"/>
  <c r="Z30" i="1" s="1"/>
  <c r="Z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Z14" i="1" l="1"/>
  <c r="Z16" i="1" s="1"/>
  <c r="Z17" i="1" l="1"/>
  <c r="Z18" i="1" s="1"/>
  <c r="A10" i="1" s="1"/>
  <c r="A9" i="1"/>
</calcChain>
</file>

<file path=xl/sharedStrings.xml><?xml version="1.0" encoding="utf-8"?>
<sst xmlns="http://schemas.openxmlformats.org/spreadsheetml/2006/main" count="55" uniqueCount="23">
  <si>
    <t>Municipio: 093 Tiquicheo de Nicola Romero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</si>
  <si>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</si>
  <si>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</si>
  <si>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</si>
  <si>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</si>
  <si>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</si>
  <si>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</si>
  <si>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</si>
  <si>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</si>
  <si>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</si>
  <si>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</si>
  <si>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</si>
  <si>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</si>
  <si>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</si>
  <si>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</si>
  <si>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</si>
  <si>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</si>
  <si>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TIQUICHEO DE NICOLAS ROMERO</t>
  </si>
  <si>
    <t>BÁSICA</t>
  </si>
  <si>
    <t>CONTIGUA 1</t>
  </si>
  <si>
    <t>CONTIGUA 2</t>
  </si>
  <si>
    <t>TOTAL</t>
  </si>
  <si>
    <t>COMPUTO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</si>
</sst>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138" y="2470196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21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00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533400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022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52275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39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53557</xdr:rowOff>
    </xdr:from>
    <xdr:ext cx="438000" cy="457467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42750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2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38100</xdr:colOff>
      <xdr:row>12</xdr:row>
      <xdr:rowOff>53557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48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476249</xdr:colOff>
      <xdr:row>11</xdr:row>
      <xdr:rowOff>180974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47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17</xdr:col>
      <xdr:colOff>438150</xdr:colOff>
      <xdr:row>11</xdr:row>
      <xdr:rowOff>180975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4850" y="2276475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942975</xdr:colOff>
      <xdr:row>12</xdr:row>
      <xdr:rowOff>0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0" y="2286000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zoomScale="85" zoomScaleNormal="85" workbookViewId="0">
      <pane xSplit="5" ySplit="13" topLeftCell="F32" activePane="bottomRight" state="frozen"/>
      <selection pane="topRight" activeCell="F1" sqref="F1"/>
      <selection pane="bottomLeft" activeCell="A14" sqref="A14"/>
      <selection pane="bottomRight" activeCell="E7" sqref="E7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18" width="15" customWidth="1"/>
    <col min="19" max="19" width="22.570312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8.75" x14ac:dyDescent="0.3">
      <c r="A9" s="3" t="str">
        <f>CONCATENATE("Casillas computadas: ",Z16," de ",Z15)</f>
        <v>Casillas computadas: 18 de 18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8.75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.75" thickBot="1" x14ac:dyDescent="0.3">
      <c r="F11" s="2"/>
      <c r="G11" s="2"/>
      <c r="H11" s="2"/>
      <c r="I11" s="2"/>
      <c r="J11" s="2"/>
      <c r="K11" s="2"/>
    </row>
    <row r="12" spans="1:26" ht="15.75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8"/>
      <c r="S12" s="78"/>
      <c r="T12" s="78"/>
      <c r="U12" s="79"/>
      <c r="V12" s="80" t="s">
        <v>5</v>
      </c>
      <c r="W12" s="81"/>
      <c r="X12" s="81"/>
      <c r="Y12" s="82"/>
    </row>
    <row r="13" spans="1:26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 t="s">
        <v>11</v>
      </c>
      <c r="U13" s="11" t="s">
        <v>12</v>
      </c>
      <c r="V13" s="10" t="s">
        <v>13</v>
      </c>
      <c r="W13" s="10" t="s">
        <v>14</v>
      </c>
      <c r="X13" s="10" t="s">
        <v>15</v>
      </c>
      <c r="Y13" s="10" t="s">
        <v>16</v>
      </c>
    </row>
    <row r="14" spans="1:26" ht="15" customHeight="1" x14ac:dyDescent="0.25">
      <c r="A14" s="13">
        <v>1</v>
      </c>
      <c r="B14" s="14" t="s">
        <v>17</v>
      </c>
      <c r="C14" s="15">
        <v>2024</v>
      </c>
      <c r="D14" s="16" t="s">
        <v>18</v>
      </c>
      <c r="E14" s="17">
        <v>489</v>
      </c>
      <c r="F14" s="18">
        <v>2</v>
      </c>
      <c r="G14" s="19">
        <v>158</v>
      </c>
      <c r="H14" s="19">
        <v>151</v>
      </c>
      <c r="I14" s="19">
        <v>0</v>
      </c>
      <c r="J14" s="19">
        <v>111</v>
      </c>
      <c r="K14" s="19">
        <v>0</v>
      </c>
      <c r="L14" s="19">
        <v>1</v>
      </c>
      <c r="M14" s="19">
        <v>0</v>
      </c>
      <c r="N14" s="19">
        <v>0</v>
      </c>
      <c r="O14" s="20">
        <v>0</v>
      </c>
      <c r="P14" s="21">
        <v>0</v>
      </c>
      <c r="Q14" s="21">
        <v>0</v>
      </c>
      <c r="R14" s="21">
        <v>0</v>
      </c>
      <c r="S14" s="21">
        <v>0</v>
      </c>
      <c r="T14" s="22">
        <f>SUM(P14:S14)</f>
        <v>0</v>
      </c>
      <c r="U14" s="22">
        <f>T14+H14+I14+L14</f>
        <v>152</v>
      </c>
      <c r="V14" s="18">
        <v>0</v>
      </c>
      <c r="W14" s="19">
        <v>11</v>
      </c>
      <c r="X14" s="23">
        <f>SUM(F14:O14)</f>
        <v>423</v>
      </c>
      <c r="Y14" s="24">
        <f>T14+V14+W14+X14</f>
        <v>434</v>
      </c>
      <c r="Z14">
        <f>COUNTIF(Y14:Y31,0)</f>
        <v>0</v>
      </c>
    </row>
    <row r="15" spans="1:26" ht="15" customHeight="1" x14ac:dyDescent="0.25">
      <c r="A15" s="25">
        <f t="shared" ref="A15:A31" si="0">A14+1</f>
        <v>2</v>
      </c>
      <c r="B15" s="26" t="s">
        <v>17</v>
      </c>
      <c r="C15" s="27">
        <v>2023</v>
      </c>
      <c r="D15" s="28" t="s">
        <v>18</v>
      </c>
      <c r="E15" s="29">
        <v>680</v>
      </c>
      <c r="F15" s="30">
        <v>2</v>
      </c>
      <c r="G15" s="31">
        <v>163</v>
      </c>
      <c r="H15" s="31">
        <v>136</v>
      </c>
      <c r="I15" s="31">
        <v>1</v>
      </c>
      <c r="J15" s="31">
        <v>117</v>
      </c>
      <c r="K15" s="31">
        <v>0</v>
      </c>
      <c r="L15" s="31">
        <v>0</v>
      </c>
      <c r="M15" s="31">
        <v>0</v>
      </c>
      <c r="N15" s="31">
        <v>0</v>
      </c>
      <c r="O15" s="32">
        <v>0</v>
      </c>
      <c r="P15" s="33">
        <v>2</v>
      </c>
      <c r="Q15" s="33">
        <v>0</v>
      </c>
      <c r="R15" s="33">
        <v>0</v>
      </c>
      <c r="S15" s="33">
        <v>0</v>
      </c>
      <c r="T15" s="34">
        <f t="shared" ref="T15:T31" si="1">SUM(P15:S15)</f>
        <v>2</v>
      </c>
      <c r="U15" s="34">
        <f t="shared" ref="U15:U31" si="2">T15+H15+I15+L15</f>
        <v>139</v>
      </c>
      <c r="V15" s="30">
        <v>0</v>
      </c>
      <c r="W15" s="31">
        <v>16</v>
      </c>
      <c r="X15" s="35">
        <f t="shared" ref="X15:X31" si="3">SUM(F15:O15)</f>
        <v>419</v>
      </c>
      <c r="Y15" s="36">
        <f t="shared" ref="Y15:Y31" si="4">T15+V15+W15+X15</f>
        <v>437</v>
      </c>
      <c r="Z15">
        <f>C35</f>
        <v>18</v>
      </c>
    </row>
    <row r="16" spans="1:26" ht="15" customHeight="1" x14ac:dyDescent="0.25">
      <c r="A16" s="37">
        <f t="shared" si="0"/>
        <v>3</v>
      </c>
      <c r="B16" s="38" t="s">
        <v>17</v>
      </c>
      <c r="C16" s="39">
        <v>2022</v>
      </c>
      <c r="D16" s="40" t="s">
        <v>19</v>
      </c>
      <c r="E16" s="41">
        <v>458</v>
      </c>
      <c r="F16" s="42">
        <v>9</v>
      </c>
      <c r="G16" s="43">
        <v>138</v>
      </c>
      <c r="H16" s="43">
        <v>172</v>
      </c>
      <c r="I16" s="43">
        <v>0</v>
      </c>
      <c r="J16" s="43">
        <v>81</v>
      </c>
      <c r="K16" s="43">
        <v>0</v>
      </c>
      <c r="L16" s="43">
        <v>1</v>
      </c>
      <c r="M16" s="43">
        <v>0</v>
      </c>
      <c r="N16" s="43">
        <v>0</v>
      </c>
      <c r="O16" s="44">
        <v>0</v>
      </c>
      <c r="P16" s="45">
        <v>1</v>
      </c>
      <c r="Q16" s="45">
        <v>0</v>
      </c>
      <c r="R16" s="45">
        <v>0</v>
      </c>
      <c r="S16" s="45">
        <v>0</v>
      </c>
      <c r="T16" s="46">
        <f t="shared" si="1"/>
        <v>1</v>
      </c>
      <c r="U16" s="46">
        <f t="shared" si="2"/>
        <v>174</v>
      </c>
      <c r="V16" s="42">
        <v>0</v>
      </c>
      <c r="W16" s="43">
        <v>11</v>
      </c>
      <c r="X16" s="47">
        <f t="shared" si="3"/>
        <v>401</v>
      </c>
      <c r="Y16" s="48">
        <f t="shared" si="4"/>
        <v>413</v>
      </c>
      <c r="Z16">
        <f>Z15-Z14</f>
        <v>18</v>
      </c>
    </row>
    <row r="17" spans="1:26" ht="15" customHeight="1" x14ac:dyDescent="0.25">
      <c r="A17" s="25">
        <f t="shared" si="0"/>
        <v>4</v>
      </c>
      <c r="B17" s="26" t="s">
        <v>17</v>
      </c>
      <c r="C17" s="27">
        <v>2022</v>
      </c>
      <c r="D17" s="28" t="s">
        <v>18</v>
      </c>
      <c r="E17" s="29">
        <v>458</v>
      </c>
      <c r="F17" s="30">
        <v>10</v>
      </c>
      <c r="G17" s="31">
        <v>104</v>
      </c>
      <c r="H17" s="31">
        <v>177</v>
      </c>
      <c r="I17" s="31">
        <v>0</v>
      </c>
      <c r="J17" s="31">
        <v>98</v>
      </c>
      <c r="K17" s="31">
        <v>0</v>
      </c>
      <c r="L17" s="31">
        <v>0</v>
      </c>
      <c r="M17" s="31">
        <v>0</v>
      </c>
      <c r="N17" s="31">
        <v>0</v>
      </c>
      <c r="O17" s="32">
        <v>0</v>
      </c>
      <c r="P17" s="33">
        <v>0</v>
      </c>
      <c r="Q17" s="33">
        <v>0</v>
      </c>
      <c r="R17" s="33">
        <v>0</v>
      </c>
      <c r="S17" s="33">
        <v>0</v>
      </c>
      <c r="T17" s="34">
        <f t="shared" si="1"/>
        <v>0</v>
      </c>
      <c r="U17" s="34">
        <f t="shared" si="2"/>
        <v>177</v>
      </c>
      <c r="V17" s="30">
        <v>0</v>
      </c>
      <c r="W17" s="31">
        <v>7</v>
      </c>
      <c r="X17" s="35">
        <f t="shared" si="3"/>
        <v>389</v>
      </c>
      <c r="Y17" s="36">
        <f t="shared" si="4"/>
        <v>396</v>
      </c>
      <c r="Z17" s="49">
        <f>Z16*100/Z15</f>
        <v>100</v>
      </c>
    </row>
    <row r="18" spans="1:26" ht="15" customHeight="1" x14ac:dyDescent="0.25">
      <c r="A18" s="37">
        <f t="shared" si="0"/>
        <v>5</v>
      </c>
      <c r="B18" s="38" t="s">
        <v>17</v>
      </c>
      <c r="C18" s="39">
        <v>2021</v>
      </c>
      <c r="D18" s="40" t="s">
        <v>18</v>
      </c>
      <c r="E18" s="41">
        <v>448</v>
      </c>
      <c r="F18" s="42">
        <v>6</v>
      </c>
      <c r="G18" s="43">
        <v>146</v>
      </c>
      <c r="H18" s="43">
        <v>138</v>
      </c>
      <c r="I18" s="43">
        <v>2</v>
      </c>
      <c r="J18" s="43">
        <v>106</v>
      </c>
      <c r="K18" s="43">
        <v>0</v>
      </c>
      <c r="L18" s="43">
        <v>0</v>
      </c>
      <c r="M18" s="43">
        <v>0</v>
      </c>
      <c r="N18" s="43">
        <v>0</v>
      </c>
      <c r="O18" s="44">
        <v>0</v>
      </c>
      <c r="P18" s="45">
        <v>3</v>
      </c>
      <c r="Q18" s="45">
        <v>0</v>
      </c>
      <c r="R18" s="45">
        <v>0</v>
      </c>
      <c r="S18" s="45">
        <v>0</v>
      </c>
      <c r="T18" s="46">
        <f t="shared" si="1"/>
        <v>3</v>
      </c>
      <c r="U18" s="46">
        <f t="shared" si="2"/>
        <v>143</v>
      </c>
      <c r="V18" s="42">
        <v>0</v>
      </c>
      <c r="W18" s="43">
        <v>5</v>
      </c>
      <c r="X18" s="47">
        <f t="shared" si="3"/>
        <v>398</v>
      </c>
      <c r="Y18" s="48">
        <f t="shared" si="4"/>
        <v>406</v>
      </c>
      <c r="Z18" s="50" t="str">
        <f>TEXT(Z17,"0.00")</f>
        <v>100.00</v>
      </c>
    </row>
    <row r="19" spans="1:26" ht="15" customHeight="1" x14ac:dyDescent="0.25">
      <c r="A19" s="25">
        <f t="shared" si="0"/>
        <v>6</v>
      </c>
      <c r="B19" s="26" t="s">
        <v>17</v>
      </c>
      <c r="C19" s="27">
        <v>2020</v>
      </c>
      <c r="D19" s="28" t="s">
        <v>18</v>
      </c>
      <c r="E19" s="29">
        <v>602</v>
      </c>
      <c r="F19" s="30">
        <v>1</v>
      </c>
      <c r="G19" s="31">
        <v>98</v>
      </c>
      <c r="H19" s="31">
        <v>192</v>
      </c>
      <c r="I19" s="31">
        <v>3</v>
      </c>
      <c r="J19" s="31">
        <v>179</v>
      </c>
      <c r="K19" s="31">
        <v>0</v>
      </c>
      <c r="L19" s="31">
        <v>2</v>
      </c>
      <c r="M19" s="31">
        <v>0</v>
      </c>
      <c r="N19" s="31">
        <v>0</v>
      </c>
      <c r="O19" s="32">
        <v>0</v>
      </c>
      <c r="P19" s="33">
        <v>5</v>
      </c>
      <c r="Q19" s="33">
        <v>0</v>
      </c>
      <c r="R19" s="33">
        <v>0</v>
      </c>
      <c r="S19" s="33">
        <v>0</v>
      </c>
      <c r="T19" s="34">
        <f t="shared" si="1"/>
        <v>5</v>
      </c>
      <c r="U19" s="34">
        <f t="shared" si="2"/>
        <v>202</v>
      </c>
      <c r="V19" s="30">
        <v>0</v>
      </c>
      <c r="W19" s="31">
        <v>9</v>
      </c>
      <c r="X19" s="35">
        <f t="shared" si="3"/>
        <v>475</v>
      </c>
      <c r="Y19" s="36">
        <f t="shared" si="4"/>
        <v>489</v>
      </c>
    </row>
    <row r="20" spans="1:26" ht="15" customHeight="1" x14ac:dyDescent="0.25">
      <c r="A20" s="37">
        <f t="shared" si="0"/>
        <v>7</v>
      </c>
      <c r="B20" s="38" t="s">
        <v>17</v>
      </c>
      <c r="C20" s="39">
        <v>2019</v>
      </c>
      <c r="D20" s="40" t="s">
        <v>19</v>
      </c>
      <c r="E20" s="41">
        <v>633</v>
      </c>
      <c r="F20" s="42">
        <v>2</v>
      </c>
      <c r="G20" s="43">
        <v>62</v>
      </c>
      <c r="H20" s="43">
        <v>141</v>
      </c>
      <c r="I20" s="43">
        <v>0</v>
      </c>
      <c r="J20" s="43">
        <v>137</v>
      </c>
      <c r="K20" s="43">
        <v>0</v>
      </c>
      <c r="L20" s="43">
        <v>2</v>
      </c>
      <c r="M20" s="43">
        <v>0</v>
      </c>
      <c r="N20" s="43">
        <v>0</v>
      </c>
      <c r="O20" s="44">
        <v>0</v>
      </c>
      <c r="P20" s="45">
        <v>0</v>
      </c>
      <c r="Q20" s="45">
        <v>0</v>
      </c>
      <c r="R20" s="45">
        <v>0</v>
      </c>
      <c r="S20" s="45">
        <v>0</v>
      </c>
      <c r="T20" s="46">
        <f t="shared" si="1"/>
        <v>0</v>
      </c>
      <c r="U20" s="46">
        <f t="shared" si="2"/>
        <v>143</v>
      </c>
      <c r="V20" s="42">
        <v>0</v>
      </c>
      <c r="W20" s="43">
        <v>13</v>
      </c>
      <c r="X20" s="47">
        <f t="shared" si="3"/>
        <v>344</v>
      </c>
      <c r="Y20" s="48">
        <f t="shared" si="4"/>
        <v>357</v>
      </c>
    </row>
    <row r="21" spans="1:26" ht="15" customHeight="1" x14ac:dyDescent="0.25">
      <c r="A21" s="25">
        <f t="shared" si="0"/>
        <v>8</v>
      </c>
      <c r="B21" s="26" t="s">
        <v>17</v>
      </c>
      <c r="C21" s="27">
        <v>2019</v>
      </c>
      <c r="D21" s="28" t="s">
        <v>18</v>
      </c>
      <c r="E21" s="29">
        <v>634</v>
      </c>
      <c r="F21" s="30">
        <v>4</v>
      </c>
      <c r="G21" s="31">
        <v>114</v>
      </c>
      <c r="H21" s="31">
        <v>99</v>
      </c>
      <c r="I21" s="31">
        <v>2</v>
      </c>
      <c r="J21" s="31">
        <v>137</v>
      </c>
      <c r="K21" s="31">
        <v>0</v>
      </c>
      <c r="L21" s="31">
        <v>2</v>
      </c>
      <c r="M21" s="31">
        <v>0</v>
      </c>
      <c r="N21" s="31">
        <v>0</v>
      </c>
      <c r="O21" s="32">
        <v>0</v>
      </c>
      <c r="P21" s="33">
        <v>1</v>
      </c>
      <c r="Q21" s="33">
        <v>0</v>
      </c>
      <c r="R21" s="33">
        <v>0</v>
      </c>
      <c r="S21" s="33">
        <v>0</v>
      </c>
      <c r="T21" s="34">
        <f t="shared" si="1"/>
        <v>1</v>
      </c>
      <c r="U21" s="34">
        <f t="shared" si="2"/>
        <v>104</v>
      </c>
      <c r="V21" s="30">
        <v>0</v>
      </c>
      <c r="W21" s="31">
        <v>4</v>
      </c>
      <c r="X21" s="35">
        <f t="shared" si="3"/>
        <v>358</v>
      </c>
      <c r="Y21" s="36">
        <f t="shared" si="4"/>
        <v>363</v>
      </c>
    </row>
    <row r="22" spans="1:26" ht="15" customHeight="1" x14ac:dyDescent="0.25">
      <c r="A22" s="37">
        <f t="shared" si="0"/>
        <v>9</v>
      </c>
      <c r="B22" s="38" t="s">
        <v>17</v>
      </c>
      <c r="C22" s="39">
        <v>2018</v>
      </c>
      <c r="D22" s="40" t="s">
        <v>19</v>
      </c>
      <c r="E22" s="41">
        <v>556</v>
      </c>
      <c r="F22" s="42">
        <v>5</v>
      </c>
      <c r="G22" s="43">
        <v>117</v>
      </c>
      <c r="H22" s="43">
        <v>98</v>
      </c>
      <c r="I22" s="43">
        <v>1</v>
      </c>
      <c r="J22" s="43">
        <v>100</v>
      </c>
      <c r="K22" s="43">
        <v>0</v>
      </c>
      <c r="L22" s="43">
        <v>1</v>
      </c>
      <c r="M22" s="43">
        <v>0</v>
      </c>
      <c r="N22" s="43">
        <v>0</v>
      </c>
      <c r="O22" s="44">
        <v>0</v>
      </c>
      <c r="P22" s="45">
        <v>1</v>
      </c>
      <c r="Q22" s="45">
        <v>0</v>
      </c>
      <c r="R22" s="45">
        <v>0</v>
      </c>
      <c r="S22" s="45">
        <v>0</v>
      </c>
      <c r="T22" s="46">
        <f t="shared" si="1"/>
        <v>1</v>
      </c>
      <c r="U22" s="46">
        <f t="shared" si="2"/>
        <v>101</v>
      </c>
      <c r="V22" s="42">
        <v>0</v>
      </c>
      <c r="W22" s="43">
        <v>4</v>
      </c>
      <c r="X22" s="47">
        <f t="shared" si="3"/>
        <v>322</v>
      </c>
      <c r="Y22" s="48">
        <f t="shared" si="4"/>
        <v>327</v>
      </c>
    </row>
    <row r="23" spans="1:26" ht="15" customHeight="1" x14ac:dyDescent="0.25">
      <c r="A23" s="25">
        <f t="shared" si="0"/>
        <v>10</v>
      </c>
      <c r="B23" s="26" t="s">
        <v>17</v>
      </c>
      <c r="C23" s="27">
        <v>2018</v>
      </c>
      <c r="D23" s="28" t="s">
        <v>18</v>
      </c>
      <c r="E23" s="29">
        <v>557</v>
      </c>
      <c r="F23" s="30">
        <v>4</v>
      </c>
      <c r="G23" s="31">
        <v>134</v>
      </c>
      <c r="H23" s="31">
        <v>121</v>
      </c>
      <c r="I23" s="31">
        <v>2</v>
      </c>
      <c r="J23" s="31">
        <v>78</v>
      </c>
      <c r="K23" s="31">
        <v>0</v>
      </c>
      <c r="L23" s="31">
        <v>2</v>
      </c>
      <c r="M23" s="31">
        <v>0</v>
      </c>
      <c r="N23" s="31">
        <v>0</v>
      </c>
      <c r="O23" s="32">
        <v>0</v>
      </c>
      <c r="P23" s="33">
        <v>4</v>
      </c>
      <c r="Q23" s="33">
        <v>0</v>
      </c>
      <c r="R23" s="33">
        <v>0</v>
      </c>
      <c r="S23" s="33">
        <v>0</v>
      </c>
      <c r="T23" s="34">
        <f t="shared" si="1"/>
        <v>4</v>
      </c>
      <c r="U23" s="34">
        <f t="shared" si="2"/>
        <v>129</v>
      </c>
      <c r="V23" s="30">
        <v>0</v>
      </c>
      <c r="W23" s="31">
        <v>14</v>
      </c>
      <c r="X23" s="35">
        <f t="shared" si="3"/>
        <v>341</v>
      </c>
      <c r="Y23" s="36">
        <f t="shared" si="4"/>
        <v>359</v>
      </c>
    </row>
    <row r="24" spans="1:26" ht="15" customHeight="1" x14ac:dyDescent="0.25">
      <c r="A24" s="37">
        <f t="shared" si="0"/>
        <v>11</v>
      </c>
      <c r="B24" s="38" t="s">
        <v>17</v>
      </c>
      <c r="C24" s="39">
        <v>2017</v>
      </c>
      <c r="D24" s="40" t="s">
        <v>19</v>
      </c>
      <c r="E24" s="41">
        <v>543</v>
      </c>
      <c r="F24" s="42">
        <v>3</v>
      </c>
      <c r="G24" s="43">
        <v>143</v>
      </c>
      <c r="H24" s="43">
        <v>83</v>
      </c>
      <c r="I24" s="43">
        <v>0</v>
      </c>
      <c r="J24" s="43">
        <v>200</v>
      </c>
      <c r="K24" s="43">
        <v>0</v>
      </c>
      <c r="L24" s="43">
        <v>2</v>
      </c>
      <c r="M24" s="43">
        <v>0</v>
      </c>
      <c r="N24" s="43">
        <v>0</v>
      </c>
      <c r="O24" s="44">
        <v>0</v>
      </c>
      <c r="P24" s="45">
        <v>0</v>
      </c>
      <c r="Q24" s="45">
        <v>0</v>
      </c>
      <c r="R24" s="45">
        <v>0</v>
      </c>
      <c r="S24" s="45">
        <v>0</v>
      </c>
      <c r="T24" s="46">
        <f t="shared" si="1"/>
        <v>0</v>
      </c>
      <c r="U24" s="46">
        <f t="shared" si="2"/>
        <v>85</v>
      </c>
      <c r="V24" s="42">
        <v>0</v>
      </c>
      <c r="W24" s="43">
        <v>5</v>
      </c>
      <c r="X24" s="47">
        <f t="shared" si="3"/>
        <v>431</v>
      </c>
      <c r="Y24" s="48">
        <f t="shared" si="4"/>
        <v>436</v>
      </c>
    </row>
    <row r="25" spans="1:26" ht="15" customHeight="1" x14ac:dyDescent="0.25">
      <c r="A25" s="25">
        <f t="shared" si="0"/>
        <v>12</v>
      </c>
      <c r="B25" s="26" t="s">
        <v>17</v>
      </c>
      <c r="C25" s="27">
        <v>2017</v>
      </c>
      <c r="D25" s="28" t="s">
        <v>18</v>
      </c>
      <c r="E25" s="29">
        <v>543</v>
      </c>
      <c r="F25" s="30">
        <v>3</v>
      </c>
      <c r="G25" s="31">
        <v>118</v>
      </c>
      <c r="H25" s="31">
        <v>73</v>
      </c>
      <c r="I25" s="31">
        <v>1</v>
      </c>
      <c r="J25" s="31">
        <v>202</v>
      </c>
      <c r="K25" s="31">
        <v>0</v>
      </c>
      <c r="L25" s="31">
        <v>1</v>
      </c>
      <c r="M25" s="31">
        <v>0</v>
      </c>
      <c r="N25" s="31">
        <v>0</v>
      </c>
      <c r="O25" s="32">
        <v>0</v>
      </c>
      <c r="P25" s="33">
        <v>1</v>
      </c>
      <c r="Q25" s="33">
        <v>0</v>
      </c>
      <c r="R25" s="33">
        <v>0</v>
      </c>
      <c r="S25" s="33">
        <v>0</v>
      </c>
      <c r="T25" s="34">
        <f t="shared" si="1"/>
        <v>1</v>
      </c>
      <c r="U25" s="34">
        <f t="shared" si="2"/>
        <v>76</v>
      </c>
      <c r="V25" s="30">
        <v>0</v>
      </c>
      <c r="W25" s="31">
        <v>18</v>
      </c>
      <c r="X25" s="35">
        <f t="shared" si="3"/>
        <v>398</v>
      </c>
      <c r="Y25" s="36">
        <f t="shared" si="4"/>
        <v>417</v>
      </c>
    </row>
    <row r="26" spans="1:26" ht="15" customHeight="1" x14ac:dyDescent="0.25">
      <c r="A26" s="37">
        <f t="shared" si="0"/>
        <v>13</v>
      </c>
      <c r="B26" s="38" t="s">
        <v>17</v>
      </c>
      <c r="C26" s="39">
        <v>2015</v>
      </c>
      <c r="D26" s="40" t="s">
        <v>18</v>
      </c>
      <c r="E26" s="41">
        <v>702</v>
      </c>
      <c r="F26" s="42">
        <v>2</v>
      </c>
      <c r="G26" s="43">
        <v>118</v>
      </c>
      <c r="H26" s="43">
        <v>140</v>
      </c>
      <c r="I26" s="43">
        <v>0</v>
      </c>
      <c r="J26" s="43">
        <v>89</v>
      </c>
      <c r="K26" s="43">
        <v>0</v>
      </c>
      <c r="L26" s="43">
        <v>0</v>
      </c>
      <c r="M26" s="43">
        <v>0</v>
      </c>
      <c r="N26" s="43">
        <v>0</v>
      </c>
      <c r="O26" s="44">
        <v>0</v>
      </c>
      <c r="P26" s="45">
        <v>0</v>
      </c>
      <c r="Q26" s="45">
        <v>0</v>
      </c>
      <c r="R26" s="45">
        <v>0</v>
      </c>
      <c r="S26" s="45">
        <v>0</v>
      </c>
      <c r="T26" s="46">
        <f t="shared" si="1"/>
        <v>0</v>
      </c>
      <c r="U26" s="46">
        <f t="shared" si="2"/>
        <v>140</v>
      </c>
      <c r="V26" s="42">
        <v>0</v>
      </c>
      <c r="W26" s="43">
        <v>15</v>
      </c>
      <c r="X26" s="47">
        <f t="shared" si="3"/>
        <v>349</v>
      </c>
      <c r="Y26" s="48">
        <f t="shared" si="4"/>
        <v>364</v>
      </c>
    </row>
    <row r="27" spans="1:26" ht="15" customHeight="1" x14ac:dyDescent="0.25">
      <c r="A27" s="25">
        <f t="shared" si="0"/>
        <v>14</v>
      </c>
      <c r="B27" s="26" t="s">
        <v>17</v>
      </c>
      <c r="C27" s="27">
        <v>2014</v>
      </c>
      <c r="D27" s="28" t="s">
        <v>20</v>
      </c>
      <c r="E27" s="29">
        <v>568</v>
      </c>
      <c r="F27" s="30">
        <v>7</v>
      </c>
      <c r="G27" s="31">
        <v>103</v>
      </c>
      <c r="H27" s="31">
        <v>114</v>
      </c>
      <c r="I27" s="31">
        <v>0</v>
      </c>
      <c r="J27" s="31">
        <v>62</v>
      </c>
      <c r="K27" s="31">
        <v>0</v>
      </c>
      <c r="L27" s="31">
        <v>0</v>
      </c>
      <c r="M27" s="31">
        <v>0</v>
      </c>
      <c r="N27" s="31">
        <v>0</v>
      </c>
      <c r="O27" s="32">
        <v>0</v>
      </c>
      <c r="P27" s="33">
        <v>1</v>
      </c>
      <c r="Q27" s="33">
        <v>0</v>
      </c>
      <c r="R27" s="33">
        <v>0</v>
      </c>
      <c r="S27" s="33">
        <v>0</v>
      </c>
      <c r="T27" s="34">
        <f t="shared" si="1"/>
        <v>1</v>
      </c>
      <c r="U27" s="34">
        <f t="shared" si="2"/>
        <v>115</v>
      </c>
      <c r="V27" s="30">
        <v>0</v>
      </c>
      <c r="W27" s="31">
        <v>16</v>
      </c>
      <c r="X27" s="35">
        <f t="shared" si="3"/>
        <v>286</v>
      </c>
      <c r="Y27" s="36">
        <f t="shared" si="4"/>
        <v>303</v>
      </c>
      <c r="Z27">
        <f>C47</f>
        <v>0</v>
      </c>
    </row>
    <row r="28" spans="1:26" ht="15" customHeight="1" x14ac:dyDescent="0.25">
      <c r="A28" s="37">
        <f t="shared" si="0"/>
        <v>15</v>
      </c>
      <c r="B28" s="38" t="s">
        <v>17</v>
      </c>
      <c r="C28" s="39">
        <v>2014</v>
      </c>
      <c r="D28" s="40" t="s">
        <v>19</v>
      </c>
      <c r="E28" s="41">
        <v>568</v>
      </c>
      <c r="F28" s="42">
        <v>7</v>
      </c>
      <c r="G28" s="43">
        <v>124</v>
      </c>
      <c r="H28" s="43">
        <v>116</v>
      </c>
      <c r="I28" s="43">
        <v>0</v>
      </c>
      <c r="J28" s="43">
        <v>54</v>
      </c>
      <c r="K28" s="43">
        <v>0</v>
      </c>
      <c r="L28" s="43">
        <v>1</v>
      </c>
      <c r="M28" s="43">
        <v>0</v>
      </c>
      <c r="N28" s="43">
        <v>0</v>
      </c>
      <c r="O28" s="44">
        <v>0</v>
      </c>
      <c r="P28" s="45">
        <v>3</v>
      </c>
      <c r="Q28" s="45">
        <v>0</v>
      </c>
      <c r="R28" s="45">
        <v>0</v>
      </c>
      <c r="S28" s="45">
        <v>0</v>
      </c>
      <c r="T28" s="46">
        <f t="shared" si="1"/>
        <v>3</v>
      </c>
      <c r="U28" s="46">
        <f t="shared" si="2"/>
        <v>120</v>
      </c>
      <c r="V28" s="42">
        <v>0</v>
      </c>
      <c r="W28" s="43">
        <v>9</v>
      </c>
      <c r="X28" s="47">
        <f t="shared" si="3"/>
        <v>302</v>
      </c>
      <c r="Y28" s="48">
        <f t="shared" si="4"/>
        <v>314</v>
      </c>
      <c r="Z28">
        <f>Z27-Z26</f>
        <v>0</v>
      </c>
    </row>
    <row r="29" spans="1:26" ht="15" customHeight="1" x14ac:dyDescent="0.25">
      <c r="A29" s="25">
        <f t="shared" si="0"/>
        <v>16</v>
      </c>
      <c r="B29" s="26" t="s">
        <v>17</v>
      </c>
      <c r="C29" s="27">
        <v>2014</v>
      </c>
      <c r="D29" s="28" t="s">
        <v>18</v>
      </c>
      <c r="E29" s="29">
        <v>568</v>
      </c>
      <c r="F29" s="30">
        <v>1</v>
      </c>
      <c r="G29" s="31">
        <v>104</v>
      </c>
      <c r="H29" s="31">
        <v>120</v>
      </c>
      <c r="I29" s="31">
        <v>0</v>
      </c>
      <c r="J29" s="31">
        <v>61</v>
      </c>
      <c r="K29" s="31">
        <v>0</v>
      </c>
      <c r="L29" s="31">
        <v>0</v>
      </c>
      <c r="M29" s="31">
        <v>0</v>
      </c>
      <c r="N29" s="31">
        <v>0</v>
      </c>
      <c r="O29" s="32">
        <v>0</v>
      </c>
      <c r="P29" s="33">
        <v>0</v>
      </c>
      <c r="Q29" s="33">
        <v>0</v>
      </c>
      <c r="R29" s="33">
        <v>0</v>
      </c>
      <c r="S29" s="33">
        <v>0</v>
      </c>
      <c r="T29" s="34">
        <f t="shared" si="1"/>
        <v>0</v>
      </c>
      <c r="U29" s="34">
        <f t="shared" si="2"/>
        <v>120</v>
      </c>
      <c r="V29" s="30">
        <v>0</v>
      </c>
      <c r="W29" s="31">
        <v>14</v>
      </c>
      <c r="X29" s="35">
        <f t="shared" si="3"/>
        <v>286</v>
      </c>
      <c r="Y29" s="36">
        <f t="shared" si="4"/>
        <v>300</v>
      </c>
      <c r="Z29" s="49" t="e">
        <f>Z28*100/Z27</f>
        <v>#DIV/0!</v>
      </c>
    </row>
    <row r="30" spans="1:26" ht="15" customHeight="1" x14ac:dyDescent="0.25">
      <c r="A30" s="37">
        <f t="shared" si="0"/>
        <v>17</v>
      </c>
      <c r="B30" s="38" t="s">
        <v>17</v>
      </c>
      <c r="C30" s="39">
        <v>2013</v>
      </c>
      <c r="D30" s="40" t="s">
        <v>19</v>
      </c>
      <c r="E30" s="41">
        <v>634</v>
      </c>
      <c r="F30" s="42">
        <v>2</v>
      </c>
      <c r="G30" s="43">
        <v>89</v>
      </c>
      <c r="H30" s="43">
        <v>289</v>
      </c>
      <c r="I30" s="43">
        <v>0</v>
      </c>
      <c r="J30" s="43">
        <v>70</v>
      </c>
      <c r="K30" s="43">
        <v>0</v>
      </c>
      <c r="L30" s="43">
        <v>3</v>
      </c>
      <c r="M30" s="43">
        <v>0</v>
      </c>
      <c r="N30" s="43">
        <v>0</v>
      </c>
      <c r="O30" s="44">
        <v>0</v>
      </c>
      <c r="P30" s="45">
        <v>2</v>
      </c>
      <c r="Q30" s="45">
        <v>0</v>
      </c>
      <c r="R30" s="45">
        <v>0</v>
      </c>
      <c r="S30" s="45">
        <v>0</v>
      </c>
      <c r="T30" s="46">
        <f t="shared" si="1"/>
        <v>2</v>
      </c>
      <c r="U30" s="46">
        <f t="shared" si="2"/>
        <v>294</v>
      </c>
      <c r="V30" s="42">
        <v>0</v>
      </c>
      <c r="W30" s="43">
        <v>11</v>
      </c>
      <c r="X30" s="47">
        <f t="shared" si="3"/>
        <v>453</v>
      </c>
      <c r="Y30" s="48">
        <f t="shared" si="4"/>
        <v>466</v>
      </c>
      <c r="Z30" s="50" t="e">
        <f>TEXT(Z29,"0.00")</f>
        <v>#DIV/0!</v>
      </c>
    </row>
    <row r="31" spans="1:26" ht="15" customHeight="1" x14ac:dyDescent="0.25">
      <c r="A31" s="25">
        <f t="shared" si="0"/>
        <v>18</v>
      </c>
      <c r="B31" s="26" t="s">
        <v>17</v>
      </c>
      <c r="C31" s="27">
        <v>2013</v>
      </c>
      <c r="D31" s="28" t="s">
        <v>18</v>
      </c>
      <c r="E31" s="29">
        <v>634</v>
      </c>
      <c r="F31" s="30">
        <v>21</v>
      </c>
      <c r="G31" s="31">
        <v>90</v>
      </c>
      <c r="H31" s="31">
        <v>57</v>
      </c>
      <c r="I31" s="31">
        <v>0</v>
      </c>
      <c r="J31" s="31">
        <v>131</v>
      </c>
      <c r="K31" s="31">
        <v>0</v>
      </c>
      <c r="L31" s="31">
        <v>0</v>
      </c>
      <c r="M31" s="31">
        <v>0</v>
      </c>
      <c r="N31" s="31">
        <v>0</v>
      </c>
      <c r="O31" s="32">
        <v>0</v>
      </c>
      <c r="P31" s="33">
        <v>0</v>
      </c>
      <c r="Q31" s="33">
        <v>0</v>
      </c>
      <c r="R31" s="33">
        <v>0</v>
      </c>
      <c r="S31" s="33">
        <v>0</v>
      </c>
      <c r="T31" s="34">
        <f t="shared" si="1"/>
        <v>0</v>
      </c>
      <c r="U31" s="34">
        <f t="shared" si="2"/>
        <v>57</v>
      </c>
      <c r="V31" s="30">
        <v>0</v>
      </c>
      <c r="W31" s="31">
        <v>14</v>
      </c>
      <c r="X31" s="35">
        <f t="shared" si="3"/>
        <v>299</v>
      </c>
      <c r="Y31" s="36">
        <f t="shared" si="4"/>
        <v>313</v>
      </c>
    </row>
    <row r="32" spans="1:26" ht="5.0999999999999996" customHeight="1" x14ac:dyDescent="0.25">
      <c r="A32" s="51"/>
      <c r="B32" s="52"/>
      <c r="C32" s="53"/>
      <c r="D32" s="54"/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7"/>
    </row>
    <row r="33" spans="1:25" ht="5.0999999999999996" customHeight="1" x14ac:dyDescent="0.25">
      <c r="A33" s="58"/>
      <c r="B33" s="59"/>
      <c r="C33" s="60"/>
      <c r="D33" s="61"/>
      <c r="E33" s="62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4"/>
    </row>
    <row r="34" spans="1:25" ht="5.0999999999999996" customHeight="1" x14ac:dyDescent="0.25">
      <c r="A34" s="51"/>
      <c r="B34" s="52"/>
      <c r="C34" s="53"/>
      <c r="D34" s="54"/>
      <c r="E34" s="5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7"/>
    </row>
    <row r="35" spans="1:25" x14ac:dyDescent="0.25">
      <c r="A35" s="65" t="s">
        <v>21</v>
      </c>
      <c r="B35" s="65"/>
      <c r="C35" s="65">
        <f>COUNTA(C14:C31)</f>
        <v>18</v>
      </c>
      <c r="D35" s="66"/>
      <c r="E35" s="67">
        <f t="shared" ref="E35:L35" si="5">SUM(E14:E31)</f>
        <v>10275</v>
      </c>
      <c r="F35" s="67">
        <f t="shared" si="5"/>
        <v>91</v>
      </c>
      <c r="G35" s="67">
        <f t="shared" si="5"/>
        <v>2123</v>
      </c>
      <c r="H35" s="67">
        <f t="shared" si="5"/>
        <v>2417</v>
      </c>
      <c r="I35" s="67">
        <f t="shared" si="5"/>
        <v>12</v>
      </c>
      <c r="J35" s="67">
        <f t="shared" si="5"/>
        <v>2013</v>
      </c>
      <c r="K35" s="67">
        <f t="shared" si="5"/>
        <v>0</v>
      </c>
      <c r="L35" s="67">
        <f t="shared" si="5"/>
        <v>18</v>
      </c>
      <c r="M35" s="67">
        <f t="shared" ref="M35:R35" si="6">SUM(M14:M26)</f>
        <v>0</v>
      </c>
      <c r="N35" s="67">
        <f>SUM(N14:N31)</f>
        <v>0</v>
      </c>
      <c r="O35" s="67">
        <f>SUM(O14:O27)</f>
        <v>0</v>
      </c>
      <c r="P35" s="67">
        <f>SUM(P14:P31)</f>
        <v>24</v>
      </c>
      <c r="Q35" s="67">
        <f>SUM(Q14:Q31)</f>
        <v>0</v>
      </c>
      <c r="R35" s="67">
        <f t="shared" si="6"/>
        <v>0</v>
      </c>
      <c r="S35" s="67">
        <f t="shared" ref="S35:Y35" si="7">SUM(S14:S31)</f>
        <v>0</v>
      </c>
      <c r="T35" s="67">
        <f t="shared" si="7"/>
        <v>24</v>
      </c>
      <c r="U35" s="67">
        <f t="shared" si="7"/>
        <v>2471</v>
      </c>
      <c r="V35" s="67">
        <f t="shared" si="7"/>
        <v>0</v>
      </c>
      <c r="W35" s="67">
        <f t="shared" si="7"/>
        <v>196</v>
      </c>
      <c r="X35" s="67">
        <f t="shared" si="7"/>
        <v>6674</v>
      </c>
      <c r="Y35" s="67">
        <f t="shared" si="7"/>
        <v>6894</v>
      </c>
    </row>
  </sheetData>
  <mergeCells count="8">
    <mergeCell ref="F5:Y7"/>
    <mergeCell ref="A7:D7"/>
    <mergeCell ref="A8:D8"/>
    <mergeCell ref="F8:Y10"/>
    <mergeCell ref="A12:E12"/>
    <mergeCell ref="F12:O12"/>
    <mergeCell ref="P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2015-06-07T01:43:11Z</dcterms:created>
  <dcterms:modified xsi:type="dcterms:W3CDTF">2015-06-18T19:39:17Z</dcterms:modified>
</cp:coreProperties>
</file>