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4240" windowHeight="12435"/>
  </bookViews>
  <sheets>
    <sheet name="M_19_001_ACUITZIO" sheetId="8" r:id="rId1"/>
  </sheets>
  <definedNames>
    <definedName name="_xlnm._FilterDatabase" localSheetId="0" hidden="1">M_19_001_ACUITZIO!$Q$12:$S$12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9" i="8" l="1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P33" i="8"/>
  <c r="U29" i="8" l="1"/>
  <c r="V29" i="8" s="1"/>
  <c r="R29" i="8"/>
  <c r="U28" i="8"/>
  <c r="V28" i="8" s="1"/>
  <c r="R28" i="8"/>
  <c r="S28" i="8" s="1"/>
  <c r="U27" i="8"/>
  <c r="V27" i="8" s="1"/>
  <c r="R27" i="8"/>
  <c r="S27" i="8" s="1"/>
  <c r="U26" i="8"/>
  <c r="V26" i="8" s="1"/>
  <c r="R26" i="8"/>
  <c r="S26" i="8" s="1"/>
  <c r="U25" i="8"/>
  <c r="V25" i="8" s="1"/>
  <c r="R25" i="8"/>
  <c r="U24" i="8"/>
  <c r="V24" i="8" s="1"/>
  <c r="R24" i="8"/>
  <c r="S24" i="8" s="1"/>
  <c r="U23" i="8"/>
  <c r="R23" i="8"/>
  <c r="S23" i="8" s="1"/>
  <c r="U22" i="8"/>
  <c r="V22" i="8" s="1"/>
  <c r="R22" i="8"/>
  <c r="U21" i="8"/>
  <c r="V21" i="8" s="1"/>
  <c r="R21" i="8"/>
  <c r="U20" i="8"/>
  <c r="V20" i="8" s="1"/>
  <c r="R20" i="8"/>
  <c r="S20" i="8" s="1"/>
  <c r="U19" i="8"/>
  <c r="V19" i="8" s="1"/>
  <c r="R19" i="8"/>
  <c r="S19" i="8" s="1"/>
  <c r="U18" i="8"/>
  <c r="V18" i="8" s="1"/>
  <c r="R18" i="8"/>
  <c r="S18" i="8" s="1"/>
  <c r="U17" i="8"/>
  <c r="V17" i="8" s="1"/>
  <c r="R17" i="8"/>
  <c r="U16" i="8"/>
  <c r="V16" i="8" s="1"/>
  <c r="R16" i="8"/>
  <c r="S16" i="8" s="1"/>
  <c r="U15" i="8"/>
  <c r="V15" i="8" s="1"/>
  <c r="R15" i="8"/>
  <c r="S15" i="8" s="1"/>
  <c r="F33" i="8"/>
  <c r="U14" i="8"/>
  <c r="V14" i="8" s="1"/>
  <c r="S14" i="8"/>
  <c r="R14" i="8"/>
  <c r="Z17" i="8" l="1"/>
  <c r="Z25" i="8"/>
  <c r="Z28" i="8"/>
  <c r="Z24" i="8"/>
  <c r="Z23" i="8"/>
  <c r="Z20" i="8"/>
  <c r="Z16" i="8"/>
  <c r="Z14" i="8"/>
  <c r="Z22" i="8"/>
  <c r="Z21" i="8"/>
  <c r="Z29" i="8"/>
  <c r="S22" i="8"/>
  <c r="V23" i="8"/>
  <c r="Z15" i="8"/>
  <c r="S17" i="8"/>
  <c r="Z19" i="8"/>
  <c r="S21" i="8"/>
  <c r="S25" i="8"/>
  <c r="Z27" i="8"/>
  <c r="S29" i="8"/>
  <c r="Z18" i="8"/>
  <c r="Z26" i="8"/>
  <c r="X33" i="8"/>
  <c r="W33" i="8"/>
  <c r="T33" i="8"/>
  <c r="Q33" i="8"/>
  <c r="O33" i="8"/>
  <c r="N33" i="8"/>
  <c r="M33" i="8"/>
  <c r="L33" i="8"/>
  <c r="K33" i="8"/>
  <c r="J33" i="8"/>
  <c r="I33" i="8"/>
  <c r="H33" i="8"/>
  <c r="G33" i="8"/>
  <c r="E33" i="8"/>
  <c r="C33" i="8"/>
  <c r="AA15" i="8" s="1"/>
  <c r="V33" i="8" l="1"/>
  <c r="R33" i="8"/>
  <c r="S33" i="8"/>
  <c r="U33" i="8"/>
  <c r="Z33" i="8" l="1"/>
  <c r="Y33" i="8"/>
  <c r="AA14" i="8"/>
  <c r="AA16" i="8" s="1"/>
  <c r="AA17" i="8" l="1"/>
  <c r="AA18" i="8" s="1"/>
  <c r="A10" i="8" s="1"/>
  <c r="A9" i="8"/>
</calcChain>
</file>

<file path=xl/sharedStrings.xml><?xml version="1.0" encoding="utf-8"?>
<sst xmlns="http://schemas.openxmlformats.org/spreadsheetml/2006/main" count="55" uniqueCount="24">
  <si>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</si>
  <si>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</si>
  <si>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</si>
  <si>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</si>
  <si>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</si>
  <si>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</si>
  <si>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</si>
  <si>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</si>
  <si>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</si>
  <si>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</si>
  <si>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</si>
  <si>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</si>
  <si>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</si>
  <si>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CONTIGUA 1</t>
  </si>
  <si>
    <t>TOTAL</t>
  </si>
  <si>
    <t>VOTOS EN CANDIDATURA COMUN 2</t>
  </si>
  <si>
    <t>VOTOS EN CANDIDATURA COMUN 1</t>
  </si>
  <si>
    <t>Ayuntamiento</t>
  </si>
  <si>
    <t>BÁSICA</t>
  </si>
  <si>
    <t>ACUITZIO</t>
  </si>
  <si>
    <t>Municipio: 001 Acuitzio</t>
  </si>
  <si>
    <t>CI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</si>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</sst>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2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rgb="FFFFF3FF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8" fillId="4" borderId="8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top" wrapText="1"/>
    </xf>
    <xf numFmtId="0" fontId="8" fillId="4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8" fillId="5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6" fillId="0" borderId="10" xfId="1" applyFont="1" applyFill="1" applyBorder="1" applyAlignment="1" applyProtection="1">
      <alignment wrapText="1"/>
      <protection locked="0"/>
    </xf>
    <xf numFmtId="0" fontId="6" fillId="0" borderId="11" xfId="1" applyFont="1" applyFill="1" applyBorder="1" applyAlignment="1" applyProtection="1">
      <alignment wrapText="1"/>
      <protection locked="0"/>
    </xf>
    <xf numFmtId="0" fontId="6" fillId="0" borderId="1" xfId="1" applyFont="1" applyFill="1" applyBorder="1" applyAlignment="1" applyProtection="1">
      <alignment wrapText="1"/>
      <protection locked="0"/>
    </xf>
    <xf numFmtId="0" fontId="6" fillId="0" borderId="13" xfId="1" applyFont="1" applyFill="1" applyBorder="1" applyAlignment="1" applyProtection="1">
      <alignment wrapText="1"/>
      <protection locked="0"/>
    </xf>
    <xf numFmtId="0" fontId="6" fillId="0" borderId="14" xfId="1" applyFont="1" applyFill="1" applyBorder="1" applyAlignment="1" applyProtection="1">
      <alignment wrapText="1"/>
      <protection locked="0"/>
    </xf>
    <xf numFmtId="0" fontId="6" fillId="6" borderId="17" xfId="1" applyFont="1" applyFill="1" applyBorder="1" applyAlignment="1" applyProtection="1">
      <alignment wrapText="1"/>
      <protection locked="0"/>
    </xf>
    <xf numFmtId="0" fontId="6" fillId="6" borderId="16" xfId="1" applyFont="1" applyFill="1" applyBorder="1" applyAlignment="1" applyProtection="1">
      <alignment wrapText="1"/>
      <protection locked="0"/>
    </xf>
    <xf numFmtId="0" fontId="6" fillId="6" borderId="19" xfId="1" applyFont="1" applyFill="1" applyBorder="1" applyAlignment="1" applyProtection="1">
      <alignment wrapText="1"/>
      <protection locked="0"/>
    </xf>
    <xf numFmtId="0" fontId="6" fillId="0" borderId="22" xfId="1" applyFont="1" applyFill="1" applyBorder="1" applyAlignment="1" applyProtection="1">
      <alignment wrapText="1"/>
      <protection locked="0"/>
    </xf>
    <xf numFmtId="0" fontId="6" fillId="0" borderId="23" xfId="1" applyFont="1" applyFill="1" applyBorder="1" applyAlignment="1" applyProtection="1">
      <alignment wrapText="1"/>
      <protection locked="0"/>
    </xf>
    <xf numFmtId="166" fontId="6" fillId="0" borderId="0" xfId="1" applyNumberFormat="1" applyFont="1" applyFill="1" applyBorder="1" applyAlignment="1">
      <alignment horizontal="center" wrapText="1"/>
    </xf>
    <xf numFmtId="165" fontId="6" fillId="0" borderId="0" xfId="1" applyNumberFormat="1" applyFont="1" applyFill="1" applyBorder="1" applyAlignment="1">
      <alignment horizontal="left" wrapText="1"/>
    </xf>
    <xf numFmtId="165" fontId="6" fillId="0" borderId="0" xfId="1" applyNumberFormat="1" applyFont="1" applyFill="1" applyBorder="1" applyAlignment="1">
      <alignment horizontal="center" wrapText="1"/>
    </xf>
    <xf numFmtId="0" fontId="6" fillId="0" borderId="0" xfId="1" applyFont="1" applyFill="1" applyBorder="1" applyAlignment="1">
      <alignment horizontal="left" wrapText="1"/>
    </xf>
    <xf numFmtId="0" fontId="6" fillId="0" borderId="0" xfId="1" applyFont="1" applyFill="1" applyBorder="1" applyAlignment="1">
      <alignment horizontal="right" wrapText="1"/>
    </xf>
    <xf numFmtId="0" fontId="6" fillId="0" borderId="0" xfId="1" applyFont="1" applyFill="1" applyBorder="1" applyAlignment="1" applyProtection="1">
      <alignment wrapText="1"/>
      <protection locked="0"/>
    </xf>
    <xf numFmtId="0" fontId="6" fillId="0" borderId="0" xfId="1" applyFont="1" applyFill="1" applyBorder="1" applyAlignment="1">
      <alignment wrapText="1"/>
    </xf>
    <xf numFmtId="166" fontId="6" fillId="7" borderId="0" xfId="1" applyNumberFormat="1" applyFont="1" applyFill="1" applyBorder="1" applyAlignment="1">
      <alignment horizontal="center" wrapText="1"/>
    </xf>
    <xf numFmtId="165" fontId="6" fillId="7" borderId="0" xfId="1" applyNumberFormat="1" applyFont="1" applyFill="1" applyBorder="1" applyAlignment="1">
      <alignment horizontal="left" wrapText="1"/>
    </xf>
    <xf numFmtId="165" fontId="6" fillId="7" borderId="0" xfId="1" applyNumberFormat="1" applyFont="1" applyFill="1" applyBorder="1" applyAlignment="1">
      <alignment horizontal="center" wrapText="1"/>
    </xf>
    <xf numFmtId="0" fontId="6" fillId="7" borderId="0" xfId="1" applyFont="1" applyFill="1" applyBorder="1" applyAlignment="1">
      <alignment horizontal="left" wrapText="1"/>
    </xf>
    <xf numFmtId="0" fontId="6" fillId="7" borderId="0" xfId="1" applyFont="1" applyFill="1" applyBorder="1" applyAlignment="1">
      <alignment horizontal="right" wrapText="1"/>
    </xf>
    <xf numFmtId="0" fontId="6" fillId="7" borderId="0" xfId="1" applyFont="1" applyFill="1" applyBorder="1" applyAlignment="1" applyProtection="1">
      <alignment wrapText="1"/>
      <protection locked="0"/>
    </xf>
    <xf numFmtId="0" fontId="6" fillId="7" borderId="0" xfId="1" applyFont="1" applyFill="1" applyBorder="1" applyAlignment="1">
      <alignment wrapText="1"/>
    </xf>
    <xf numFmtId="166" fontId="6" fillId="0" borderId="10" xfId="1" applyNumberFormat="1" applyFont="1" applyFill="1" applyBorder="1" applyAlignment="1">
      <alignment horizontal="center" wrapText="1"/>
    </xf>
    <xf numFmtId="166" fontId="6" fillId="6" borderId="17" xfId="1" applyNumberFormat="1" applyFont="1" applyFill="1" applyBorder="1" applyAlignment="1">
      <alignment horizontal="center" wrapText="1"/>
    </xf>
    <xf numFmtId="166" fontId="6" fillId="0" borderId="22" xfId="1" applyNumberFormat="1" applyFont="1" applyFill="1" applyBorder="1" applyAlignment="1">
      <alignment horizontal="center" wrapText="1"/>
    </xf>
    <xf numFmtId="2" fontId="0" fillId="0" borderId="0" xfId="0" applyNumberFormat="1"/>
    <xf numFmtId="165" fontId="10" fillId="0" borderId="1" xfId="1" applyNumberFormat="1" applyFont="1" applyFill="1" applyBorder="1" applyAlignment="1">
      <alignment horizontal="left"/>
    </xf>
    <xf numFmtId="0" fontId="11" fillId="0" borderId="0" xfId="0" applyFont="1"/>
    <xf numFmtId="0" fontId="0" fillId="0" borderId="0" xfId="0" applyAlignment="1">
      <alignment horizontal="right"/>
    </xf>
    <xf numFmtId="0" fontId="8" fillId="8" borderId="25" xfId="1" applyFont="1" applyFill="1" applyBorder="1" applyAlignment="1" applyProtection="1">
      <alignment horizontal="center" vertical="center" wrapText="1"/>
    </xf>
    <xf numFmtId="0" fontId="6" fillId="0" borderId="1" xfId="1" applyFont="1" applyFill="1" applyBorder="1" applyAlignment="1" applyProtection="1">
      <alignment wrapText="1"/>
    </xf>
    <xf numFmtId="0" fontId="6" fillId="0" borderId="26" xfId="1" applyFont="1" applyFill="1" applyBorder="1" applyAlignment="1" applyProtection="1">
      <alignment wrapText="1"/>
    </xf>
    <xf numFmtId="0" fontId="6" fillId="6" borderId="1" xfId="1" applyFont="1" applyFill="1" applyBorder="1" applyAlignment="1" applyProtection="1">
      <alignment wrapText="1"/>
    </xf>
    <xf numFmtId="0" fontId="6" fillId="6" borderId="18" xfId="1" applyFont="1" applyFill="1" applyBorder="1" applyAlignment="1" applyProtection="1">
      <alignment wrapText="1"/>
    </xf>
    <xf numFmtId="0" fontId="6" fillId="0" borderId="21" xfId="1" applyFont="1" applyFill="1" applyBorder="1" applyAlignment="1" applyProtection="1">
      <alignment wrapText="1"/>
    </xf>
    <xf numFmtId="0" fontId="6" fillId="6" borderId="16" xfId="1" applyFont="1" applyFill="1" applyBorder="1" applyAlignment="1" applyProtection="1">
      <alignment wrapText="1"/>
    </xf>
    <xf numFmtId="0" fontId="6" fillId="0" borderId="14" xfId="1" applyFont="1" applyFill="1" applyBorder="1" applyAlignment="1" applyProtection="1">
      <alignment wrapText="1"/>
    </xf>
    <xf numFmtId="0" fontId="6" fillId="6" borderId="20" xfId="1" applyFont="1" applyFill="1" applyBorder="1" applyAlignment="1" applyProtection="1">
      <alignment wrapText="1"/>
    </xf>
    <xf numFmtId="0" fontId="6" fillId="0" borderId="24" xfId="1" applyFont="1" applyFill="1" applyBorder="1" applyAlignment="1" applyProtection="1">
      <alignment wrapText="1"/>
    </xf>
    <xf numFmtId="0" fontId="6" fillId="0" borderId="15" xfId="1" applyFont="1" applyFill="1" applyBorder="1" applyAlignment="1" applyProtection="1">
      <alignment wrapText="1"/>
    </xf>
    <xf numFmtId="0" fontId="6" fillId="0" borderId="12" xfId="1" applyFont="1" applyFill="1" applyBorder="1" applyAlignment="1" applyProtection="1">
      <alignment wrapText="1"/>
    </xf>
    <xf numFmtId="0" fontId="6" fillId="6" borderId="9" xfId="1" applyFont="1" applyFill="1" applyBorder="1" applyAlignment="1" applyProtection="1">
      <alignment wrapText="1"/>
    </xf>
    <xf numFmtId="0" fontId="6" fillId="6" borderId="21" xfId="1" applyFont="1" applyFill="1" applyBorder="1" applyAlignment="1" applyProtection="1">
      <alignment wrapText="1"/>
    </xf>
    <xf numFmtId="0" fontId="6" fillId="0" borderId="9" xfId="1" applyFont="1" applyFill="1" applyBorder="1" applyAlignment="1" applyProtection="1">
      <alignment wrapText="1"/>
    </xf>
    <xf numFmtId="0" fontId="8" fillId="8" borderId="25" xfId="1" applyFont="1" applyFill="1" applyBorder="1" applyAlignment="1" applyProtection="1">
      <alignment horizontal="left" vertical="center" wrapText="1"/>
    </xf>
    <xf numFmtId="3" fontId="8" fillId="8" borderId="25" xfId="1" applyNumberFormat="1" applyFont="1" applyFill="1" applyBorder="1" applyAlignment="1" applyProtection="1">
      <alignment horizontal="right" vertical="center" wrapText="1"/>
    </xf>
    <xf numFmtId="164" fontId="3" fillId="0" borderId="0" xfId="0" applyNumberFormat="1" applyFont="1" applyAlignment="1">
      <alignment horizontal="left"/>
    </xf>
    <xf numFmtId="0" fontId="6" fillId="0" borderId="16" xfId="2" applyFont="1" applyFill="1" applyBorder="1" applyAlignment="1">
      <alignment wrapText="1"/>
    </xf>
    <xf numFmtId="165" fontId="6" fillId="0" borderId="16" xfId="2" applyNumberFormat="1" applyFont="1" applyFill="1" applyBorder="1" applyAlignment="1">
      <alignment horizontal="center" wrapText="1"/>
    </xf>
    <xf numFmtId="0" fontId="6" fillId="0" borderId="26" xfId="1" applyFont="1" applyFill="1" applyBorder="1" applyAlignment="1" applyProtection="1">
      <alignment wrapText="1"/>
      <protection locked="0"/>
    </xf>
    <xf numFmtId="0" fontId="6" fillId="6" borderId="27" xfId="1" applyFont="1" applyFill="1" applyBorder="1" applyAlignment="1" applyProtection="1">
      <alignment wrapText="1"/>
      <protection locked="0"/>
    </xf>
    <xf numFmtId="0" fontId="6" fillId="0" borderId="28" xfId="1" applyFont="1" applyFill="1" applyBorder="1" applyAlignment="1" applyProtection="1">
      <alignment wrapText="1"/>
      <protection locked="0"/>
    </xf>
    <xf numFmtId="0" fontId="12" fillId="3" borderId="8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581025</xdr:colOff>
      <xdr:row>0</xdr:row>
      <xdr:rowOff>0</xdr:rowOff>
    </xdr:from>
    <xdr:to>
      <xdr:col>25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19050</xdr:rowOff>
    </xdr:from>
    <xdr:to>
      <xdr:col>12</xdr:col>
      <xdr:colOff>533400</xdr:colOff>
      <xdr:row>12</xdr:row>
      <xdr:rowOff>514350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0505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16</xdr:col>
      <xdr:colOff>30825</xdr:colOff>
      <xdr:row>12</xdr:row>
      <xdr:rowOff>11774</xdr:rowOff>
    </xdr:from>
    <xdr:to>
      <xdr:col>16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492750</xdr:colOff>
      <xdr:row>12</xdr:row>
      <xdr:rowOff>6975</xdr:rowOff>
    </xdr:from>
    <xdr:to>
      <xdr:col>16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23700</xdr:colOff>
      <xdr:row>12</xdr:row>
      <xdr:rowOff>42750</xdr:rowOff>
    </xdr:from>
    <xdr:to>
      <xdr:col>19</xdr:col>
      <xdr:colOff>499950</xdr:colOff>
      <xdr:row>12</xdr:row>
      <xdr:rowOff>519000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7500" y="232875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495300</xdr:colOff>
      <xdr:row>12</xdr:row>
      <xdr:rowOff>38100</xdr:rowOff>
    </xdr:from>
    <xdr:to>
      <xdr:col>19</xdr:col>
      <xdr:colOff>948656</xdr:colOff>
      <xdr:row>12</xdr:row>
      <xdr:rowOff>511605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100" y="2324100"/>
          <a:ext cx="453356" cy="473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abSelected="1" workbookViewId="0">
      <pane xSplit="5" ySplit="13" topLeftCell="F31" activePane="bottomRight" state="frozen"/>
      <selection pane="topRight" activeCell="F1" sqref="F1"/>
      <selection pane="bottomLeft" activeCell="A13" sqref="A13"/>
      <selection pane="bottomRight" activeCell="Z39" sqref="Z39"/>
    </sheetView>
  </sheetViews>
  <sheetFormatPr baseColWidth="10" defaultRowHeight="15" customHeight="1" x14ac:dyDescent="0.25"/>
  <cols>
    <col min="1" max="1" width="5.140625" bestFit="1" customWidth="1"/>
    <col min="2" max="2" width="10.140625" style="5" bestFit="1" customWidth="1"/>
    <col min="3" max="3" width="6.5703125" style="5" bestFit="1" customWidth="1"/>
    <col min="4" max="4" width="13.42578125" bestFit="1" customWidth="1"/>
    <col min="5" max="5" width="9.42578125" customWidth="1"/>
    <col min="6" max="16" width="8.7109375" customWidth="1"/>
    <col min="17" max="17" width="14.7109375" bestFit="1" customWidth="1"/>
    <col min="18" max="19" width="11.85546875" customWidth="1"/>
    <col min="20" max="20" width="14.85546875" customWidth="1"/>
    <col min="21" max="21" width="11.7109375" bestFit="1" customWidth="1"/>
    <col min="22" max="22" width="11.85546875" bestFit="1" customWidth="1"/>
    <col min="23" max="26" width="9.7109375" customWidth="1"/>
    <col min="27" max="27" width="11.42578125" hidden="1" customWidth="1"/>
  </cols>
  <sheetData>
    <row r="1" spans="1:27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7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7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7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7" ht="15" customHeight="1" x14ac:dyDescent="0.25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7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7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7" ht="15" customHeight="1" x14ac:dyDescent="0.3">
      <c r="A8" s="69" t="s">
        <v>20</v>
      </c>
      <c r="B8" s="69"/>
      <c r="C8" s="69"/>
      <c r="D8" s="69"/>
      <c r="F8" s="70" t="s">
        <v>17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7" ht="15" customHeight="1" x14ac:dyDescent="0.3">
      <c r="A9" s="41" t="str">
        <f>CONCATENATE("Casillas computadas: ",AA16," de ",AA15)</f>
        <v>Casillas computadas: 16 de 16</v>
      </c>
      <c r="B9" s="61"/>
      <c r="C9" s="61"/>
      <c r="D9" s="61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7" ht="15" customHeight="1" x14ac:dyDescent="0.3">
      <c r="A10" s="42" t="str">
        <f>CONCATENATE("Porcentaje de avance de captura: ",AA18,"%")</f>
        <v>Porcentaje de avance de captura: 100.00%</v>
      </c>
      <c r="B10" s="3"/>
      <c r="C10" s="3"/>
      <c r="D10" s="4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7" ht="15" customHeight="1" thickBot="1" x14ac:dyDescent="0.3">
      <c r="F11" s="2"/>
      <c r="G11" s="2"/>
      <c r="H11" s="2"/>
      <c r="I11" s="2"/>
      <c r="J11" s="2"/>
      <c r="K11" s="2"/>
    </row>
    <row r="12" spans="1:27" ht="15" customHeight="1" thickBot="1" x14ac:dyDescent="0.3">
      <c r="A12" s="71" t="s">
        <v>0</v>
      </c>
      <c r="B12" s="72"/>
      <c r="C12" s="72"/>
      <c r="D12" s="72"/>
      <c r="E12" s="73"/>
      <c r="F12" s="75" t="s">
        <v>1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4" t="s">
        <v>16</v>
      </c>
      <c r="R12" s="74"/>
      <c r="S12" s="74"/>
      <c r="T12" s="75" t="s">
        <v>15</v>
      </c>
      <c r="U12" s="76"/>
      <c r="V12" s="77"/>
      <c r="W12" s="78" t="s">
        <v>2</v>
      </c>
      <c r="X12" s="74"/>
      <c r="Y12" s="74"/>
      <c r="Z12" s="79"/>
    </row>
    <row r="13" spans="1:27" s="12" customFormat="1" ht="45.75" thickBot="1" x14ac:dyDescent="0.3">
      <c r="A13" s="6" t="s">
        <v>3</v>
      </c>
      <c r="B13" s="6" t="s">
        <v>4</v>
      </c>
      <c r="C13" s="6" t="s">
        <v>5</v>
      </c>
      <c r="D13" s="6" t="s">
        <v>6</v>
      </c>
      <c r="E13" s="6" t="s">
        <v>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67" t="s">
        <v>21</v>
      </c>
      <c r="Q13" s="8"/>
      <c r="R13" s="9" t="s">
        <v>8</v>
      </c>
      <c r="S13" s="9" t="s">
        <v>9</v>
      </c>
      <c r="T13" s="10"/>
      <c r="U13" s="11" t="s">
        <v>8</v>
      </c>
      <c r="V13" s="11" t="s">
        <v>9</v>
      </c>
      <c r="W13" s="8" t="s">
        <v>10</v>
      </c>
      <c r="X13" s="8" t="s">
        <v>11</v>
      </c>
      <c r="Y13" s="9" t="s">
        <v>12</v>
      </c>
      <c r="Z13" s="8" t="s">
        <v>23</v>
      </c>
    </row>
    <row r="14" spans="1:27" ht="15" customHeight="1" x14ac:dyDescent="0.25">
      <c r="A14" s="37">
        <v>1</v>
      </c>
      <c r="B14" s="62" t="s">
        <v>19</v>
      </c>
      <c r="C14" s="63">
        <v>1</v>
      </c>
      <c r="D14" s="62" t="s">
        <v>18</v>
      </c>
      <c r="E14" s="2">
        <v>725</v>
      </c>
      <c r="F14" s="13">
        <v>59</v>
      </c>
      <c r="G14" s="14">
        <v>77</v>
      </c>
      <c r="H14" s="14">
        <v>139</v>
      </c>
      <c r="I14" s="14">
        <v>0</v>
      </c>
      <c r="J14" s="14">
        <v>5</v>
      </c>
      <c r="K14" s="14"/>
      <c r="L14" s="14">
        <v>11</v>
      </c>
      <c r="M14" s="14"/>
      <c r="N14" s="14"/>
      <c r="O14" s="14">
        <v>4</v>
      </c>
      <c r="P14" s="64">
        <v>119</v>
      </c>
      <c r="Q14" s="17">
        <v>3</v>
      </c>
      <c r="R14" s="45">
        <f>Q14</f>
        <v>3</v>
      </c>
      <c r="S14" s="46">
        <f>R14+G14+J14</f>
        <v>85</v>
      </c>
      <c r="T14" s="16">
        <v>3</v>
      </c>
      <c r="U14" s="51">
        <f>T14</f>
        <v>3</v>
      </c>
      <c r="V14" s="51">
        <f>U14+H14+I14</f>
        <v>142</v>
      </c>
      <c r="W14" s="13">
        <v>0</v>
      </c>
      <c r="X14" s="14">
        <v>17</v>
      </c>
      <c r="Y14" s="54">
        <f>SUM(F14:P14)</f>
        <v>414</v>
      </c>
      <c r="Z14" s="55">
        <f>R14+U14+W14+X14+Y14</f>
        <v>437</v>
      </c>
      <c r="AA14">
        <f>COUNTIF(Z14:Z29,0)</f>
        <v>0</v>
      </c>
    </row>
    <row r="15" spans="1:27" ht="15" customHeight="1" x14ac:dyDescent="0.25">
      <c r="A15" s="38">
        <v>2</v>
      </c>
      <c r="B15" s="62" t="s">
        <v>19</v>
      </c>
      <c r="C15" s="63">
        <v>1</v>
      </c>
      <c r="D15" s="62" t="s">
        <v>13</v>
      </c>
      <c r="E15" s="2">
        <v>725</v>
      </c>
      <c r="F15" s="18">
        <v>58</v>
      </c>
      <c r="G15" s="19">
        <v>84</v>
      </c>
      <c r="H15" s="19">
        <v>140</v>
      </c>
      <c r="I15" s="19">
        <v>3</v>
      </c>
      <c r="J15" s="19">
        <v>4</v>
      </c>
      <c r="K15" s="19"/>
      <c r="L15" s="19">
        <v>17</v>
      </c>
      <c r="M15" s="19"/>
      <c r="N15" s="19"/>
      <c r="O15" s="19">
        <v>6</v>
      </c>
      <c r="P15" s="65">
        <v>108</v>
      </c>
      <c r="Q15" s="18">
        <v>3</v>
      </c>
      <c r="R15" s="47">
        <f t="shared" ref="R15:R29" si="0">Q15</f>
        <v>3</v>
      </c>
      <c r="S15" s="48">
        <f t="shared" ref="S15:S29" si="1">R15+G15+J15</f>
        <v>91</v>
      </c>
      <c r="T15" s="20">
        <v>3</v>
      </c>
      <c r="U15" s="52">
        <f t="shared" ref="U15:U29" si="2">T15</f>
        <v>3</v>
      </c>
      <c r="V15" s="52">
        <f t="shared" ref="V15:V29" si="3">U15+H15+I15</f>
        <v>146</v>
      </c>
      <c r="W15" s="18">
        <v>0</v>
      </c>
      <c r="X15" s="19">
        <v>21</v>
      </c>
      <c r="Y15" s="56">
        <f t="shared" ref="Y15:Y29" si="4">SUM(F15:P15)</f>
        <v>420</v>
      </c>
      <c r="Z15" s="57">
        <f t="shared" ref="Z15:Z29" si="5">R15+U15+W15+X15+Y15</f>
        <v>447</v>
      </c>
      <c r="AA15">
        <f>C33</f>
        <v>16</v>
      </c>
    </row>
    <row r="16" spans="1:27" ht="15" customHeight="1" x14ac:dyDescent="0.25">
      <c r="A16" s="39">
        <v>3</v>
      </c>
      <c r="B16" s="62" t="s">
        <v>19</v>
      </c>
      <c r="C16" s="63">
        <v>2</v>
      </c>
      <c r="D16" s="62" t="s">
        <v>18</v>
      </c>
      <c r="E16" s="2">
        <v>714</v>
      </c>
      <c r="F16" s="21">
        <v>51</v>
      </c>
      <c r="G16" s="15">
        <v>47</v>
      </c>
      <c r="H16" s="15">
        <v>115</v>
      </c>
      <c r="I16" s="15">
        <v>4</v>
      </c>
      <c r="J16" s="15">
        <v>4</v>
      </c>
      <c r="K16" s="15"/>
      <c r="L16" s="15">
        <v>16</v>
      </c>
      <c r="M16" s="15"/>
      <c r="N16" s="15"/>
      <c r="O16" s="15">
        <v>13</v>
      </c>
      <c r="P16" s="66">
        <v>148</v>
      </c>
      <c r="Q16" s="21">
        <v>4</v>
      </c>
      <c r="R16" s="45">
        <f t="shared" si="0"/>
        <v>4</v>
      </c>
      <c r="S16" s="49">
        <f t="shared" si="1"/>
        <v>55</v>
      </c>
      <c r="T16" s="22">
        <v>3</v>
      </c>
      <c r="U16" s="53">
        <f t="shared" si="2"/>
        <v>3</v>
      </c>
      <c r="V16" s="53">
        <f t="shared" si="3"/>
        <v>122</v>
      </c>
      <c r="W16" s="21">
        <v>0</v>
      </c>
      <c r="X16" s="15">
        <v>17</v>
      </c>
      <c r="Y16" s="58">
        <f t="shared" si="4"/>
        <v>398</v>
      </c>
      <c r="Z16" s="49">
        <f t="shared" si="5"/>
        <v>422</v>
      </c>
      <c r="AA16">
        <f>AA15-AA14</f>
        <v>16</v>
      </c>
    </row>
    <row r="17" spans="1:27" ht="15" customHeight="1" x14ac:dyDescent="0.25">
      <c r="A17" s="38">
        <v>4</v>
      </c>
      <c r="B17" s="62" t="s">
        <v>19</v>
      </c>
      <c r="C17" s="63">
        <v>2</v>
      </c>
      <c r="D17" s="62" t="s">
        <v>13</v>
      </c>
      <c r="E17" s="2">
        <v>714</v>
      </c>
      <c r="F17" s="18">
        <v>76</v>
      </c>
      <c r="G17" s="19">
        <v>57</v>
      </c>
      <c r="H17" s="19">
        <v>131</v>
      </c>
      <c r="I17" s="19">
        <v>3</v>
      </c>
      <c r="J17" s="19">
        <v>9</v>
      </c>
      <c r="K17" s="19"/>
      <c r="L17" s="19">
        <v>19</v>
      </c>
      <c r="M17" s="19"/>
      <c r="N17" s="19"/>
      <c r="O17" s="19">
        <v>9</v>
      </c>
      <c r="P17" s="65">
        <v>117</v>
      </c>
      <c r="Q17" s="18">
        <v>1</v>
      </c>
      <c r="R17" s="50">
        <f t="shared" si="0"/>
        <v>1</v>
      </c>
      <c r="S17" s="48">
        <f t="shared" si="1"/>
        <v>67</v>
      </c>
      <c r="T17" s="20">
        <v>5</v>
      </c>
      <c r="U17" s="52">
        <f t="shared" si="2"/>
        <v>5</v>
      </c>
      <c r="V17" s="52">
        <f t="shared" si="3"/>
        <v>139</v>
      </c>
      <c r="W17" s="18">
        <v>0</v>
      </c>
      <c r="X17" s="19">
        <v>11</v>
      </c>
      <c r="Y17" s="56">
        <f t="shared" si="4"/>
        <v>421</v>
      </c>
      <c r="Z17" s="57">
        <f t="shared" si="5"/>
        <v>438</v>
      </c>
      <c r="AA17" s="40">
        <f>AA16*100/AA15</f>
        <v>100</v>
      </c>
    </row>
    <row r="18" spans="1:27" ht="15" customHeight="1" x14ac:dyDescent="0.25">
      <c r="A18" s="39">
        <v>5</v>
      </c>
      <c r="B18" s="62" t="s">
        <v>19</v>
      </c>
      <c r="C18" s="63">
        <v>3</v>
      </c>
      <c r="D18" s="62" t="s">
        <v>18</v>
      </c>
      <c r="E18" s="2">
        <v>475</v>
      </c>
      <c r="F18" s="21">
        <v>48</v>
      </c>
      <c r="G18" s="15">
        <v>27</v>
      </c>
      <c r="H18" s="15">
        <v>68</v>
      </c>
      <c r="I18" s="15">
        <v>4</v>
      </c>
      <c r="J18" s="15">
        <v>2</v>
      </c>
      <c r="K18" s="15"/>
      <c r="L18" s="15">
        <v>6</v>
      </c>
      <c r="M18" s="15"/>
      <c r="N18" s="15"/>
      <c r="O18" s="15">
        <v>16</v>
      </c>
      <c r="P18" s="66">
        <v>107</v>
      </c>
      <c r="Q18" s="21">
        <v>4</v>
      </c>
      <c r="R18" s="45">
        <f t="shared" si="0"/>
        <v>4</v>
      </c>
      <c r="S18" s="49">
        <f t="shared" si="1"/>
        <v>33</v>
      </c>
      <c r="T18" s="22">
        <v>4</v>
      </c>
      <c r="U18" s="53">
        <f t="shared" si="2"/>
        <v>4</v>
      </c>
      <c r="V18" s="53">
        <f t="shared" si="3"/>
        <v>76</v>
      </c>
      <c r="W18" s="21">
        <v>1</v>
      </c>
      <c r="X18" s="15">
        <v>12</v>
      </c>
      <c r="Y18" s="58">
        <f t="shared" si="4"/>
        <v>278</v>
      </c>
      <c r="Z18" s="49">
        <f t="shared" si="5"/>
        <v>299</v>
      </c>
      <c r="AA18" s="43" t="str">
        <f>TEXT(AA17,"0.00")</f>
        <v>100.00</v>
      </c>
    </row>
    <row r="19" spans="1:27" ht="15" customHeight="1" x14ac:dyDescent="0.25">
      <c r="A19" s="38">
        <v>6</v>
      </c>
      <c r="B19" s="62" t="s">
        <v>19</v>
      </c>
      <c r="C19" s="63">
        <v>3</v>
      </c>
      <c r="D19" s="62" t="s">
        <v>13</v>
      </c>
      <c r="E19" s="2">
        <v>475</v>
      </c>
      <c r="F19" s="18">
        <v>55</v>
      </c>
      <c r="G19" s="19">
        <v>33</v>
      </c>
      <c r="H19" s="19">
        <v>81</v>
      </c>
      <c r="I19" s="19">
        <v>3</v>
      </c>
      <c r="J19" s="19">
        <v>2</v>
      </c>
      <c r="K19" s="19"/>
      <c r="L19" s="19">
        <v>10</v>
      </c>
      <c r="M19" s="19"/>
      <c r="N19" s="19"/>
      <c r="O19" s="19">
        <v>6</v>
      </c>
      <c r="P19" s="65">
        <v>88</v>
      </c>
      <c r="Q19" s="18">
        <v>2</v>
      </c>
      <c r="R19" s="50">
        <f t="shared" si="0"/>
        <v>2</v>
      </c>
      <c r="S19" s="48">
        <f t="shared" si="1"/>
        <v>37</v>
      </c>
      <c r="T19" s="20">
        <v>3</v>
      </c>
      <c r="U19" s="52">
        <f t="shared" si="2"/>
        <v>3</v>
      </c>
      <c r="V19" s="52">
        <f t="shared" si="3"/>
        <v>87</v>
      </c>
      <c r="W19" s="18">
        <v>0</v>
      </c>
      <c r="X19" s="19">
        <v>16</v>
      </c>
      <c r="Y19" s="56">
        <f t="shared" si="4"/>
        <v>278</v>
      </c>
      <c r="Z19" s="57">
        <f t="shared" si="5"/>
        <v>299</v>
      </c>
    </row>
    <row r="20" spans="1:27" ht="15" customHeight="1" x14ac:dyDescent="0.25">
      <c r="A20" s="39">
        <v>7</v>
      </c>
      <c r="B20" s="62" t="s">
        <v>19</v>
      </c>
      <c r="C20" s="63">
        <v>4</v>
      </c>
      <c r="D20" s="62" t="s">
        <v>18</v>
      </c>
      <c r="E20" s="2">
        <v>515</v>
      </c>
      <c r="F20" s="21">
        <v>55</v>
      </c>
      <c r="G20" s="15">
        <v>36</v>
      </c>
      <c r="H20" s="15">
        <v>60</v>
      </c>
      <c r="I20" s="15">
        <v>4</v>
      </c>
      <c r="J20" s="15">
        <v>3</v>
      </c>
      <c r="K20" s="15"/>
      <c r="L20" s="15">
        <v>4</v>
      </c>
      <c r="M20" s="15"/>
      <c r="N20" s="15"/>
      <c r="O20" s="15">
        <v>19</v>
      </c>
      <c r="P20" s="66">
        <v>107</v>
      </c>
      <c r="Q20" s="21">
        <v>1</v>
      </c>
      <c r="R20" s="45">
        <f t="shared" si="0"/>
        <v>1</v>
      </c>
      <c r="S20" s="49">
        <f t="shared" si="1"/>
        <v>40</v>
      </c>
      <c r="T20" s="22">
        <v>2</v>
      </c>
      <c r="U20" s="53">
        <f t="shared" si="2"/>
        <v>2</v>
      </c>
      <c r="V20" s="53">
        <f t="shared" si="3"/>
        <v>66</v>
      </c>
      <c r="W20" s="21">
        <v>0</v>
      </c>
      <c r="X20" s="15">
        <v>15</v>
      </c>
      <c r="Y20" s="58">
        <f t="shared" si="4"/>
        <v>288</v>
      </c>
      <c r="Z20" s="49">
        <f t="shared" si="5"/>
        <v>306</v>
      </c>
    </row>
    <row r="21" spans="1:27" ht="15" customHeight="1" x14ac:dyDescent="0.25">
      <c r="A21" s="38">
        <v>8</v>
      </c>
      <c r="B21" s="62" t="s">
        <v>19</v>
      </c>
      <c r="C21" s="63">
        <v>4</v>
      </c>
      <c r="D21" s="62" t="s">
        <v>13</v>
      </c>
      <c r="E21" s="2">
        <v>515</v>
      </c>
      <c r="F21" s="18">
        <v>45</v>
      </c>
      <c r="G21" s="19">
        <v>27</v>
      </c>
      <c r="H21" s="19">
        <v>66</v>
      </c>
      <c r="I21" s="19">
        <v>1</v>
      </c>
      <c r="J21" s="19">
        <v>2</v>
      </c>
      <c r="K21" s="19"/>
      <c r="L21" s="19">
        <v>5</v>
      </c>
      <c r="M21" s="19"/>
      <c r="N21" s="19"/>
      <c r="O21" s="19">
        <v>16</v>
      </c>
      <c r="P21" s="65">
        <v>117</v>
      </c>
      <c r="Q21" s="18">
        <v>0</v>
      </c>
      <c r="R21" s="50">
        <f t="shared" si="0"/>
        <v>0</v>
      </c>
      <c r="S21" s="48">
        <f t="shared" si="1"/>
        <v>29</v>
      </c>
      <c r="T21" s="20">
        <v>1</v>
      </c>
      <c r="U21" s="52">
        <f t="shared" si="2"/>
        <v>1</v>
      </c>
      <c r="V21" s="52">
        <f t="shared" si="3"/>
        <v>68</v>
      </c>
      <c r="W21" s="18">
        <v>0</v>
      </c>
      <c r="X21" s="19">
        <v>19</v>
      </c>
      <c r="Y21" s="56">
        <f t="shared" si="4"/>
        <v>279</v>
      </c>
      <c r="Z21" s="57">
        <f t="shared" si="5"/>
        <v>299</v>
      </c>
    </row>
    <row r="22" spans="1:27" ht="15" customHeight="1" x14ac:dyDescent="0.25">
      <c r="A22" s="39">
        <v>9</v>
      </c>
      <c r="B22" s="62" t="s">
        <v>19</v>
      </c>
      <c r="C22" s="63">
        <v>5</v>
      </c>
      <c r="D22" s="62" t="s">
        <v>18</v>
      </c>
      <c r="E22" s="2">
        <v>551</v>
      </c>
      <c r="F22" s="21">
        <v>48</v>
      </c>
      <c r="G22" s="15">
        <v>37</v>
      </c>
      <c r="H22" s="15">
        <v>113</v>
      </c>
      <c r="I22" s="15">
        <v>6</v>
      </c>
      <c r="J22" s="15">
        <v>2</v>
      </c>
      <c r="K22" s="15"/>
      <c r="L22" s="15">
        <v>9</v>
      </c>
      <c r="M22" s="15"/>
      <c r="N22" s="15"/>
      <c r="O22" s="15">
        <v>10</v>
      </c>
      <c r="P22" s="66">
        <v>135</v>
      </c>
      <c r="Q22" s="21">
        <v>0</v>
      </c>
      <c r="R22" s="45">
        <f t="shared" si="0"/>
        <v>0</v>
      </c>
      <c r="S22" s="49">
        <f t="shared" si="1"/>
        <v>39</v>
      </c>
      <c r="T22" s="22">
        <v>0</v>
      </c>
      <c r="U22" s="53">
        <f t="shared" si="2"/>
        <v>0</v>
      </c>
      <c r="V22" s="53">
        <f t="shared" si="3"/>
        <v>119</v>
      </c>
      <c r="W22" s="21">
        <v>0</v>
      </c>
      <c r="X22" s="15">
        <v>7</v>
      </c>
      <c r="Y22" s="58">
        <f t="shared" si="4"/>
        <v>360</v>
      </c>
      <c r="Z22" s="49">
        <f t="shared" si="5"/>
        <v>367</v>
      </c>
    </row>
    <row r="23" spans="1:27" ht="15" customHeight="1" x14ac:dyDescent="0.25">
      <c r="A23" s="38">
        <v>10</v>
      </c>
      <c r="B23" s="62" t="s">
        <v>19</v>
      </c>
      <c r="C23" s="63">
        <v>5</v>
      </c>
      <c r="D23" s="62" t="s">
        <v>13</v>
      </c>
      <c r="E23" s="2">
        <v>551</v>
      </c>
      <c r="F23" s="18">
        <v>36</v>
      </c>
      <c r="G23" s="19">
        <v>37</v>
      </c>
      <c r="H23" s="19">
        <v>104</v>
      </c>
      <c r="I23" s="19">
        <v>8</v>
      </c>
      <c r="J23" s="19">
        <v>2</v>
      </c>
      <c r="K23" s="19"/>
      <c r="L23" s="19">
        <v>18</v>
      </c>
      <c r="M23" s="19"/>
      <c r="N23" s="19"/>
      <c r="O23" s="19">
        <v>6</v>
      </c>
      <c r="P23" s="65">
        <v>123</v>
      </c>
      <c r="Q23" s="18">
        <v>2</v>
      </c>
      <c r="R23" s="50">
        <f t="shared" si="0"/>
        <v>2</v>
      </c>
      <c r="S23" s="48">
        <f t="shared" si="1"/>
        <v>41</v>
      </c>
      <c r="T23" s="20">
        <v>5</v>
      </c>
      <c r="U23" s="52">
        <f t="shared" si="2"/>
        <v>5</v>
      </c>
      <c r="V23" s="52">
        <f t="shared" si="3"/>
        <v>117</v>
      </c>
      <c r="W23" s="18">
        <v>0</v>
      </c>
      <c r="X23" s="19">
        <v>18</v>
      </c>
      <c r="Y23" s="56">
        <f t="shared" si="4"/>
        <v>334</v>
      </c>
      <c r="Z23" s="57">
        <f t="shared" si="5"/>
        <v>359</v>
      </c>
    </row>
    <row r="24" spans="1:27" ht="15" customHeight="1" x14ac:dyDescent="0.25">
      <c r="A24" s="39">
        <v>11</v>
      </c>
      <c r="B24" s="62" t="s">
        <v>19</v>
      </c>
      <c r="C24" s="63">
        <v>6</v>
      </c>
      <c r="D24" s="62" t="s">
        <v>18</v>
      </c>
      <c r="E24" s="2">
        <v>459</v>
      </c>
      <c r="F24" s="21">
        <v>22</v>
      </c>
      <c r="G24" s="15">
        <v>58</v>
      </c>
      <c r="H24" s="15">
        <v>76</v>
      </c>
      <c r="I24" s="15">
        <v>1</v>
      </c>
      <c r="J24" s="15">
        <v>3</v>
      </c>
      <c r="K24" s="15"/>
      <c r="L24" s="15">
        <v>24</v>
      </c>
      <c r="M24" s="15"/>
      <c r="N24" s="15"/>
      <c r="O24" s="15">
        <v>4</v>
      </c>
      <c r="P24" s="66">
        <v>106</v>
      </c>
      <c r="Q24" s="21">
        <v>0</v>
      </c>
      <c r="R24" s="45">
        <f t="shared" si="0"/>
        <v>0</v>
      </c>
      <c r="S24" s="49">
        <f t="shared" si="1"/>
        <v>61</v>
      </c>
      <c r="T24" s="22">
        <v>1</v>
      </c>
      <c r="U24" s="53">
        <f t="shared" si="2"/>
        <v>1</v>
      </c>
      <c r="V24" s="53">
        <f t="shared" si="3"/>
        <v>78</v>
      </c>
      <c r="W24" s="21">
        <v>0</v>
      </c>
      <c r="X24" s="15">
        <v>21</v>
      </c>
      <c r="Y24" s="58">
        <f t="shared" si="4"/>
        <v>294</v>
      </c>
      <c r="Z24" s="49">
        <f t="shared" si="5"/>
        <v>316</v>
      </c>
    </row>
    <row r="25" spans="1:27" ht="15" customHeight="1" x14ac:dyDescent="0.25">
      <c r="A25" s="38">
        <v>12</v>
      </c>
      <c r="B25" s="62" t="s">
        <v>19</v>
      </c>
      <c r="C25" s="63">
        <v>7</v>
      </c>
      <c r="D25" s="62" t="s">
        <v>18</v>
      </c>
      <c r="E25" s="2">
        <v>607</v>
      </c>
      <c r="F25" s="18">
        <v>62</v>
      </c>
      <c r="G25" s="19">
        <v>31</v>
      </c>
      <c r="H25" s="19">
        <v>137</v>
      </c>
      <c r="I25" s="19">
        <v>3</v>
      </c>
      <c r="J25" s="19">
        <v>5</v>
      </c>
      <c r="K25" s="19"/>
      <c r="L25" s="19">
        <v>10</v>
      </c>
      <c r="M25" s="19"/>
      <c r="N25" s="19"/>
      <c r="O25" s="19">
        <v>2</v>
      </c>
      <c r="P25" s="65">
        <v>123</v>
      </c>
      <c r="Q25" s="18">
        <v>0</v>
      </c>
      <c r="R25" s="50">
        <f t="shared" si="0"/>
        <v>0</v>
      </c>
      <c r="S25" s="48">
        <f t="shared" si="1"/>
        <v>36</v>
      </c>
      <c r="T25" s="20">
        <v>0</v>
      </c>
      <c r="U25" s="52">
        <f t="shared" si="2"/>
        <v>0</v>
      </c>
      <c r="V25" s="52">
        <f t="shared" si="3"/>
        <v>140</v>
      </c>
      <c r="W25" s="18">
        <v>0</v>
      </c>
      <c r="X25" s="19">
        <v>16</v>
      </c>
      <c r="Y25" s="56">
        <f t="shared" si="4"/>
        <v>373</v>
      </c>
      <c r="Z25" s="57">
        <f t="shared" si="5"/>
        <v>389</v>
      </c>
    </row>
    <row r="26" spans="1:27" ht="15" customHeight="1" x14ac:dyDescent="0.25">
      <c r="A26" s="38">
        <v>13</v>
      </c>
      <c r="B26" s="62" t="s">
        <v>19</v>
      </c>
      <c r="C26" s="63">
        <v>8</v>
      </c>
      <c r="D26" s="62" t="s">
        <v>18</v>
      </c>
      <c r="E26" s="2">
        <v>380</v>
      </c>
      <c r="F26" s="18">
        <v>41</v>
      </c>
      <c r="G26" s="19">
        <v>18</v>
      </c>
      <c r="H26" s="19">
        <v>81</v>
      </c>
      <c r="I26" s="19">
        <v>5</v>
      </c>
      <c r="J26" s="19">
        <v>4</v>
      </c>
      <c r="K26" s="19"/>
      <c r="L26" s="19">
        <v>12</v>
      </c>
      <c r="M26" s="19"/>
      <c r="N26" s="19"/>
      <c r="O26" s="19">
        <v>1</v>
      </c>
      <c r="P26" s="65">
        <v>50</v>
      </c>
      <c r="Q26" s="18">
        <v>0</v>
      </c>
      <c r="R26" s="50">
        <f t="shared" si="0"/>
        <v>0</v>
      </c>
      <c r="S26" s="48">
        <f t="shared" si="1"/>
        <v>22</v>
      </c>
      <c r="T26" s="20">
        <v>0</v>
      </c>
      <c r="U26" s="52">
        <f t="shared" si="2"/>
        <v>0</v>
      </c>
      <c r="V26" s="52">
        <f t="shared" si="3"/>
        <v>86</v>
      </c>
      <c r="W26" s="18">
        <v>0</v>
      </c>
      <c r="X26" s="19">
        <v>9</v>
      </c>
      <c r="Y26" s="56">
        <f t="shared" si="4"/>
        <v>212</v>
      </c>
      <c r="Z26" s="57">
        <f t="shared" si="5"/>
        <v>221</v>
      </c>
    </row>
    <row r="27" spans="1:27" ht="15" customHeight="1" x14ac:dyDescent="0.25">
      <c r="A27" s="38">
        <v>14</v>
      </c>
      <c r="B27" s="62" t="s">
        <v>19</v>
      </c>
      <c r="C27" s="63">
        <v>9</v>
      </c>
      <c r="D27" s="62" t="s">
        <v>18</v>
      </c>
      <c r="E27" s="2">
        <v>251</v>
      </c>
      <c r="F27" s="18">
        <v>18</v>
      </c>
      <c r="G27" s="19">
        <v>47</v>
      </c>
      <c r="H27" s="19">
        <v>66</v>
      </c>
      <c r="I27" s="19">
        <v>2</v>
      </c>
      <c r="J27" s="19">
        <v>2</v>
      </c>
      <c r="K27" s="19"/>
      <c r="L27" s="19">
        <v>16</v>
      </c>
      <c r="M27" s="19"/>
      <c r="N27" s="19"/>
      <c r="O27" s="19">
        <v>1</v>
      </c>
      <c r="P27" s="65">
        <v>21</v>
      </c>
      <c r="Q27" s="18">
        <v>5</v>
      </c>
      <c r="R27" s="50">
        <f t="shared" si="0"/>
        <v>5</v>
      </c>
      <c r="S27" s="48">
        <f t="shared" si="1"/>
        <v>54</v>
      </c>
      <c r="T27" s="20">
        <v>2</v>
      </c>
      <c r="U27" s="52">
        <f t="shared" si="2"/>
        <v>2</v>
      </c>
      <c r="V27" s="52">
        <f t="shared" si="3"/>
        <v>70</v>
      </c>
      <c r="W27" s="18">
        <v>0</v>
      </c>
      <c r="X27" s="19">
        <v>2</v>
      </c>
      <c r="Y27" s="56">
        <f t="shared" si="4"/>
        <v>173</v>
      </c>
      <c r="Z27" s="57">
        <f t="shared" si="5"/>
        <v>182</v>
      </c>
    </row>
    <row r="28" spans="1:27" ht="15" customHeight="1" x14ac:dyDescent="0.25">
      <c r="A28" s="39">
        <v>15</v>
      </c>
      <c r="B28" s="62" t="s">
        <v>19</v>
      </c>
      <c r="C28" s="63">
        <v>10</v>
      </c>
      <c r="D28" s="62" t="s">
        <v>18</v>
      </c>
      <c r="E28" s="2">
        <v>431</v>
      </c>
      <c r="F28" s="21">
        <v>28</v>
      </c>
      <c r="G28" s="15">
        <v>27</v>
      </c>
      <c r="H28" s="15">
        <v>147</v>
      </c>
      <c r="I28" s="15">
        <v>2</v>
      </c>
      <c r="J28" s="15">
        <v>3</v>
      </c>
      <c r="K28" s="15"/>
      <c r="L28" s="15">
        <v>10</v>
      </c>
      <c r="M28" s="15"/>
      <c r="N28" s="15"/>
      <c r="O28" s="15">
        <v>5</v>
      </c>
      <c r="P28" s="66">
        <v>27</v>
      </c>
      <c r="Q28" s="21">
        <v>1</v>
      </c>
      <c r="R28" s="45">
        <f t="shared" si="0"/>
        <v>1</v>
      </c>
      <c r="S28" s="49">
        <f t="shared" si="1"/>
        <v>31</v>
      </c>
      <c r="T28" s="22">
        <v>2</v>
      </c>
      <c r="U28" s="53">
        <f t="shared" si="2"/>
        <v>2</v>
      </c>
      <c r="V28" s="53">
        <f t="shared" si="3"/>
        <v>151</v>
      </c>
      <c r="W28" s="21">
        <v>0</v>
      </c>
      <c r="X28" s="15">
        <v>18</v>
      </c>
      <c r="Y28" s="58">
        <f t="shared" si="4"/>
        <v>249</v>
      </c>
      <c r="Z28" s="49">
        <f t="shared" si="5"/>
        <v>270</v>
      </c>
    </row>
    <row r="29" spans="1:27" ht="15" customHeight="1" x14ac:dyDescent="0.25">
      <c r="A29" s="39">
        <v>16</v>
      </c>
      <c r="B29" s="62" t="s">
        <v>19</v>
      </c>
      <c r="C29" s="63">
        <v>10</v>
      </c>
      <c r="D29" s="62" t="s">
        <v>13</v>
      </c>
      <c r="E29" s="2">
        <v>430</v>
      </c>
      <c r="F29" s="21">
        <v>34</v>
      </c>
      <c r="G29" s="15">
        <v>19</v>
      </c>
      <c r="H29" s="15">
        <v>133</v>
      </c>
      <c r="I29" s="15">
        <v>3</v>
      </c>
      <c r="J29" s="15">
        <v>4</v>
      </c>
      <c r="K29" s="15"/>
      <c r="L29" s="15">
        <v>19</v>
      </c>
      <c r="M29" s="15"/>
      <c r="N29" s="15"/>
      <c r="O29" s="15">
        <v>2</v>
      </c>
      <c r="P29" s="66">
        <v>31</v>
      </c>
      <c r="Q29" s="21">
        <v>2</v>
      </c>
      <c r="R29" s="45">
        <f t="shared" si="0"/>
        <v>2</v>
      </c>
      <c r="S29" s="49">
        <f t="shared" si="1"/>
        <v>25</v>
      </c>
      <c r="T29" s="22">
        <v>1</v>
      </c>
      <c r="U29" s="53">
        <f t="shared" si="2"/>
        <v>1</v>
      </c>
      <c r="V29" s="53">
        <f t="shared" si="3"/>
        <v>137</v>
      </c>
      <c r="W29" s="21">
        <v>0</v>
      </c>
      <c r="X29" s="15">
        <v>20</v>
      </c>
      <c r="Y29" s="58">
        <f t="shared" si="4"/>
        <v>245</v>
      </c>
      <c r="Z29" s="49">
        <f t="shared" si="5"/>
        <v>268</v>
      </c>
    </row>
    <row r="30" spans="1:27" ht="5.0999999999999996" customHeight="1" x14ac:dyDescent="0.25">
      <c r="A30" s="23"/>
      <c r="B30" s="24"/>
      <c r="C30" s="25"/>
      <c r="D30" s="26"/>
      <c r="E30" s="2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/>
    </row>
    <row r="31" spans="1:27" ht="0.95" customHeight="1" x14ac:dyDescent="0.25">
      <c r="A31" s="30"/>
      <c r="B31" s="31"/>
      <c r="C31" s="32"/>
      <c r="D31" s="33"/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6"/>
    </row>
    <row r="32" spans="1:27" ht="0.95" customHeight="1" x14ac:dyDescent="0.25">
      <c r="A32" s="23"/>
      <c r="B32" s="24"/>
      <c r="C32" s="25"/>
      <c r="D32" s="26"/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9"/>
    </row>
    <row r="33" spans="1:26" ht="30" customHeight="1" x14ac:dyDescent="0.25">
      <c r="A33" s="44" t="s">
        <v>14</v>
      </c>
      <c r="B33" s="44"/>
      <c r="C33" s="44">
        <f>COUNTA(C14:C29)</f>
        <v>16</v>
      </c>
      <c r="D33" s="59"/>
      <c r="E33" s="60">
        <f t="shared" ref="E33:Z33" si="6">SUM(E14:E29)</f>
        <v>8518</v>
      </c>
      <c r="F33" s="60">
        <f t="shared" si="6"/>
        <v>736</v>
      </c>
      <c r="G33" s="60">
        <f t="shared" si="6"/>
        <v>662</v>
      </c>
      <c r="H33" s="60">
        <f t="shared" si="6"/>
        <v>1657</v>
      </c>
      <c r="I33" s="60">
        <f t="shared" si="6"/>
        <v>52</v>
      </c>
      <c r="J33" s="60">
        <f t="shared" si="6"/>
        <v>56</v>
      </c>
      <c r="K33" s="60">
        <f t="shared" si="6"/>
        <v>0</v>
      </c>
      <c r="L33" s="60">
        <f t="shared" si="6"/>
        <v>206</v>
      </c>
      <c r="M33" s="60">
        <f t="shared" si="6"/>
        <v>0</v>
      </c>
      <c r="N33" s="60">
        <f t="shared" si="6"/>
        <v>0</v>
      </c>
      <c r="O33" s="60">
        <f t="shared" si="6"/>
        <v>120</v>
      </c>
      <c r="P33" s="60">
        <f t="shared" si="6"/>
        <v>1527</v>
      </c>
      <c r="Q33" s="60">
        <f t="shared" si="6"/>
        <v>28</v>
      </c>
      <c r="R33" s="60">
        <f t="shared" si="6"/>
        <v>28</v>
      </c>
      <c r="S33" s="60">
        <f t="shared" si="6"/>
        <v>746</v>
      </c>
      <c r="T33" s="60">
        <f t="shared" si="6"/>
        <v>35</v>
      </c>
      <c r="U33" s="60">
        <f t="shared" si="6"/>
        <v>35</v>
      </c>
      <c r="V33" s="60">
        <f t="shared" si="6"/>
        <v>1744</v>
      </c>
      <c r="W33" s="60">
        <f t="shared" si="6"/>
        <v>1</v>
      </c>
      <c r="X33" s="60">
        <f t="shared" si="6"/>
        <v>239</v>
      </c>
      <c r="Y33" s="60">
        <f t="shared" si="6"/>
        <v>5016</v>
      </c>
      <c r="Z33" s="60">
        <f t="shared" si="6"/>
        <v>5319</v>
      </c>
    </row>
  </sheetData>
  <mergeCells count="9">
    <mergeCell ref="F5:Z7"/>
    <mergeCell ref="A7:D7"/>
    <mergeCell ref="A8:D8"/>
    <mergeCell ref="F8:Z10"/>
    <mergeCell ref="A12:E12"/>
    <mergeCell ref="Q12:S12"/>
    <mergeCell ref="T12:V12"/>
    <mergeCell ref="W12:Z12"/>
    <mergeCell ref="F12:P12"/>
  </mergeCells>
  <printOptions horizontalCentered="1"/>
  <pageMargins left="0.31496062992125984" right="0.31496062992125984" top="0.74803149606299213" bottom="0.74803149606299213" header="0.31496062992125984" footer="0.31496062992125984"/>
  <pageSetup paperSize="5"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M_19_001_ACUITZIO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Chema</cp:lastModifiedBy>
  <cp:lastPrinted>2015-06-10T14:46:44Z</cp:lastPrinted>
  <dcterms:created xsi:type="dcterms:W3CDTF">2015-05-31T15:54:41Z</dcterms:created>
  <dcterms:modified xsi:type="dcterms:W3CDTF">2015-06-18T19:00:11Z</dcterms:modified>
</cp:coreProperties>
</file>