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gif" ContentType="image/gif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hema\Dropbox\Computo\Ayuntamientos\M029_churumuco\"/>
    </mc:Choice>
  </mc:AlternateContent>
  <bookViews>
    <workbookView xWindow="0" yWindow="0" windowWidth="28800" windowHeight="12435"/>
  </bookViews>
  <sheets>
    <sheet name="M_22_029_CHURUMUCO" sheetId="1" r:id="rId1"/>
  </sheets>
  <definedNames>
    <definedName name="_xlnm._FilterDatabase" localSheetId="0" hidden="1">M_22_029_CHURUMUCO!$P$12:$R$12</definedName>
    <definedName name="LOCAL_MYSQL_DATE_FORMAT" localSheetId="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36" i="1" l="1"/>
  <c r="W36" i="1"/>
  <c r="X36" i="1" s="1"/>
  <c r="R36" i="1"/>
  <c r="Q36" i="1"/>
  <c r="AA35" i="1"/>
  <c r="W35" i="1"/>
  <c r="X35" i="1" s="1"/>
  <c r="R35" i="1"/>
  <c r="Q35" i="1"/>
  <c r="AA34" i="1"/>
  <c r="W34" i="1"/>
  <c r="X34" i="1" s="1"/>
  <c r="R34" i="1"/>
  <c r="Q34" i="1"/>
  <c r="AA33" i="1"/>
  <c r="W33" i="1"/>
  <c r="X33" i="1" s="1"/>
  <c r="R33" i="1"/>
  <c r="Q33" i="1"/>
  <c r="AA32" i="1"/>
  <c r="W32" i="1"/>
  <c r="X32" i="1" s="1"/>
  <c r="R32" i="1"/>
  <c r="Q32" i="1"/>
  <c r="AA31" i="1"/>
  <c r="W31" i="1"/>
  <c r="X31" i="1" s="1"/>
  <c r="R31" i="1"/>
  <c r="Q31" i="1"/>
  <c r="AA30" i="1"/>
  <c r="W30" i="1"/>
  <c r="X30" i="1" s="1"/>
  <c r="R30" i="1"/>
  <c r="Q30" i="1"/>
  <c r="AA29" i="1"/>
  <c r="W29" i="1"/>
  <c r="X29" i="1" s="1"/>
  <c r="R29" i="1"/>
  <c r="Q29" i="1"/>
  <c r="AA28" i="1"/>
  <c r="W28" i="1"/>
  <c r="X28" i="1" s="1"/>
  <c r="R28" i="1"/>
  <c r="Q28" i="1"/>
  <c r="AA27" i="1"/>
  <c r="W27" i="1"/>
  <c r="X27" i="1" s="1"/>
  <c r="R27" i="1"/>
  <c r="Q27" i="1"/>
  <c r="AA26" i="1"/>
  <c r="W26" i="1"/>
  <c r="X26" i="1" s="1"/>
  <c r="R26" i="1"/>
  <c r="Q26" i="1"/>
  <c r="AA25" i="1"/>
  <c r="X25" i="1"/>
  <c r="W25" i="1"/>
  <c r="R25" i="1"/>
  <c r="Q25" i="1"/>
  <c r="AB25" i="1" s="1"/>
  <c r="AA24" i="1"/>
  <c r="W24" i="1"/>
  <c r="X24" i="1" s="1"/>
  <c r="R24" i="1"/>
  <c r="Q24" i="1"/>
  <c r="AA23" i="1"/>
  <c r="W23" i="1"/>
  <c r="X23" i="1" s="1"/>
  <c r="R23" i="1"/>
  <c r="Q23" i="1"/>
  <c r="AA22" i="1"/>
  <c r="W22" i="1"/>
  <c r="X22" i="1" s="1"/>
  <c r="R22" i="1"/>
  <c r="Q22" i="1"/>
  <c r="AA21" i="1"/>
  <c r="W21" i="1"/>
  <c r="X21" i="1" s="1"/>
  <c r="R21" i="1"/>
  <c r="Q21" i="1"/>
  <c r="AA20" i="1"/>
  <c r="W20" i="1"/>
  <c r="X20" i="1" s="1"/>
  <c r="R20" i="1"/>
  <c r="Q20" i="1"/>
  <c r="AA19" i="1"/>
  <c r="W19" i="1"/>
  <c r="X19" i="1" s="1"/>
  <c r="R19" i="1"/>
  <c r="Q19" i="1"/>
  <c r="AA18" i="1"/>
  <c r="W18" i="1"/>
  <c r="X18" i="1" s="1"/>
  <c r="R18" i="1"/>
  <c r="Q18" i="1"/>
  <c r="AA17" i="1"/>
  <c r="W17" i="1"/>
  <c r="X17" i="1" s="1"/>
  <c r="R17" i="1"/>
  <c r="Q17" i="1"/>
  <c r="AA16" i="1"/>
  <c r="W16" i="1"/>
  <c r="X16" i="1" s="1"/>
  <c r="R16" i="1"/>
  <c r="Q16" i="1"/>
  <c r="AA15" i="1"/>
  <c r="W15" i="1"/>
  <c r="X15" i="1" s="1"/>
  <c r="R15" i="1"/>
  <c r="Q15" i="1"/>
  <c r="AA14" i="1"/>
  <c r="W14" i="1"/>
  <c r="X14" i="1" s="1"/>
  <c r="R14" i="1"/>
  <c r="Q14" i="1"/>
  <c r="AB26" i="1" l="1"/>
  <c r="AB16" i="1"/>
  <c r="AB22" i="1"/>
  <c r="AB27" i="1"/>
  <c r="AB23" i="1"/>
  <c r="AB14" i="1"/>
  <c r="AB34" i="1"/>
  <c r="AB30" i="1"/>
  <c r="AB35" i="1"/>
  <c r="AB18" i="1"/>
  <c r="AB36" i="1"/>
  <c r="AB31" i="1"/>
  <c r="AB17" i="1"/>
  <c r="AB21" i="1"/>
  <c r="AB28" i="1"/>
  <c r="AB15" i="1"/>
  <c r="AB20" i="1"/>
  <c r="AB32" i="1"/>
  <c r="AB29" i="1"/>
  <c r="AB19" i="1"/>
  <c r="AB24" i="1"/>
  <c r="AB33" i="1"/>
  <c r="A26" i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Z40" i="1" l="1"/>
  <c r="Y40" i="1"/>
  <c r="V40" i="1"/>
  <c r="U40" i="1"/>
  <c r="T40" i="1"/>
  <c r="S40" i="1"/>
  <c r="P40" i="1"/>
  <c r="O40" i="1"/>
  <c r="N40" i="1"/>
  <c r="M40" i="1"/>
  <c r="L40" i="1"/>
  <c r="K40" i="1"/>
  <c r="J40" i="1"/>
  <c r="I40" i="1"/>
  <c r="H40" i="1"/>
  <c r="G40" i="1"/>
  <c r="F40" i="1"/>
  <c r="E40" i="1"/>
  <c r="C40" i="1"/>
  <c r="AC15" i="1" s="1"/>
  <c r="A15" i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X40" i="1" l="1"/>
  <c r="W40" i="1"/>
  <c r="R40" i="1"/>
  <c r="AB40" i="1"/>
  <c r="AC14" i="1"/>
  <c r="AC16" i="1" s="1"/>
  <c r="Q40" i="1"/>
  <c r="AA40" i="1" l="1"/>
  <c r="A9" i="1"/>
  <c r="AC17" i="1"/>
  <c r="AC18" i="1" s="1"/>
  <c r="A10" i="1" s="1"/>
</calcChain>
</file>

<file path=xl/sharedStrings.xml><?xml version="1.0" encoding="utf-8"?>
<sst xmlns="http://schemas.openxmlformats.org/spreadsheetml/2006/main" count="68" uniqueCount="25">
  <si>
    <t>Ayuntamiento</t>
  </si>
  <si>
    <t>CASILLAS</t>
  </si>
  <si>
    <t>VOTOS DE PARTIDOS</t>
  </si>
  <si>
    <t>VOTOS EN CANDIDATURA COMUN 1</t>
  </si>
  <si>
    <t>VOTOS EN CANDIDATURA COMUN 2</t>
  </si>
  <si>
    <t>VOTACION</t>
  </si>
  <si>
    <t>CVO.</t>
  </si>
  <si>
    <t>MUNICIPIO</t>
  </si>
  <si>
    <t>SECCIÓN</t>
  </si>
  <si>
    <t>CASILLA</t>
  </si>
  <si>
    <t>BOLETAS EN CASILLA</t>
  </si>
  <si>
    <t>VOTOS CANDIDATO COMUN MAS DE UN PARTIDO</t>
  </si>
  <si>
    <t>TOTAL DE VOTOS CANDIDATO COMUN + PARTIDOS</t>
  </si>
  <si>
    <t>NO REGISTRADOS</t>
  </si>
  <si>
    <t>VOTOS NULOS</t>
  </si>
  <si>
    <t>SUMA DE VOTOS VALIDOS</t>
  </si>
  <si>
    <t>BÁSICA</t>
  </si>
  <si>
    <t>CONTIGUA 1</t>
  </si>
  <si>
    <t>CONTIGUA 2</t>
  </si>
  <si>
    <t>TOTAL</t>
  </si>
  <si>
    <t>EXTRAORDINARIA 1</t>
  </si>
  <si>
    <t>Municipio: 029 CHURUMUCO</t>
  </si>
  <si>
    <t>CHURUMUCO</t>
  </si>
  <si>
    <t>CÓMPUTOS MUNICIPALES</t>
  </si>
  <si>
    <t>VOTACIÓN EMITIDA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</si>
</sst>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0"/>
    <numFmt numFmtId="165" formatCode="0000"/>
    <numFmt numFmtId="166" formatCode="000"/>
  </numFmts>
  <fonts count="12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2"/>
      <color indexed="8"/>
      <name val="Calibri"/>
      <family val="2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name val="Calibri"/>
      <family val="2"/>
    </font>
    <font>
      <b/>
      <sz val="8"/>
      <name val="Calibri"/>
      <family val="2"/>
    </font>
    <font>
      <sz val="8"/>
      <color indexed="8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3C5DD"/>
        <bgColor indexed="64"/>
      </patternFill>
    </fill>
    <fill>
      <patternFill patternType="solid">
        <fgColor rgb="FFFFF3FF"/>
        <bgColor indexed="64"/>
      </patternFill>
    </fill>
    <fill>
      <patternFill patternType="solid">
        <fgColor rgb="FFFFF3FF"/>
        <bgColor indexed="0"/>
      </patternFill>
    </fill>
    <fill>
      <patternFill patternType="solid">
        <fgColor rgb="FFF3C5DD"/>
        <bgColor indexed="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0"/>
      </patternFill>
    </fill>
  </fills>
  <borders count="22">
    <border>
      <left/>
      <right/>
      <top/>
      <bottom/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22"/>
      </right>
      <top style="medium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medium">
        <color indexed="64"/>
      </top>
      <bottom style="thin">
        <color indexed="22"/>
      </bottom>
      <diagonal/>
    </border>
    <border>
      <left style="thin">
        <color indexed="22"/>
      </left>
      <right style="medium">
        <color indexed="64"/>
      </right>
      <top style="medium">
        <color indexed="64"/>
      </top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 style="thin">
        <color indexed="22"/>
      </bottom>
      <diagonal/>
    </border>
    <border>
      <left/>
      <right/>
      <top style="medium">
        <color indexed="64"/>
      </top>
      <bottom style="thin">
        <color indexed="22"/>
      </bottom>
      <diagonal/>
    </border>
    <border>
      <left style="thin">
        <color indexed="22"/>
      </left>
      <right/>
      <top style="medium">
        <color indexed="64"/>
      </top>
      <bottom style="thin">
        <color indexed="22"/>
      </bottom>
      <diagonal/>
    </border>
    <border>
      <left style="medium">
        <color indexed="64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medium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/>
      <bottom style="thin">
        <color indexed="22"/>
      </bottom>
      <diagonal/>
    </border>
    <border>
      <left style="thin">
        <color indexed="22"/>
      </left>
      <right style="medium">
        <color indexed="64"/>
      </right>
      <top/>
      <bottom style="thin">
        <color indexed="22"/>
      </bottom>
      <diagonal/>
    </border>
    <border>
      <left style="medium">
        <color indexed="64"/>
      </left>
      <right style="thin">
        <color indexed="22"/>
      </right>
      <top/>
      <bottom style="thin">
        <color indexed="22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3">
    <xf numFmtId="0" fontId="0" fillId="0" borderId="0"/>
    <xf numFmtId="0" fontId="5" fillId="0" borderId="0"/>
    <xf numFmtId="0" fontId="5" fillId="0" borderId="0"/>
  </cellStyleXfs>
  <cellXfs count="7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165" fontId="6" fillId="0" borderId="1" xfId="1" applyNumberFormat="1" applyFont="1" applyFill="1" applyBorder="1" applyAlignment="1">
      <alignment horizontal="left"/>
    </xf>
    <xf numFmtId="164" fontId="3" fillId="0" borderId="0" xfId="0" applyNumberFormat="1" applyFont="1" applyAlignment="1">
      <alignment horizontal="left"/>
    </xf>
    <xf numFmtId="0" fontId="7" fillId="0" borderId="0" xfId="0" applyFont="1"/>
    <xf numFmtId="166" fontId="3" fillId="0" borderId="0" xfId="0" applyNumberFormat="1" applyFont="1" applyAlignment="1">
      <alignment horizontal="center"/>
    </xf>
    <xf numFmtId="0" fontId="3" fillId="0" borderId="0" xfId="0" applyFont="1"/>
    <xf numFmtId="0" fontId="0" fillId="0" borderId="0" xfId="0" applyAlignment="1">
      <alignment horizontal="center"/>
    </xf>
    <xf numFmtId="0" fontId="9" fillId="5" borderId="8" xfId="1" applyFont="1" applyFill="1" applyBorder="1" applyAlignment="1">
      <alignment horizontal="center" vertical="center" wrapText="1"/>
    </xf>
    <xf numFmtId="0" fontId="9" fillId="3" borderId="8" xfId="1" applyFont="1" applyFill="1" applyBorder="1" applyAlignment="1">
      <alignment horizontal="center" vertical="top" wrapText="1"/>
    </xf>
    <xf numFmtId="0" fontId="9" fillId="5" borderId="8" xfId="1" applyFont="1" applyFill="1" applyBorder="1" applyAlignment="1">
      <alignment horizontal="center" vertical="top" wrapText="1"/>
    </xf>
    <xf numFmtId="0" fontId="10" fillId="5" borderId="8" xfId="1" applyFont="1" applyFill="1" applyBorder="1" applyAlignment="1">
      <alignment horizontal="center" vertical="top" wrapText="1"/>
    </xf>
    <xf numFmtId="0" fontId="0" fillId="0" borderId="0" xfId="0" applyAlignment="1">
      <alignment vertical="top"/>
    </xf>
    <xf numFmtId="166" fontId="11" fillId="0" borderId="9" xfId="1" applyNumberFormat="1" applyFont="1" applyFill="1" applyBorder="1" applyAlignment="1">
      <alignment horizontal="center" wrapText="1"/>
    </xf>
    <xf numFmtId="0" fontId="11" fillId="0" borderId="10" xfId="2" applyFont="1" applyFill="1" applyBorder="1" applyAlignment="1">
      <alignment wrapText="1"/>
    </xf>
    <xf numFmtId="165" fontId="11" fillId="0" borderId="10" xfId="2" applyNumberFormat="1" applyFont="1" applyFill="1" applyBorder="1" applyAlignment="1">
      <alignment horizontal="center" wrapText="1"/>
    </xf>
    <xf numFmtId="0" fontId="11" fillId="0" borderId="9" xfId="1" applyFont="1" applyFill="1" applyBorder="1" applyAlignment="1" applyProtection="1">
      <alignment wrapText="1"/>
      <protection locked="0"/>
    </xf>
    <xf numFmtId="0" fontId="11" fillId="0" borderId="11" xfId="1" applyFont="1" applyFill="1" applyBorder="1" applyAlignment="1" applyProtection="1">
      <alignment wrapText="1"/>
      <protection locked="0"/>
    </xf>
    <xf numFmtId="0" fontId="11" fillId="0" borderId="12" xfId="1" applyFont="1" applyFill="1" applyBorder="1" applyAlignment="1" applyProtection="1">
      <alignment wrapText="1"/>
      <protection locked="0"/>
    </xf>
    <xf numFmtId="0" fontId="11" fillId="0" borderId="13" xfId="1" applyFont="1" applyFill="1" applyBorder="1" applyAlignment="1" applyProtection="1">
      <alignment wrapText="1"/>
      <protection locked="0"/>
    </xf>
    <xf numFmtId="0" fontId="11" fillId="0" borderId="1" xfId="1" applyFont="1" applyFill="1" applyBorder="1" applyAlignment="1" applyProtection="1">
      <alignment wrapText="1"/>
      <protection locked="0"/>
    </xf>
    <xf numFmtId="0" fontId="11" fillId="0" borderId="14" xfId="1" applyFont="1" applyFill="1" applyBorder="1" applyAlignment="1" applyProtection="1">
      <alignment wrapText="1"/>
      <protection locked="0"/>
    </xf>
    <xf numFmtId="0" fontId="11" fillId="0" borderId="15" xfId="1" applyFont="1" applyFill="1" applyBorder="1" applyAlignment="1" applyProtection="1">
      <alignment wrapText="1"/>
      <protection locked="0"/>
    </xf>
    <xf numFmtId="0" fontId="11" fillId="0" borderId="12" xfId="1" applyFont="1" applyFill="1" applyBorder="1" applyAlignment="1">
      <alignment wrapText="1"/>
    </xf>
    <xf numFmtId="166" fontId="11" fillId="6" borderId="16" xfId="1" applyNumberFormat="1" applyFont="1" applyFill="1" applyBorder="1" applyAlignment="1">
      <alignment horizontal="center" wrapText="1"/>
    </xf>
    <xf numFmtId="0" fontId="11" fillId="6" borderId="16" xfId="1" applyFont="1" applyFill="1" applyBorder="1" applyAlignment="1" applyProtection="1">
      <alignment wrapText="1"/>
      <protection locked="0"/>
    </xf>
    <xf numFmtId="0" fontId="11" fillId="6" borderId="10" xfId="1" applyFont="1" applyFill="1" applyBorder="1" applyAlignment="1" applyProtection="1">
      <alignment wrapText="1"/>
      <protection locked="0"/>
    </xf>
    <xf numFmtId="0" fontId="11" fillId="6" borderId="17" xfId="1" applyFont="1" applyFill="1" applyBorder="1" applyAlignment="1" applyProtection="1">
      <alignment wrapText="1"/>
      <protection locked="0"/>
    </xf>
    <xf numFmtId="0" fontId="11" fillId="6" borderId="18" xfId="1" applyFont="1" applyFill="1" applyBorder="1" applyAlignment="1" applyProtection="1">
      <alignment wrapText="1"/>
      <protection locked="0"/>
    </xf>
    <xf numFmtId="0" fontId="11" fillId="6" borderId="19" xfId="1" applyFont="1" applyFill="1" applyBorder="1" applyAlignment="1">
      <alignment wrapText="1"/>
    </xf>
    <xf numFmtId="166" fontId="11" fillId="0" borderId="20" xfId="1" applyNumberFormat="1" applyFont="1" applyFill="1" applyBorder="1" applyAlignment="1">
      <alignment horizontal="center" wrapText="1"/>
    </xf>
    <xf numFmtId="0" fontId="11" fillId="0" borderId="20" xfId="1" applyFont="1" applyFill="1" applyBorder="1" applyAlignment="1" applyProtection="1">
      <alignment wrapText="1"/>
      <protection locked="0"/>
    </xf>
    <xf numFmtId="0" fontId="11" fillId="0" borderId="19" xfId="1" applyFont="1" applyFill="1" applyBorder="1" applyAlignment="1" applyProtection="1">
      <alignment wrapText="1"/>
      <protection locked="0"/>
    </xf>
    <xf numFmtId="0" fontId="11" fillId="0" borderId="18" xfId="1" applyFont="1" applyFill="1" applyBorder="1" applyAlignment="1" applyProtection="1">
      <alignment wrapText="1"/>
      <protection locked="0"/>
    </xf>
    <xf numFmtId="0" fontId="11" fillId="0" borderId="19" xfId="1" applyFont="1" applyFill="1" applyBorder="1" applyAlignment="1">
      <alignment wrapText="1"/>
    </xf>
    <xf numFmtId="2" fontId="0" fillId="0" borderId="0" xfId="0" applyNumberFormat="1"/>
    <xf numFmtId="0" fontId="0" fillId="0" borderId="0" xfId="0" applyAlignment="1">
      <alignment horizontal="right"/>
    </xf>
    <xf numFmtId="0" fontId="11" fillId="6" borderId="20" xfId="1" applyFont="1" applyFill="1" applyBorder="1" applyAlignment="1" applyProtection="1">
      <alignment wrapText="1"/>
      <protection locked="0"/>
    </xf>
    <xf numFmtId="0" fontId="11" fillId="6" borderId="1" xfId="1" applyFont="1" applyFill="1" applyBorder="1" applyAlignment="1" applyProtection="1">
      <alignment wrapText="1"/>
      <protection locked="0"/>
    </xf>
    <xf numFmtId="0" fontId="11" fillId="6" borderId="19" xfId="1" applyFont="1" applyFill="1" applyBorder="1" applyAlignment="1" applyProtection="1">
      <alignment wrapText="1"/>
      <protection locked="0"/>
    </xf>
    <xf numFmtId="166" fontId="11" fillId="0" borderId="0" xfId="1" applyNumberFormat="1" applyFont="1" applyFill="1" applyBorder="1" applyAlignment="1">
      <alignment horizontal="center" wrapText="1"/>
    </xf>
    <xf numFmtId="165" fontId="11" fillId="0" borderId="0" xfId="1" applyNumberFormat="1" applyFont="1" applyFill="1" applyBorder="1" applyAlignment="1">
      <alignment horizontal="left" wrapText="1"/>
    </xf>
    <xf numFmtId="165" fontId="11" fillId="0" borderId="0" xfId="1" applyNumberFormat="1" applyFont="1" applyFill="1" applyBorder="1" applyAlignment="1">
      <alignment horizontal="center" wrapText="1"/>
    </xf>
    <xf numFmtId="0" fontId="11" fillId="0" borderId="0" xfId="1" applyFont="1" applyFill="1" applyBorder="1" applyAlignment="1">
      <alignment horizontal="left" wrapText="1"/>
    </xf>
    <xf numFmtId="0" fontId="11" fillId="0" borderId="0" xfId="1" applyFont="1" applyFill="1" applyBorder="1" applyAlignment="1">
      <alignment horizontal="right" wrapText="1"/>
    </xf>
    <xf numFmtId="0" fontId="11" fillId="0" borderId="0" xfId="1" applyFont="1" applyFill="1" applyBorder="1" applyAlignment="1" applyProtection="1">
      <alignment wrapText="1"/>
      <protection locked="0"/>
    </xf>
    <xf numFmtId="0" fontId="11" fillId="0" borderId="0" xfId="1" applyFont="1" applyFill="1" applyBorder="1" applyAlignment="1">
      <alignment wrapText="1"/>
    </xf>
    <xf numFmtId="166" fontId="11" fillId="7" borderId="0" xfId="1" applyNumberFormat="1" applyFont="1" applyFill="1" applyBorder="1" applyAlignment="1">
      <alignment horizontal="center" wrapText="1"/>
    </xf>
    <xf numFmtId="165" fontId="11" fillId="7" borderId="0" xfId="1" applyNumberFormat="1" applyFont="1" applyFill="1" applyBorder="1" applyAlignment="1">
      <alignment horizontal="left" wrapText="1"/>
    </xf>
    <xf numFmtId="165" fontId="11" fillId="7" borderId="0" xfId="1" applyNumberFormat="1" applyFont="1" applyFill="1" applyBorder="1" applyAlignment="1">
      <alignment horizontal="center" wrapText="1"/>
    </xf>
    <xf numFmtId="0" fontId="11" fillId="7" borderId="0" xfId="1" applyFont="1" applyFill="1" applyBorder="1" applyAlignment="1">
      <alignment horizontal="left" wrapText="1"/>
    </xf>
    <xf numFmtId="0" fontId="11" fillId="7" borderId="0" xfId="1" applyFont="1" applyFill="1" applyBorder="1" applyAlignment="1">
      <alignment horizontal="right" wrapText="1"/>
    </xf>
    <xf numFmtId="0" fontId="11" fillId="7" borderId="0" xfId="1" applyFont="1" applyFill="1" applyBorder="1" applyAlignment="1" applyProtection="1">
      <alignment wrapText="1"/>
      <protection locked="0"/>
    </xf>
    <xf numFmtId="0" fontId="11" fillId="7" borderId="0" xfId="1" applyFont="1" applyFill="1" applyBorder="1" applyAlignment="1">
      <alignment wrapText="1"/>
    </xf>
    <xf numFmtId="0" fontId="9" fillId="8" borderId="21" xfId="1" applyFont="1" applyFill="1" applyBorder="1" applyAlignment="1">
      <alignment horizontal="center" vertical="center" wrapText="1"/>
    </xf>
    <xf numFmtId="0" fontId="9" fillId="8" borderId="21" xfId="1" applyFont="1" applyFill="1" applyBorder="1" applyAlignment="1">
      <alignment horizontal="left" vertical="center" wrapText="1"/>
    </xf>
    <xf numFmtId="3" fontId="9" fillId="8" borderId="21" xfId="1" applyNumberFormat="1" applyFont="1" applyFill="1" applyBorder="1" applyAlignment="1">
      <alignment horizontal="right" vertical="center" wrapText="1"/>
    </xf>
    <xf numFmtId="0" fontId="2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left"/>
    </xf>
    <xf numFmtId="0" fontId="4" fillId="0" borderId="0" xfId="0" applyFont="1" applyAlignment="1">
      <alignment horizontal="center" vertical="center"/>
    </xf>
    <xf numFmtId="0" fontId="8" fillId="2" borderId="2" xfId="0" applyFont="1" applyFill="1" applyBorder="1" applyAlignment="1">
      <alignment horizontal="center"/>
    </xf>
    <xf numFmtId="0" fontId="8" fillId="2" borderId="3" xfId="0" applyFont="1" applyFill="1" applyBorder="1" applyAlignment="1">
      <alignment horizontal="center"/>
    </xf>
    <xf numFmtId="0" fontId="8" fillId="2" borderId="4" xfId="0" applyFont="1" applyFill="1" applyBorder="1" applyAlignment="1">
      <alignment horizontal="center"/>
    </xf>
    <xf numFmtId="0" fontId="8" fillId="3" borderId="2" xfId="0" applyFont="1" applyFill="1" applyBorder="1" applyAlignment="1">
      <alignment horizontal="center"/>
    </xf>
    <xf numFmtId="0" fontId="8" fillId="3" borderId="3" xfId="0" applyFont="1" applyFill="1" applyBorder="1" applyAlignment="1">
      <alignment horizontal="center"/>
    </xf>
    <xf numFmtId="0" fontId="8" fillId="3" borderId="4" xfId="0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/>
    </xf>
    <xf numFmtId="0" fontId="9" fillId="4" borderId="6" xfId="1" applyFont="1" applyFill="1" applyBorder="1" applyAlignment="1">
      <alignment horizontal="center" wrapText="1"/>
    </xf>
    <xf numFmtId="0" fontId="9" fillId="4" borderId="5" xfId="1" applyFont="1" applyFill="1" applyBorder="1" applyAlignment="1">
      <alignment horizontal="center" wrapText="1"/>
    </xf>
    <xf numFmtId="0" fontId="9" fillId="4" borderId="7" xfId="1" applyFont="1" applyFill="1" applyBorder="1" applyAlignment="1">
      <alignment horizontal="center" wrapText="1"/>
    </xf>
    <xf numFmtId="0" fontId="10" fillId="5" borderId="6" xfId="1" applyFont="1" applyFill="1" applyBorder="1" applyAlignment="1">
      <alignment horizontal="center" wrapText="1"/>
    </xf>
    <xf numFmtId="0" fontId="10" fillId="5" borderId="5" xfId="1" applyFont="1" applyFill="1" applyBorder="1" applyAlignment="1">
      <alignment horizontal="center" wrapText="1"/>
    </xf>
    <xf numFmtId="0" fontId="10" fillId="5" borderId="7" xfId="1" applyFont="1" applyFill="1" applyBorder="1" applyAlignment="1">
      <alignment horizontal="center" wrapText="1"/>
    </xf>
  </cellXfs>
  <cellStyles count="3">
    <cellStyle name="Normal" xfId="0" builtinId="0"/>
    <cellStyle name="Normal_Hoja1" xfId="1"/>
    <cellStyle name="Normal_Hoja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gif"/><Relationship Id="rId12" Type="http://schemas.openxmlformats.org/officeDocument/2006/relationships/image" Target="../media/image12.png"/><Relationship Id="rId2" Type="http://schemas.openxmlformats.org/officeDocument/2006/relationships/image" Target="../media/image2.jpg"/><Relationship Id="rId1" Type="http://schemas.openxmlformats.org/officeDocument/2006/relationships/image" Target="../media/image1.gif"/><Relationship Id="rId6" Type="http://schemas.openxmlformats.org/officeDocument/2006/relationships/image" Target="../media/image6.gif"/><Relationship Id="rId11" Type="http://schemas.openxmlformats.org/officeDocument/2006/relationships/image" Target="../media/image11.gif"/><Relationship Id="rId5" Type="http://schemas.openxmlformats.org/officeDocument/2006/relationships/image" Target="../media/image5.gif"/><Relationship Id="rId10" Type="http://schemas.openxmlformats.org/officeDocument/2006/relationships/image" Target="../media/image10.JPG"/><Relationship Id="rId4" Type="http://schemas.openxmlformats.org/officeDocument/2006/relationships/image" Target="../media/image4.jpeg"/><Relationship Id="rId9" Type="http://schemas.openxmlformats.org/officeDocument/2006/relationships/image" Target="../media/image9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38100</xdr:colOff>
      <xdr:row>12</xdr:row>
      <xdr:rowOff>9525</xdr:rowOff>
    </xdr:from>
    <xdr:to>
      <xdr:col>13</xdr:col>
      <xdr:colOff>542925</xdr:colOff>
      <xdr:row>12</xdr:row>
      <xdr:rowOff>514350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67625" y="2295525"/>
          <a:ext cx="504825" cy="504825"/>
        </a:xfrm>
        <a:prstGeom prst="rect">
          <a:avLst/>
        </a:prstGeom>
      </xdr:spPr>
    </xdr:pic>
    <xdr:clientData/>
  </xdr:twoCellAnchor>
  <xdr:twoCellAnchor editAs="oneCell">
    <xdr:from>
      <xdr:col>5</xdr:col>
      <xdr:colOff>61875</xdr:colOff>
      <xdr:row>12</xdr:row>
      <xdr:rowOff>23775</xdr:rowOff>
    </xdr:from>
    <xdr:to>
      <xdr:col>5</xdr:col>
      <xdr:colOff>538125</xdr:colOff>
      <xdr:row>12</xdr:row>
      <xdr:rowOff>500025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3200" y="2309775"/>
          <a:ext cx="476250" cy="4762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200025</xdr:colOff>
      <xdr:row>3</xdr:row>
      <xdr:rowOff>105251</xdr:rowOff>
    </xdr:to>
    <xdr:pic>
      <xdr:nvPicPr>
        <xdr:cNvPr id="4" name="Imagen 3" descr="C:\Users\PEPE\Documents\2014\IEM_20_años\LOGOTIPO color 20 años.png"/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19200" cy="6767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25</xdr:col>
      <xdr:colOff>581025</xdr:colOff>
      <xdr:row>0</xdr:row>
      <xdr:rowOff>0</xdr:rowOff>
    </xdr:from>
    <xdr:to>
      <xdr:col>27</xdr:col>
      <xdr:colOff>626185</xdr:colOff>
      <xdr:row>3</xdr:row>
      <xdr:rowOff>104551</xdr:rowOff>
    </xdr:to>
    <xdr:pic>
      <xdr:nvPicPr>
        <xdr:cNvPr id="5" name="Imagen 4" descr="C:\Users\PEPE\Documents\2014\IEM_20_años\Logotipo IEM.jpg"/>
        <xdr:cNvPicPr/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64275" y="0"/>
          <a:ext cx="1340560" cy="6760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12</xdr:col>
      <xdr:colOff>38100</xdr:colOff>
      <xdr:row>12</xdr:row>
      <xdr:rowOff>28575</xdr:rowOff>
    </xdr:from>
    <xdr:to>
      <xdr:col>12</xdr:col>
      <xdr:colOff>533400</xdr:colOff>
      <xdr:row>12</xdr:row>
      <xdr:rowOff>523875</xdr:rowOff>
    </xdr:to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86600" y="2314575"/>
          <a:ext cx="495300" cy="495300"/>
        </a:xfrm>
        <a:prstGeom prst="rect">
          <a:avLst/>
        </a:prstGeom>
      </xdr:spPr>
    </xdr:pic>
    <xdr:clientData/>
  </xdr:twoCellAnchor>
  <xdr:twoCellAnchor editAs="oneCell">
    <xdr:from>
      <xdr:col>14</xdr:col>
      <xdr:colOff>95250</xdr:colOff>
      <xdr:row>12</xdr:row>
      <xdr:rowOff>28575</xdr:rowOff>
    </xdr:from>
    <xdr:to>
      <xdr:col>14</xdr:col>
      <xdr:colOff>545250</xdr:colOff>
      <xdr:row>12</xdr:row>
      <xdr:rowOff>478575</xdr:rowOff>
    </xdr:to>
    <xdr:pic>
      <xdr:nvPicPr>
        <xdr:cNvPr id="7" name="Imagen 6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05800" y="2314575"/>
          <a:ext cx="450000" cy="450000"/>
        </a:xfrm>
        <a:prstGeom prst="rect">
          <a:avLst/>
        </a:prstGeom>
      </xdr:spPr>
    </xdr:pic>
    <xdr:clientData/>
  </xdr:twoCellAnchor>
  <xdr:twoCellAnchor editAs="oneCell">
    <xdr:from>
      <xdr:col>10</xdr:col>
      <xdr:colOff>66600</xdr:colOff>
      <xdr:row>12</xdr:row>
      <xdr:rowOff>28500</xdr:rowOff>
    </xdr:from>
    <xdr:to>
      <xdr:col>10</xdr:col>
      <xdr:colOff>523875</xdr:colOff>
      <xdr:row>12</xdr:row>
      <xdr:rowOff>485775</xdr:rowOff>
    </xdr:to>
    <xdr:pic>
      <xdr:nvPicPr>
        <xdr:cNvPr id="8" name="Imagen 7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3050" y="2314500"/>
          <a:ext cx="457275" cy="457275"/>
        </a:xfrm>
        <a:prstGeom prst="rect">
          <a:avLst/>
        </a:prstGeom>
      </xdr:spPr>
    </xdr:pic>
    <xdr:clientData/>
  </xdr:twoCellAnchor>
  <xdr:twoCellAnchor editAs="oneCell">
    <xdr:from>
      <xdr:col>7</xdr:col>
      <xdr:colOff>61800</xdr:colOff>
      <xdr:row>12</xdr:row>
      <xdr:rowOff>23700</xdr:rowOff>
    </xdr:from>
    <xdr:to>
      <xdr:col>7</xdr:col>
      <xdr:colOff>538050</xdr:colOff>
      <xdr:row>12</xdr:row>
      <xdr:rowOff>499950</xdr:rowOff>
    </xdr:to>
    <xdr:pic>
      <xdr:nvPicPr>
        <xdr:cNvPr id="9" name="Imagen 8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05175" y="2309700"/>
          <a:ext cx="476250" cy="476250"/>
        </a:xfrm>
        <a:prstGeom prst="rect">
          <a:avLst/>
        </a:prstGeom>
      </xdr:spPr>
    </xdr:pic>
    <xdr:clientData/>
  </xdr:twoCellAnchor>
  <xdr:twoCellAnchor editAs="oneCell">
    <xdr:from>
      <xdr:col>6</xdr:col>
      <xdr:colOff>59400</xdr:colOff>
      <xdr:row>12</xdr:row>
      <xdr:rowOff>30825</xdr:rowOff>
    </xdr:from>
    <xdr:to>
      <xdr:col>6</xdr:col>
      <xdr:colOff>516600</xdr:colOff>
      <xdr:row>12</xdr:row>
      <xdr:rowOff>488025</xdr:rowOff>
    </xdr:to>
    <xdr:pic>
      <xdr:nvPicPr>
        <xdr:cNvPr id="10" name="Imagen 9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21750" y="2316825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8</xdr:col>
      <xdr:colOff>85725</xdr:colOff>
      <xdr:row>12</xdr:row>
      <xdr:rowOff>24982</xdr:rowOff>
    </xdr:from>
    <xdr:to>
      <xdr:col>8</xdr:col>
      <xdr:colOff>523725</xdr:colOff>
      <xdr:row>12</xdr:row>
      <xdr:rowOff>482449</xdr:rowOff>
    </xdr:to>
    <xdr:pic>
      <xdr:nvPicPr>
        <xdr:cNvPr id="11" name="Imagen 10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10125" y="2310982"/>
          <a:ext cx="438000" cy="457467"/>
        </a:xfrm>
        <a:prstGeom prst="rect">
          <a:avLst/>
        </a:prstGeom>
      </xdr:spPr>
    </xdr:pic>
    <xdr:clientData/>
  </xdr:twoCellAnchor>
  <xdr:twoCellAnchor editAs="oneCell">
    <xdr:from>
      <xdr:col>9</xdr:col>
      <xdr:colOff>64125</xdr:colOff>
      <xdr:row>12</xdr:row>
      <xdr:rowOff>16500</xdr:rowOff>
    </xdr:from>
    <xdr:to>
      <xdr:col>9</xdr:col>
      <xdr:colOff>540375</xdr:colOff>
      <xdr:row>12</xdr:row>
      <xdr:rowOff>492750</xdr:rowOff>
    </xdr:to>
    <xdr:pic>
      <xdr:nvPicPr>
        <xdr:cNvPr id="12" name="Imagen 11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69550" y="2302500"/>
          <a:ext cx="476250" cy="476250"/>
        </a:xfrm>
        <a:prstGeom prst="rect">
          <a:avLst/>
        </a:prstGeom>
      </xdr:spPr>
    </xdr:pic>
    <xdr:clientData/>
  </xdr:twoCellAnchor>
  <xdr:twoCellAnchor editAs="oneCell">
    <xdr:from>
      <xdr:col>10</xdr:col>
      <xdr:colOff>552449</xdr:colOff>
      <xdr:row>11</xdr:row>
      <xdr:rowOff>142874</xdr:rowOff>
    </xdr:from>
    <xdr:to>
      <xdr:col>11</xdr:col>
      <xdr:colOff>571499</xdr:colOff>
      <xdr:row>12</xdr:row>
      <xdr:rowOff>552449</xdr:rowOff>
    </xdr:to>
    <xdr:pic>
      <xdr:nvPicPr>
        <xdr:cNvPr id="13" name="Imagen 12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38899" y="2238374"/>
          <a:ext cx="600075" cy="600075"/>
        </a:xfrm>
        <a:prstGeom prst="rect">
          <a:avLst/>
        </a:prstGeom>
      </xdr:spPr>
    </xdr:pic>
    <xdr:clientData/>
  </xdr:twoCellAnchor>
  <xdr:twoCellAnchor editAs="oneCell">
    <xdr:from>
      <xdr:col>15</xdr:col>
      <xdr:colOff>30825</xdr:colOff>
      <xdr:row>12</xdr:row>
      <xdr:rowOff>11774</xdr:rowOff>
    </xdr:from>
    <xdr:to>
      <xdr:col>15</xdr:col>
      <xdr:colOff>488025</xdr:colOff>
      <xdr:row>12</xdr:row>
      <xdr:rowOff>495299</xdr:rowOff>
    </xdr:to>
    <xdr:pic>
      <xdr:nvPicPr>
        <xdr:cNvPr id="14" name="Imagen 13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22400" y="2297774"/>
          <a:ext cx="457200" cy="483525"/>
        </a:xfrm>
        <a:prstGeom prst="rect">
          <a:avLst/>
        </a:prstGeom>
      </xdr:spPr>
    </xdr:pic>
    <xdr:clientData/>
  </xdr:twoCellAnchor>
  <xdr:twoCellAnchor editAs="oneCell">
    <xdr:from>
      <xdr:col>15</xdr:col>
      <xdr:colOff>492750</xdr:colOff>
      <xdr:row>12</xdr:row>
      <xdr:rowOff>6975</xdr:rowOff>
    </xdr:from>
    <xdr:to>
      <xdr:col>15</xdr:col>
      <xdr:colOff>969000</xdr:colOff>
      <xdr:row>12</xdr:row>
      <xdr:rowOff>483225</xdr:rowOff>
    </xdr:to>
    <xdr:pic>
      <xdr:nvPicPr>
        <xdr:cNvPr id="15" name="Imagen 14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84325" y="2292975"/>
          <a:ext cx="476250" cy="476250"/>
        </a:xfrm>
        <a:prstGeom prst="rect">
          <a:avLst/>
        </a:prstGeom>
      </xdr:spPr>
    </xdr:pic>
    <xdr:clientData/>
  </xdr:twoCellAnchor>
  <xdr:twoCellAnchor editAs="oneCell">
    <xdr:from>
      <xdr:col>19</xdr:col>
      <xdr:colOff>71325</xdr:colOff>
      <xdr:row>12</xdr:row>
      <xdr:rowOff>52275</xdr:rowOff>
    </xdr:from>
    <xdr:to>
      <xdr:col>19</xdr:col>
      <xdr:colOff>547575</xdr:colOff>
      <xdr:row>12</xdr:row>
      <xdr:rowOff>528525</xdr:rowOff>
    </xdr:to>
    <xdr:pic>
      <xdr:nvPicPr>
        <xdr:cNvPr id="16" name="Imagen 8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453825" y="2338275"/>
          <a:ext cx="476250" cy="476250"/>
        </a:xfrm>
        <a:prstGeom prst="rect">
          <a:avLst/>
        </a:prstGeom>
      </xdr:spPr>
    </xdr:pic>
    <xdr:clientData/>
  </xdr:twoCellAnchor>
  <xdr:twoCellAnchor editAs="oneCell">
    <xdr:from>
      <xdr:col>19</xdr:col>
      <xdr:colOff>514349</xdr:colOff>
      <xdr:row>11</xdr:row>
      <xdr:rowOff>180974</xdr:rowOff>
    </xdr:from>
    <xdr:to>
      <xdr:col>19</xdr:col>
      <xdr:colOff>1114424</xdr:colOff>
      <xdr:row>13</xdr:row>
      <xdr:rowOff>9524</xdr:rowOff>
    </xdr:to>
    <xdr:pic>
      <xdr:nvPicPr>
        <xdr:cNvPr id="17" name="Imagen 12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96849" y="2276474"/>
          <a:ext cx="600075" cy="600075"/>
        </a:xfrm>
        <a:prstGeom prst="rect">
          <a:avLst/>
        </a:prstGeom>
      </xdr:spPr>
    </xdr:pic>
    <xdr:clientData/>
  </xdr:twoCellAnchor>
  <xdr:oneCellAnchor>
    <xdr:from>
      <xdr:col>18</xdr:col>
      <xdr:colOff>42750</xdr:colOff>
      <xdr:row>12</xdr:row>
      <xdr:rowOff>42750</xdr:rowOff>
    </xdr:from>
    <xdr:ext cx="476250" cy="476250"/>
    <xdr:pic>
      <xdr:nvPicPr>
        <xdr:cNvPr id="18" name="Imagen 8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96550" y="2328750"/>
          <a:ext cx="476250" cy="476250"/>
        </a:xfrm>
        <a:prstGeom prst="rect">
          <a:avLst/>
        </a:prstGeom>
      </xdr:spPr>
    </xdr:pic>
    <xdr:clientData/>
  </xdr:oneCellAnchor>
  <xdr:oneCellAnchor>
    <xdr:from>
      <xdr:col>18</xdr:col>
      <xdr:colOff>542925</xdr:colOff>
      <xdr:row>12</xdr:row>
      <xdr:rowOff>44032</xdr:rowOff>
    </xdr:from>
    <xdr:ext cx="438000" cy="457467"/>
    <xdr:pic>
      <xdr:nvPicPr>
        <xdr:cNvPr id="19" name="Imagen 10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96725" y="2330032"/>
          <a:ext cx="438000" cy="457467"/>
        </a:xfrm>
        <a:prstGeom prst="rect">
          <a:avLst/>
        </a:prstGeom>
      </xdr:spPr>
    </xdr:pic>
    <xdr:clientData/>
  </xdr:oneCellAnchor>
  <xdr:oneCellAnchor>
    <xdr:from>
      <xdr:col>20</xdr:col>
      <xdr:colOff>66675</xdr:colOff>
      <xdr:row>12</xdr:row>
      <xdr:rowOff>53557</xdr:rowOff>
    </xdr:from>
    <xdr:ext cx="438000" cy="457467"/>
    <xdr:pic>
      <xdr:nvPicPr>
        <xdr:cNvPr id="20" name="Imagen 10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563600" y="2339557"/>
          <a:ext cx="438000" cy="457467"/>
        </a:xfrm>
        <a:prstGeom prst="rect">
          <a:avLst/>
        </a:prstGeom>
      </xdr:spPr>
    </xdr:pic>
    <xdr:clientData/>
  </xdr:oneCellAnchor>
  <xdr:oneCellAnchor>
    <xdr:from>
      <xdr:col>20</xdr:col>
      <xdr:colOff>495299</xdr:colOff>
      <xdr:row>11</xdr:row>
      <xdr:rowOff>171449</xdr:rowOff>
    </xdr:from>
    <xdr:ext cx="600075" cy="600075"/>
    <xdr:pic>
      <xdr:nvPicPr>
        <xdr:cNvPr id="21" name="Imagen 12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92224" y="2266949"/>
          <a:ext cx="600075" cy="600075"/>
        </a:xfrm>
        <a:prstGeom prst="rect">
          <a:avLst/>
        </a:prstGeom>
      </xdr:spPr>
    </xdr:pic>
    <xdr:clientData/>
  </xdr:oneCellAnchor>
  <xdr:oneCellAnchor>
    <xdr:from>
      <xdr:col>21</xdr:col>
      <xdr:colOff>71325</xdr:colOff>
      <xdr:row>12</xdr:row>
      <xdr:rowOff>52275</xdr:rowOff>
    </xdr:from>
    <xdr:ext cx="476250" cy="476250"/>
    <xdr:pic>
      <xdr:nvPicPr>
        <xdr:cNvPr id="22" name="Imagen 8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711250" y="2338275"/>
          <a:ext cx="476250" cy="476250"/>
        </a:xfrm>
        <a:prstGeom prst="rect">
          <a:avLst/>
        </a:prstGeom>
      </xdr:spPr>
    </xdr:pic>
    <xdr:clientData/>
  </xdr:oneCellAnchor>
  <xdr:oneCellAnchor>
    <xdr:from>
      <xdr:col>21</xdr:col>
      <xdr:colOff>571500</xdr:colOff>
      <xdr:row>12</xdr:row>
      <xdr:rowOff>53557</xdr:rowOff>
    </xdr:from>
    <xdr:ext cx="438000" cy="457467"/>
    <xdr:pic>
      <xdr:nvPicPr>
        <xdr:cNvPr id="23" name="Imagen 10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11425" y="2339557"/>
          <a:ext cx="438000" cy="457467"/>
        </a:xfrm>
        <a:prstGeom prst="rect">
          <a:avLst/>
        </a:prstGeom>
      </xdr:spPr>
    </xdr:pic>
    <xdr:clientData/>
  </xdr:oneCellAnchor>
  <xdr:oneCellAnchor>
    <xdr:from>
      <xdr:col>21</xdr:col>
      <xdr:colOff>962024</xdr:colOff>
      <xdr:row>11</xdr:row>
      <xdr:rowOff>171449</xdr:rowOff>
    </xdr:from>
    <xdr:ext cx="600075" cy="600075"/>
    <xdr:pic>
      <xdr:nvPicPr>
        <xdr:cNvPr id="24" name="Imagen 12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601949" y="2266949"/>
          <a:ext cx="600075" cy="600075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0"/>
  <sheetViews>
    <sheetView tabSelected="1" workbookViewId="0">
      <pane xSplit="5" ySplit="13" topLeftCell="L14" activePane="bottomRight" state="frozen"/>
      <selection pane="topRight" activeCell="F1" sqref="F1"/>
      <selection pane="bottomLeft" activeCell="A13" sqref="A13"/>
      <selection pane="bottomRight" activeCell="H3" sqref="H3"/>
    </sheetView>
  </sheetViews>
  <sheetFormatPr baseColWidth="10" defaultRowHeight="15" customHeight="1" x14ac:dyDescent="0.25"/>
  <cols>
    <col min="1" max="1" width="5.140625" bestFit="1" customWidth="1"/>
    <col min="2" max="2" width="10.140625" style="8" bestFit="1" customWidth="1"/>
    <col min="3" max="3" width="6.5703125" style="8" bestFit="1" customWidth="1"/>
    <col min="4" max="4" width="13.42578125" bestFit="1" customWidth="1"/>
    <col min="5" max="5" width="9.42578125" customWidth="1"/>
    <col min="6" max="15" width="8.7109375" customWidth="1"/>
    <col min="16" max="16" width="14.7109375" bestFit="1" customWidth="1"/>
    <col min="17" max="18" width="11.85546875" customWidth="1"/>
    <col min="19" max="19" width="15.42578125" customWidth="1"/>
    <col min="20" max="20" width="16.7109375" customWidth="1"/>
    <col min="21" max="21" width="17.140625" customWidth="1"/>
    <col min="22" max="22" width="22.7109375" customWidth="1"/>
    <col min="23" max="24" width="11.85546875" customWidth="1"/>
    <col min="25" max="28" width="9.7109375" customWidth="1"/>
    <col min="29" max="29" width="11.42578125" hidden="1" customWidth="1"/>
  </cols>
  <sheetData>
    <row r="1" spans="1:29" ht="15" customHeight="1" x14ac:dyDescent="0.25">
      <c r="B1" s="1"/>
      <c r="C1" s="1"/>
      <c r="D1" s="1"/>
      <c r="E1" s="2"/>
      <c r="F1" s="2"/>
      <c r="G1" s="2"/>
      <c r="H1" s="2"/>
      <c r="I1" s="2"/>
      <c r="J1" s="2"/>
      <c r="K1" s="2"/>
    </row>
    <row r="2" spans="1:29" ht="15" customHeight="1" x14ac:dyDescent="0.25">
      <c r="B2" s="1"/>
      <c r="C2" s="1"/>
      <c r="D2" s="1"/>
      <c r="E2" s="2"/>
      <c r="F2" s="2"/>
      <c r="G2" s="2"/>
      <c r="H2" s="2"/>
      <c r="I2" s="2"/>
      <c r="J2" s="2"/>
      <c r="K2" s="2"/>
    </row>
    <row r="3" spans="1:29" ht="15" customHeight="1" x14ac:dyDescent="0.25">
      <c r="B3" s="1"/>
      <c r="C3" s="1"/>
      <c r="D3" s="1"/>
      <c r="E3" s="2"/>
      <c r="F3" s="2"/>
      <c r="G3" s="2"/>
      <c r="H3" s="2"/>
      <c r="I3" s="2"/>
      <c r="J3" s="2"/>
      <c r="K3" s="2"/>
    </row>
    <row r="4" spans="1:29" ht="15" customHeight="1" x14ac:dyDescent="0.25">
      <c r="B4" s="1"/>
      <c r="C4" s="1"/>
      <c r="D4" s="1"/>
      <c r="E4" s="2"/>
      <c r="F4" s="2"/>
      <c r="G4" s="2"/>
      <c r="H4" s="2"/>
      <c r="I4" s="2"/>
      <c r="J4" s="2"/>
      <c r="K4" s="2"/>
    </row>
    <row r="5" spans="1:29" ht="15" customHeight="1" x14ac:dyDescent="0.25">
      <c r="B5" s="1"/>
      <c r="C5" s="1"/>
      <c r="D5" s="1"/>
      <c r="E5" s="2"/>
      <c r="F5" s="58" t="s">
        <v>23</v>
      </c>
      <c r="G5" s="58"/>
      <c r="H5" s="58"/>
      <c r="I5" s="58"/>
      <c r="J5" s="58"/>
      <c r="K5" s="58"/>
      <c r="L5" s="58"/>
      <c r="M5" s="58"/>
      <c r="N5" s="58"/>
      <c r="O5" s="58"/>
      <c r="P5" s="58"/>
      <c r="Q5" s="58"/>
      <c r="R5" s="58"/>
      <c r="S5" s="58"/>
      <c r="T5" s="58"/>
      <c r="U5" s="58"/>
      <c r="V5" s="58"/>
      <c r="W5" s="58"/>
      <c r="X5" s="58"/>
      <c r="Y5" s="58"/>
      <c r="Z5" s="58"/>
      <c r="AA5" s="58"/>
      <c r="AB5" s="58"/>
    </row>
    <row r="6" spans="1:29" ht="15" customHeight="1" x14ac:dyDescent="0.25">
      <c r="B6" s="1"/>
      <c r="C6" s="1"/>
      <c r="D6" s="1"/>
      <c r="E6" s="2"/>
      <c r="F6" s="58"/>
      <c r="G6" s="58"/>
      <c r="H6" s="58"/>
      <c r="I6" s="58"/>
      <c r="J6" s="58"/>
      <c r="K6" s="58"/>
      <c r="L6" s="58"/>
      <c r="M6" s="58"/>
      <c r="N6" s="58"/>
      <c r="O6" s="58"/>
      <c r="P6" s="58"/>
      <c r="Q6" s="58"/>
      <c r="R6" s="58"/>
      <c r="S6" s="58"/>
      <c r="T6" s="58"/>
      <c r="U6" s="58"/>
      <c r="V6" s="58"/>
      <c r="W6" s="58"/>
      <c r="X6" s="58"/>
      <c r="Y6" s="58"/>
      <c r="Z6" s="58"/>
      <c r="AA6" s="58"/>
      <c r="AB6" s="58"/>
    </row>
    <row r="7" spans="1:29" ht="15" customHeight="1" x14ac:dyDescent="0.3">
      <c r="A7" s="59"/>
      <c r="B7" s="59"/>
      <c r="C7" s="59"/>
      <c r="D7" s="59"/>
      <c r="E7" s="2"/>
      <c r="F7" s="58"/>
      <c r="G7" s="58"/>
      <c r="H7" s="58"/>
      <c r="I7" s="58"/>
      <c r="J7" s="58"/>
      <c r="K7" s="58"/>
      <c r="L7" s="58"/>
      <c r="M7" s="58"/>
      <c r="N7" s="58"/>
      <c r="O7" s="58"/>
      <c r="P7" s="58"/>
      <c r="Q7" s="58"/>
      <c r="R7" s="58"/>
      <c r="S7" s="58"/>
      <c r="T7" s="58"/>
      <c r="U7" s="58"/>
      <c r="V7" s="58"/>
      <c r="W7" s="58"/>
      <c r="X7" s="58"/>
      <c r="Y7" s="58"/>
      <c r="Z7" s="58"/>
      <c r="AA7" s="58"/>
      <c r="AB7" s="58"/>
    </row>
    <row r="8" spans="1:29" ht="15" customHeight="1" x14ac:dyDescent="0.3">
      <c r="A8" s="59" t="s">
        <v>21</v>
      </c>
      <c r="B8" s="59"/>
      <c r="C8" s="59"/>
      <c r="D8" s="59"/>
      <c r="F8" s="60" t="s">
        <v>0</v>
      </c>
      <c r="G8" s="60"/>
      <c r="H8" s="60"/>
      <c r="I8" s="60"/>
      <c r="J8" s="60"/>
      <c r="K8" s="60"/>
      <c r="L8" s="60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  <c r="Z8" s="60"/>
      <c r="AA8" s="60"/>
      <c r="AB8" s="60"/>
    </row>
    <row r="9" spans="1:29" ht="15" customHeight="1" x14ac:dyDescent="0.3">
      <c r="A9" s="3" t="str">
        <f>CONCATENATE("Casillas computadas: ",AC16," de ",AC15)</f>
        <v>Casillas computadas: 23 de 23</v>
      </c>
      <c r="B9" s="4"/>
      <c r="C9" s="4"/>
      <c r="D9" s="4"/>
      <c r="F9" s="60"/>
      <c r="G9" s="60"/>
      <c r="H9" s="60"/>
      <c r="I9" s="60"/>
      <c r="J9" s="60"/>
      <c r="K9" s="60"/>
      <c r="L9" s="60"/>
      <c r="M9" s="60"/>
      <c r="N9" s="60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  <c r="AA9" s="60"/>
      <c r="AB9" s="60"/>
    </row>
    <row r="10" spans="1:29" ht="15" customHeight="1" x14ac:dyDescent="0.3">
      <c r="A10" s="5" t="str">
        <f>CONCATENATE("Porcentaje de avance de captura: ",AC18,"%")</f>
        <v>Porcentaje de avance de captura: 100.00%</v>
      </c>
      <c r="B10" s="6"/>
      <c r="C10" s="6"/>
      <c r="D10" s="7"/>
      <c r="F10" s="60"/>
      <c r="G10" s="60"/>
      <c r="H10" s="60"/>
      <c r="I10" s="60"/>
      <c r="J10" s="60"/>
      <c r="K10" s="60"/>
      <c r="L10" s="60"/>
      <c r="M10" s="60"/>
      <c r="N10" s="60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60"/>
      <c r="AA10" s="60"/>
      <c r="AB10" s="60"/>
    </row>
    <row r="11" spans="1:29" ht="15" customHeight="1" thickBot="1" x14ac:dyDescent="0.3">
      <c r="F11" s="2"/>
      <c r="G11" s="2"/>
      <c r="H11" s="2"/>
      <c r="I11" s="2"/>
      <c r="J11" s="2"/>
      <c r="K11" s="2"/>
    </row>
    <row r="12" spans="1:29" ht="15" customHeight="1" thickBot="1" x14ac:dyDescent="0.3">
      <c r="A12" s="61" t="s">
        <v>1</v>
      </c>
      <c r="B12" s="62"/>
      <c r="C12" s="62"/>
      <c r="D12" s="62"/>
      <c r="E12" s="63"/>
      <c r="F12" s="64" t="s">
        <v>2</v>
      </c>
      <c r="G12" s="65"/>
      <c r="H12" s="65"/>
      <c r="I12" s="65"/>
      <c r="J12" s="65"/>
      <c r="K12" s="65"/>
      <c r="L12" s="65"/>
      <c r="M12" s="65"/>
      <c r="N12" s="65"/>
      <c r="O12" s="66"/>
      <c r="P12" s="67" t="s">
        <v>3</v>
      </c>
      <c r="Q12" s="67"/>
      <c r="R12" s="67"/>
      <c r="S12" s="68" t="s">
        <v>4</v>
      </c>
      <c r="T12" s="69"/>
      <c r="U12" s="69"/>
      <c r="V12" s="69"/>
      <c r="W12" s="69"/>
      <c r="X12" s="70"/>
      <c r="Y12" s="71" t="s">
        <v>5</v>
      </c>
      <c r="Z12" s="72"/>
      <c r="AA12" s="72"/>
      <c r="AB12" s="73"/>
    </row>
    <row r="13" spans="1:29" s="13" customFormat="1" ht="45.75" thickBot="1" x14ac:dyDescent="0.3">
      <c r="A13" s="9" t="s">
        <v>6</v>
      </c>
      <c r="B13" s="9" t="s">
        <v>7</v>
      </c>
      <c r="C13" s="9" t="s">
        <v>8</v>
      </c>
      <c r="D13" s="9" t="s">
        <v>9</v>
      </c>
      <c r="E13" s="9" t="s">
        <v>10</v>
      </c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1"/>
      <c r="Q13" s="12" t="s">
        <v>11</v>
      </c>
      <c r="R13" s="12" t="s">
        <v>12</v>
      </c>
      <c r="S13" s="10"/>
      <c r="T13" s="10"/>
      <c r="U13" s="10"/>
      <c r="V13" s="10"/>
      <c r="W13" s="10" t="s">
        <v>11</v>
      </c>
      <c r="X13" s="10" t="s">
        <v>12</v>
      </c>
      <c r="Y13" s="12" t="s">
        <v>13</v>
      </c>
      <c r="Z13" s="12" t="s">
        <v>14</v>
      </c>
      <c r="AA13" s="12" t="s">
        <v>15</v>
      </c>
      <c r="AB13" s="12" t="s">
        <v>24</v>
      </c>
    </row>
    <row r="14" spans="1:29" ht="15" customHeight="1" x14ac:dyDescent="0.25">
      <c r="A14" s="14">
        <v>1</v>
      </c>
      <c r="B14" s="15" t="s">
        <v>22</v>
      </c>
      <c r="C14" s="16">
        <v>420</v>
      </c>
      <c r="D14" s="15" t="s">
        <v>16</v>
      </c>
      <c r="E14" s="2">
        <v>487</v>
      </c>
      <c r="F14" s="17">
        <v>2</v>
      </c>
      <c r="G14" s="18">
        <v>197</v>
      </c>
      <c r="H14" s="18">
        <v>182</v>
      </c>
      <c r="I14" s="18">
        <v>0</v>
      </c>
      <c r="J14" s="18">
        <v>1</v>
      </c>
      <c r="K14" s="18"/>
      <c r="L14" s="18">
        <v>0</v>
      </c>
      <c r="M14" s="18"/>
      <c r="N14" s="18"/>
      <c r="O14" s="19"/>
      <c r="P14" s="20">
        <v>0</v>
      </c>
      <c r="Q14" s="21">
        <f t="shared" ref="Q14:Q36" si="0">P14</f>
        <v>0</v>
      </c>
      <c r="R14" s="22">
        <f t="shared" ref="R14:R36" si="1">G14+J14+P14</f>
        <v>198</v>
      </c>
      <c r="S14" s="20">
        <v>1</v>
      </c>
      <c r="T14" s="20">
        <v>1</v>
      </c>
      <c r="U14" s="20">
        <v>0</v>
      </c>
      <c r="V14" s="20">
        <v>0</v>
      </c>
      <c r="W14" s="21">
        <f t="shared" ref="W14:W36" si="2">SUM(S14:V14)</f>
        <v>2</v>
      </c>
      <c r="X14" s="22">
        <f t="shared" ref="X14:X36" si="3">W14+H14+I14+L14</f>
        <v>184</v>
      </c>
      <c r="Y14" s="17">
        <v>0</v>
      </c>
      <c r="Z14" s="18">
        <v>4</v>
      </c>
      <c r="AA14" s="23">
        <f t="shared" ref="AA14:AA36" si="4">SUM(F14:O14)</f>
        <v>382</v>
      </c>
      <c r="AB14" s="24">
        <f t="shared" ref="AB14:AB36" si="5">Q14+W14+Y14+Z14+AA14</f>
        <v>388</v>
      </c>
      <c r="AC14">
        <f>COUNTIF(AB14:AB36,0)</f>
        <v>0</v>
      </c>
    </row>
    <row r="15" spans="1:29" ht="15" customHeight="1" x14ac:dyDescent="0.25">
      <c r="A15" s="25">
        <f>A14+1</f>
        <v>2</v>
      </c>
      <c r="B15" s="15" t="s">
        <v>22</v>
      </c>
      <c r="C15" s="16">
        <v>420</v>
      </c>
      <c r="D15" s="15" t="s">
        <v>17</v>
      </c>
      <c r="E15" s="2">
        <v>486</v>
      </c>
      <c r="F15" s="26">
        <v>3</v>
      </c>
      <c r="G15" s="27">
        <v>186</v>
      </c>
      <c r="H15" s="27">
        <v>190</v>
      </c>
      <c r="I15" s="27">
        <v>0</v>
      </c>
      <c r="J15" s="27">
        <v>1</v>
      </c>
      <c r="K15" s="27"/>
      <c r="L15" s="27">
        <v>0</v>
      </c>
      <c r="M15" s="27"/>
      <c r="N15" s="27"/>
      <c r="O15" s="28"/>
      <c r="P15" s="26">
        <v>0</v>
      </c>
      <c r="Q15" s="27">
        <f t="shared" si="0"/>
        <v>0</v>
      </c>
      <c r="R15" s="28">
        <f t="shared" si="1"/>
        <v>187</v>
      </c>
      <c r="S15" s="26">
        <v>2</v>
      </c>
      <c r="T15" s="26">
        <v>0</v>
      </c>
      <c r="U15" s="26">
        <v>0</v>
      </c>
      <c r="V15" s="26">
        <v>0</v>
      </c>
      <c r="W15" s="27">
        <f t="shared" si="2"/>
        <v>2</v>
      </c>
      <c r="X15" s="28">
        <f t="shared" si="3"/>
        <v>192</v>
      </c>
      <c r="Y15" s="26">
        <v>0</v>
      </c>
      <c r="Z15" s="27">
        <v>8</v>
      </c>
      <c r="AA15" s="29">
        <f t="shared" si="4"/>
        <v>380</v>
      </c>
      <c r="AB15" s="30">
        <f t="shared" si="5"/>
        <v>390</v>
      </c>
      <c r="AC15">
        <f>C40</f>
        <v>23</v>
      </c>
    </row>
    <row r="16" spans="1:29" ht="15" customHeight="1" x14ac:dyDescent="0.25">
      <c r="A16" s="31">
        <f t="shared" ref="A16:A36" si="6">A15+1</f>
        <v>3</v>
      </c>
      <c r="B16" s="15" t="s">
        <v>22</v>
      </c>
      <c r="C16" s="16">
        <v>421</v>
      </c>
      <c r="D16" s="15" t="s">
        <v>16</v>
      </c>
      <c r="E16" s="2">
        <v>685</v>
      </c>
      <c r="F16" s="32">
        <v>1</v>
      </c>
      <c r="G16" s="21">
        <v>311</v>
      </c>
      <c r="H16" s="21">
        <v>164</v>
      </c>
      <c r="I16" s="21">
        <v>1</v>
      </c>
      <c r="J16" s="21">
        <v>0</v>
      </c>
      <c r="K16" s="21"/>
      <c r="L16" s="21">
        <v>0</v>
      </c>
      <c r="M16" s="21"/>
      <c r="N16" s="21"/>
      <c r="O16" s="33"/>
      <c r="P16" s="32">
        <v>3</v>
      </c>
      <c r="Q16" s="21">
        <f t="shared" si="0"/>
        <v>3</v>
      </c>
      <c r="R16" s="33">
        <f t="shared" si="1"/>
        <v>314</v>
      </c>
      <c r="S16" s="32">
        <v>2</v>
      </c>
      <c r="T16" s="32">
        <v>0</v>
      </c>
      <c r="U16" s="32">
        <v>0</v>
      </c>
      <c r="V16" s="32">
        <v>0</v>
      </c>
      <c r="W16" s="21">
        <f t="shared" si="2"/>
        <v>2</v>
      </c>
      <c r="X16" s="33">
        <f t="shared" si="3"/>
        <v>167</v>
      </c>
      <c r="Y16" s="32">
        <v>0</v>
      </c>
      <c r="Z16" s="21">
        <v>4</v>
      </c>
      <c r="AA16" s="34">
        <f t="shared" si="4"/>
        <v>477</v>
      </c>
      <c r="AB16" s="35">
        <f t="shared" si="5"/>
        <v>486</v>
      </c>
      <c r="AC16">
        <f>AC15-AC14</f>
        <v>23</v>
      </c>
    </row>
    <row r="17" spans="1:29" ht="15" customHeight="1" x14ac:dyDescent="0.25">
      <c r="A17" s="25">
        <f t="shared" si="6"/>
        <v>4</v>
      </c>
      <c r="B17" s="15" t="s">
        <v>22</v>
      </c>
      <c r="C17" s="16">
        <v>421</v>
      </c>
      <c r="D17" s="15" t="s">
        <v>17</v>
      </c>
      <c r="E17" s="2">
        <v>685</v>
      </c>
      <c r="F17" s="26">
        <v>1</v>
      </c>
      <c r="G17" s="27">
        <v>293</v>
      </c>
      <c r="H17" s="27">
        <v>217</v>
      </c>
      <c r="I17" s="27">
        <v>1</v>
      </c>
      <c r="J17" s="27">
        <v>0</v>
      </c>
      <c r="K17" s="27"/>
      <c r="L17" s="27">
        <v>1</v>
      </c>
      <c r="M17" s="27"/>
      <c r="N17" s="27"/>
      <c r="O17" s="28"/>
      <c r="P17" s="26">
        <v>2</v>
      </c>
      <c r="Q17" s="27">
        <f t="shared" si="0"/>
        <v>2</v>
      </c>
      <c r="R17" s="28">
        <f t="shared" si="1"/>
        <v>295</v>
      </c>
      <c r="S17" s="26">
        <v>0</v>
      </c>
      <c r="T17" s="26">
        <v>0</v>
      </c>
      <c r="U17" s="26">
        <v>0</v>
      </c>
      <c r="V17" s="26">
        <v>0</v>
      </c>
      <c r="W17" s="27">
        <f t="shared" si="2"/>
        <v>0</v>
      </c>
      <c r="X17" s="28">
        <f t="shared" si="3"/>
        <v>219</v>
      </c>
      <c r="Y17" s="26">
        <v>0</v>
      </c>
      <c r="Z17" s="27">
        <v>4</v>
      </c>
      <c r="AA17" s="29">
        <f t="shared" si="4"/>
        <v>513</v>
      </c>
      <c r="AB17" s="30">
        <f t="shared" si="5"/>
        <v>519</v>
      </c>
      <c r="AC17" s="36">
        <f>AC16*100/AC15</f>
        <v>100</v>
      </c>
    </row>
    <row r="18" spans="1:29" ht="15" customHeight="1" x14ac:dyDescent="0.25">
      <c r="A18" s="31">
        <f t="shared" si="6"/>
        <v>5</v>
      </c>
      <c r="B18" s="15" t="s">
        <v>22</v>
      </c>
      <c r="C18" s="16">
        <v>422</v>
      </c>
      <c r="D18" s="15" t="s">
        <v>16</v>
      </c>
      <c r="E18" s="2">
        <v>576</v>
      </c>
      <c r="F18" s="32">
        <v>11</v>
      </c>
      <c r="G18" s="21">
        <v>161</v>
      </c>
      <c r="H18" s="21">
        <v>271</v>
      </c>
      <c r="I18" s="21">
        <v>0</v>
      </c>
      <c r="J18" s="21">
        <v>0</v>
      </c>
      <c r="K18" s="21"/>
      <c r="L18" s="21">
        <v>0</v>
      </c>
      <c r="M18" s="21"/>
      <c r="N18" s="21"/>
      <c r="O18" s="33"/>
      <c r="P18" s="32">
        <v>0</v>
      </c>
      <c r="Q18" s="21">
        <f t="shared" si="0"/>
        <v>0</v>
      </c>
      <c r="R18" s="33">
        <f t="shared" si="1"/>
        <v>161</v>
      </c>
      <c r="S18" s="32">
        <v>0</v>
      </c>
      <c r="T18" s="32">
        <v>0</v>
      </c>
      <c r="U18" s="32">
        <v>0</v>
      </c>
      <c r="V18" s="32">
        <v>0</v>
      </c>
      <c r="W18" s="21">
        <f t="shared" si="2"/>
        <v>0</v>
      </c>
      <c r="X18" s="33">
        <f t="shared" si="3"/>
        <v>271</v>
      </c>
      <c r="Y18" s="32">
        <v>0</v>
      </c>
      <c r="Z18" s="21">
        <v>4</v>
      </c>
      <c r="AA18" s="34">
        <f t="shared" si="4"/>
        <v>443</v>
      </c>
      <c r="AB18" s="35">
        <f t="shared" si="5"/>
        <v>447</v>
      </c>
      <c r="AC18" s="37" t="str">
        <f>TEXT(AC17,"0.00")</f>
        <v>100.00</v>
      </c>
    </row>
    <row r="19" spans="1:29" ht="15" customHeight="1" x14ac:dyDescent="0.25">
      <c r="A19" s="25">
        <f t="shared" si="6"/>
        <v>6</v>
      </c>
      <c r="B19" s="15" t="s">
        <v>22</v>
      </c>
      <c r="C19" s="16">
        <v>422</v>
      </c>
      <c r="D19" s="15" t="s">
        <v>17</v>
      </c>
      <c r="E19" s="2">
        <v>576</v>
      </c>
      <c r="F19" s="26">
        <v>1</v>
      </c>
      <c r="G19" s="27">
        <v>198</v>
      </c>
      <c r="H19" s="27">
        <v>250</v>
      </c>
      <c r="I19" s="27">
        <v>0</v>
      </c>
      <c r="J19" s="27">
        <v>0</v>
      </c>
      <c r="K19" s="27"/>
      <c r="L19" s="27">
        <v>0</v>
      </c>
      <c r="M19" s="27"/>
      <c r="N19" s="27"/>
      <c r="O19" s="28"/>
      <c r="P19" s="26">
        <v>1</v>
      </c>
      <c r="Q19" s="27">
        <f t="shared" si="0"/>
        <v>1</v>
      </c>
      <c r="R19" s="28">
        <f t="shared" si="1"/>
        <v>199</v>
      </c>
      <c r="S19" s="26">
        <v>2</v>
      </c>
      <c r="T19" s="26">
        <v>1</v>
      </c>
      <c r="U19" s="26">
        <v>0</v>
      </c>
      <c r="V19" s="26">
        <v>0</v>
      </c>
      <c r="W19" s="27">
        <f t="shared" si="2"/>
        <v>3</v>
      </c>
      <c r="X19" s="28">
        <f t="shared" si="3"/>
        <v>253</v>
      </c>
      <c r="Y19" s="26">
        <v>0</v>
      </c>
      <c r="Z19" s="27">
        <v>6</v>
      </c>
      <c r="AA19" s="29">
        <f t="shared" si="4"/>
        <v>449</v>
      </c>
      <c r="AB19" s="30">
        <f t="shared" si="5"/>
        <v>459</v>
      </c>
    </row>
    <row r="20" spans="1:29" ht="15" customHeight="1" x14ac:dyDescent="0.25">
      <c r="A20" s="31">
        <f t="shared" si="6"/>
        <v>7</v>
      </c>
      <c r="B20" s="15" t="s">
        <v>22</v>
      </c>
      <c r="C20" s="16">
        <v>422</v>
      </c>
      <c r="D20" s="15" t="s">
        <v>18</v>
      </c>
      <c r="E20" s="2">
        <v>575</v>
      </c>
      <c r="F20" s="32">
        <v>2</v>
      </c>
      <c r="G20" s="21">
        <v>173</v>
      </c>
      <c r="H20" s="21">
        <v>279</v>
      </c>
      <c r="I20" s="21">
        <v>0</v>
      </c>
      <c r="J20" s="21">
        <v>0</v>
      </c>
      <c r="K20" s="21"/>
      <c r="L20" s="21">
        <v>0</v>
      </c>
      <c r="M20" s="21"/>
      <c r="N20" s="21"/>
      <c r="O20" s="33"/>
      <c r="P20" s="32">
        <v>0</v>
      </c>
      <c r="Q20" s="21">
        <f t="shared" si="0"/>
        <v>0</v>
      </c>
      <c r="R20" s="33">
        <f t="shared" si="1"/>
        <v>173</v>
      </c>
      <c r="S20" s="32">
        <v>1</v>
      </c>
      <c r="T20" s="32">
        <v>0</v>
      </c>
      <c r="U20" s="32">
        <v>0</v>
      </c>
      <c r="V20" s="32">
        <v>0</v>
      </c>
      <c r="W20" s="21">
        <f t="shared" si="2"/>
        <v>1</v>
      </c>
      <c r="X20" s="33">
        <f t="shared" si="3"/>
        <v>280</v>
      </c>
      <c r="Y20" s="32">
        <v>0</v>
      </c>
      <c r="Z20" s="21">
        <v>3</v>
      </c>
      <c r="AA20" s="34">
        <f t="shared" si="4"/>
        <v>454</v>
      </c>
      <c r="AB20" s="35">
        <f t="shared" si="5"/>
        <v>458</v>
      </c>
    </row>
    <row r="21" spans="1:29" ht="15" customHeight="1" x14ac:dyDescent="0.25">
      <c r="A21" s="25">
        <f t="shared" si="6"/>
        <v>8</v>
      </c>
      <c r="B21" s="15" t="s">
        <v>22</v>
      </c>
      <c r="C21" s="16">
        <v>423</v>
      </c>
      <c r="D21" s="15" t="s">
        <v>16</v>
      </c>
      <c r="E21" s="2">
        <v>556</v>
      </c>
      <c r="F21" s="26">
        <v>0</v>
      </c>
      <c r="G21" s="27">
        <v>252</v>
      </c>
      <c r="H21" s="27">
        <v>194</v>
      </c>
      <c r="I21" s="27">
        <v>0</v>
      </c>
      <c r="J21" s="27">
        <v>0</v>
      </c>
      <c r="K21" s="27"/>
      <c r="L21" s="27">
        <v>0</v>
      </c>
      <c r="M21" s="27"/>
      <c r="N21" s="27"/>
      <c r="O21" s="28"/>
      <c r="P21" s="26">
        <v>0</v>
      </c>
      <c r="Q21" s="27">
        <f t="shared" si="0"/>
        <v>0</v>
      </c>
      <c r="R21" s="28">
        <f t="shared" si="1"/>
        <v>252</v>
      </c>
      <c r="S21" s="26">
        <v>0</v>
      </c>
      <c r="T21" s="26">
        <v>0</v>
      </c>
      <c r="U21" s="26">
        <v>0</v>
      </c>
      <c r="V21" s="26">
        <v>0</v>
      </c>
      <c r="W21" s="27">
        <f t="shared" si="2"/>
        <v>0</v>
      </c>
      <c r="X21" s="28">
        <f t="shared" si="3"/>
        <v>194</v>
      </c>
      <c r="Y21" s="26">
        <v>0</v>
      </c>
      <c r="Z21" s="27">
        <v>7</v>
      </c>
      <c r="AA21" s="29">
        <f t="shared" si="4"/>
        <v>446</v>
      </c>
      <c r="AB21" s="30">
        <f t="shared" si="5"/>
        <v>453</v>
      </c>
    </row>
    <row r="22" spans="1:29" ht="15" customHeight="1" x14ac:dyDescent="0.25">
      <c r="A22" s="31">
        <f t="shared" si="6"/>
        <v>9</v>
      </c>
      <c r="B22" s="15" t="s">
        <v>22</v>
      </c>
      <c r="C22" s="16">
        <v>423</v>
      </c>
      <c r="D22" s="15" t="s">
        <v>17</v>
      </c>
      <c r="E22" s="2">
        <v>555</v>
      </c>
      <c r="F22" s="32">
        <v>0</v>
      </c>
      <c r="G22" s="21">
        <v>210</v>
      </c>
      <c r="H22" s="21">
        <v>186</v>
      </c>
      <c r="I22" s="21">
        <v>0</v>
      </c>
      <c r="J22" s="21">
        <v>0</v>
      </c>
      <c r="K22" s="21"/>
      <c r="L22" s="21">
        <v>0</v>
      </c>
      <c r="M22" s="21"/>
      <c r="N22" s="21"/>
      <c r="O22" s="33"/>
      <c r="P22" s="32">
        <v>0</v>
      </c>
      <c r="Q22" s="21">
        <f t="shared" si="0"/>
        <v>0</v>
      </c>
      <c r="R22" s="33">
        <f t="shared" si="1"/>
        <v>210</v>
      </c>
      <c r="S22" s="32">
        <v>0</v>
      </c>
      <c r="T22" s="32">
        <v>0</v>
      </c>
      <c r="U22" s="32">
        <v>0</v>
      </c>
      <c r="V22" s="32">
        <v>0</v>
      </c>
      <c r="W22" s="21">
        <f t="shared" si="2"/>
        <v>0</v>
      </c>
      <c r="X22" s="33">
        <f t="shared" si="3"/>
        <v>186</v>
      </c>
      <c r="Y22" s="32">
        <v>0</v>
      </c>
      <c r="Z22" s="21">
        <v>7</v>
      </c>
      <c r="AA22" s="34">
        <f t="shared" si="4"/>
        <v>396</v>
      </c>
      <c r="AB22" s="35">
        <f t="shared" si="5"/>
        <v>403</v>
      </c>
    </row>
    <row r="23" spans="1:29" ht="15" customHeight="1" x14ac:dyDescent="0.25">
      <c r="A23" s="25">
        <f t="shared" si="6"/>
        <v>10</v>
      </c>
      <c r="B23" s="15" t="s">
        <v>22</v>
      </c>
      <c r="C23" s="16">
        <v>424</v>
      </c>
      <c r="D23" s="15" t="s">
        <v>16</v>
      </c>
      <c r="E23" s="2">
        <v>412</v>
      </c>
      <c r="F23" s="26">
        <v>0</v>
      </c>
      <c r="G23" s="27">
        <v>134</v>
      </c>
      <c r="H23" s="27">
        <v>120</v>
      </c>
      <c r="I23" s="27">
        <v>0</v>
      </c>
      <c r="J23" s="27">
        <v>0</v>
      </c>
      <c r="K23" s="27"/>
      <c r="L23" s="27">
        <v>0</v>
      </c>
      <c r="M23" s="27"/>
      <c r="N23" s="27"/>
      <c r="O23" s="28"/>
      <c r="P23" s="26">
        <v>0</v>
      </c>
      <c r="Q23" s="27">
        <f t="shared" si="0"/>
        <v>0</v>
      </c>
      <c r="R23" s="28">
        <f t="shared" si="1"/>
        <v>134</v>
      </c>
      <c r="S23" s="26">
        <v>0</v>
      </c>
      <c r="T23" s="26">
        <v>0</v>
      </c>
      <c r="U23" s="26">
        <v>0</v>
      </c>
      <c r="V23" s="26">
        <v>0</v>
      </c>
      <c r="W23" s="27">
        <f t="shared" si="2"/>
        <v>0</v>
      </c>
      <c r="X23" s="28">
        <f t="shared" si="3"/>
        <v>120</v>
      </c>
      <c r="Y23" s="26">
        <v>0</v>
      </c>
      <c r="Z23" s="27">
        <v>0</v>
      </c>
      <c r="AA23" s="29">
        <f t="shared" si="4"/>
        <v>254</v>
      </c>
      <c r="AB23" s="30">
        <f t="shared" si="5"/>
        <v>254</v>
      </c>
      <c r="AC23" s="36"/>
    </row>
    <row r="24" spans="1:29" ht="15" customHeight="1" x14ac:dyDescent="0.25">
      <c r="A24" s="25">
        <f t="shared" si="6"/>
        <v>11</v>
      </c>
      <c r="B24" s="15" t="s">
        <v>22</v>
      </c>
      <c r="C24" s="16">
        <v>424</v>
      </c>
      <c r="D24" s="15" t="s">
        <v>17</v>
      </c>
      <c r="E24" s="2">
        <v>412</v>
      </c>
      <c r="F24" s="38">
        <v>0</v>
      </c>
      <c r="G24" s="39">
        <v>134</v>
      </c>
      <c r="H24" s="39">
        <v>130</v>
      </c>
      <c r="I24" s="39">
        <v>0</v>
      </c>
      <c r="J24" s="39">
        <v>0</v>
      </c>
      <c r="K24" s="39"/>
      <c r="L24" s="39">
        <v>0</v>
      </c>
      <c r="M24" s="39"/>
      <c r="N24" s="39"/>
      <c r="O24" s="40"/>
      <c r="P24" s="38">
        <v>0</v>
      </c>
      <c r="Q24" s="27">
        <f t="shared" si="0"/>
        <v>0</v>
      </c>
      <c r="R24" s="28">
        <f t="shared" si="1"/>
        <v>134</v>
      </c>
      <c r="S24" s="38">
        <v>1</v>
      </c>
      <c r="T24" s="38">
        <v>0</v>
      </c>
      <c r="U24" s="38">
        <v>0</v>
      </c>
      <c r="V24" s="38">
        <v>0</v>
      </c>
      <c r="W24" s="39">
        <f t="shared" si="2"/>
        <v>1</v>
      </c>
      <c r="X24" s="40">
        <f t="shared" si="3"/>
        <v>131</v>
      </c>
      <c r="Y24" s="38">
        <v>0</v>
      </c>
      <c r="Z24" s="39">
        <v>7</v>
      </c>
      <c r="AA24" s="29">
        <f t="shared" si="4"/>
        <v>264</v>
      </c>
      <c r="AB24" s="30">
        <f t="shared" si="5"/>
        <v>272</v>
      </c>
      <c r="AC24" s="36"/>
    </row>
    <row r="25" spans="1:29" ht="15" customHeight="1" x14ac:dyDescent="0.25">
      <c r="A25" s="25">
        <f t="shared" si="6"/>
        <v>12</v>
      </c>
      <c r="B25" s="15" t="s">
        <v>22</v>
      </c>
      <c r="C25" s="16">
        <v>425</v>
      </c>
      <c r="D25" s="15" t="s">
        <v>16</v>
      </c>
      <c r="E25" s="2">
        <v>366</v>
      </c>
      <c r="F25" s="38">
        <v>1</v>
      </c>
      <c r="G25" s="39">
        <v>192</v>
      </c>
      <c r="H25" s="39">
        <v>63</v>
      </c>
      <c r="I25" s="39">
        <v>0</v>
      </c>
      <c r="J25" s="39">
        <v>0</v>
      </c>
      <c r="K25" s="39"/>
      <c r="L25" s="39">
        <v>0</v>
      </c>
      <c r="M25" s="39"/>
      <c r="N25" s="39"/>
      <c r="O25" s="40"/>
      <c r="P25" s="38">
        <v>1</v>
      </c>
      <c r="Q25" s="27">
        <f t="shared" si="0"/>
        <v>1</v>
      </c>
      <c r="R25" s="28">
        <f t="shared" si="1"/>
        <v>193</v>
      </c>
      <c r="S25" s="38">
        <v>0</v>
      </c>
      <c r="T25" s="38">
        <v>0</v>
      </c>
      <c r="U25" s="38">
        <v>0</v>
      </c>
      <c r="V25" s="38">
        <v>0</v>
      </c>
      <c r="W25" s="39">
        <f t="shared" si="2"/>
        <v>0</v>
      </c>
      <c r="X25" s="40">
        <f t="shared" si="3"/>
        <v>63</v>
      </c>
      <c r="Y25" s="38">
        <v>0</v>
      </c>
      <c r="Z25" s="39">
        <v>5</v>
      </c>
      <c r="AA25" s="29">
        <f t="shared" si="4"/>
        <v>256</v>
      </c>
      <c r="AB25" s="30">
        <f t="shared" si="5"/>
        <v>262</v>
      </c>
      <c r="AC25" s="36"/>
    </row>
    <row r="26" spans="1:29" ht="15" customHeight="1" x14ac:dyDescent="0.25">
      <c r="A26" s="25">
        <f t="shared" si="6"/>
        <v>13</v>
      </c>
      <c r="B26" s="15" t="s">
        <v>22</v>
      </c>
      <c r="C26" s="16">
        <v>426</v>
      </c>
      <c r="D26" s="15" t="s">
        <v>16</v>
      </c>
      <c r="E26" s="2">
        <v>502</v>
      </c>
      <c r="F26" s="38">
        <v>3</v>
      </c>
      <c r="G26" s="39">
        <v>216</v>
      </c>
      <c r="H26" s="39">
        <v>127</v>
      </c>
      <c r="I26" s="39">
        <v>0</v>
      </c>
      <c r="J26" s="39">
        <v>0</v>
      </c>
      <c r="K26" s="39"/>
      <c r="L26" s="39">
        <v>0</v>
      </c>
      <c r="M26" s="39"/>
      <c r="N26" s="39"/>
      <c r="O26" s="40"/>
      <c r="P26" s="38">
        <v>0</v>
      </c>
      <c r="Q26" s="39">
        <f t="shared" si="0"/>
        <v>0</v>
      </c>
      <c r="R26" s="40">
        <f t="shared" si="1"/>
        <v>216</v>
      </c>
      <c r="S26" s="38">
        <v>0</v>
      </c>
      <c r="T26" s="38">
        <v>0</v>
      </c>
      <c r="U26" s="38">
        <v>0</v>
      </c>
      <c r="V26" s="38">
        <v>2</v>
      </c>
      <c r="W26" s="39">
        <f t="shared" si="2"/>
        <v>2</v>
      </c>
      <c r="X26" s="40">
        <f t="shared" si="3"/>
        <v>129</v>
      </c>
      <c r="Y26" s="38">
        <v>0</v>
      </c>
      <c r="Z26" s="39">
        <v>1</v>
      </c>
      <c r="AA26" s="29">
        <f t="shared" si="4"/>
        <v>346</v>
      </c>
      <c r="AB26" s="30">
        <f t="shared" si="5"/>
        <v>349</v>
      </c>
      <c r="AC26" s="36"/>
    </row>
    <row r="27" spans="1:29" ht="15" customHeight="1" x14ac:dyDescent="0.25">
      <c r="A27" s="25">
        <f t="shared" si="6"/>
        <v>14</v>
      </c>
      <c r="B27" s="15" t="s">
        <v>22</v>
      </c>
      <c r="C27" s="16">
        <v>426</v>
      </c>
      <c r="D27" s="15" t="s">
        <v>17</v>
      </c>
      <c r="E27" s="2">
        <v>501</v>
      </c>
      <c r="F27" s="38">
        <v>1</v>
      </c>
      <c r="G27" s="39">
        <v>207</v>
      </c>
      <c r="H27" s="39">
        <v>125</v>
      </c>
      <c r="I27" s="39">
        <v>0</v>
      </c>
      <c r="J27" s="39">
        <v>0</v>
      </c>
      <c r="K27" s="39"/>
      <c r="L27" s="39">
        <v>0</v>
      </c>
      <c r="M27" s="39"/>
      <c r="N27" s="39"/>
      <c r="O27" s="40"/>
      <c r="P27" s="38">
        <v>0</v>
      </c>
      <c r="Q27" s="39">
        <f t="shared" si="0"/>
        <v>0</v>
      </c>
      <c r="R27" s="40">
        <f t="shared" si="1"/>
        <v>207</v>
      </c>
      <c r="S27" s="38">
        <v>1</v>
      </c>
      <c r="T27" s="38">
        <v>0</v>
      </c>
      <c r="U27" s="38">
        <v>0</v>
      </c>
      <c r="V27" s="38">
        <v>0</v>
      </c>
      <c r="W27" s="39">
        <f t="shared" si="2"/>
        <v>1</v>
      </c>
      <c r="X27" s="40">
        <f t="shared" si="3"/>
        <v>126</v>
      </c>
      <c r="Y27" s="38">
        <v>0</v>
      </c>
      <c r="Z27" s="39">
        <v>1</v>
      </c>
      <c r="AA27" s="29">
        <f t="shared" si="4"/>
        <v>333</v>
      </c>
      <c r="AB27" s="30">
        <f t="shared" si="5"/>
        <v>335</v>
      </c>
      <c r="AC27" s="36"/>
    </row>
    <row r="28" spans="1:29" ht="15" customHeight="1" x14ac:dyDescent="0.25">
      <c r="A28" s="25">
        <f t="shared" si="6"/>
        <v>15</v>
      </c>
      <c r="B28" s="15" t="s">
        <v>22</v>
      </c>
      <c r="C28" s="16">
        <v>427</v>
      </c>
      <c r="D28" s="15" t="s">
        <v>16</v>
      </c>
      <c r="E28" s="2">
        <v>269</v>
      </c>
      <c r="F28" s="38">
        <v>0</v>
      </c>
      <c r="G28" s="39">
        <v>103</v>
      </c>
      <c r="H28" s="39">
        <v>66</v>
      </c>
      <c r="I28" s="39">
        <v>0</v>
      </c>
      <c r="J28" s="39">
        <v>0</v>
      </c>
      <c r="K28" s="39"/>
      <c r="L28" s="39">
        <v>1</v>
      </c>
      <c r="M28" s="39"/>
      <c r="N28" s="39"/>
      <c r="O28" s="40"/>
      <c r="P28" s="38">
        <v>1</v>
      </c>
      <c r="Q28" s="39">
        <f t="shared" si="0"/>
        <v>1</v>
      </c>
      <c r="R28" s="40">
        <f t="shared" si="1"/>
        <v>104</v>
      </c>
      <c r="S28" s="38">
        <v>0</v>
      </c>
      <c r="T28" s="38">
        <v>0</v>
      </c>
      <c r="U28" s="38">
        <v>0</v>
      </c>
      <c r="V28" s="38">
        <v>0</v>
      </c>
      <c r="W28" s="39">
        <f t="shared" si="2"/>
        <v>0</v>
      </c>
      <c r="X28" s="40">
        <f t="shared" si="3"/>
        <v>67</v>
      </c>
      <c r="Y28" s="38">
        <v>0</v>
      </c>
      <c r="Z28" s="39">
        <v>1</v>
      </c>
      <c r="AA28" s="29">
        <f t="shared" si="4"/>
        <v>170</v>
      </c>
      <c r="AB28" s="30">
        <f t="shared" si="5"/>
        <v>172</v>
      </c>
      <c r="AC28" s="36"/>
    </row>
    <row r="29" spans="1:29" ht="15" customHeight="1" x14ac:dyDescent="0.25">
      <c r="A29" s="25">
        <f t="shared" si="6"/>
        <v>16</v>
      </c>
      <c r="B29" s="15" t="s">
        <v>22</v>
      </c>
      <c r="C29" s="16">
        <v>427</v>
      </c>
      <c r="D29" s="15" t="s">
        <v>20</v>
      </c>
      <c r="E29" s="2">
        <v>208</v>
      </c>
      <c r="F29" s="38">
        <v>0</v>
      </c>
      <c r="G29" s="39">
        <v>89</v>
      </c>
      <c r="H29" s="39">
        <v>39</v>
      </c>
      <c r="I29" s="39">
        <v>0</v>
      </c>
      <c r="J29" s="39">
        <v>0</v>
      </c>
      <c r="K29" s="39"/>
      <c r="L29" s="39">
        <v>0</v>
      </c>
      <c r="M29" s="39"/>
      <c r="N29" s="39"/>
      <c r="O29" s="40"/>
      <c r="P29" s="38">
        <v>0</v>
      </c>
      <c r="Q29" s="39">
        <f t="shared" si="0"/>
        <v>0</v>
      </c>
      <c r="R29" s="40">
        <f t="shared" si="1"/>
        <v>89</v>
      </c>
      <c r="S29" s="38">
        <v>0</v>
      </c>
      <c r="T29" s="38">
        <v>0</v>
      </c>
      <c r="U29" s="38">
        <v>0</v>
      </c>
      <c r="V29" s="38">
        <v>0</v>
      </c>
      <c r="W29" s="39">
        <f t="shared" si="2"/>
        <v>0</v>
      </c>
      <c r="X29" s="40">
        <f t="shared" si="3"/>
        <v>39</v>
      </c>
      <c r="Y29" s="38">
        <v>0</v>
      </c>
      <c r="Z29" s="39">
        <v>3</v>
      </c>
      <c r="AA29" s="29">
        <f t="shared" si="4"/>
        <v>128</v>
      </c>
      <c r="AB29" s="30">
        <f t="shared" si="5"/>
        <v>131</v>
      </c>
      <c r="AC29" s="36"/>
    </row>
    <row r="30" spans="1:29" ht="15" customHeight="1" x14ac:dyDescent="0.25">
      <c r="A30" s="25">
        <f t="shared" si="6"/>
        <v>17</v>
      </c>
      <c r="B30" s="15" t="s">
        <v>22</v>
      </c>
      <c r="C30" s="16">
        <v>428</v>
      </c>
      <c r="D30" s="15" t="s">
        <v>16</v>
      </c>
      <c r="E30" s="2">
        <v>645</v>
      </c>
      <c r="F30" s="38">
        <v>0</v>
      </c>
      <c r="G30" s="39">
        <v>189</v>
      </c>
      <c r="H30" s="39">
        <v>244</v>
      </c>
      <c r="I30" s="39">
        <v>2</v>
      </c>
      <c r="J30" s="39">
        <v>0</v>
      </c>
      <c r="K30" s="39"/>
      <c r="L30" s="39">
        <v>0</v>
      </c>
      <c r="M30" s="39"/>
      <c r="N30" s="39"/>
      <c r="O30" s="40"/>
      <c r="P30" s="38">
        <v>1</v>
      </c>
      <c r="Q30" s="39">
        <f t="shared" si="0"/>
        <v>1</v>
      </c>
      <c r="R30" s="40">
        <f t="shared" si="1"/>
        <v>190</v>
      </c>
      <c r="S30" s="38">
        <v>4</v>
      </c>
      <c r="T30" s="38">
        <v>1</v>
      </c>
      <c r="U30" s="38">
        <v>0</v>
      </c>
      <c r="V30" s="38">
        <v>0</v>
      </c>
      <c r="W30" s="39">
        <f t="shared" si="2"/>
        <v>5</v>
      </c>
      <c r="X30" s="40">
        <f t="shared" si="3"/>
        <v>251</v>
      </c>
      <c r="Y30" s="38">
        <v>0</v>
      </c>
      <c r="Z30" s="39">
        <v>4</v>
      </c>
      <c r="AA30" s="29">
        <f t="shared" si="4"/>
        <v>435</v>
      </c>
      <c r="AB30" s="30">
        <f t="shared" si="5"/>
        <v>445</v>
      </c>
      <c r="AC30" s="36"/>
    </row>
    <row r="31" spans="1:29" ht="15" customHeight="1" x14ac:dyDescent="0.25">
      <c r="A31" s="25">
        <f t="shared" si="6"/>
        <v>18</v>
      </c>
      <c r="B31" s="15" t="s">
        <v>22</v>
      </c>
      <c r="C31" s="16">
        <v>429</v>
      </c>
      <c r="D31" s="15" t="s">
        <v>16</v>
      </c>
      <c r="E31" s="2">
        <v>467</v>
      </c>
      <c r="F31" s="38">
        <v>0</v>
      </c>
      <c r="G31" s="39">
        <v>127</v>
      </c>
      <c r="H31" s="39">
        <v>138</v>
      </c>
      <c r="I31" s="39">
        <v>1</v>
      </c>
      <c r="J31" s="39">
        <v>0</v>
      </c>
      <c r="K31" s="39"/>
      <c r="L31" s="39">
        <v>0</v>
      </c>
      <c r="M31" s="39"/>
      <c r="N31" s="39"/>
      <c r="O31" s="40"/>
      <c r="P31" s="38">
        <v>0</v>
      </c>
      <c r="Q31" s="39">
        <f t="shared" si="0"/>
        <v>0</v>
      </c>
      <c r="R31" s="40">
        <f t="shared" si="1"/>
        <v>127</v>
      </c>
      <c r="S31" s="38">
        <v>4</v>
      </c>
      <c r="T31" s="38">
        <v>0</v>
      </c>
      <c r="U31" s="38">
        <v>0</v>
      </c>
      <c r="V31" s="38">
        <v>0</v>
      </c>
      <c r="W31" s="39">
        <f t="shared" si="2"/>
        <v>4</v>
      </c>
      <c r="X31" s="40">
        <f t="shared" si="3"/>
        <v>143</v>
      </c>
      <c r="Y31" s="38">
        <v>0</v>
      </c>
      <c r="Z31" s="39">
        <v>6</v>
      </c>
      <c r="AA31" s="29">
        <f t="shared" si="4"/>
        <v>266</v>
      </c>
      <c r="AB31" s="30">
        <f t="shared" si="5"/>
        <v>276</v>
      </c>
      <c r="AC31" s="36"/>
    </row>
    <row r="32" spans="1:29" ht="15" customHeight="1" x14ac:dyDescent="0.25">
      <c r="A32" s="25">
        <f t="shared" si="6"/>
        <v>19</v>
      </c>
      <c r="B32" s="15" t="s">
        <v>22</v>
      </c>
      <c r="C32" s="16">
        <v>429</v>
      </c>
      <c r="D32" s="15" t="s">
        <v>17</v>
      </c>
      <c r="E32" s="2">
        <v>467</v>
      </c>
      <c r="F32" s="38">
        <v>0</v>
      </c>
      <c r="G32" s="39">
        <v>142</v>
      </c>
      <c r="H32" s="39">
        <v>145</v>
      </c>
      <c r="I32" s="39">
        <v>0</v>
      </c>
      <c r="J32" s="39">
        <v>0</v>
      </c>
      <c r="K32" s="39"/>
      <c r="L32" s="39">
        <v>0</v>
      </c>
      <c r="M32" s="39"/>
      <c r="N32" s="39"/>
      <c r="O32" s="40"/>
      <c r="P32" s="38">
        <v>0</v>
      </c>
      <c r="Q32" s="39">
        <f t="shared" si="0"/>
        <v>0</v>
      </c>
      <c r="R32" s="40">
        <f t="shared" si="1"/>
        <v>142</v>
      </c>
      <c r="S32" s="38">
        <v>0</v>
      </c>
      <c r="T32" s="38">
        <v>0</v>
      </c>
      <c r="U32" s="38">
        <v>0</v>
      </c>
      <c r="V32" s="38">
        <v>0</v>
      </c>
      <c r="W32" s="39">
        <f t="shared" si="2"/>
        <v>0</v>
      </c>
      <c r="X32" s="40">
        <f t="shared" si="3"/>
        <v>145</v>
      </c>
      <c r="Y32" s="38">
        <v>0</v>
      </c>
      <c r="Z32" s="39">
        <v>1</v>
      </c>
      <c r="AA32" s="29">
        <f t="shared" si="4"/>
        <v>287</v>
      </c>
      <c r="AB32" s="30">
        <f t="shared" si="5"/>
        <v>288</v>
      </c>
      <c r="AC32" s="36"/>
    </row>
    <row r="33" spans="1:29" ht="15" customHeight="1" x14ac:dyDescent="0.25">
      <c r="A33" s="25">
        <f t="shared" si="6"/>
        <v>20</v>
      </c>
      <c r="B33" s="15" t="s">
        <v>22</v>
      </c>
      <c r="C33" s="16">
        <v>430</v>
      </c>
      <c r="D33" s="15" t="s">
        <v>16</v>
      </c>
      <c r="E33" s="2">
        <v>615</v>
      </c>
      <c r="F33" s="38">
        <v>5</v>
      </c>
      <c r="G33" s="39">
        <v>247</v>
      </c>
      <c r="H33" s="39">
        <v>176</v>
      </c>
      <c r="I33" s="39">
        <v>2</v>
      </c>
      <c r="J33" s="39">
        <v>1</v>
      </c>
      <c r="K33" s="39"/>
      <c r="L33" s="39">
        <v>0</v>
      </c>
      <c r="M33" s="39"/>
      <c r="N33" s="39"/>
      <c r="O33" s="40"/>
      <c r="P33" s="38">
        <v>0</v>
      </c>
      <c r="Q33" s="39">
        <f t="shared" si="0"/>
        <v>0</v>
      </c>
      <c r="R33" s="40">
        <f t="shared" si="1"/>
        <v>248</v>
      </c>
      <c r="S33" s="38">
        <v>2</v>
      </c>
      <c r="T33" s="38">
        <v>0</v>
      </c>
      <c r="U33" s="38">
        <v>0</v>
      </c>
      <c r="V33" s="38">
        <v>0</v>
      </c>
      <c r="W33" s="39">
        <f t="shared" si="2"/>
        <v>2</v>
      </c>
      <c r="X33" s="40">
        <f t="shared" si="3"/>
        <v>180</v>
      </c>
      <c r="Y33" s="38">
        <v>0</v>
      </c>
      <c r="Z33" s="39">
        <v>10</v>
      </c>
      <c r="AA33" s="29">
        <f t="shared" si="4"/>
        <v>431</v>
      </c>
      <c r="AB33" s="30">
        <f t="shared" si="5"/>
        <v>443</v>
      </c>
      <c r="AC33" s="36"/>
    </row>
    <row r="34" spans="1:29" ht="15" customHeight="1" x14ac:dyDescent="0.25">
      <c r="A34" s="25">
        <f t="shared" si="6"/>
        <v>21</v>
      </c>
      <c r="B34" s="15" t="s">
        <v>22</v>
      </c>
      <c r="C34" s="16">
        <v>431</v>
      </c>
      <c r="D34" s="15" t="s">
        <v>16</v>
      </c>
      <c r="E34" s="2">
        <v>326</v>
      </c>
      <c r="F34" s="38">
        <v>1</v>
      </c>
      <c r="G34" s="39">
        <v>132</v>
      </c>
      <c r="H34" s="39">
        <v>73</v>
      </c>
      <c r="I34" s="39">
        <v>0</v>
      </c>
      <c r="J34" s="39">
        <v>0</v>
      </c>
      <c r="K34" s="39"/>
      <c r="L34" s="39">
        <v>0</v>
      </c>
      <c r="M34" s="39"/>
      <c r="N34" s="39"/>
      <c r="O34" s="40"/>
      <c r="P34" s="38">
        <v>1</v>
      </c>
      <c r="Q34" s="39">
        <f t="shared" si="0"/>
        <v>1</v>
      </c>
      <c r="R34" s="40">
        <f t="shared" si="1"/>
        <v>133</v>
      </c>
      <c r="S34" s="38">
        <v>0</v>
      </c>
      <c r="T34" s="38">
        <v>0</v>
      </c>
      <c r="U34" s="38">
        <v>0</v>
      </c>
      <c r="V34" s="38">
        <v>4</v>
      </c>
      <c r="W34" s="39">
        <f t="shared" si="2"/>
        <v>4</v>
      </c>
      <c r="X34" s="40">
        <f t="shared" si="3"/>
        <v>77</v>
      </c>
      <c r="Y34" s="38">
        <v>0</v>
      </c>
      <c r="Z34" s="39">
        <v>4</v>
      </c>
      <c r="AA34" s="29">
        <f t="shared" si="4"/>
        <v>206</v>
      </c>
      <c r="AB34" s="30">
        <f t="shared" si="5"/>
        <v>215</v>
      </c>
      <c r="AC34" s="36"/>
    </row>
    <row r="35" spans="1:29" ht="15" customHeight="1" x14ac:dyDescent="0.25">
      <c r="A35" s="25">
        <f t="shared" si="6"/>
        <v>22</v>
      </c>
      <c r="B35" s="15" t="s">
        <v>22</v>
      </c>
      <c r="C35" s="16">
        <v>432</v>
      </c>
      <c r="D35" s="15" t="s">
        <v>16</v>
      </c>
      <c r="E35" s="2">
        <v>456</v>
      </c>
      <c r="F35" s="38">
        <v>0</v>
      </c>
      <c r="G35" s="39">
        <v>173</v>
      </c>
      <c r="H35" s="39">
        <v>193</v>
      </c>
      <c r="I35" s="39">
        <v>0</v>
      </c>
      <c r="J35" s="39">
        <v>0</v>
      </c>
      <c r="K35" s="39"/>
      <c r="L35" s="39">
        <v>0</v>
      </c>
      <c r="M35" s="39"/>
      <c r="N35" s="39"/>
      <c r="O35" s="40"/>
      <c r="P35" s="38">
        <v>0</v>
      </c>
      <c r="Q35" s="39">
        <f t="shared" si="0"/>
        <v>0</v>
      </c>
      <c r="R35" s="40">
        <f t="shared" si="1"/>
        <v>173</v>
      </c>
      <c r="S35" s="38">
        <v>0</v>
      </c>
      <c r="T35" s="38">
        <v>0</v>
      </c>
      <c r="U35" s="38">
        <v>0</v>
      </c>
      <c r="V35" s="38">
        <v>0</v>
      </c>
      <c r="W35" s="39">
        <f t="shared" si="2"/>
        <v>0</v>
      </c>
      <c r="X35" s="40">
        <f t="shared" si="3"/>
        <v>193</v>
      </c>
      <c r="Y35" s="38">
        <v>0</v>
      </c>
      <c r="Z35" s="39">
        <v>0</v>
      </c>
      <c r="AA35" s="29">
        <f t="shared" si="4"/>
        <v>366</v>
      </c>
      <c r="AB35" s="30">
        <f t="shared" si="5"/>
        <v>366</v>
      </c>
      <c r="AC35" s="36"/>
    </row>
    <row r="36" spans="1:29" ht="15" customHeight="1" x14ac:dyDescent="0.25">
      <c r="A36" s="25">
        <f t="shared" si="6"/>
        <v>23</v>
      </c>
      <c r="B36" s="15" t="s">
        <v>22</v>
      </c>
      <c r="C36" s="16">
        <v>432</v>
      </c>
      <c r="D36" s="15" t="s">
        <v>17</v>
      </c>
      <c r="E36" s="2">
        <v>456</v>
      </c>
      <c r="F36" s="32">
        <v>1</v>
      </c>
      <c r="G36" s="21">
        <v>211</v>
      </c>
      <c r="H36" s="21">
        <v>147</v>
      </c>
      <c r="I36" s="21">
        <v>0</v>
      </c>
      <c r="J36" s="21">
        <v>0</v>
      </c>
      <c r="K36" s="21"/>
      <c r="L36" s="21">
        <v>0</v>
      </c>
      <c r="M36" s="21"/>
      <c r="N36" s="21"/>
      <c r="O36" s="33"/>
      <c r="P36" s="32">
        <v>0</v>
      </c>
      <c r="Q36" s="21">
        <f t="shared" si="0"/>
        <v>0</v>
      </c>
      <c r="R36" s="33">
        <f t="shared" si="1"/>
        <v>211</v>
      </c>
      <c r="S36" s="32">
        <v>0</v>
      </c>
      <c r="T36" s="32">
        <v>0</v>
      </c>
      <c r="U36" s="32">
        <v>0</v>
      </c>
      <c r="V36" s="32">
        <v>0</v>
      </c>
      <c r="W36" s="21">
        <f t="shared" si="2"/>
        <v>0</v>
      </c>
      <c r="X36" s="33">
        <f t="shared" si="3"/>
        <v>147</v>
      </c>
      <c r="Y36" s="32">
        <v>0</v>
      </c>
      <c r="Z36" s="21">
        <v>3</v>
      </c>
      <c r="AA36" s="34">
        <f t="shared" si="4"/>
        <v>359</v>
      </c>
      <c r="AB36" s="35">
        <f t="shared" si="5"/>
        <v>362</v>
      </c>
      <c r="AC36" s="37"/>
    </row>
    <row r="37" spans="1:29" ht="5.0999999999999996" customHeight="1" x14ac:dyDescent="0.25">
      <c r="A37" s="41"/>
      <c r="B37" s="42"/>
      <c r="C37" s="43"/>
      <c r="D37" s="44"/>
      <c r="E37" s="45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7"/>
    </row>
    <row r="38" spans="1:29" ht="0.95" customHeight="1" x14ac:dyDescent="0.25">
      <c r="A38" s="48"/>
      <c r="B38" s="49"/>
      <c r="C38" s="50"/>
      <c r="D38" s="51"/>
      <c r="E38" s="52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  <c r="AA38" s="53"/>
      <c r="AB38" s="54"/>
    </row>
    <row r="39" spans="1:29" ht="0.95" customHeight="1" x14ac:dyDescent="0.25">
      <c r="A39" s="41"/>
      <c r="B39" s="42"/>
      <c r="C39" s="43"/>
      <c r="D39" s="44"/>
      <c r="E39" s="45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47"/>
    </row>
    <row r="40" spans="1:29" ht="30" customHeight="1" x14ac:dyDescent="0.25">
      <c r="A40" s="55" t="s">
        <v>19</v>
      </c>
      <c r="B40" s="55"/>
      <c r="C40" s="55">
        <f>COUNTA(C14:C36)</f>
        <v>23</v>
      </c>
      <c r="D40" s="56"/>
      <c r="E40" s="57">
        <f t="shared" ref="E40:AB40" si="7">SUM(E14:E36)</f>
        <v>11283</v>
      </c>
      <c r="F40" s="57">
        <f t="shared" si="7"/>
        <v>33</v>
      </c>
      <c r="G40" s="57">
        <f t="shared" si="7"/>
        <v>4277</v>
      </c>
      <c r="H40" s="57">
        <f t="shared" si="7"/>
        <v>3719</v>
      </c>
      <c r="I40" s="57">
        <f t="shared" si="7"/>
        <v>7</v>
      </c>
      <c r="J40" s="57">
        <f t="shared" si="7"/>
        <v>3</v>
      </c>
      <c r="K40" s="57">
        <f t="shared" si="7"/>
        <v>0</v>
      </c>
      <c r="L40" s="57">
        <f t="shared" si="7"/>
        <v>2</v>
      </c>
      <c r="M40" s="57">
        <f t="shared" si="7"/>
        <v>0</v>
      </c>
      <c r="N40" s="57">
        <f t="shared" si="7"/>
        <v>0</v>
      </c>
      <c r="O40" s="57">
        <f t="shared" si="7"/>
        <v>0</v>
      </c>
      <c r="P40" s="57">
        <f t="shared" si="7"/>
        <v>10</v>
      </c>
      <c r="Q40" s="57">
        <f t="shared" si="7"/>
        <v>10</v>
      </c>
      <c r="R40" s="57">
        <f t="shared" si="7"/>
        <v>4290</v>
      </c>
      <c r="S40" s="57">
        <f t="shared" si="7"/>
        <v>20</v>
      </c>
      <c r="T40" s="57">
        <f t="shared" si="7"/>
        <v>3</v>
      </c>
      <c r="U40" s="57">
        <f t="shared" si="7"/>
        <v>0</v>
      </c>
      <c r="V40" s="57">
        <f t="shared" si="7"/>
        <v>6</v>
      </c>
      <c r="W40" s="57">
        <f t="shared" si="7"/>
        <v>29</v>
      </c>
      <c r="X40" s="57">
        <f t="shared" si="7"/>
        <v>3757</v>
      </c>
      <c r="Y40" s="57">
        <f t="shared" si="7"/>
        <v>0</v>
      </c>
      <c r="Z40" s="57">
        <f t="shared" si="7"/>
        <v>93</v>
      </c>
      <c r="AA40" s="57">
        <f t="shared" si="7"/>
        <v>8041</v>
      </c>
      <c r="AB40" s="57">
        <f t="shared" si="7"/>
        <v>8173</v>
      </c>
    </row>
  </sheetData>
  <mergeCells count="9">
    <mergeCell ref="F5:AB7"/>
    <mergeCell ref="A7:D7"/>
    <mergeCell ref="A8:D8"/>
    <mergeCell ref="F8:AB10"/>
    <mergeCell ref="A12:E12"/>
    <mergeCell ref="F12:O12"/>
    <mergeCell ref="P12:R12"/>
    <mergeCell ref="S12:X12"/>
    <mergeCell ref="Y12:AB12"/>
  </mergeCells>
  <printOptions horizontalCentered="1"/>
  <pageMargins left="0.31496062992125984" right="0.31496062992125984" top="0.74803149606299213" bottom="0.74803149606299213" header="0.31496062992125984" footer="0.31496062992125984"/>
  <pageSetup scale="8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M_22_029_CHURUMUCO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Lander</dc:creator>
  <cp:lastModifiedBy>Chema</cp:lastModifiedBy>
  <dcterms:created xsi:type="dcterms:W3CDTF">2015-06-04T23:02:32Z</dcterms:created>
  <dcterms:modified xsi:type="dcterms:W3CDTF">2015-06-11T22:41:40Z</dcterms:modified>
</cp:coreProperties>
</file>