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M_03_017_CONTEPEC" sheetId="6" r:id="rId1"/>
  </sheets>
  <definedNames>
    <definedName name="_xlnm._FilterDatabase" localSheetId="0" hidden="1">M_03_017_CONTEPEC!$P$12:$R$12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4" i="6" l="1"/>
  <c r="Y54" i="6"/>
  <c r="V54" i="6"/>
  <c r="U54" i="6"/>
  <c r="T54" i="6"/>
  <c r="S54" i="6"/>
  <c r="P54" i="6"/>
  <c r="O54" i="6"/>
  <c r="N54" i="6"/>
  <c r="M54" i="6"/>
  <c r="L54" i="6"/>
  <c r="K54" i="6"/>
  <c r="J54" i="6"/>
  <c r="I54" i="6"/>
  <c r="H54" i="6"/>
  <c r="G54" i="6"/>
  <c r="F54" i="6"/>
  <c r="AA50" i="6"/>
  <c r="W50" i="6"/>
  <c r="X50" i="6" s="1"/>
  <c r="Q50" i="6"/>
  <c r="R50" i="6" s="1"/>
  <c r="AA49" i="6"/>
  <c r="W49" i="6"/>
  <c r="X49" i="6" s="1"/>
  <c r="Q49" i="6"/>
  <c r="R49" i="6" s="1"/>
  <c r="AA48" i="6"/>
  <c r="W48" i="6"/>
  <c r="Q48" i="6"/>
  <c r="R48" i="6" s="1"/>
  <c r="AA47" i="6"/>
  <c r="W47" i="6"/>
  <c r="X47" i="6" s="1"/>
  <c r="Q47" i="6"/>
  <c r="AA46" i="6"/>
  <c r="W46" i="6"/>
  <c r="X46" i="6" s="1"/>
  <c r="Q46" i="6"/>
  <c r="R46" i="6" s="1"/>
  <c r="AA45" i="6"/>
  <c r="W45" i="6"/>
  <c r="X45" i="6" s="1"/>
  <c r="Q45" i="6"/>
  <c r="R45" i="6" s="1"/>
  <c r="AA44" i="6"/>
  <c r="W44" i="6"/>
  <c r="X44" i="6" s="1"/>
  <c r="Q44" i="6"/>
  <c r="R44" i="6" s="1"/>
  <c r="AA43" i="6"/>
  <c r="W43" i="6"/>
  <c r="X43" i="6" s="1"/>
  <c r="Q43" i="6"/>
  <c r="R43" i="6" s="1"/>
  <c r="AA42" i="6"/>
  <c r="W42" i="6"/>
  <c r="X42" i="6" s="1"/>
  <c r="Q42" i="6"/>
  <c r="AA40" i="6"/>
  <c r="W40" i="6"/>
  <c r="X40" i="6" s="1"/>
  <c r="Q40" i="6"/>
  <c r="R40" i="6" s="1"/>
  <c r="AA39" i="6"/>
  <c r="X39" i="6"/>
  <c r="W39" i="6"/>
  <c r="Q39" i="6"/>
  <c r="AA38" i="6"/>
  <c r="W38" i="6"/>
  <c r="X38" i="6" s="1"/>
  <c r="Q38" i="6"/>
  <c r="R38" i="6" s="1"/>
  <c r="AA37" i="6"/>
  <c r="X37" i="6"/>
  <c r="W37" i="6"/>
  <c r="Q37" i="6"/>
  <c r="R37" i="6" s="1"/>
  <c r="AA36" i="6"/>
  <c r="W36" i="6"/>
  <c r="X36" i="6" s="1"/>
  <c r="Q36" i="6"/>
  <c r="AA35" i="6"/>
  <c r="W35" i="6"/>
  <c r="X35" i="6" s="1"/>
  <c r="R35" i="6"/>
  <c r="Q35" i="6"/>
  <c r="AA34" i="6"/>
  <c r="W34" i="6"/>
  <c r="X34" i="6" s="1"/>
  <c r="Q34" i="6"/>
  <c r="AA33" i="6"/>
  <c r="W33" i="6"/>
  <c r="X33" i="6" s="1"/>
  <c r="Q33" i="6"/>
  <c r="R33" i="6" s="1"/>
  <c r="AA32" i="6"/>
  <c r="W32" i="6"/>
  <c r="X32" i="6" s="1"/>
  <c r="Q32" i="6"/>
  <c r="AB32" i="6" s="1"/>
  <c r="AA31" i="6"/>
  <c r="W31" i="6"/>
  <c r="X31" i="6" s="1"/>
  <c r="Q31" i="6"/>
  <c r="AA30" i="6"/>
  <c r="W30" i="6"/>
  <c r="X30" i="6" s="1"/>
  <c r="Q30" i="6"/>
  <c r="R30" i="6" s="1"/>
  <c r="AA29" i="6"/>
  <c r="W29" i="6"/>
  <c r="Q29" i="6"/>
  <c r="R29" i="6" s="1"/>
  <c r="AA28" i="6"/>
  <c r="W28" i="6"/>
  <c r="X28" i="6" s="1"/>
  <c r="Q28" i="6"/>
  <c r="AA27" i="6"/>
  <c r="W27" i="6"/>
  <c r="X27" i="6" s="1"/>
  <c r="Q27" i="6"/>
  <c r="AA26" i="6"/>
  <c r="W26" i="6"/>
  <c r="X26" i="6" s="1"/>
  <c r="Q26" i="6"/>
  <c r="R26" i="6" s="1"/>
  <c r="AA25" i="6"/>
  <c r="W25" i="6"/>
  <c r="X25" i="6" s="1"/>
  <c r="Q25" i="6"/>
  <c r="R25" i="6" s="1"/>
  <c r="AA24" i="6"/>
  <c r="W24" i="6"/>
  <c r="X24" i="6" s="1"/>
  <c r="Q24" i="6"/>
  <c r="R24" i="6" s="1"/>
  <c r="AA23" i="6"/>
  <c r="W23" i="6"/>
  <c r="X23" i="6" s="1"/>
  <c r="Q23" i="6"/>
  <c r="AA22" i="6"/>
  <c r="W22" i="6"/>
  <c r="X22" i="6" s="1"/>
  <c r="Q22" i="6"/>
  <c r="R22" i="6" s="1"/>
  <c r="AA21" i="6"/>
  <c r="W21" i="6"/>
  <c r="Q21" i="6"/>
  <c r="R21" i="6" s="1"/>
  <c r="AA20" i="6"/>
  <c r="W20" i="6"/>
  <c r="X20" i="6" s="1"/>
  <c r="Q20" i="6"/>
  <c r="R20" i="6" s="1"/>
  <c r="AA19" i="6"/>
  <c r="W19" i="6"/>
  <c r="X19" i="6" s="1"/>
  <c r="Q19" i="6"/>
  <c r="R19" i="6" s="1"/>
  <c r="AA18" i="6"/>
  <c r="W18" i="6"/>
  <c r="X18" i="6" s="1"/>
  <c r="Q18" i="6"/>
  <c r="R18" i="6" s="1"/>
  <c r="AA17" i="6"/>
  <c r="W17" i="6"/>
  <c r="X17" i="6" s="1"/>
  <c r="Q17" i="6"/>
  <c r="R17" i="6" s="1"/>
  <c r="AA16" i="6"/>
  <c r="W16" i="6"/>
  <c r="X16" i="6" s="1"/>
  <c r="R16" i="6"/>
  <c r="Q16" i="6"/>
  <c r="AA15" i="6"/>
  <c r="W15" i="6"/>
  <c r="X15" i="6" s="1"/>
  <c r="Q15" i="6"/>
  <c r="AA14" i="6"/>
  <c r="W14" i="6"/>
  <c r="W54" i="6" s="1"/>
  <c r="Q14" i="6"/>
  <c r="R14" i="6" s="1"/>
  <c r="AB26" i="6" l="1"/>
  <c r="R32" i="6"/>
  <c r="AB29" i="6"/>
  <c r="AB24" i="6"/>
  <c r="AB44" i="6"/>
  <c r="AB33" i="6"/>
  <c r="X14" i="6"/>
  <c r="AA54" i="6"/>
  <c r="AB21" i="6"/>
  <c r="AB30" i="6"/>
  <c r="AB38" i="6"/>
  <c r="AB48" i="6"/>
  <c r="AB39" i="6"/>
  <c r="AB43" i="6"/>
  <c r="AB42" i="6"/>
  <c r="AB46" i="6"/>
  <c r="X21" i="6"/>
  <c r="AB27" i="6"/>
  <c r="AB31" i="6"/>
  <c r="AB22" i="6"/>
  <c r="X29" i="6"/>
  <c r="X48" i="6"/>
  <c r="AB16" i="6"/>
  <c r="AB18" i="6"/>
  <c r="AB28" i="6"/>
  <c r="AB50" i="6"/>
  <c r="AB19" i="6"/>
  <c r="AB34" i="6"/>
  <c r="AB36" i="6"/>
  <c r="AB40" i="6"/>
  <c r="R28" i="6"/>
  <c r="R31" i="6"/>
  <c r="R34" i="6"/>
  <c r="AB14" i="6"/>
  <c r="AB17" i="6"/>
  <c r="AB20" i="6"/>
  <c r="R36" i="6"/>
  <c r="R39" i="6"/>
  <c r="R42" i="6"/>
  <c r="AB49" i="6"/>
  <c r="AB15" i="6"/>
  <c r="R27" i="6"/>
  <c r="AB37" i="6"/>
  <c r="AB47" i="6"/>
  <c r="Q54" i="6"/>
  <c r="R15" i="6"/>
  <c r="AB25" i="6"/>
  <c r="AB35" i="6"/>
  <c r="R47" i="6"/>
  <c r="AB45" i="6"/>
  <c r="AB23" i="6"/>
  <c r="R23" i="6"/>
  <c r="X54" i="6" l="1"/>
  <c r="R54" i="6"/>
  <c r="AB54" i="6"/>
  <c r="E54" i="6"/>
  <c r="C54" i="6"/>
  <c r="AC15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C14" i="6" l="1"/>
  <c r="AC16" i="6" s="1"/>
  <c r="AC17" i="6" l="1"/>
  <c r="AC18" i="6" s="1"/>
  <c r="A10" i="6" s="1"/>
  <c r="A9" i="6"/>
</calcChain>
</file>

<file path=xl/sharedStrings.xml><?xml version="1.0" encoding="utf-8"?>
<sst xmlns="http://schemas.openxmlformats.org/spreadsheetml/2006/main" count="97" uniqueCount="29">
  <si>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</si>
  <si>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</si>
  <si>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</si>
  <si>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</si>
  <si>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</si>
  <si>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</si>
  <si>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</si>
  <si>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</si>
  <si>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</si>
  <si>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</si>
  <si>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</si>
  <si>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</si>
  <si>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</si>
  <si>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CONTIGUA 1</t>
  </si>
  <si>
    <t>EXTRAORDINARIA 1</t>
  </si>
  <si>
    <t>TOTAL</t>
  </si>
  <si>
    <t>VOTOS EN CANDIDATURA COMUN 2</t>
  </si>
  <si>
    <t>VOTOS EN CANDIDATURA COMUN 1</t>
  </si>
  <si>
    <t>Ayuntamiento</t>
  </si>
  <si>
    <t>BÁSICA</t>
  </si>
  <si>
    <t>CONTIGUA 2</t>
  </si>
  <si>
    <t>CONTIGUA 3</t>
  </si>
  <si>
    <t>CONTEPEC</t>
  </si>
  <si>
    <t>CONTIGUA 4</t>
  </si>
  <si>
    <t>EXTRAORDINARIA 1 CONTIGUA 1</t>
  </si>
  <si>
    <t>Municipio: 017 Contepec</t>
  </si>
  <si>
    <t>CÓMPUTOS MUNICIPALES</t>
  </si>
  <si>
    <t>VOTACIÓN EMITIDA</t>
  </si>
  <si>
    <t>ST-JRC-61/2015 Y ACUMULADOS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</si>
</sst>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rgb="FFFFF3FF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indexed="64"/>
      </top>
      <bottom style="thin">
        <color indexed="22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8" fillId="4" borderId="8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top" wrapText="1"/>
    </xf>
    <xf numFmtId="0" fontId="8" fillId="4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6" fillId="0" borderId="10" xfId="1" applyFont="1" applyFill="1" applyBorder="1" applyAlignment="1" applyProtection="1">
      <alignment wrapText="1"/>
      <protection locked="0"/>
    </xf>
    <xf numFmtId="0" fontId="6" fillId="0" borderId="11" xfId="1" applyFont="1" applyFill="1" applyBorder="1" applyAlignment="1" applyProtection="1">
      <alignment wrapText="1"/>
      <protection locked="0"/>
    </xf>
    <xf numFmtId="0" fontId="6" fillId="0" borderId="12" xfId="1" applyFont="1" applyFill="1" applyBorder="1" applyAlignment="1" applyProtection="1">
      <alignment wrapText="1"/>
      <protection locked="0"/>
    </xf>
    <xf numFmtId="0" fontId="6" fillId="0" borderId="1" xfId="1" applyFont="1" applyFill="1" applyBorder="1" applyAlignment="1" applyProtection="1">
      <alignment wrapText="1"/>
      <protection locked="0"/>
    </xf>
    <xf numFmtId="0" fontId="6" fillId="0" borderId="13" xfId="1" applyFont="1" applyFill="1" applyBorder="1" applyAlignment="1" applyProtection="1">
      <alignment wrapText="1"/>
      <protection locked="0"/>
    </xf>
    <xf numFmtId="0" fontId="6" fillId="0" borderId="14" xfId="1" applyFont="1" applyFill="1" applyBorder="1" applyAlignment="1" applyProtection="1">
      <alignment wrapText="1"/>
      <protection locked="0"/>
    </xf>
    <xf numFmtId="0" fontId="6" fillId="0" borderId="12" xfId="1" applyFont="1" applyFill="1" applyBorder="1" applyAlignment="1">
      <alignment wrapText="1"/>
    </xf>
    <xf numFmtId="0" fontId="6" fillId="6" borderId="16" xfId="1" applyFont="1" applyFill="1" applyBorder="1" applyAlignment="1" applyProtection="1">
      <alignment wrapText="1"/>
      <protection locked="0"/>
    </xf>
    <xf numFmtId="0" fontId="6" fillId="6" borderId="15" xfId="1" applyFont="1" applyFill="1" applyBorder="1" applyAlignment="1" applyProtection="1">
      <alignment wrapText="1"/>
      <protection locked="0"/>
    </xf>
    <xf numFmtId="0" fontId="6" fillId="6" borderId="17" xfId="1" applyFont="1" applyFill="1" applyBorder="1" applyAlignment="1" applyProtection="1">
      <alignment wrapText="1"/>
      <protection locked="0"/>
    </xf>
    <xf numFmtId="0" fontId="6" fillId="6" borderId="9" xfId="1" applyFont="1" applyFill="1" applyBorder="1" applyAlignment="1" applyProtection="1">
      <alignment wrapText="1"/>
      <protection locked="0"/>
    </xf>
    <xf numFmtId="0" fontId="6" fillId="6" borderId="18" xfId="1" applyFont="1" applyFill="1" applyBorder="1" applyAlignment="1">
      <alignment wrapText="1"/>
    </xf>
    <xf numFmtId="0" fontId="6" fillId="0" borderId="19" xfId="1" applyFont="1" applyFill="1" applyBorder="1" applyAlignment="1" applyProtection="1">
      <alignment wrapText="1"/>
      <protection locked="0"/>
    </xf>
    <xf numFmtId="0" fontId="6" fillId="0" borderId="18" xfId="1" applyFont="1" applyFill="1" applyBorder="1" applyAlignment="1" applyProtection="1">
      <alignment wrapText="1"/>
      <protection locked="0"/>
    </xf>
    <xf numFmtId="0" fontId="6" fillId="0" borderId="9" xfId="1" applyFont="1" applyFill="1" applyBorder="1" applyAlignment="1" applyProtection="1">
      <alignment wrapText="1"/>
      <protection locked="0"/>
    </xf>
    <xf numFmtId="0" fontId="6" fillId="0" borderId="18" xfId="1" applyFont="1" applyFill="1" applyBorder="1" applyAlignment="1">
      <alignment wrapText="1"/>
    </xf>
    <xf numFmtId="166" fontId="6" fillId="0" borderId="0" xfId="1" applyNumberFormat="1" applyFont="1" applyFill="1" applyBorder="1" applyAlignment="1">
      <alignment horizontal="center" wrapText="1"/>
    </xf>
    <xf numFmtId="165" fontId="6" fillId="0" borderId="0" xfId="1" applyNumberFormat="1" applyFont="1" applyFill="1" applyBorder="1" applyAlignment="1">
      <alignment horizontal="left" wrapText="1"/>
    </xf>
    <xf numFmtId="165" fontId="6" fillId="0" borderId="0" xfId="1" applyNumberFormat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left" wrapText="1"/>
    </xf>
    <xf numFmtId="0" fontId="6" fillId="0" borderId="0" xfId="1" applyFont="1" applyFill="1" applyBorder="1" applyAlignment="1">
      <alignment horizontal="right" wrapText="1"/>
    </xf>
    <xf numFmtId="0" fontId="6" fillId="0" borderId="0" xfId="1" applyFont="1" applyFill="1" applyBorder="1" applyAlignment="1" applyProtection="1">
      <alignment wrapText="1"/>
      <protection locked="0"/>
    </xf>
    <xf numFmtId="0" fontId="6" fillId="0" borderId="0" xfId="1" applyFont="1" applyFill="1" applyBorder="1" applyAlignment="1">
      <alignment wrapText="1"/>
    </xf>
    <xf numFmtId="166" fontId="6" fillId="7" borderId="0" xfId="1" applyNumberFormat="1" applyFont="1" applyFill="1" applyBorder="1" applyAlignment="1">
      <alignment horizontal="center" wrapText="1"/>
    </xf>
    <xf numFmtId="165" fontId="6" fillId="7" borderId="0" xfId="1" applyNumberFormat="1" applyFont="1" applyFill="1" applyBorder="1" applyAlignment="1">
      <alignment horizontal="left" wrapText="1"/>
    </xf>
    <xf numFmtId="165" fontId="6" fillId="7" borderId="0" xfId="1" applyNumberFormat="1" applyFont="1" applyFill="1" applyBorder="1" applyAlignment="1">
      <alignment horizontal="center" wrapText="1"/>
    </xf>
    <xf numFmtId="0" fontId="6" fillId="7" borderId="0" xfId="1" applyFont="1" applyFill="1" applyBorder="1" applyAlignment="1">
      <alignment horizontal="left" wrapText="1"/>
    </xf>
    <xf numFmtId="0" fontId="6" fillId="7" borderId="0" xfId="1" applyFont="1" applyFill="1" applyBorder="1" applyAlignment="1">
      <alignment horizontal="right" wrapText="1"/>
    </xf>
    <xf numFmtId="0" fontId="6" fillId="7" borderId="0" xfId="1" applyFont="1" applyFill="1" applyBorder="1" applyAlignment="1" applyProtection="1">
      <alignment wrapText="1"/>
      <protection locked="0"/>
    </xf>
    <xf numFmtId="0" fontId="6" fillId="7" borderId="0" xfId="1" applyFont="1" applyFill="1" applyBorder="1" applyAlignment="1">
      <alignment wrapText="1"/>
    </xf>
    <xf numFmtId="0" fontId="8" fillId="8" borderId="20" xfId="1" applyFont="1" applyFill="1" applyBorder="1" applyAlignment="1">
      <alignment horizontal="center" vertical="center" wrapText="1"/>
    </xf>
    <xf numFmtId="0" fontId="8" fillId="8" borderId="20" xfId="1" applyFont="1" applyFill="1" applyBorder="1" applyAlignment="1">
      <alignment horizontal="left" vertical="center" wrapText="1"/>
    </xf>
    <xf numFmtId="3" fontId="8" fillId="8" borderId="20" xfId="1" applyNumberFormat="1" applyFont="1" applyFill="1" applyBorder="1" applyAlignment="1">
      <alignment horizontal="right" vertical="center" wrapText="1"/>
    </xf>
    <xf numFmtId="166" fontId="6" fillId="0" borderId="10" xfId="1" applyNumberFormat="1" applyFont="1" applyFill="1" applyBorder="1" applyAlignment="1">
      <alignment horizontal="center" wrapText="1"/>
    </xf>
    <xf numFmtId="166" fontId="6" fillId="6" borderId="16" xfId="1" applyNumberFormat="1" applyFont="1" applyFill="1" applyBorder="1" applyAlignment="1">
      <alignment horizontal="center" wrapText="1"/>
    </xf>
    <xf numFmtId="166" fontId="6" fillId="0" borderId="19" xfId="1" applyNumberFormat="1" applyFont="1" applyFill="1" applyBorder="1" applyAlignment="1">
      <alignment horizontal="center" wrapText="1"/>
    </xf>
    <xf numFmtId="2" fontId="0" fillId="0" borderId="0" xfId="0" applyNumberFormat="1"/>
    <xf numFmtId="165" fontId="10" fillId="0" borderId="1" xfId="1" applyNumberFormat="1" applyFont="1" applyFill="1" applyBorder="1" applyAlignment="1">
      <alignment horizontal="left"/>
    </xf>
    <xf numFmtId="0" fontId="11" fillId="0" borderId="0" xfId="0" applyFont="1"/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21" xfId="1" applyFont="1" applyFill="1" applyBorder="1" applyAlignment="1" applyProtection="1">
      <alignment wrapText="1"/>
      <protection locked="0"/>
    </xf>
    <xf numFmtId="0" fontId="6" fillId="0" borderId="15" xfId="2" applyFont="1" applyFill="1" applyBorder="1" applyAlignment="1">
      <alignment wrapText="1"/>
    </xf>
    <xf numFmtId="165" fontId="6" fillId="0" borderId="15" xfId="2" applyNumberFormat="1" applyFont="1" applyFill="1" applyBorder="1" applyAlignment="1">
      <alignment horizontal="center" wrapText="1"/>
    </xf>
    <xf numFmtId="0" fontId="1" fillId="0" borderId="0" xfId="0" applyFont="1" applyFill="1"/>
    <xf numFmtId="0" fontId="0" fillId="0" borderId="0" xfId="0" applyFill="1"/>
    <xf numFmtId="0" fontId="8" fillId="5" borderId="6" xfId="1" applyFont="1" applyFill="1" applyBorder="1" applyAlignment="1">
      <alignment horizontal="center" wrapText="1"/>
    </xf>
    <xf numFmtId="0" fontId="8" fillId="5" borderId="5" xfId="1" applyFont="1" applyFill="1" applyBorder="1" applyAlignment="1">
      <alignment horizontal="center" wrapText="1"/>
    </xf>
    <xf numFmtId="0" fontId="8" fillId="5" borderId="7" xfId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6" fillId="9" borderId="16" xfId="1" applyFont="1" applyFill="1" applyBorder="1" applyAlignment="1" applyProtection="1">
      <alignment wrapText="1"/>
      <protection locked="0"/>
    </xf>
    <xf numFmtId="0" fontId="6" fillId="9" borderId="15" xfId="1" applyFont="1" applyFill="1" applyBorder="1" applyAlignment="1" applyProtection="1">
      <alignment wrapText="1"/>
      <protection locked="0"/>
    </xf>
    <xf numFmtId="0" fontId="6" fillId="9" borderId="17" xfId="1" applyFont="1" applyFill="1" applyBorder="1" applyAlignment="1" applyProtection="1">
      <alignment wrapText="1"/>
      <protection locked="0"/>
    </xf>
    <xf numFmtId="0" fontId="6" fillId="9" borderId="9" xfId="1" applyFont="1" applyFill="1" applyBorder="1" applyAlignment="1" applyProtection="1">
      <alignment wrapText="1"/>
      <protection locked="0"/>
    </xf>
    <xf numFmtId="0" fontId="6" fillId="9" borderId="18" xfId="1" applyFont="1" applyFill="1" applyBorder="1" applyAlignment="1">
      <alignment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422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12</xdr:row>
      <xdr:rowOff>38100</xdr:rowOff>
    </xdr:from>
    <xdr:to>
      <xdr:col>14</xdr:col>
      <xdr:colOff>516675</xdr:colOff>
      <xdr:row>12</xdr:row>
      <xdr:rowOff>488100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2324100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12</xdr:row>
      <xdr:rowOff>52275</xdr:rowOff>
    </xdr:from>
    <xdr:to>
      <xdr:col>19</xdr:col>
      <xdr:colOff>533400</xdr:colOff>
      <xdr:row>12</xdr:row>
      <xdr:rowOff>528525</xdr:rowOff>
    </xdr:to>
    <xdr:pic>
      <xdr:nvPicPr>
        <xdr:cNvPr id="2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7825" y="2338275"/>
          <a:ext cx="476250" cy="476250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35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36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71325</xdr:colOff>
      <xdr:row>12</xdr:row>
      <xdr:rowOff>52275</xdr:rowOff>
    </xdr:from>
    <xdr:ext cx="476250" cy="476250"/>
    <xdr:pic>
      <xdr:nvPicPr>
        <xdr:cNvPr id="43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5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47625</xdr:colOff>
      <xdr:row>12</xdr:row>
      <xdr:rowOff>63082</xdr:rowOff>
    </xdr:from>
    <xdr:ext cx="438000" cy="457467"/>
    <xdr:pic>
      <xdr:nvPicPr>
        <xdr:cNvPr id="4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9525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561975</xdr:colOff>
      <xdr:row>12</xdr:row>
      <xdr:rowOff>53557</xdr:rowOff>
    </xdr:from>
    <xdr:ext cx="438000" cy="457467"/>
    <xdr:pic>
      <xdr:nvPicPr>
        <xdr:cNvPr id="48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2100" y="2339557"/>
          <a:ext cx="438000" cy="457467"/>
        </a:xfrm>
        <a:prstGeom prst="rect">
          <a:avLst/>
        </a:prstGeom>
      </xdr:spPr>
    </xdr:pic>
    <xdr:clientData/>
  </xdr:oneCellAnchor>
  <xdr:twoCellAnchor editAs="oneCell">
    <xdr:from>
      <xdr:col>20</xdr:col>
      <xdr:colOff>542925</xdr:colOff>
      <xdr:row>12</xdr:row>
      <xdr:rowOff>57150</xdr:rowOff>
    </xdr:from>
    <xdr:to>
      <xdr:col>20</xdr:col>
      <xdr:colOff>994068</xdr:colOff>
      <xdr:row>12</xdr:row>
      <xdr:rowOff>508293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706600" y="2343150"/>
          <a:ext cx="451143" cy="451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571500</xdr:colOff>
      <xdr:row>12</xdr:row>
      <xdr:rowOff>66675</xdr:rowOff>
    </xdr:from>
    <xdr:to>
      <xdr:col>19</xdr:col>
      <xdr:colOff>1022643</xdr:colOff>
      <xdr:row>12</xdr:row>
      <xdr:rowOff>517818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92175" y="2352675"/>
          <a:ext cx="451143" cy="451143"/>
        </a:xfrm>
        <a:prstGeom prst="rect">
          <a:avLst/>
        </a:prstGeom>
      </xdr:spPr>
    </xdr:pic>
    <xdr:clientData/>
  </xdr:twoCellAnchor>
  <xdr:twoCellAnchor editAs="oneCell">
    <xdr:from>
      <xdr:col>21</xdr:col>
      <xdr:colOff>1038225</xdr:colOff>
      <xdr:row>12</xdr:row>
      <xdr:rowOff>47625</xdr:rowOff>
    </xdr:from>
    <xdr:to>
      <xdr:col>21</xdr:col>
      <xdr:colOff>1489368</xdr:colOff>
      <xdr:row>12</xdr:row>
      <xdr:rowOff>498768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240125" y="2333625"/>
          <a:ext cx="451143" cy="451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workbookViewId="0">
      <pane xSplit="5" ySplit="13" topLeftCell="M41" activePane="bottomRight" state="frozen"/>
      <selection pane="topRight" activeCell="F1" sqref="F1"/>
      <selection pane="bottomLeft" activeCell="A13" sqref="A13"/>
      <selection pane="bottomRight" activeCell="AD41" sqref="AD41"/>
    </sheetView>
  </sheetViews>
  <sheetFormatPr baseColWidth="10" defaultRowHeight="15" customHeight="1" x14ac:dyDescent="0.25"/>
  <cols>
    <col min="1" max="1" width="5.140625" bestFit="1" customWidth="1"/>
    <col min="2" max="2" width="18.5703125" style="5" customWidth="1"/>
    <col min="3" max="3" width="6.5703125" style="5" bestFit="1" customWidth="1"/>
    <col min="4" max="4" width="14.5703125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0" width="17.140625" customWidth="1"/>
    <col min="21" max="21" width="15.5703125" customWidth="1"/>
    <col min="22" max="22" width="22.7109375" customWidth="1"/>
    <col min="23" max="24" width="11.85546875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0" t="s">
        <v>26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9" ht="15" customHeight="1" x14ac:dyDescent="0.25">
      <c r="B6" s="1"/>
      <c r="C6" s="1"/>
      <c r="D6" s="1"/>
      <c r="E6" s="2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spans="1:29" ht="15" customHeight="1" x14ac:dyDescent="0.3">
      <c r="A7" s="61"/>
      <c r="B7" s="61"/>
      <c r="C7" s="61"/>
      <c r="D7" s="61"/>
      <c r="E7" s="2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9" ht="15" customHeight="1" x14ac:dyDescent="0.3">
      <c r="A8" s="61" t="s">
        <v>25</v>
      </c>
      <c r="B8" s="61"/>
      <c r="C8" s="61"/>
      <c r="D8" s="61"/>
      <c r="F8" s="62" t="s">
        <v>18</v>
      </c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</row>
    <row r="9" spans="1:29" ht="15" customHeight="1" x14ac:dyDescent="0.3">
      <c r="A9" s="48" t="str">
        <f>CONCATENATE("Casillas computadas: ",AC16," de ",AC15)</f>
        <v>Casillas computadas: 37 de 37</v>
      </c>
      <c r="B9" s="51"/>
      <c r="C9" s="51"/>
      <c r="D9" s="51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</row>
    <row r="10" spans="1:29" ht="15" customHeight="1" x14ac:dyDescent="0.3">
      <c r="A10" s="49" t="str">
        <f>CONCATENATE("Porcentaje de avance de captura: ",AC18,"%")</f>
        <v>Porcentaje de avance de captura: 100.00%</v>
      </c>
      <c r="B10" s="3"/>
      <c r="C10" s="3"/>
      <c r="D10" s="4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63" t="s">
        <v>0</v>
      </c>
      <c r="B12" s="64"/>
      <c r="C12" s="64"/>
      <c r="D12" s="64"/>
      <c r="E12" s="65"/>
      <c r="F12" s="66" t="s">
        <v>1</v>
      </c>
      <c r="G12" s="67"/>
      <c r="H12" s="67"/>
      <c r="I12" s="67"/>
      <c r="J12" s="67"/>
      <c r="K12" s="67"/>
      <c r="L12" s="67"/>
      <c r="M12" s="67"/>
      <c r="N12" s="67"/>
      <c r="O12" s="68"/>
      <c r="P12" s="69" t="s">
        <v>17</v>
      </c>
      <c r="Q12" s="69"/>
      <c r="R12" s="69"/>
      <c r="S12" s="57" t="s">
        <v>16</v>
      </c>
      <c r="T12" s="58"/>
      <c r="U12" s="58"/>
      <c r="V12" s="58"/>
      <c r="W12" s="58"/>
      <c r="X12" s="59"/>
      <c r="Y12" s="70" t="s">
        <v>2</v>
      </c>
      <c r="Z12" s="71"/>
      <c r="AA12" s="71"/>
      <c r="AB12" s="72"/>
    </row>
    <row r="13" spans="1:29" s="10" customFormat="1" ht="45.75" thickBot="1" x14ac:dyDescent="0.3">
      <c r="A13" s="6" t="s">
        <v>3</v>
      </c>
      <c r="B13" s="6" t="s">
        <v>4</v>
      </c>
      <c r="C13" s="6" t="s">
        <v>5</v>
      </c>
      <c r="D13" s="6" t="s">
        <v>6</v>
      </c>
      <c r="E13" s="6" t="s">
        <v>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9" t="s">
        <v>8</v>
      </c>
      <c r="R13" s="9" t="s">
        <v>9</v>
      </c>
      <c r="S13" s="7"/>
      <c r="T13" s="7"/>
      <c r="U13" s="7"/>
      <c r="V13" s="7"/>
      <c r="W13" s="7" t="s">
        <v>8</v>
      </c>
      <c r="X13" s="7" t="s">
        <v>9</v>
      </c>
      <c r="Y13" s="9" t="s">
        <v>10</v>
      </c>
      <c r="Z13" s="9" t="s">
        <v>11</v>
      </c>
      <c r="AA13" s="9" t="s">
        <v>12</v>
      </c>
      <c r="AB13" s="9" t="s">
        <v>27</v>
      </c>
    </row>
    <row r="14" spans="1:29" ht="15" customHeight="1" x14ac:dyDescent="0.25">
      <c r="A14" s="44">
        <v>1</v>
      </c>
      <c r="B14" s="53" t="s">
        <v>22</v>
      </c>
      <c r="C14" s="54">
        <v>286</v>
      </c>
      <c r="D14" s="53" t="s">
        <v>19</v>
      </c>
      <c r="E14" s="2">
        <v>656</v>
      </c>
      <c r="F14" s="11">
        <v>139</v>
      </c>
      <c r="G14" s="12">
        <v>121</v>
      </c>
      <c r="H14" s="12">
        <v>126</v>
      </c>
      <c r="I14" s="12"/>
      <c r="J14" s="12">
        <v>1</v>
      </c>
      <c r="K14" s="12">
        <v>30</v>
      </c>
      <c r="L14" s="12"/>
      <c r="M14" s="12">
        <v>3</v>
      </c>
      <c r="N14" s="12"/>
      <c r="O14" s="13"/>
      <c r="P14" s="15"/>
      <c r="Q14" s="14">
        <f>P14</f>
        <v>0</v>
      </c>
      <c r="R14" s="52">
        <f>Q14+G14+J14</f>
        <v>122</v>
      </c>
      <c r="S14" s="15"/>
      <c r="T14" s="15"/>
      <c r="U14" s="15"/>
      <c r="V14" s="15"/>
      <c r="W14" s="14">
        <f>SUM(S14:V14)</f>
        <v>0</v>
      </c>
      <c r="X14" s="52">
        <f t="shared" ref="X14:X50" si="0">W14+H14+I14+O14</f>
        <v>126</v>
      </c>
      <c r="Y14" s="11"/>
      <c r="Z14" s="12"/>
      <c r="AA14" s="16">
        <f t="shared" ref="AA14:AA50" si="1">SUM(F14:O14)</f>
        <v>420</v>
      </c>
      <c r="AB14" s="17">
        <f t="shared" ref="AB14:AB50" si="2">Q14+W14+Y14+Z14+AA14</f>
        <v>420</v>
      </c>
      <c r="AC14">
        <f>COUNTIF(AB14:AB50,0)</f>
        <v>0</v>
      </c>
    </row>
    <row r="15" spans="1:29" ht="15" customHeight="1" x14ac:dyDescent="0.25">
      <c r="A15" s="45">
        <f>A14+1</f>
        <v>2</v>
      </c>
      <c r="B15" s="53" t="s">
        <v>22</v>
      </c>
      <c r="C15" s="54">
        <v>286</v>
      </c>
      <c r="D15" s="53" t="s">
        <v>13</v>
      </c>
      <c r="E15" s="2">
        <v>655</v>
      </c>
      <c r="F15" s="18">
        <v>175</v>
      </c>
      <c r="G15" s="19">
        <v>108</v>
      </c>
      <c r="H15" s="19">
        <v>113</v>
      </c>
      <c r="I15" s="19">
        <v>3</v>
      </c>
      <c r="J15" s="19"/>
      <c r="K15" s="19">
        <v>41</v>
      </c>
      <c r="L15" s="19">
        <v>6</v>
      </c>
      <c r="M15" s="19">
        <v>2</v>
      </c>
      <c r="N15" s="19"/>
      <c r="O15" s="20"/>
      <c r="P15" s="18">
        <v>3</v>
      </c>
      <c r="Q15" s="19">
        <f t="shared" ref="Q15:Q50" si="3">P15</f>
        <v>3</v>
      </c>
      <c r="R15" s="20">
        <f t="shared" ref="R15:R50" si="4">Q15+G15+J15</f>
        <v>111</v>
      </c>
      <c r="S15" s="18">
        <v>2</v>
      </c>
      <c r="T15" s="18"/>
      <c r="U15" s="18"/>
      <c r="V15" s="18"/>
      <c r="W15" s="19">
        <f t="shared" ref="W15:W50" si="5">SUM(S15:V15)</f>
        <v>2</v>
      </c>
      <c r="X15" s="20">
        <f t="shared" si="0"/>
        <v>118</v>
      </c>
      <c r="Y15" s="18"/>
      <c r="Z15" s="19">
        <v>8</v>
      </c>
      <c r="AA15" s="21">
        <f t="shared" si="1"/>
        <v>448</v>
      </c>
      <c r="AB15" s="22">
        <f t="shared" si="2"/>
        <v>461</v>
      </c>
      <c r="AC15">
        <f>C54</f>
        <v>37</v>
      </c>
    </row>
    <row r="16" spans="1:29" ht="15" customHeight="1" x14ac:dyDescent="0.25">
      <c r="A16" s="46">
        <f t="shared" ref="A16:A50" si="6">A15+1</f>
        <v>3</v>
      </c>
      <c r="B16" s="53" t="s">
        <v>22</v>
      </c>
      <c r="C16" s="54">
        <v>286</v>
      </c>
      <c r="D16" s="53" t="s">
        <v>20</v>
      </c>
      <c r="E16" s="2">
        <v>655</v>
      </c>
      <c r="F16" s="23">
        <v>175</v>
      </c>
      <c r="G16" s="14">
        <v>107</v>
      </c>
      <c r="H16" s="14">
        <v>102</v>
      </c>
      <c r="I16" s="14"/>
      <c r="J16" s="14">
        <v>1</v>
      </c>
      <c r="K16" s="14">
        <v>38</v>
      </c>
      <c r="L16" s="14">
        <v>3</v>
      </c>
      <c r="M16" s="14">
        <v>1</v>
      </c>
      <c r="N16" s="14"/>
      <c r="O16" s="24"/>
      <c r="P16" s="23">
        <v>2</v>
      </c>
      <c r="Q16" s="14">
        <f t="shared" si="3"/>
        <v>2</v>
      </c>
      <c r="R16" s="24">
        <f t="shared" si="4"/>
        <v>110</v>
      </c>
      <c r="S16" s="23">
        <v>1</v>
      </c>
      <c r="T16" s="23"/>
      <c r="U16" s="23"/>
      <c r="V16" s="23"/>
      <c r="W16" s="14">
        <f t="shared" si="5"/>
        <v>1</v>
      </c>
      <c r="X16" s="24">
        <f t="shared" si="0"/>
        <v>103</v>
      </c>
      <c r="Y16" s="23"/>
      <c r="Z16" s="14">
        <v>14</v>
      </c>
      <c r="AA16" s="25">
        <f t="shared" si="1"/>
        <v>427</v>
      </c>
      <c r="AB16" s="26">
        <f t="shared" si="2"/>
        <v>444</v>
      </c>
      <c r="AC16">
        <f>AC15-AC14</f>
        <v>37</v>
      </c>
    </row>
    <row r="17" spans="1:29" ht="15" customHeight="1" x14ac:dyDescent="0.25">
      <c r="A17" s="45">
        <f t="shared" si="6"/>
        <v>4</v>
      </c>
      <c r="B17" s="53" t="s">
        <v>22</v>
      </c>
      <c r="C17" s="54">
        <v>287</v>
      </c>
      <c r="D17" s="53" t="s">
        <v>19</v>
      </c>
      <c r="E17" s="2">
        <v>747</v>
      </c>
      <c r="F17" s="18">
        <v>188</v>
      </c>
      <c r="G17" s="19">
        <v>123</v>
      </c>
      <c r="H17" s="19">
        <v>155</v>
      </c>
      <c r="I17" s="19"/>
      <c r="J17" s="19">
        <v>1</v>
      </c>
      <c r="K17" s="19">
        <v>26</v>
      </c>
      <c r="L17" s="19">
        <v>2</v>
      </c>
      <c r="M17" s="19">
        <v>1</v>
      </c>
      <c r="N17" s="19"/>
      <c r="O17" s="20"/>
      <c r="P17" s="18">
        <v>1</v>
      </c>
      <c r="Q17" s="19">
        <f t="shared" si="3"/>
        <v>1</v>
      </c>
      <c r="R17" s="20">
        <f t="shared" si="4"/>
        <v>125</v>
      </c>
      <c r="S17" s="18">
        <v>6</v>
      </c>
      <c r="T17" s="18"/>
      <c r="U17" s="18"/>
      <c r="V17" s="18">
        <v>1</v>
      </c>
      <c r="W17" s="19">
        <f t="shared" si="5"/>
        <v>7</v>
      </c>
      <c r="X17" s="20">
        <f t="shared" si="0"/>
        <v>162</v>
      </c>
      <c r="Y17" s="18"/>
      <c r="Z17" s="19">
        <v>12</v>
      </c>
      <c r="AA17" s="21">
        <f t="shared" si="1"/>
        <v>496</v>
      </c>
      <c r="AB17" s="22">
        <f t="shared" si="2"/>
        <v>516</v>
      </c>
      <c r="AC17" s="47">
        <f>AC16*100/AC15</f>
        <v>100</v>
      </c>
    </row>
    <row r="18" spans="1:29" ht="15" customHeight="1" x14ac:dyDescent="0.25">
      <c r="A18" s="46">
        <f t="shared" si="6"/>
        <v>5</v>
      </c>
      <c r="B18" s="53" t="s">
        <v>22</v>
      </c>
      <c r="C18" s="54">
        <v>288</v>
      </c>
      <c r="D18" s="53" t="s">
        <v>19</v>
      </c>
      <c r="E18" s="2">
        <v>638</v>
      </c>
      <c r="F18" s="23">
        <v>153</v>
      </c>
      <c r="G18" s="14">
        <v>107</v>
      </c>
      <c r="H18" s="14">
        <v>135</v>
      </c>
      <c r="I18" s="14">
        <v>3</v>
      </c>
      <c r="J18" s="14"/>
      <c r="K18" s="14">
        <v>8</v>
      </c>
      <c r="L18" s="14"/>
      <c r="M18" s="14">
        <v>3</v>
      </c>
      <c r="N18" s="14"/>
      <c r="O18" s="24"/>
      <c r="P18" s="23">
        <v>3</v>
      </c>
      <c r="Q18" s="14">
        <f t="shared" si="3"/>
        <v>3</v>
      </c>
      <c r="R18" s="24">
        <f t="shared" si="4"/>
        <v>110</v>
      </c>
      <c r="S18" s="23"/>
      <c r="T18" s="23"/>
      <c r="U18" s="23"/>
      <c r="V18" s="23">
        <v>3</v>
      </c>
      <c r="W18" s="14">
        <f t="shared" si="5"/>
        <v>3</v>
      </c>
      <c r="X18" s="24">
        <f t="shared" si="0"/>
        <v>141</v>
      </c>
      <c r="Y18" s="23"/>
      <c r="Z18" s="14">
        <v>6</v>
      </c>
      <c r="AA18" s="25">
        <f t="shared" si="1"/>
        <v>409</v>
      </c>
      <c r="AB18" s="26">
        <f t="shared" si="2"/>
        <v>421</v>
      </c>
      <c r="AC18" s="50" t="str">
        <f>TEXT(AC17,"0.00")</f>
        <v>100.00</v>
      </c>
    </row>
    <row r="19" spans="1:29" ht="15" customHeight="1" x14ac:dyDescent="0.25">
      <c r="A19" s="45">
        <f t="shared" si="6"/>
        <v>6</v>
      </c>
      <c r="B19" s="53" t="s">
        <v>22</v>
      </c>
      <c r="C19" s="54">
        <v>288</v>
      </c>
      <c r="D19" s="53" t="s">
        <v>13</v>
      </c>
      <c r="E19" s="2">
        <v>638</v>
      </c>
      <c r="F19" s="18">
        <v>125</v>
      </c>
      <c r="G19" s="19">
        <v>131</v>
      </c>
      <c r="H19" s="19">
        <v>146</v>
      </c>
      <c r="I19" s="19"/>
      <c r="J19" s="19"/>
      <c r="K19" s="19">
        <v>24</v>
      </c>
      <c r="L19" s="19">
        <v>4</v>
      </c>
      <c r="M19" s="19">
        <v>4</v>
      </c>
      <c r="N19" s="19"/>
      <c r="O19" s="20"/>
      <c r="P19" s="18"/>
      <c r="Q19" s="19">
        <f t="shared" si="3"/>
        <v>0</v>
      </c>
      <c r="R19" s="20">
        <f t="shared" si="4"/>
        <v>131</v>
      </c>
      <c r="S19" s="18"/>
      <c r="T19" s="18"/>
      <c r="U19" s="18"/>
      <c r="V19" s="18"/>
      <c r="W19" s="19">
        <f t="shared" si="5"/>
        <v>0</v>
      </c>
      <c r="X19" s="20">
        <f t="shared" si="0"/>
        <v>146</v>
      </c>
      <c r="Y19" s="18"/>
      <c r="Z19" s="19">
        <v>10</v>
      </c>
      <c r="AA19" s="21">
        <f t="shared" si="1"/>
        <v>434</v>
      </c>
      <c r="AB19" s="22">
        <f t="shared" si="2"/>
        <v>444</v>
      </c>
    </row>
    <row r="20" spans="1:29" s="56" customFormat="1" ht="15" customHeight="1" x14ac:dyDescent="0.25">
      <c r="A20" s="46">
        <f t="shared" si="6"/>
        <v>7</v>
      </c>
      <c r="B20" s="53" t="s">
        <v>22</v>
      </c>
      <c r="C20" s="54">
        <v>288</v>
      </c>
      <c r="D20" s="53" t="s">
        <v>20</v>
      </c>
      <c r="E20" s="55">
        <v>637</v>
      </c>
      <c r="F20" s="23">
        <v>120</v>
      </c>
      <c r="G20" s="14">
        <v>108</v>
      </c>
      <c r="H20" s="14">
        <v>152</v>
      </c>
      <c r="I20" s="14">
        <v>4</v>
      </c>
      <c r="J20" s="14">
        <v>2</v>
      </c>
      <c r="K20" s="14">
        <v>31</v>
      </c>
      <c r="L20" s="14">
        <v>3</v>
      </c>
      <c r="M20" s="14">
        <v>1</v>
      </c>
      <c r="N20" s="14"/>
      <c r="O20" s="24"/>
      <c r="P20" s="23">
        <v>3</v>
      </c>
      <c r="Q20" s="14">
        <f t="shared" si="3"/>
        <v>3</v>
      </c>
      <c r="R20" s="24">
        <f t="shared" si="4"/>
        <v>113</v>
      </c>
      <c r="S20" s="23">
        <v>1</v>
      </c>
      <c r="T20" s="23">
        <v>1</v>
      </c>
      <c r="U20" s="23"/>
      <c r="V20" s="23"/>
      <c r="W20" s="14">
        <f t="shared" si="5"/>
        <v>2</v>
      </c>
      <c r="X20" s="24">
        <f t="shared" si="0"/>
        <v>158</v>
      </c>
      <c r="Y20" s="23"/>
      <c r="Z20" s="14">
        <v>10</v>
      </c>
      <c r="AA20" s="25">
        <f t="shared" si="1"/>
        <v>421</v>
      </c>
      <c r="AB20" s="26">
        <f t="shared" si="2"/>
        <v>436</v>
      </c>
    </row>
    <row r="21" spans="1:29" ht="15" customHeight="1" x14ac:dyDescent="0.25">
      <c r="A21" s="45">
        <f t="shared" si="6"/>
        <v>8</v>
      </c>
      <c r="B21" s="53" t="s">
        <v>22</v>
      </c>
      <c r="C21" s="54">
        <v>288</v>
      </c>
      <c r="D21" s="53" t="s">
        <v>21</v>
      </c>
      <c r="E21" s="2">
        <v>637</v>
      </c>
      <c r="F21" s="18">
        <v>145</v>
      </c>
      <c r="G21" s="19">
        <v>109</v>
      </c>
      <c r="H21" s="19">
        <v>132</v>
      </c>
      <c r="I21" s="19">
        <v>2</v>
      </c>
      <c r="J21" s="19">
        <v>1</v>
      </c>
      <c r="K21" s="19">
        <v>47</v>
      </c>
      <c r="L21" s="19">
        <v>1</v>
      </c>
      <c r="M21" s="19">
        <v>4</v>
      </c>
      <c r="N21" s="19"/>
      <c r="O21" s="20"/>
      <c r="P21" s="18"/>
      <c r="Q21" s="19">
        <f t="shared" si="3"/>
        <v>0</v>
      </c>
      <c r="R21" s="20">
        <f t="shared" si="4"/>
        <v>110</v>
      </c>
      <c r="S21" s="18">
        <v>4</v>
      </c>
      <c r="T21" s="18"/>
      <c r="U21" s="18"/>
      <c r="V21" s="18"/>
      <c r="W21" s="19">
        <f t="shared" si="5"/>
        <v>4</v>
      </c>
      <c r="X21" s="20">
        <f t="shared" si="0"/>
        <v>138</v>
      </c>
      <c r="Y21" s="18"/>
      <c r="Z21" s="19">
        <v>14</v>
      </c>
      <c r="AA21" s="21">
        <f t="shared" si="1"/>
        <v>441</v>
      </c>
      <c r="AB21" s="22">
        <f t="shared" si="2"/>
        <v>459</v>
      </c>
    </row>
    <row r="22" spans="1:29" ht="15" customHeight="1" x14ac:dyDescent="0.25">
      <c r="A22" s="46">
        <f t="shared" si="6"/>
        <v>9</v>
      </c>
      <c r="B22" s="53" t="s">
        <v>22</v>
      </c>
      <c r="C22" s="54">
        <v>288</v>
      </c>
      <c r="D22" s="53" t="s">
        <v>23</v>
      </c>
      <c r="E22" s="2">
        <v>637</v>
      </c>
      <c r="F22" s="23">
        <v>127</v>
      </c>
      <c r="G22" s="14">
        <v>140</v>
      </c>
      <c r="H22" s="14">
        <v>124</v>
      </c>
      <c r="I22" s="14">
        <v>4</v>
      </c>
      <c r="J22" s="14">
        <v>3</v>
      </c>
      <c r="K22" s="14">
        <v>28</v>
      </c>
      <c r="L22" s="14">
        <v>5</v>
      </c>
      <c r="M22" s="14">
        <v>2</v>
      </c>
      <c r="N22" s="14"/>
      <c r="O22" s="24"/>
      <c r="P22" s="23">
        <v>2</v>
      </c>
      <c r="Q22" s="14">
        <f t="shared" si="3"/>
        <v>2</v>
      </c>
      <c r="R22" s="24">
        <f t="shared" si="4"/>
        <v>145</v>
      </c>
      <c r="S22" s="23">
        <v>1</v>
      </c>
      <c r="T22" s="23"/>
      <c r="U22" s="23"/>
      <c r="V22" s="23"/>
      <c r="W22" s="14">
        <f t="shared" si="5"/>
        <v>1</v>
      </c>
      <c r="X22" s="24">
        <f t="shared" si="0"/>
        <v>129</v>
      </c>
      <c r="Y22" s="23">
        <v>1</v>
      </c>
      <c r="Z22" s="14">
        <v>8</v>
      </c>
      <c r="AA22" s="25">
        <f t="shared" si="1"/>
        <v>433</v>
      </c>
      <c r="AB22" s="26">
        <f t="shared" si="2"/>
        <v>445</v>
      </c>
    </row>
    <row r="23" spans="1:29" ht="15" customHeight="1" x14ac:dyDescent="0.25">
      <c r="A23" s="45">
        <f t="shared" si="6"/>
        <v>10</v>
      </c>
      <c r="B23" s="53" t="s">
        <v>22</v>
      </c>
      <c r="C23" s="54">
        <v>289</v>
      </c>
      <c r="D23" s="53" t="s">
        <v>19</v>
      </c>
      <c r="E23" s="2">
        <v>598</v>
      </c>
      <c r="F23" s="18">
        <v>36</v>
      </c>
      <c r="G23" s="19">
        <v>165</v>
      </c>
      <c r="H23" s="19">
        <v>130</v>
      </c>
      <c r="I23" s="19">
        <v>4</v>
      </c>
      <c r="J23" s="19">
        <v>2</v>
      </c>
      <c r="K23" s="19">
        <v>45</v>
      </c>
      <c r="L23" s="19">
        <v>6</v>
      </c>
      <c r="M23" s="19">
        <v>17</v>
      </c>
      <c r="N23" s="19"/>
      <c r="O23" s="20">
        <v>1</v>
      </c>
      <c r="P23" s="18">
        <v>1</v>
      </c>
      <c r="Q23" s="19">
        <f t="shared" si="3"/>
        <v>1</v>
      </c>
      <c r="R23" s="20">
        <f t="shared" si="4"/>
        <v>168</v>
      </c>
      <c r="S23" s="18">
        <v>6</v>
      </c>
      <c r="T23" s="18"/>
      <c r="U23" s="18"/>
      <c r="V23" s="18"/>
      <c r="W23" s="19">
        <f t="shared" si="5"/>
        <v>6</v>
      </c>
      <c r="X23" s="20">
        <f t="shared" si="0"/>
        <v>141</v>
      </c>
      <c r="Y23" s="18"/>
      <c r="Z23" s="19">
        <v>8</v>
      </c>
      <c r="AA23" s="21">
        <f t="shared" si="1"/>
        <v>406</v>
      </c>
      <c r="AB23" s="22">
        <f t="shared" si="2"/>
        <v>421</v>
      </c>
      <c r="AC23" s="47"/>
    </row>
    <row r="24" spans="1:29" ht="15" customHeight="1" x14ac:dyDescent="0.25">
      <c r="A24" s="46">
        <f t="shared" si="6"/>
        <v>11</v>
      </c>
      <c r="B24" s="53" t="s">
        <v>22</v>
      </c>
      <c r="C24" s="54">
        <v>290</v>
      </c>
      <c r="D24" s="53" t="s">
        <v>19</v>
      </c>
      <c r="E24" s="2">
        <v>156</v>
      </c>
      <c r="F24" s="23">
        <v>9</v>
      </c>
      <c r="G24" s="14">
        <v>41</v>
      </c>
      <c r="H24" s="14">
        <v>28</v>
      </c>
      <c r="I24" s="14">
        <v>4</v>
      </c>
      <c r="J24" s="14">
        <v>1</v>
      </c>
      <c r="K24" s="14">
        <v>18</v>
      </c>
      <c r="L24" s="14">
        <v>1</v>
      </c>
      <c r="M24" s="14">
        <v>2</v>
      </c>
      <c r="N24" s="14"/>
      <c r="O24" s="24"/>
      <c r="P24" s="23">
        <v>1</v>
      </c>
      <c r="Q24" s="14">
        <f t="shared" si="3"/>
        <v>1</v>
      </c>
      <c r="R24" s="24">
        <f t="shared" si="4"/>
        <v>43</v>
      </c>
      <c r="S24" s="23">
        <v>1</v>
      </c>
      <c r="T24" s="23"/>
      <c r="U24" s="23"/>
      <c r="V24" s="23"/>
      <c r="W24" s="14">
        <f t="shared" si="5"/>
        <v>1</v>
      </c>
      <c r="X24" s="24">
        <f t="shared" si="0"/>
        <v>33</v>
      </c>
      <c r="Y24" s="23"/>
      <c r="Z24" s="14">
        <v>3</v>
      </c>
      <c r="AA24" s="25">
        <f t="shared" si="1"/>
        <v>104</v>
      </c>
      <c r="AB24" s="26">
        <f t="shared" si="2"/>
        <v>109</v>
      </c>
      <c r="AC24" s="50"/>
    </row>
    <row r="25" spans="1:29" ht="15" customHeight="1" x14ac:dyDescent="0.25">
      <c r="A25" s="45">
        <f t="shared" si="6"/>
        <v>12</v>
      </c>
      <c r="B25" s="53" t="s">
        <v>22</v>
      </c>
      <c r="C25" s="54">
        <v>290</v>
      </c>
      <c r="D25" s="53" t="s">
        <v>14</v>
      </c>
      <c r="E25" s="2">
        <v>408</v>
      </c>
      <c r="F25" s="18">
        <v>19</v>
      </c>
      <c r="G25" s="19">
        <v>98</v>
      </c>
      <c r="H25" s="19">
        <v>110</v>
      </c>
      <c r="I25" s="19">
        <v>3</v>
      </c>
      <c r="J25" s="19">
        <v>1</v>
      </c>
      <c r="K25" s="19">
        <v>17</v>
      </c>
      <c r="L25" s="19">
        <v>5</v>
      </c>
      <c r="M25" s="19">
        <v>6</v>
      </c>
      <c r="N25" s="19"/>
      <c r="O25" s="20"/>
      <c r="P25" s="18">
        <v>1</v>
      </c>
      <c r="Q25" s="19">
        <f t="shared" si="3"/>
        <v>1</v>
      </c>
      <c r="R25" s="20">
        <f t="shared" si="4"/>
        <v>100</v>
      </c>
      <c r="S25" s="18">
        <v>9</v>
      </c>
      <c r="T25" s="18"/>
      <c r="U25" s="18"/>
      <c r="V25" s="18"/>
      <c r="W25" s="19">
        <f t="shared" si="5"/>
        <v>9</v>
      </c>
      <c r="X25" s="20">
        <f t="shared" si="0"/>
        <v>122</v>
      </c>
      <c r="Y25" s="18">
        <v>1</v>
      </c>
      <c r="Z25" s="19">
        <v>2</v>
      </c>
      <c r="AA25" s="21">
        <f t="shared" si="1"/>
        <v>259</v>
      </c>
      <c r="AB25" s="22">
        <f t="shared" si="2"/>
        <v>272</v>
      </c>
    </row>
    <row r="26" spans="1:29" ht="15" customHeight="1" x14ac:dyDescent="0.25">
      <c r="A26" s="46">
        <f t="shared" si="6"/>
        <v>13</v>
      </c>
      <c r="B26" s="53" t="s">
        <v>22</v>
      </c>
      <c r="C26" s="54">
        <v>290</v>
      </c>
      <c r="D26" s="53" t="s">
        <v>24</v>
      </c>
      <c r="E26" s="2">
        <v>407</v>
      </c>
      <c r="F26" s="23">
        <v>24</v>
      </c>
      <c r="G26" s="14">
        <v>118</v>
      </c>
      <c r="H26" s="14">
        <v>95</v>
      </c>
      <c r="I26" s="14">
        <v>1</v>
      </c>
      <c r="J26" s="14">
        <v>2</v>
      </c>
      <c r="K26" s="14">
        <v>16</v>
      </c>
      <c r="L26" s="14">
        <v>1</v>
      </c>
      <c r="M26" s="14">
        <v>7</v>
      </c>
      <c r="N26" s="14"/>
      <c r="O26" s="24">
        <v>1</v>
      </c>
      <c r="P26" s="23">
        <v>1</v>
      </c>
      <c r="Q26" s="14">
        <f t="shared" si="3"/>
        <v>1</v>
      </c>
      <c r="R26" s="24">
        <f t="shared" si="4"/>
        <v>121</v>
      </c>
      <c r="S26" s="23">
        <v>1</v>
      </c>
      <c r="T26" s="23"/>
      <c r="U26" s="23"/>
      <c r="V26" s="23"/>
      <c r="W26" s="14">
        <f t="shared" si="5"/>
        <v>1</v>
      </c>
      <c r="X26" s="24">
        <f t="shared" si="0"/>
        <v>98</v>
      </c>
      <c r="Y26" s="23"/>
      <c r="Z26" s="14">
        <v>14</v>
      </c>
      <c r="AA26" s="25">
        <f t="shared" si="1"/>
        <v>265</v>
      </c>
      <c r="AB26" s="26">
        <f t="shared" si="2"/>
        <v>281</v>
      </c>
    </row>
    <row r="27" spans="1:29" ht="15" customHeight="1" x14ac:dyDescent="0.25">
      <c r="A27" s="45">
        <f t="shared" si="6"/>
        <v>14</v>
      </c>
      <c r="B27" s="53" t="s">
        <v>22</v>
      </c>
      <c r="C27" s="54">
        <v>291</v>
      </c>
      <c r="D27" s="53" t="s">
        <v>19</v>
      </c>
      <c r="E27" s="2">
        <v>488</v>
      </c>
      <c r="F27" s="18">
        <v>53</v>
      </c>
      <c r="G27" s="19">
        <v>133</v>
      </c>
      <c r="H27" s="19">
        <v>53</v>
      </c>
      <c r="I27" s="19">
        <v>3</v>
      </c>
      <c r="J27" s="19">
        <v>3</v>
      </c>
      <c r="K27" s="19">
        <v>29</v>
      </c>
      <c r="L27" s="19">
        <v>3</v>
      </c>
      <c r="M27" s="19">
        <v>18</v>
      </c>
      <c r="N27" s="19"/>
      <c r="O27" s="20"/>
      <c r="P27" s="18">
        <v>2</v>
      </c>
      <c r="Q27" s="19">
        <f t="shared" si="3"/>
        <v>2</v>
      </c>
      <c r="R27" s="20">
        <f t="shared" si="4"/>
        <v>138</v>
      </c>
      <c r="S27" s="18">
        <v>1</v>
      </c>
      <c r="T27" s="18"/>
      <c r="U27" s="18"/>
      <c r="V27" s="18"/>
      <c r="W27" s="19">
        <f t="shared" si="5"/>
        <v>1</v>
      </c>
      <c r="X27" s="20">
        <f t="shared" si="0"/>
        <v>57</v>
      </c>
      <c r="Y27" s="18"/>
      <c r="Z27" s="19">
        <v>19</v>
      </c>
      <c r="AA27" s="21">
        <f t="shared" si="1"/>
        <v>295</v>
      </c>
      <c r="AB27" s="22">
        <f t="shared" si="2"/>
        <v>317</v>
      </c>
    </row>
    <row r="28" spans="1:29" ht="15" customHeight="1" x14ac:dyDescent="0.25">
      <c r="A28" s="46">
        <f t="shared" si="6"/>
        <v>15</v>
      </c>
      <c r="B28" s="53" t="s">
        <v>22</v>
      </c>
      <c r="C28" s="54">
        <v>291</v>
      </c>
      <c r="D28" s="53" t="s">
        <v>13</v>
      </c>
      <c r="E28" s="2">
        <v>488</v>
      </c>
      <c r="F28" s="23">
        <v>67</v>
      </c>
      <c r="G28" s="14">
        <v>145</v>
      </c>
      <c r="H28" s="14">
        <v>73</v>
      </c>
      <c r="I28" s="14">
        <v>1</v>
      </c>
      <c r="J28" s="14">
        <v>2</v>
      </c>
      <c r="K28" s="14">
        <v>26</v>
      </c>
      <c r="L28" s="14">
        <v>2</v>
      </c>
      <c r="M28" s="14">
        <v>7</v>
      </c>
      <c r="N28" s="14"/>
      <c r="O28" s="24">
        <v>1</v>
      </c>
      <c r="P28" s="23">
        <v>2</v>
      </c>
      <c r="Q28" s="14">
        <f t="shared" si="3"/>
        <v>2</v>
      </c>
      <c r="R28" s="24">
        <f t="shared" si="4"/>
        <v>149</v>
      </c>
      <c r="S28" s="23">
        <v>2</v>
      </c>
      <c r="T28" s="23"/>
      <c r="U28" s="23"/>
      <c r="V28" s="23"/>
      <c r="W28" s="14">
        <f t="shared" si="5"/>
        <v>2</v>
      </c>
      <c r="X28" s="24">
        <f t="shared" si="0"/>
        <v>77</v>
      </c>
      <c r="Y28" s="23"/>
      <c r="Z28" s="14">
        <v>15</v>
      </c>
      <c r="AA28" s="25">
        <f t="shared" si="1"/>
        <v>324</v>
      </c>
      <c r="AB28" s="26">
        <f t="shared" si="2"/>
        <v>343</v>
      </c>
    </row>
    <row r="29" spans="1:29" ht="15" customHeight="1" x14ac:dyDescent="0.25">
      <c r="A29" s="45">
        <f t="shared" si="6"/>
        <v>16</v>
      </c>
      <c r="B29" s="53" t="s">
        <v>22</v>
      </c>
      <c r="C29" s="54">
        <v>292</v>
      </c>
      <c r="D29" s="53" t="s">
        <v>19</v>
      </c>
      <c r="E29" s="2">
        <v>553</v>
      </c>
      <c r="F29" s="18">
        <v>51</v>
      </c>
      <c r="G29" s="19">
        <v>135</v>
      </c>
      <c r="H29" s="19">
        <v>81</v>
      </c>
      <c r="I29" s="19">
        <v>6</v>
      </c>
      <c r="J29" s="19">
        <v>1</v>
      </c>
      <c r="K29" s="19">
        <v>74</v>
      </c>
      <c r="L29" s="19">
        <v>6</v>
      </c>
      <c r="M29" s="19">
        <v>26</v>
      </c>
      <c r="N29" s="19"/>
      <c r="O29" s="20">
        <v>1</v>
      </c>
      <c r="P29" s="18">
        <v>1</v>
      </c>
      <c r="Q29" s="19">
        <f t="shared" si="3"/>
        <v>1</v>
      </c>
      <c r="R29" s="20">
        <f t="shared" si="4"/>
        <v>137</v>
      </c>
      <c r="S29" s="18">
        <v>3</v>
      </c>
      <c r="T29" s="18"/>
      <c r="U29" s="18"/>
      <c r="V29" s="18"/>
      <c r="W29" s="19">
        <f t="shared" si="5"/>
        <v>3</v>
      </c>
      <c r="X29" s="20">
        <f t="shared" si="0"/>
        <v>91</v>
      </c>
      <c r="Y29" s="18"/>
      <c r="Z29" s="19">
        <v>10</v>
      </c>
      <c r="AA29" s="21">
        <f t="shared" si="1"/>
        <v>381</v>
      </c>
      <c r="AB29" s="22">
        <f t="shared" si="2"/>
        <v>395</v>
      </c>
    </row>
    <row r="30" spans="1:29" ht="15" customHeight="1" x14ac:dyDescent="0.25">
      <c r="A30" s="45">
        <f t="shared" si="6"/>
        <v>17</v>
      </c>
      <c r="B30" s="53" t="s">
        <v>22</v>
      </c>
      <c r="C30" s="54">
        <v>292</v>
      </c>
      <c r="D30" s="53" t="s">
        <v>13</v>
      </c>
      <c r="E30" s="2">
        <v>553</v>
      </c>
      <c r="F30" s="23">
        <v>26</v>
      </c>
      <c r="G30" s="14">
        <v>135</v>
      </c>
      <c r="H30" s="14">
        <v>102</v>
      </c>
      <c r="I30" s="14">
        <v>3</v>
      </c>
      <c r="J30" s="14"/>
      <c r="K30" s="14">
        <v>69</v>
      </c>
      <c r="L30" s="14">
        <v>2</v>
      </c>
      <c r="M30" s="14">
        <v>44</v>
      </c>
      <c r="N30" s="14"/>
      <c r="O30" s="24"/>
      <c r="P30" s="23">
        <v>1</v>
      </c>
      <c r="Q30" s="14">
        <f t="shared" si="3"/>
        <v>1</v>
      </c>
      <c r="R30" s="24">
        <f t="shared" si="4"/>
        <v>136</v>
      </c>
      <c r="S30" s="23">
        <v>3</v>
      </c>
      <c r="T30" s="23"/>
      <c r="U30" s="23"/>
      <c r="V30" s="23"/>
      <c r="W30" s="14">
        <f t="shared" si="5"/>
        <v>3</v>
      </c>
      <c r="X30" s="24">
        <f t="shared" si="0"/>
        <v>108</v>
      </c>
      <c r="Y30" s="23"/>
      <c r="Z30" s="14">
        <v>7</v>
      </c>
      <c r="AA30" s="25">
        <f t="shared" si="1"/>
        <v>381</v>
      </c>
      <c r="AB30" s="26">
        <f t="shared" si="2"/>
        <v>392</v>
      </c>
    </row>
    <row r="31" spans="1:29" ht="15" customHeight="1" x14ac:dyDescent="0.25">
      <c r="A31" s="45">
        <f t="shared" si="6"/>
        <v>18</v>
      </c>
      <c r="B31" s="53" t="s">
        <v>22</v>
      </c>
      <c r="C31" s="54">
        <v>292</v>
      </c>
      <c r="D31" s="53" t="s">
        <v>20</v>
      </c>
      <c r="E31" s="2">
        <v>553</v>
      </c>
      <c r="F31" s="18">
        <v>25</v>
      </c>
      <c r="G31" s="19">
        <v>122</v>
      </c>
      <c r="H31" s="19">
        <v>115</v>
      </c>
      <c r="I31" s="19">
        <v>2</v>
      </c>
      <c r="J31" s="19">
        <v>3</v>
      </c>
      <c r="K31" s="19">
        <v>70</v>
      </c>
      <c r="L31" s="19">
        <v>2</v>
      </c>
      <c r="M31" s="19">
        <v>32</v>
      </c>
      <c r="N31" s="19"/>
      <c r="O31" s="20"/>
      <c r="P31" s="18"/>
      <c r="Q31" s="19">
        <f t="shared" si="3"/>
        <v>0</v>
      </c>
      <c r="R31" s="20">
        <f t="shared" si="4"/>
        <v>125</v>
      </c>
      <c r="S31" s="18">
        <v>5</v>
      </c>
      <c r="T31" s="18"/>
      <c r="U31" s="18"/>
      <c r="V31" s="18"/>
      <c r="W31" s="19">
        <f t="shared" si="5"/>
        <v>5</v>
      </c>
      <c r="X31" s="20">
        <f t="shared" si="0"/>
        <v>122</v>
      </c>
      <c r="Y31" s="18"/>
      <c r="Z31" s="19">
        <v>11</v>
      </c>
      <c r="AA31" s="21">
        <f t="shared" si="1"/>
        <v>371</v>
      </c>
      <c r="AB31" s="22">
        <f t="shared" si="2"/>
        <v>387</v>
      </c>
    </row>
    <row r="32" spans="1:29" ht="15" customHeight="1" x14ac:dyDescent="0.25">
      <c r="A32" s="45">
        <f t="shared" si="6"/>
        <v>19</v>
      </c>
      <c r="B32" s="53" t="s">
        <v>22</v>
      </c>
      <c r="C32" s="54">
        <v>293</v>
      </c>
      <c r="D32" s="53" t="s">
        <v>19</v>
      </c>
      <c r="E32" s="2">
        <v>678</v>
      </c>
      <c r="F32" s="23">
        <v>60</v>
      </c>
      <c r="G32" s="14">
        <v>146</v>
      </c>
      <c r="H32" s="14">
        <v>130</v>
      </c>
      <c r="I32" s="14">
        <v>5</v>
      </c>
      <c r="J32" s="14">
        <v>1</v>
      </c>
      <c r="K32" s="14">
        <v>51</v>
      </c>
      <c r="L32" s="14">
        <v>7</v>
      </c>
      <c r="M32" s="14">
        <v>15</v>
      </c>
      <c r="N32" s="14"/>
      <c r="O32" s="24">
        <v>2</v>
      </c>
      <c r="P32" s="23">
        <v>3</v>
      </c>
      <c r="Q32" s="14">
        <f t="shared" si="3"/>
        <v>3</v>
      </c>
      <c r="R32" s="24">
        <f t="shared" si="4"/>
        <v>150</v>
      </c>
      <c r="S32" s="23">
        <v>1</v>
      </c>
      <c r="T32" s="23"/>
      <c r="U32" s="23"/>
      <c r="V32" s="23"/>
      <c r="W32" s="14">
        <f t="shared" si="5"/>
        <v>1</v>
      </c>
      <c r="X32" s="24">
        <f t="shared" si="0"/>
        <v>138</v>
      </c>
      <c r="Y32" s="23"/>
      <c r="Z32" s="14">
        <v>9</v>
      </c>
      <c r="AA32" s="25">
        <f t="shared" si="1"/>
        <v>417</v>
      </c>
      <c r="AB32" s="26">
        <f t="shared" si="2"/>
        <v>430</v>
      </c>
    </row>
    <row r="33" spans="1:30" ht="15" customHeight="1" x14ac:dyDescent="0.25">
      <c r="A33" s="45">
        <f t="shared" si="6"/>
        <v>20</v>
      </c>
      <c r="B33" s="53" t="s">
        <v>22</v>
      </c>
      <c r="C33" s="54">
        <v>293</v>
      </c>
      <c r="D33" s="53" t="s">
        <v>13</v>
      </c>
      <c r="E33" s="2">
        <v>678</v>
      </c>
      <c r="F33" s="18">
        <v>76</v>
      </c>
      <c r="G33" s="19">
        <v>181</v>
      </c>
      <c r="H33" s="19">
        <v>126</v>
      </c>
      <c r="I33" s="19">
        <v>2</v>
      </c>
      <c r="J33" s="19">
        <v>1</v>
      </c>
      <c r="K33" s="19">
        <v>46</v>
      </c>
      <c r="L33" s="19">
        <v>4</v>
      </c>
      <c r="M33" s="19">
        <v>4</v>
      </c>
      <c r="N33" s="19"/>
      <c r="O33" s="20"/>
      <c r="P33" s="18">
        <v>2</v>
      </c>
      <c r="Q33" s="19">
        <f t="shared" si="3"/>
        <v>2</v>
      </c>
      <c r="R33" s="20">
        <f t="shared" si="4"/>
        <v>184</v>
      </c>
      <c r="S33" s="18">
        <v>1</v>
      </c>
      <c r="T33" s="18"/>
      <c r="U33" s="18"/>
      <c r="V33" s="18"/>
      <c r="W33" s="19">
        <f t="shared" si="5"/>
        <v>1</v>
      </c>
      <c r="X33" s="20">
        <f t="shared" si="0"/>
        <v>129</v>
      </c>
      <c r="Y33" s="18"/>
      <c r="Z33" s="19">
        <v>10</v>
      </c>
      <c r="AA33" s="21">
        <f t="shared" si="1"/>
        <v>440</v>
      </c>
      <c r="AB33" s="22">
        <f t="shared" si="2"/>
        <v>453</v>
      </c>
    </row>
    <row r="34" spans="1:30" ht="15" customHeight="1" x14ac:dyDescent="0.25">
      <c r="A34" s="45">
        <f t="shared" si="6"/>
        <v>21</v>
      </c>
      <c r="B34" s="53" t="s">
        <v>22</v>
      </c>
      <c r="C34" s="54">
        <v>293</v>
      </c>
      <c r="D34" s="53" t="s">
        <v>20</v>
      </c>
      <c r="E34" s="2">
        <v>677</v>
      </c>
      <c r="F34" s="23">
        <v>54</v>
      </c>
      <c r="G34" s="14">
        <v>178</v>
      </c>
      <c r="H34" s="14">
        <v>153</v>
      </c>
      <c r="I34" s="14"/>
      <c r="J34" s="14"/>
      <c r="K34" s="14">
        <v>60</v>
      </c>
      <c r="L34" s="14">
        <v>2</v>
      </c>
      <c r="M34" s="14">
        <v>3</v>
      </c>
      <c r="N34" s="14"/>
      <c r="O34" s="24"/>
      <c r="P34" s="23">
        <v>1</v>
      </c>
      <c r="Q34" s="14">
        <f t="shared" si="3"/>
        <v>1</v>
      </c>
      <c r="R34" s="24">
        <f t="shared" si="4"/>
        <v>179</v>
      </c>
      <c r="S34" s="23">
        <v>2</v>
      </c>
      <c r="T34" s="23"/>
      <c r="U34" s="23"/>
      <c r="V34" s="23"/>
      <c r="W34" s="14">
        <f t="shared" si="5"/>
        <v>2</v>
      </c>
      <c r="X34" s="24">
        <f t="shared" si="0"/>
        <v>155</v>
      </c>
      <c r="Y34" s="23"/>
      <c r="Z34" s="14">
        <v>6</v>
      </c>
      <c r="AA34" s="25">
        <f t="shared" si="1"/>
        <v>450</v>
      </c>
      <c r="AB34" s="26">
        <f t="shared" si="2"/>
        <v>459</v>
      </c>
    </row>
    <row r="35" spans="1:30" ht="15" customHeight="1" x14ac:dyDescent="0.25">
      <c r="A35" s="45">
        <f t="shared" si="6"/>
        <v>22</v>
      </c>
      <c r="B35" s="53" t="s">
        <v>22</v>
      </c>
      <c r="C35" s="54">
        <v>293</v>
      </c>
      <c r="D35" s="53" t="s">
        <v>21</v>
      </c>
      <c r="E35" s="2">
        <v>677</v>
      </c>
      <c r="F35" s="18">
        <v>71</v>
      </c>
      <c r="G35" s="19">
        <v>167</v>
      </c>
      <c r="H35" s="19">
        <v>126</v>
      </c>
      <c r="I35" s="19">
        <v>3</v>
      </c>
      <c r="J35" s="19">
        <v>1</v>
      </c>
      <c r="K35" s="19">
        <v>56</v>
      </c>
      <c r="L35" s="19">
        <v>6</v>
      </c>
      <c r="M35" s="19">
        <v>4</v>
      </c>
      <c r="N35" s="19"/>
      <c r="O35" s="20">
        <v>1</v>
      </c>
      <c r="P35" s="18">
        <v>3</v>
      </c>
      <c r="Q35" s="19">
        <f t="shared" si="3"/>
        <v>3</v>
      </c>
      <c r="R35" s="20">
        <f t="shared" si="4"/>
        <v>171</v>
      </c>
      <c r="S35" s="18">
        <v>1</v>
      </c>
      <c r="T35" s="18"/>
      <c r="U35" s="18"/>
      <c r="V35" s="18"/>
      <c r="W35" s="19">
        <f t="shared" si="5"/>
        <v>1</v>
      </c>
      <c r="X35" s="20">
        <f t="shared" si="0"/>
        <v>131</v>
      </c>
      <c r="Y35" s="18"/>
      <c r="Z35" s="19">
        <v>12</v>
      </c>
      <c r="AA35" s="21">
        <f t="shared" si="1"/>
        <v>435</v>
      </c>
      <c r="AB35" s="22">
        <f t="shared" si="2"/>
        <v>451</v>
      </c>
    </row>
    <row r="36" spans="1:30" ht="15" customHeight="1" x14ac:dyDescent="0.25">
      <c r="A36" s="45">
        <f t="shared" si="6"/>
        <v>23</v>
      </c>
      <c r="B36" s="53" t="s">
        <v>22</v>
      </c>
      <c r="C36" s="54">
        <v>294</v>
      </c>
      <c r="D36" s="53" t="s">
        <v>19</v>
      </c>
      <c r="E36" s="2">
        <v>633</v>
      </c>
      <c r="F36" s="23">
        <v>22</v>
      </c>
      <c r="G36" s="14">
        <v>129</v>
      </c>
      <c r="H36" s="14">
        <v>121</v>
      </c>
      <c r="I36" s="14">
        <v>23</v>
      </c>
      <c r="J36" s="14">
        <v>7</v>
      </c>
      <c r="K36" s="14">
        <v>30</v>
      </c>
      <c r="L36" s="14">
        <v>4</v>
      </c>
      <c r="M36" s="14">
        <v>6</v>
      </c>
      <c r="N36" s="14"/>
      <c r="O36" s="24">
        <v>2</v>
      </c>
      <c r="P36" s="23"/>
      <c r="Q36" s="14">
        <f t="shared" si="3"/>
        <v>0</v>
      </c>
      <c r="R36" s="24">
        <f t="shared" si="4"/>
        <v>136</v>
      </c>
      <c r="S36" s="23">
        <v>5</v>
      </c>
      <c r="T36" s="23"/>
      <c r="U36" s="23"/>
      <c r="V36" s="23"/>
      <c r="W36" s="14">
        <f t="shared" si="5"/>
        <v>5</v>
      </c>
      <c r="X36" s="24">
        <f t="shared" si="0"/>
        <v>151</v>
      </c>
      <c r="Y36" s="23"/>
      <c r="Z36" s="14">
        <v>17</v>
      </c>
      <c r="AA36" s="25">
        <f t="shared" si="1"/>
        <v>344</v>
      </c>
      <c r="AB36" s="26">
        <f t="shared" si="2"/>
        <v>366</v>
      </c>
    </row>
    <row r="37" spans="1:30" ht="15" customHeight="1" x14ac:dyDescent="0.25">
      <c r="A37" s="45">
        <f t="shared" si="6"/>
        <v>24</v>
      </c>
      <c r="B37" s="53" t="s">
        <v>22</v>
      </c>
      <c r="C37" s="54">
        <v>294</v>
      </c>
      <c r="D37" s="53" t="s">
        <v>13</v>
      </c>
      <c r="E37" s="2">
        <v>633</v>
      </c>
      <c r="F37" s="18">
        <v>29</v>
      </c>
      <c r="G37" s="19">
        <v>139</v>
      </c>
      <c r="H37" s="19">
        <v>126</v>
      </c>
      <c r="I37" s="19">
        <v>22</v>
      </c>
      <c r="J37" s="19">
        <v>1</v>
      </c>
      <c r="K37" s="19">
        <v>32</v>
      </c>
      <c r="L37" s="19">
        <v>3</v>
      </c>
      <c r="M37" s="19">
        <v>4</v>
      </c>
      <c r="N37" s="19"/>
      <c r="O37" s="20">
        <v>1</v>
      </c>
      <c r="P37" s="18">
        <v>1</v>
      </c>
      <c r="Q37" s="19">
        <f t="shared" si="3"/>
        <v>1</v>
      </c>
      <c r="R37" s="20">
        <f t="shared" si="4"/>
        <v>141</v>
      </c>
      <c r="S37" s="18">
        <v>6</v>
      </c>
      <c r="T37" s="18"/>
      <c r="U37" s="18"/>
      <c r="V37" s="18"/>
      <c r="W37" s="19">
        <f t="shared" si="5"/>
        <v>6</v>
      </c>
      <c r="X37" s="20">
        <f t="shared" si="0"/>
        <v>155</v>
      </c>
      <c r="Y37" s="18"/>
      <c r="Z37" s="19">
        <v>11</v>
      </c>
      <c r="AA37" s="21">
        <f t="shared" si="1"/>
        <v>357</v>
      </c>
      <c r="AB37" s="22">
        <f t="shared" si="2"/>
        <v>375</v>
      </c>
    </row>
    <row r="38" spans="1:30" ht="15" customHeight="1" x14ac:dyDescent="0.25">
      <c r="A38" s="45">
        <f t="shared" si="6"/>
        <v>25</v>
      </c>
      <c r="B38" s="53" t="s">
        <v>22</v>
      </c>
      <c r="C38" s="54">
        <v>294</v>
      </c>
      <c r="D38" s="53" t="s">
        <v>20</v>
      </c>
      <c r="E38" s="2">
        <v>632</v>
      </c>
      <c r="F38" s="23">
        <v>36</v>
      </c>
      <c r="G38" s="14">
        <v>129</v>
      </c>
      <c r="H38" s="14">
        <v>129</v>
      </c>
      <c r="I38" s="14">
        <v>21</v>
      </c>
      <c r="J38" s="14"/>
      <c r="K38" s="14">
        <v>34</v>
      </c>
      <c r="L38" s="14">
        <v>10</v>
      </c>
      <c r="M38" s="14">
        <v>5</v>
      </c>
      <c r="N38" s="14"/>
      <c r="O38" s="24">
        <v>3</v>
      </c>
      <c r="P38" s="23">
        <v>1</v>
      </c>
      <c r="Q38" s="14">
        <f t="shared" si="3"/>
        <v>1</v>
      </c>
      <c r="R38" s="24">
        <f t="shared" si="4"/>
        <v>130</v>
      </c>
      <c r="S38" s="23">
        <v>3</v>
      </c>
      <c r="T38" s="23"/>
      <c r="U38" s="23"/>
      <c r="V38" s="23"/>
      <c r="W38" s="14">
        <f t="shared" si="5"/>
        <v>3</v>
      </c>
      <c r="X38" s="24">
        <f t="shared" si="0"/>
        <v>156</v>
      </c>
      <c r="Y38" s="23"/>
      <c r="Z38" s="14">
        <v>13</v>
      </c>
      <c r="AA38" s="25">
        <f t="shared" si="1"/>
        <v>367</v>
      </c>
      <c r="AB38" s="26">
        <f t="shared" si="2"/>
        <v>384</v>
      </c>
    </row>
    <row r="39" spans="1:30" ht="15" customHeight="1" x14ac:dyDescent="0.25">
      <c r="A39" s="45">
        <f t="shared" si="6"/>
        <v>26</v>
      </c>
      <c r="B39" s="53" t="s">
        <v>22</v>
      </c>
      <c r="C39" s="54">
        <v>294</v>
      </c>
      <c r="D39" s="53" t="s">
        <v>21</v>
      </c>
      <c r="E39" s="2">
        <v>632</v>
      </c>
      <c r="F39" s="18">
        <v>17</v>
      </c>
      <c r="G39" s="19">
        <v>161</v>
      </c>
      <c r="H39" s="19">
        <v>118</v>
      </c>
      <c r="I39" s="19">
        <v>23</v>
      </c>
      <c r="J39" s="19">
        <v>4</v>
      </c>
      <c r="K39" s="19">
        <v>36</v>
      </c>
      <c r="L39" s="19">
        <v>4</v>
      </c>
      <c r="M39" s="19">
        <v>7</v>
      </c>
      <c r="N39" s="19"/>
      <c r="O39" s="20">
        <v>3</v>
      </c>
      <c r="P39" s="18">
        <v>3</v>
      </c>
      <c r="Q39" s="19">
        <f t="shared" si="3"/>
        <v>3</v>
      </c>
      <c r="R39" s="20">
        <f t="shared" si="4"/>
        <v>168</v>
      </c>
      <c r="S39" s="18">
        <v>6</v>
      </c>
      <c r="T39" s="18"/>
      <c r="U39" s="18"/>
      <c r="V39" s="18"/>
      <c r="W39" s="19">
        <f t="shared" si="5"/>
        <v>6</v>
      </c>
      <c r="X39" s="20">
        <f t="shared" si="0"/>
        <v>150</v>
      </c>
      <c r="Y39" s="18"/>
      <c r="Z39" s="19">
        <v>10</v>
      </c>
      <c r="AA39" s="21">
        <f t="shared" si="1"/>
        <v>373</v>
      </c>
      <c r="AB39" s="22">
        <f t="shared" si="2"/>
        <v>392</v>
      </c>
    </row>
    <row r="40" spans="1:30" ht="15" customHeight="1" x14ac:dyDescent="0.25">
      <c r="A40" s="45">
        <f t="shared" si="6"/>
        <v>27</v>
      </c>
      <c r="B40" s="53" t="s">
        <v>22</v>
      </c>
      <c r="C40" s="54">
        <v>295</v>
      </c>
      <c r="D40" s="53" t="s">
        <v>19</v>
      </c>
      <c r="E40" s="2">
        <v>610</v>
      </c>
      <c r="F40" s="23">
        <v>60</v>
      </c>
      <c r="G40" s="14">
        <v>127</v>
      </c>
      <c r="H40" s="14">
        <v>116</v>
      </c>
      <c r="I40" s="14">
        <v>10</v>
      </c>
      <c r="J40" s="14">
        <v>2</v>
      </c>
      <c r="K40" s="14">
        <v>48</v>
      </c>
      <c r="L40" s="14">
        <v>2</v>
      </c>
      <c r="M40" s="14">
        <v>4</v>
      </c>
      <c r="N40" s="14"/>
      <c r="O40" s="24">
        <v>3</v>
      </c>
      <c r="P40" s="23">
        <v>2</v>
      </c>
      <c r="Q40" s="14">
        <f t="shared" si="3"/>
        <v>2</v>
      </c>
      <c r="R40" s="24">
        <f t="shared" si="4"/>
        <v>131</v>
      </c>
      <c r="S40" s="23">
        <v>1</v>
      </c>
      <c r="T40" s="23"/>
      <c r="U40" s="23"/>
      <c r="V40" s="23"/>
      <c r="W40" s="14">
        <f t="shared" si="5"/>
        <v>1</v>
      </c>
      <c r="X40" s="24">
        <f t="shared" si="0"/>
        <v>130</v>
      </c>
      <c r="Y40" s="23"/>
      <c r="Z40" s="14">
        <v>8</v>
      </c>
      <c r="AA40" s="25">
        <f t="shared" si="1"/>
        <v>372</v>
      </c>
      <c r="AB40" s="26">
        <f t="shared" si="2"/>
        <v>383</v>
      </c>
    </row>
    <row r="41" spans="1:30" ht="15" customHeight="1" x14ac:dyDescent="0.25">
      <c r="A41" s="45">
        <f t="shared" si="6"/>
        <v>28</v>
      </c>
      <c r="B41" s="53" t="s">
        <v>22</v>
      </c>
      <c r="C41" s="54">
        <v>295</v>
      </c>
      <c r="D41" s="53" t="s">
        <v>13</v>
      </c>
      <c r="E41" s="2">
        <v>609</v>
      </c>
      <c r="F41" s="73"/>
      <c r="G41" s="74"/>
      <c r="H41" s="74"/>
      <c r="I41" s="74"/>
      <c r="J41" s="74"/>
      <c r="K41" s="74"/>
      <c r="L41" s="74"/>
      <c r="M41" s="74"/>
      <c r="N41" s="74"/>
      <c r="O41" s="75"/>
      <c r="P41" s="73"/>
      <c r="Q41" s="74"/>
      <c r="R41" s="75"/>
      <c r="S41" s="73"/>
      <c r="T41" s="73"/>
      <c r="U41" s="73"/>
      <c r="V41" s="73"/>
      <c r="W41" s="74"/>
      <c r="X41" s="75"/>
      <c r="Y41" s="73"/>
      <c r="Z41" s="74"/>
      <c r="AA41" s="76"/>
      <c r="AB41" s="77"/>
      <c r="AD41" t="s">
        <v>28</v>
      </c>
    </row>
    <row r="42" spans="1:30" ht="15" customHeight="1" x14ac:dyDescent="0.25">
      <c r="A42" s="45">
        <f t="shared" si="6"/>
        <v>29</v>
      </c>
      <c r="B42" s="53" t="s">
        <v>22</v>
      </c>
      <c r="C42" s="54">
        <v>295</v>
      </c>
      <c r="D42" s="53" t="s">
        <v>20</v>
      </c>
      <c r="E42" s="2">
        <v>609</v>
      </c>
      <c r="F42" s="23">
        <v>75</v>
      </c>
      <c r="G42" s="14">
        <v>126</v>
      </c>
      <c r="H42" s="14">
        <v>106</v>
      </c>
      <c r="I42" s="14">
        <v>3</v>
      </c>
      <c r="J42" s="14"/>
      <c r="K42" s="14">
        <v>34</v>
      </c>
      <c r="L42" s="14">
        <v>5</v>
      </c>
      <c r="M42" s="14">
        <v>3</v>
      </c>
      <c r="N42" s="14"/>
      <c r="O42" s="24"/>
      <c r="P42" s="23">
        <v>3</v>
      </c>
      <c r="Q42" s="14">
        <f t="shared" si="3"/>
        <v>3</v>
      </c>
      <c r="R42" s="24">
        <f t="shared" si="4"/>
        <v>129</v>
      </c>
      <c r="S42" s="23">
        <v>4</v>
      </c>
      <c r="T42" s="23"/>
      <c r="U42" s="23"/>
      <c r="V42" s="23"/>
      <c r="W42" s="14">
        <f t="shared" si="5"/>
        <v>4</v>
      </c>
      <c r="X42" s="24">
        <f t="shared" si="0"/>
        <v>113</v>
      </c>
      <c r="Y42" s="23"/>
      <c r="Z42" s="14">
        <v>15</v>
      </c>
      <c r="AA42" s="25">
        <f t="shared" si="1"/>
        <v>352</v>
      </c>
      <c r="AB42" s="26">
        <f t="shared" si="2"/>
        <v>374</v>
      </c>
    </row>
    <row r="43" spans="1:30" ht="15" customHeight="1" x14ac:dyDescent="0.25">
      <c r="A43" s="45">
        <f t="shared" si="6"/>
        <v>30</v>
      </c>
      <c r="B43" s="53" t="s">
        <v>22</v>
      </c>
      <c r="C43" s="54">
        <v>296</v>
      </c>
      <c r="D43" s="53" t="s">
        <v>19</v>
      </c>
      <c r="E43" s="2">
        <v>705</v>
      </c>
      <c r="F43" s="18">
        <v>130</v>
      </c>
      <c r="G43" s="19">
        <v>123</v>
      </c>
      <c r="H43" s="19">
        <v>109</v>
      </c>
      <c r="I43" s="19">
        <v>1</v>
      </c>
      <c r="J43" s="19">
        <v>1</v>
      </c>
      <c r="K43" s="19">
        <v>53</v>
      </c>
      <c r="L43" s="19">
        <v>3</v>
      </c>
      <c r="M43" s="19">
        <v>4</v>
      </c>
      <c r="N43" s="19"/>
      <c r="O43" s="20">
        <v>1</v>
      </c>
      <c r="P43" s="18"/>
      <c r="Q43" s="19">
        <f t="shared" si="3"/>
        <v>0</v>
      </c>
      <c r="R43" s="20">
        <f t="shared" si="4"/>
        <v>124</v>
      </c>
      <c r="S43" s="18">
        <v>6</v>
      </c>
      <c r="T43" s="18"/>
      <c r="U43" s="18"/>
      <c r="V43" s="18"/>
      <c r="W43" s="19">
        <f t="shared" si="5"/>
        <v>6</v>
      </c>
      <c r="X43" s="20">
        <f t="shared" si="0"/>
        <v>117</v>
      </c>
      <c r="Y43" s="18"/>
      <c r="Z43" s="19">
        <v>14</v>
      </c>
      <c r="AA43" s="21">
        <f t="shared" si="1"/>
        <v>425</v>
      </c>
      <c r="AB43" s="22">
        <f t="shared" si="2"/>
        <v>445</v>
      </c>
    </row>
    <row r="44" spans="1:30" ht="15" customHeight="1" x14ac:dyDescent="0.25">
      <c r="A44" s="45">
        <f t="shared" si="6"/>
        <v>31</v>
      </c>
      <c r="B44" s="53" t="s">
        <v>22</v>
      </c>
      <c r="C44" s="54">
        <v>296</v>
      </c>
      <c r="D44" s="53" t="s">
        <v>13</v>
      </c>
      <c r="E44" s="2">
        <v>704</v>
      </c>
      <c r="F44" s="23">
        <v>95</v>
      </c>
      <c r="G44" s="14">
        <v>130</v>
      </c>
      <c r="H44" s="14">
        <v>125</v>
      </c>
      <c r="I44" s="14">
        <v>3</v>
      </c>
      <c r="J44" s="14">
        <v>1</v>
      </c>
      <c r="K44" s="14">
        <v>63</v>
      </c>
      <c r="L44" s="14">
        <v>2</v>
      </c>
      <c r="M44" s="14">
        <v>6</v>
      </c>
      <c r="N44" s="14"/>
      <c r="O44" s="24">
        <v>1</v>
      </c>
      <c r="P44" s="23">
        <v>1</v>
      </c>
      <c r="Q44" s="14">
        <f t="shared" si="3"/>
        <v>1</v>
      </c>
      <c r="R44" s="24">
        <f t="shared" si="4"/>
        <v>132</v>
      </c>
      <c r="S44" s="23">
        <v>5</v>
      </c>
      <c r="T44" s="23"/>
      <c r="U44" s="23"/>
      <c r="V44" s="23"/>
      <c r="W44" s="14">
        <f t="shared" si="5"/>
        <v>5</v>
      </c>
      <c r="X44" s="24">
        <f t="shared" si="0"/>
        <v>134</v>
      </c>
      <c r="Y44" s="23"/>
      <c r="Z44" s="14">
        <v>19</v>
      </c>
      <c r="AA44" s="25">
        <f t="shared" si="1"/>
        <v>426</v>
      </c>
      <c r="AB44" s="26">
        <f t="shared" si="2"/>
        <v>451</v>
      </c>
    </row>
    <row r="45" spans="1:30" ht="15" customHeight="1" x14ac:dyDescent="0.25">
      <c r="A45" s="45">
        <f t="shared" si="6"/>
        <v>32</v>
      </c>
      <c r="B45" s="53" t="s">
        <v>22</v>
      </c>
      <c r="C45" s="54">
        <v>297</v>
      </c>
      <c r="D45" s="53" t="s">
        <v>19</v>
      </c>
      <c r="E45" s="2">
        <v>755</v>
      </c>
      <c r="F45" s="18">
        <v>25</v>
      </c>
      <c r="G45" s="19">
        <v>248</v>
      </c>
      <c r="H45" s="19">
        <v>168</v>
      </c>
      <c r="I45" s="19">
        <v>3</v>
      </c>
      <c r="J45" s="19">
        <v>3</v>
      </c>
      <c r="K45" s="19">
        <v>22</v>
      </c>
      <c r="L45" s="19">
        <v>12</v>
      </c>
      <c r="M45" s="19">
        <v>2</v>
      </c>
      <c r="N45" s="19"/>
      <c r="O45" s="20"/>
      <c r="P45" s="18">
        <v>1</v>
      </c>
      <c r="Q45" s="19">
        <f t="shared" si="3"/>
        <v>1</v>
      </c>
      <c r="R45" s="20">
        <f t="shared" si="4"/>
        <v>252</v>
      </c>
      <c r="S45" s="18">
        <v>2</v>
      </c>
      <c r="T45" s="18"/>
      <c r="U45" s="18"/>
      <c r="V45" s="18"/>
      <c r="W45" s="19">
        <f t="shared" si="5"/>
        <v>2</v>
      </c>
      <c r="X45" s="20">
        <f t="shared" si="0"/>
        <v>173</v>
      </c>
      <c r="Y45" s="18"/>
      <c r="Z45" s="19">
        <v>2</v>
      </c>
      <c r="AA45" s="21">
        <f t="shared" si="1"/>
        <v>483</v>
      </c>
      <c r="AB45" s="22">
        <f t="shared" si="2"/>
        <v>488</v>
      </c>
    </row>
    <row r="46" spans="1:30" ht="15" customHeight="1" x14ac:dyDescent="0.25">
      <c r="A46" s="45">
        <f t="shared" si="6"/>
        <v>33</v>
      </c>
      <c r="B46" s="53" t="s">
        <v>22</v>
      </c>
      <c r="C46" s="54">
        <v>297</v>
      </c>
      <c r="D46" s="53" t="s">
        <v>13</v>
      </c>
      <c r="E46" s="2">
        <v>755</v>
      </c>
      <c r="F46" s="23">
        <v>50</v>
      </c>
      <c r="G46" s="14">
        <v>225</v>
      </c>
      <c r="H46" s="14">
        <v>155</v>
      </c>
      <c r="I46" s="14">
        <v>2</v>
      </c>
      <c r="J46" s="14">
        <v>4</v>
      </c>
      <c r="K46" s="14">
        <v>33</v>
      </c>
      <c r="L46" s="14">
        <v>6</v>
      </c>
      <c r="M46" s="14">
        <v>1</v>
      </c>
      <c r="N46" s="14"/>
      <c r="O46" s="24"/>
      <c r="P46" s="23">
        <v>2</v>
      </c>
      <c r="Q46" s="14">
        <f t="shared" si="3"/>
        <v>2</v>
      </c>
      <c r="R46" s="24">
        <f t="shared" si="4"/>
        <v>231</v>
      </c>
      <c r="S46" s="23">
        <v>5</v>
      </c>
      <c r="T46" s="23"/>
      <c r="U46" s="23"/>
      <c r="V46" s="23"/>
      <c r="W46" s="14">
        <f t="shared" si="5"/>
        <v>5</v>
      </c>
      <c r="X46" s="24">
        <f t="shared" si="0"/>
        <v>162</v>
      </c>
      <c r="Y46" s="23"/>
      <c r="Z46" s="14">
        <v>14</v>
      </c>
      <c r="AA46" s="25">
        <f t="shared" si="1"/>
        <v>476</v>
      </c>
      <c r="AB46" s="26">
        <f t="shared" si="2"/>
        <v>497</v>
      </c>
    </row>
    <row r="47" spans="1:30" ht="15" customHeight="1" x14ac:dyDescent="0.25">
      <c r="A47" s="45">
        <f t="shared" si="6"/>
        <v>34</v>
      </c>
      <c r="B47" s="53" t="s">
        <v>22</v>
      </c>
      <c r="C47" s="54">
        <v>297</v>
      </c>
      <c r="D47" s="53" t="s">
        <v>20</v>
      </c>
      <c r="E47" s="2">
        <v>754</v>
      </c>
      <c r="F47" s="18">
        <v>63</v>
      </c>
      <c r="G47" s="19">
        <v>186</v>
      </c>
      <c r="H47" s="19">
        <v>172</v>
      </c>
      <c r="I47" s="19">
        <v>3</v>
      </c>
      <c r="J47" s="19">
        <v>2</v>
      </c>
      <c r="K47" s="19">
        <v>14</v>
      </c>
      <c r="L47" s="19">
        <v>5</v>
      </c>
      <c r="M47" s="19">
        <v>6</v>
      </c>
      <c r="N47" s="19"/>
      <c r="O47" s="20">
        <v>1</v>
      </c>
      <c r="P47" s="18">
        <v>1</v>
      </c>
      <c r="Q47" s="19">
        <f t="shared" si="3"/>
        <v>1</v>
      </c>
      <c r="R47" s="20">
        <f t="shared" si="4"/>
        <v>189</v>
      </c>
      <c r="S47" s="18">
        <v>5</v>
      </c>
      <c r="T47" s="18"/>
      <c r="U47" s="18"/>
      <c r="V47" s="18"/>
      <c r="W47" s="19">
        <f t="shared" si="5"/>
        <v>5</v>
      </c>
      <c r="X47" s="20">
        <f t="shared" si="0"/>
        <v>181</v>
      </c>
      <c r="Y47" s="18"/>
      <c r="Z47" s="19">
        <v>17</v>
      </c>
      <c r="AA47" s="21">
        <f t="shared" si="1"/>
        <v>452</v>
      </c>
      <c r="AB47" s="22">
        <f t="shared" si="2"/>
        <v>475</v>
      </c>
    </row>
    <row r="48" spans="1:30" ht="15" customHeight="1" x14ac:dyDescent="0.25">
      <c r="A48" s="45">
        <f t="shared" si="6"/>
        <v>35</v>
      </c>
      <c r="B48" s="53" t="s">
        <v>22</v>
      </c>
      <c r="C48" s="54">
        <v>297</v>
      </c>
      <c r="D48" s="53" t="s">
        <v>21</v>
      </c>
      <c r="E48" s="2">
        <v>754</v>
      </c>
      <c r="F48" s="23">
        <v>58</v>
      </c>
      <c r="G48" s="14">
        <v>202</v>
      </c>
      <c r="H48" s="14">
        <v>189</v>
      </c>
      <c r="I48" s="14">
        <v>4</v>
      </c>
      <c r="J48" s="14">
        <v>1</v>
      </c>
      <c r="K48" s="14">
        <v>27</v>
      </c>
      <c r="L48" s="14">
        <v>13</v>
      </c>
      <c r="M48" s="14">
        <v>3</v>
      </c>
      <c r="N48" s="14"/>
      <c r="O48" s="24">
        <v>1</v>
      </c>
      <c r="P48" s="23">
        <v>2</v>
      </c>
      <c r="Q48" s="14">
        <f t="shared" si="3"/>
        <v>2</v>
      </c>
      <c r="R48" s="24">
        <f t="shared" si="4"/>
        <v>205</v>
      </c>
      <c r="S48" s="23">
        <v>5</v>
      </c>
      <c r="T48" s="23"/>
      <c r="U48" s="23"/>
      <c r="V48" s="23"/>
      <c r="W48" s="14">
        <f t="shared" si="5"/>
        <v>5</v>
      </c>
      <c r="X48" s="24">
        <f t="shared" si="0"/>
        <v>199</v>
      </c>
      <c r="Y48" s="23"/>
      <c r="Z48" s="14">
        <v>18</v>
      </c>
      <c r="AA48" s="25">
        <f t="shared" si="1"/>
        <v>498</v>
      </c>
      <c r="AB48" s="26">
        <f t="shared" si="2"/>
        <v>523</v>
      </c>
    </row>
    <row r="49" spans="1:28" ht="15" customHeight="1" x14ac:dyDescent="0.25">
      <c r="A49" s="45">
        <f t="shared" si="6"/>
        <v>36</v>
      </c>
      <c r="B49" s="53" t="s">
        <v>22</v>
      </c>
      <c r="C49" s="54">
        <v>298</v>
      </c>
      <c r="D49" s="53" t="s">
        <v>19</v>
      </c>
      <c r="E49" s="2">
        <v>486</v>
      </c>
      <c r="F49" s="18">
        <v>26</v>
      </c>
      <c r="G49" s="19">
        <v>98</v>
      </c>
      <c r="H49" s="19">
        <v>123</v>
      </c>
      <c r="I49" s="19">
        <v>2</v>
      </c>
      <c r="J49" s="19"/>
      <c r="K49" s="19">
        <v>99</v>
      </c>
      <c r="L49" s="19">
        <v>2</v>
      </c>
      <c r="M49" s="19">
        <v>3</v>
      </c>
      <c r="N49" s="19"/>
      <c r="O49" s="20">
        <v>1</v>
      </c>
      <c r="P49" s="18">
        <v>1</v>
      </c>
      <c r="Q49" s="19">
        <f t="shared" si="3"/>
        <v>1</v>
      </c>
      <c r="R49" s="20">
        <f t="shared" si="4"/>
        <v>99</v>
      </c>
      <c r="S49" s="18">
        <v>2</v>
      </c>
      <c r="T49" s="18"/>
      <c r="U49" s="18"/>
      <c r="V49" s="18"/>
      <c r="W49" s="19">
        <f t="shared" si="5"/>
        <v>2</v>
      </c>
      <c r="X49" s="20">
        <f t="shared" si="0"/>
        <v>128</v>
      </c>
      <c r="Y49" s="18"/>
      <c r="Z49" s="19">
        <v>2</v>
      </c>
      <c r="AA49" s="21">
        <f t="shared" si="1"/>
        <v>354</v>
      </c>
      <c r="AB49" s="22">
        <f t="shared" si="2"/>
        <v>359</v>
      </c>
    </row>
    <row r="50" spans="1:28" ht="15" customHeight="1" x14ac:dyDescent="0.25">
      <c r="A50" s="45">
        <f t="shared" si="6"/>
        <v>37</v>
      </c>
      <c r="B50" s="53" t="s">
        <v>22</v>
      </c>
      <c r="C50" s="54">
        <v>298</v>
      </c>
      <c r="D50" s="53" t="s">
        <v>13</v>
      </c>
      <c r="E50" s="2">
        <v>486</v>
      </c>
      <c r="F50" s="23">
        <v>18</v>
      </c>
      <c r="G50" s="14">
        <v>127</v>
      </c>
      <c r="H50" s="14">
        <v>130</v>
      </c>
      <c r="I50" s="14">
        <v>2</v>
      </c>
      <c r="J50" s="14">
        <v>2</v>
      </c>
      <c r="K50" s="14">
        <v>59</v>
      </c>
      <c r="L50" s="14">
        <v>2</v>
      </c>
      <c r="M50" s="14">
        <v>1</v>
      </c>
      <c r="N50" s="14"/>
      <c r="O50" s="24"/>
      <c r="P50" s="23">
        <v>1</v>
      </c>
      <c r="Q50" s="14">
        <f t="shared" si="3"/>
        <v>1</v>
      </c>
      <c r="R50" s="24">
        <f t="shared" si="4"/>
        <v>130</v>
      </c>
      <c r="S50" s="23">
        <v>3</v>
      </c>
      <c r="T50" s="23"/>
      <c r="U50" s="23"/>
      <c r="V50" s="23"/>
      <c r="W50" s="14">
        <f t="shared" si="5"/>
        <v>3</v>
      </c>
      <c r="X50" s="24">
        <f t="shared" si="0"/>
        <v>135</v>
      </c>
      <c r="Y50" s="23"/>
      <c r="Z50" s="14">
        <v>11</v>
      </c>
      <c r="AA50" s="25">
        <f t="shared" si="1"/>
        <v>341</v>
      </c>
      <c r="AB50" s="26">
        <f t="shared" si="2"/>
        <v>356</v>
      </c>
    </row>
    <row r="51" spans="1:28" ht="5.0999999999999996" customHeight="1" x14ac:dyDescent="0.25">
      <c r="A51" s="27"/>
      <c r="B51" s="28"/>
      <c r="C51" s="29"/>
      <c r="D51" s="30"/>
      <c r="E51" s="31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3"/>
    </row>
    <row r="52" spans="1:28" ht="0.95" customHeight="1" x14ac:dyDescent="0.25">
      <c r="A52" s="34"/>
      <c r="B52" s="35"/>
      <c r="C52" s="36"/>
      <c r="D52" s="37"/>
      <c r="E52" s="38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40"/>
    </row>
    <row r="53" spans="1:28" ht="0.95" customHeight="1" x14ac:dyDescent="0.25">
      <c r="A53" s="27"/>
      <c r="B53" s="28"/>
      <c r="C53" s="29"/>
      <c r="D53" s="30"/>
      <c r="E53" s="31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3"/>
    </row>
    <row r="54" spans="1:28" ht="30" customHeight="1" x14ac:dyDescent="0.25">
      <c r="A54" s="41" t="s">
        <v>15</v>
      </c>
      <c r="B54" s="41"/>
      <c r="C54" s="41">
        <f>COUNTA(C14:C50)</f>
        <v>37</v>
      </c>
      <c r="D54" s="42"/>
      <c r="E54" s="43">
        <f>SUM(E14:E50)</f>
        <v>22571</v>
      </c>
      <c r="F54" s="43">
        <f t="shared" ref="F54:AB54" si="7">SUM(F14:F50)</f>
        <v>2622</v>
      </c>
      <c r="G54" s="43">
        <f t="shared" si="7"/>
        <v>4968</v>
      </c>
      <c r="H54" s="43">
        <f t="shared" si="7"/>
        <v>4394</v>
      </c>
      <c r="I54" s="43">
        <f t="shared" si="7"/>
        <v>175</v>
      </c>
      <c r="J54" s="43">
        <f t="shared" si="7"/>
        <v>55</v>
      </c>
      <c r="K54" s="43">
        <f t="shared" si="7"/>
        <v>1434</v>
      </c>
      <c r="L54" s="43">
        <f t="shared" si="7"/>
        <v>144</v>
      </c>
      <c r="M54" s="43">
        <f t="shared" si="7"/>
        <v>261</v>
      </c>
      <c r="N54" s="43">
        <f t="shared" si="7"/>
        <v>0</v>
      </c>
      <c r="O54" s="43">
        <f t="shared" si="7"/>
        <v>24</v>
      </c>
      <c r="P54" s="43">
        <f t="shared" si="7"/>
        <v>52</v>
      </c>
      <c r="Q54" s="43">
        <f t="shared" si="7"/>
        <v>52</v>
      </c>
      <c r="R54" s="43">
        <f t="shared" si="7"/>
        <v>5075</v>
      </c>
      <c r="S54" s="43">
        <f t="shared" si="7"/>
        <v>109</v>
      </c>
      <c r="T54" s="43">
        <f t="shared" si="7"/>
        <v>1</v>
      </c>
      <c r="U54" s="43">
        <f t="shared" si="7"/>
        <v>0</v>
      </c>
      <c r="V54" s="43">
        <f t="shared" si="7"/>
        <v>4</v>
      </c>
      <c r="W54" s="43">
        <f t="shared" si="7"/>
        <v>114</v>
      </c>
      <c r="X54" s="43">
        <f t="shared" si="7"/>
        <v>4707</v>
      </c>
      <c r="Y54" s="43">
        <f t="shared" si="7"/>
        <v>2</v>
      </c>
      <c r="Z54" s="43">
        <f t="shared" si="7"/>
        <v>379</v>
      </c>
      <c r="AA54" s="43">
        <f t="shared" si="7"/>
        <v>14077</v>
      </c>
      <c r="AB54" s="43">
        <f t="shared" si="7"/>
        <v>14624</v>
      </c>
    </row>
  </sheetData>
  <mergeCells count="9">
    <mergeCell ref="S12:X12"/>
    <mergeCell ref="F5:AB7"/>
    <mergeCell ref="A7:D7"/>
    <mergeCell ref="A8:D8"/>
    <mergeCell ref="F8:AB10"/>
    <mergeCell ref="A12:E12"/>
    <mergeCell ref="F12:O12"/>
    <mergeCell ref="P12:R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M_03_017_CONTEPEC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Chema</cp:lastModifiedBy>
  <cp:lastPrinted>2015-06-02T23:12:52Z</cp:lastPrinted>
  <dcterms:created xsi:type="dcterms:W3CDTF">2015-05-31T15:54:41Z</dcterms:created>
  <dcterms:modified xsi:type="dcterms:W3CDTF">2015-10-13T16:39:07Z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