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640" windowHeight="11760"/>
  </bookViews>
  <sheets>
    <sheet name="Hoja1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7" i="1"/>
  <c r="Y18"/>
  <c r="L34" l="1"/>
  <c r="T14"/>
  <c r="U14" s="1"/>
  <c r="X14"/>
  <c r="T15"/>
  <c r="U15" s="1"/>
  <c r="X15"/>
  <c r="T16"/>
  <c r="U16" s="1"/>
  <c r="X16"/>
  <c r="T17"/>
  <c r="U17" s="1"/>
  <c r="X17"/>
  <c r="T18"/>
  <c r="U18" s="1"/>
  <c r="X18"/>
  <c r="T19"/>
  <c r="U19" s="1"/>
  <c r="X19"/>
  <c r="T20"/>
  <c r="U20" s="1"/>
  <c r="X20"/>
  <c r="T21"/>
  <c r="U21" s="1"/>
  <c r="X21"/>
  <c r="T22"/>
  <c r="U22" s="1"/>
  <c r="X22"/>
  <c r="T23"/>
  <c r="U23" s="1"/>
  <c r="X23"/>
  <c r="T24"/>
  <c r="U24" s="1"/>
  <c r="X24"/>
  <c r="T25"/>
  <c r="U25" s="1"/>
  <c r="X25"/>
  <c r="T26"/>
  <c r="U26" s="1"/>
  <c r="X26"/>
  <c r="T27"/>
  <c r="U27" s="1"/>
  <c r="X27"/>
  <c r="T28"/>
  <c r="U28" s="1"/>
  <c r="X28"/>
  <c r="T29"/>
  <c r="U29" s="1"/>
  <c r="X29"/>
  <c r="T30"/>
  <c r="U30" s="1"/>
  <c r="X30"/>
  <c r="W34" l="1"/>
  <c r="V34"/>
  <c r="U34"/>
  <c r="T34"/>
  <c r="S34"/>
  <c r="R34"/>
  <c r="Q34"/>
  <c r="P34"/>
  <c r="O34"/>
  <c r="N34"/>
  <c r="M34"/>
  <c r="K34"/>
  <c r="J34"/>
  <c r="I34"/>
  <c r="H34"/>
  <c r="G34"/>
  <c r="F34"/>
  <c r="E34"/>
  <c r="C34"/>
  <c r="Y29"/>
  <c r="Y27"/>
  <c r="Y26"/>
  <c r="Y25"/>
  <c r="Y24"/>
  <c r="Y23"/>
  <c r="Y22"/>
  <c r="Y21"/>
  <c r="Y20"/>
  <c r="Y19"/>
  <c r="Y16"/>
  <c r="Y15"/>
  <c r="Y14"/>
  <c r="Y30" l="1"/>
  <c r="X34"/>
  <c r="Y28"/>
  <c r="Z14" s="1"/>
  <c r="Y34" l="1"/>
  <c r="Z15"/>
  <c r="Z27"/>
  <c r="Z28" s="1"/>
  <c r="Z29" s="1"/>
  <c r="Z30" s="1"/>
  <c r="A15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Z16" l="1"/>
  <c r="Z17" l="1"/>
  <c r="Z18" s="1"/>
  <c r="A10" s="1"/>
  <c r="A9"/>
</calcChain>
</file>

<file path=xl/sharedStrings.xml><?xml version="1.0" encoding="utf-8"?>
<sst xmlns="http://schemas.openxmlformats.org/spreadsheetml/2006/main" count="53" uniqueCount="24">
  <si>
    <t>Municipio: 023 Chavinda</t>
  </si>
  <si>
    <t>Ayuntamiento</t>
  </si>
  <si>
    <t>CASILLAS</t>
  </si>
  <si>
    <t>VOTOS DE PARTIDOS</t>
  </si>
  <si>
    <t>VOTOS EN CANDIDATURA COMUN 1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</si>
  <si>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</si>
  <si>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</si>
  <si>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</si>
  <si>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</si>
  <si>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</si>
  <si>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</si>
  <si>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</si>
  <si>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</si>
  <si>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</si>
  <si>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</si>
  <si>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</si>
  <si>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CHAVINDA</t>
  </si>
  <si>
    <t>CONTIGUA 1</t>
  </si>
  <si>
    <t>BÁSICA</t>
  </si>
  <si>
    <t>EXTRAORDINARIA 2</t>
  </si>
  <si>
    <t>EXTRAORDINARIA 1</t>
  </si>
  <si>
    <t>TOTAL</t>
  </si>
  <si>
    <t>CÓMPUTOS MUNICIPALES</t>
  </si>
  <si>
    <t>VOTACIÓN EMITIDA</t>
  </si>
</sst>
</file>

<file path=xl/styles.xml><?xml version="1.0" encoding="utf-8"?>
<styleSheet xmlns="http://schemas.openxmlformats.org/spreadsheetml/2006/main">
  <numFmts count="3">
    <numFmt numFmtId="164" formatCode="00"/>
    <numFmt numFmtId="165" formatCode="0000"/>
    <numFmt numFmtId="166" formatCode="000"/>
  </numFmts>
  <fonts count="1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5" fillId="0" borderId="0"/>
  </cellStyleXfs>
  <cellXfs count="8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9" xfId="1" applyNumberFormat="1" applyFont="1" applyFill="1" applyBorder="1" applyAlignment="1">
      <alignment horizontal="center" wrapText="1"/>
    </xf>
    <xf numFmtId="165" fontId="10" fillId="0" borderId="10" xfId="1" applyNumberFormat="1" applyFont="1" applyFill="1" applyBorder="1" applyAlignment="1">
      <alignment horizontal="left" wrapText="1"/>
    </xf>
    <xf numFmtId="165" fontId="10" fillId="0" borderId="10" xfId="1" applyNumberFormat="1" applyFont="1" applyFill="1" applyBorder="1" applyAlignment="1">
      <alignment horizontal="center" wrapText="1"/>
    </xf>
    <xf numFmtId="0" fontId="10" fillId="0" borderId="10" xfId="1" applyFont="1" applyFill="1" applyBorder="1" applyAlignment="1">
      <alignment horizontal="left" wrapText="1"/>
    </xf>
    <xf numFmtId="0" fontId="10" fillId="0" borderId="11" xfId="1" applyFont="1" applyFill="1" applyBorder="1" applyAlignment="1">
      <alignment horizontal="right" wrapText="1"/>
    </xf>
    <xf numFmtId="0" fontId="10" fillId="0" borderId="9" xfId="1" applyFont="1" applyFill="1" applyBorder="1" applyAlignment="1" applyProtection="1">
      <alignment wrapText="1"/>
      <protection locked="0"/>
    </xf>
    <xf numFmtId="0" fontId="10" fillId="0" borderId="10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 applyProtection="1">
      <alignment wrapText="1"/>
      <protection locked="0"/>
    </xf>
    <xf numFmtId="0" fontId="10" fillId="0" borderId="12" xfId="1" applyFont="1" applyFill="1" applyBorder="1" applyAlignment="1" applyProtection="1">
      <alignment wrapText="1"/>
      <protection locked="0"/>
    </xf>
    <xf numFmtId="0" fontId="10" fillId="0" borderId="13" xfId="1" applyFont="1" applyFill="1" applyBorder="1" applyAlignment="1" applyProtection="1">
      <alignment wrapText="1"/>
      <protection locked="0"/>
    </xf>
    <xf numFmtId="0" fontId="10" fillId="0" borderId="14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>
      <alignment wrapText="1"/>
    </xf>
    <xf numFmtId="166" fontId="10" fillId="5" borderId="15" xfId="1" applyNumberFormat="1" applyFont="1" applyFill="1" applyBorder="1" applyAlignment="1">
      <alignment horizontal="center" wrapText="1"/>
    </xf>
    <xf numFmtId="165" fontId="10" fillId="5" borderId="1" xfId="1" applyNumberFormat="1" applyFont="1" applyFill="1" applyBorder="1" applyAlignment="1">
      <alignment horizontal="left" wrapText="1"/>
    </xf>
    <xf numFmtId="165" fontId="10" fillId="5" borderId="16" xfId="1" applyNumberFormat="1" applyFont="1" applyFill="1" applyBorder="1" applyAlignment="1">
      <alignment horizontal="center" wrapText="1"/>
    </xf>
    <xf numFmtId="0" fontId="10" fillId="5" borderId="16" xfId="1" applyFont="1" applyFill="1" applyBorder="1" applyAlignment="1">
      <alignment horizontal="left" wrapText="1"/>
    </xf>
    <xf numFmtId="0" fontId="10" fillId="5" borderId="17" xfId="1" applyFont="1" applyFill="1" applyBorder="1" applyAlignment="1">
      <alignment horizontal="right" wrapText="1"/>
    </xf>
    <xf numFmtId="0" fontId="10" fillId="5" borderId="15" xfId="1" applyFont="1" applyFill="1" applyBorder="1" applyAlignment="1" applyProtection="1">
      <alignment wrapText="1"/>
      <protection locked="0"/>
    </xf>
    <xf numFmtId="0" fontId="10" fillId="5" borderId="16" xfId="1" applyFont="1" applyFill="1" applyBorder="1" applyAlignment="1" applyProtection="1">
      <alignment wrapText="1"/>
      <protection locked="0"/>
    </xf>
    <xf numFmtId="0" fontId="10" fillId="5" borderId="17" xfId="1" applyFont="1" applyFill="1" applyBorder="1" applyAlignment="1" applyProtection="1">
      <alignment wrapText="1"/>
      <protection locked="0"/>
    </xf>
    <xf numFmtId="0" fontId="10" fillId="5" borderId="18" xfId="1" applyFont="1" applyFill="1" applyBorder="1" applyAlignment="1" applyProtection="1">
      <alignment wrapText="1"/>
      <protection locked="0"/>
    </xf>
    <xf numFmtId="0" fontId="10" fillId="5" borderId="19" xfId="1" applyFont="1" applyFill="1" applyBorder="1" applyAlignment="1" applyProtection="1">
      <alignment wrapText="1"/>
      <protection locked="0"/>
    </xf>
    <xf numFmtId="0" fontId="10" fillId="5" borderId="20" xfId="1" applyFont="1" applyFill="1" applyBorder="1" applyAlignment="1" applyProtection="1">
      <alignment wrapText="1"/>
      <protection locked="0"/>
    </xf>
    <xf numFmtId="0" fontId="10" fillId="5" borderId="21" xfId="1" applyFont="1" applyFill="1" applyBorder="1" applyAlignment="1">
      <alignment wrapText="1"/>
    </xf>
    <xf numFmtId="166" fontId="10" fillId="0" borderId="22" xfId="1" applyNumberFormat="1" applyFont="1" applyFill="1" applyBorder="1" applyAlignment="1">
      <alignment horizontal="center" wrapText="1"/>
    </xf>
    <xf numFmtId="165" fontId="10" fillId="0" borderId="16" xfId="1" applyNumberFormat="1" applyFont="1" applyFill="1" applyBorder="1" applyAlignment="1">
      <alignment horizontal="left" wrapText="1"/>
    </xf>
    <xf numFmtId="165" fontId="10" fillId="0" borderId="1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left" wrapText="1"/>
    </xf>
    <xf numFmtId="0" fontId="10" fillId="0" borderId="21" xfId="1" applyFont="1" applyFill="1" applyBorder="1" applyAlignment="1">
      <alignment horizontal="right" wrapText="1"/>
    </xf>
    <xf numFmtId="0" fontId="10" fillId="0" borderId="22" xfId="1" applyFont="1" applyFill="1" applyBorder="1" applyAlignment="1" applyProtection="1">
      <alignment wrapText="1"/>
      <protection locked="0"/>
    </xf>
    <xf numFmtId="0" fontId="10" fillId="0" borderId="1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 applyProtection="1">
      <alignment wrapText="1"/>
      <protection locked="0"/>
    </xf>
    <xf numFmtId="0" fontId="10" fillId="0" borderId="23" xfId="1" applyFont="1" applyFill="1" applyBorder="1" applyAlignment="1" applyProtection="1">
      <alignment wrapText="1"/>
      <protection locked="0"/>
    </xf>
    <xf numFmtId="0" fontId="10" fillId="0" borderId="24" xfId="1" applyFont="1" applyFill="1" applyBorder="1" applyAlignment="1" applyProtection="1">
      <alignment wrapText="1"/>
      <protection locked="0"/>
    </xf>
    <xf numFmtId="0" fontId="10" fillId="0" borderId="20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0" fillId="0" borderId="0" xfId="1" applyNumberFormat="1" applyFont="1" applyFill="1" applyBorder="1" applyAlignment="1">
      <alignment horizontal="center" wrapText="1"/>
    </xf>
    <xf numFmtId="165" fontId="10" fillId="0" borderId="0" xfId="1" applyNumberFormat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 applyProtection="1">
      <alignment wrapText="1"/>
      <protection locked="0"/>
    </xf>
    <xf numFmtId="0" fontId="10" fillId="0" borderId="0" xfId="1" applyFont="1" applyFill="1" applyBorder="1" applyAlignment="1">
      <alignment wrapText="1"/>
    </xf>
    <xf numFmtId="166" fontId="10" fillId="6" borderId="0" xfId="1" applyNumberFormat="1" applyFont="1" applyFill="1" applyBorder="1" applyAlignment="1">
      <alignment horizontal="center" wrapText="1"/>
    </xf>
    <xf numFmtId="165" fontId="10" fillId="6" borderId="0" xfId="1" applyNumberFormat="1" applyFont="1" applyFill="1" applyBorder="1" applyAlignment="1">
      <alignment horizontal="left" wrapText="1"/>
    </xf>
    <xf numFmtId="165" fontId="10" fillId="6" borderId="0" xfId="1" applyNumberFormat="1" applyFont="1" applyFill="1" applyBorder="1" applyAlignment="1">
      <alignment horizontal="center" wrapText="1"/>
    </xf>
    <xf numFmtId="0" fontId="10" fillId="6" borderId="0" xfId="1" applyFont="1" applyFill="1" applyBorder="1" applyAlignment="1">
      <alignment horizontal="left" wrapText="1"/>
    </xf>
    <xf numFmtId="0" fontId="10" fillId="6" borderId="0" xfId="1" applyFont="1" applyFill="1" applyBorder="1" applyAlignment="1">
      <alignment horizontal="right" wrapText="1"/>
    </xf>
    <xf numFmtId="0" fontId="10" fillId="6" borderId="0" xfId="1" applyFont="1" applyFill="1" applyBorder="1" applyAlignment="1" applyProtection="1">
      <alignment wrapText="1"/>
      <protection locked="0"/>
    </xf>
    <xf numFmtId="0" fontId="10" fillId="6" borderId="0" xfId="1" applyFont="1" applyFill="1" applyBorder="1" applyAlignment="1">
      <alignment wrapText="1"/>
    </xf>
    <xf numFmtId="0" fontId="9" fillId="7" borderId="25" xfId="1" applyFont="1" applyFill="1" applyBorder="1" applyAlignment="1">
      <alignment horizontal="center" vertical="center" wrapText="1"/>
    </xf>
    <xf numFmtId="0" fontId="9" fillId="7" borderId="25" xfId="1" applyFont="1" applyFill="1" applyBorder="1" applyAlignment="1">
      <alignment horizontal="left" vertical="center" wrapText="1"/>
    </xf>
    <xf numFmtId="3" fontId="9" fillId="7" borderId="25" xfId="1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 wrapText="1"/>
    </xf>
    <xf numFmtId="0" fontId="9" fillId="4" borderId="6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e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8477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3852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22</xdr:col>
      <xdr:colOff>581025</xdr:colOff>
      <xdr:row>0</xdr:row>
      <xdr:rowOff>0</xdr:rowOff>
    </xdr:from>
    <xdr:ext cx="1340561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002125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7896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9115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762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014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431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619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179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552449</xdr:colOff>
      <xdr:row>11</xdr:row>
      <xdr:rowOff>142874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7248524" y="2238374"/>
          <a:ext cx="600075" cy="600075"/>
        </a:xfrm>
        <a:prstGeom prst="rect">
          <a:avLst/>
        </a:prstGeom>
      </xdr:spPr>
    </xdr:pic>
    <xdr:clientData/>
  </xdr:oneCellAnchor>
  <xdr:oneCellAnchor>
    <xdr:from>
      <xdr:col>18</xdr:col>
      <xdr:colOff>33225</xdr:colOff>
      <xdr:row>12</xdr:row>
      <xdr:rowOff>61800</xdr:rowOff>
    </xdr:from>
    <xdr:ext cx="476250" cy="476250"/>
    <xdr:pic>
      <xdr:nvPicPr>
        <xdr:cNvPr id="14" name="Imagen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2730050" y="2347800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533400</xdr:colOff>
      <xdr:row>12</xdr:row>
      <xdr:rowOff>63082</xdr:rowOff>
    </xdr:from>
    <xdr:ext cx="438000" cy="457467"/>
    <xdr:pic>
      <xdr:nvPicPr>
        <xdr:cNvPr id="15" name="Imagen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3230225" y="2349082"/>
          <a:ext cx="438000" cy="457467"/>
        </a:xfrm>
        <a:prstGeom prst="rect">
          <a:avLst/>
        </a:prstGeom>
      </xdr:spPr>
    </xdr:pic>
    <xdr:clientData/>
  </xdr:oneCellAnchor>
  <xdr:oneCellAnchor>
    <xdr:from>
      <xdr:col>15</xdr:col>
      <xdr:colOff>42750</xdr:colOff>
      <xdr:row>12</xdr:row>
      <xdr:rowOff>52275</xdr:rowOff>
    </xdr:from>
    <xdr:ext cx="476250" cy="476250"/>
    <xdr:pic>
      <xdr:nvPicPr>
        <xdr:cNvPr id="16" name="Imagen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9643950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15</xdr:col>
      <xdr:colOff>542925</xdr:colOff>
      <xdr:row>12</xdr:row>
      <xdr:rowOff>53557</xdr:rowOff>
    </xdr:from>
    <xdr:ext cx="438000" cy="457467"/>
    <xdr:pic>
      <xdr:nvPicPr>
        <xdr:cNvPr id="17" name="Imagen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144125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16</xdr:col>
      <xdr:colOff>42750</xdr:colOff>
      <xdr:row>12</xdr:row>
      <xdr:rowOff>52275</xdr:rowOff>
    </xdr:from>
    <xdr:ext cx="476250" cy="476250"/>
    <xdr:pic>
      <xdr:nvPicPr>
        <xdr:cNvPr id="18" name="Imagen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70122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17</xdr:col>
      <xdr:colOff>38100</xdr:colOff>
      <xdr:row>12</xdr:row>
      <xdr:rowOff>53557</xdr:rowOff>
    </xdr:from>
    <xdr:ext cx="438000" cy="457467"/>
    <xdr:pic>
      <xdr:nvPicPr>
        <xdr:cNvPr id="19" name="Imagen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734800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16</xdr:col>
      <xdr:colOff>476249</xdr:colOff>
      <xdr:row>11</xdr:row>
      <xdr:rowOff>180974</xdr:rowOff>
    </xdr:from>
    <xdr:ext cx="600075" cy="600075"/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134724" y="2276474"/>
          <a:ext cx="600075" cy="600075"/>
        </a:xfrm>
        <a:prstGeom prst="rect">
          <a:avLst/>
        </a:prstGeom>
      </xdr:spPr>
    </xdr:pic>
    <xdr:clientData/>
  </xdr:oneCellAnchor>
  <xdr:oneCellAnchor>
    <xdr:from>
      <xdr:col>17</xdr:col>
      <xdr:colOff>438150</xdr:colOff>
      <xdr:row>11</xdr:row>
      <xdr:rowOff>180975</xdr:rowOff>
    </xdr:from>
    <xdr:ext cx="600075" cy="600075"/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2134850" y="2276475"/>
          <a:ext cx="600075" cy="600075"/>
        </a:xfrm>
        <a:prstGeom prst="rect">
          <a:avLst/>
        </a:prstGeom>
      </xdr:spPr>
    </xdr:pic>
    <xdr:clientData/>
  </xdr:oneCellAnchor>
  <xdr:oneCellAnchor>
    <xdr:from>
      <xdr:col>18</xdr:col>
      <xdr:colOff>942975</xdr:colOff>
      <xdr:row>12</xdr:row>
      <xdr:rowOff>0</xdr:rowOff>
    </xdr:from>
    <xdr:ext cx="600075" cy="600075"/>
    <xdr:pic>
      <xdr:nvPicPr>
        <xdr:cNvPr id="22" name="Imagen 21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3639800" y="2286000"/>
          <a:ext cx="600075" cy="6000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4"/>
  <sheetViews>
    <sheetView tabSelected="1" topLeftCell="J12" workbookViewId="0">
      <selection activeCell="Y34" sqref="Y34"/>
    </sheetView>
  </sheetViews>
  <sheetFormatPr baseColWidth="10" defaultRowHeight="15"/>
  <cols>
    <col min="1" max="1" width="5.140625" bestFit="1" customWidth="1"/>
    <col min="2" max="2" width="22.28515625" style="8" bestFit="1" customWidth="1"/>
    <col min="3" max="3" width="6.5703125" style="8" bestFit="1" customWidth="1"/>
    <col min="4" max="4" width="13.42578125" customWidth="1"/>
    <col min="5" max="5" width="9.42578125" customWidth="1"/>
    <col min="6" max="15" width="8.7109375" customWidth="1"/>
    <col min="16" max="16" width="15.85546875" customWidth="1"/>
    <col min="17" max="17" width="15.5703125" customWidth="1"/>
    <col min="18" max="18" width="15" customWidth="1"/>
    <col min="19" max="19" width="22.5703125" customWidth="1"/>
    <col min="20" max="20" width="11.7109375" bestFit="1" customWidth="1"/>
    <col min="21" max="21" width="11.85546875" bestFit="1" customWidth="1"/>
    <col min="22" max="25" width="9.7109375" customWidth="1"/>
    <col min="26" max="26" width="11.42578125" hidden="1" customWidth="1"/>
  </cols>
  <sheetData>
    <row r="1" spans="1:26" ht="15" customHeight="1">
      <c r="B1" s="1"/>
      <c r="C1" s="1"/>
      <c r="D1" s="1"/>
      <c r="E1" s="2"/>
      <c r="F1" s="2"/>
      <c r="G1" s="2"/>
      <c r="H1" s="2"/>
      <c r="I1" s="2"/>
      <c r="J1" s="2"/>
      <c r="K1" s="2"/>
    </row>
    <row r="2" spans="1:26" ht="15" customHeight="1">
      <c r="B2" s="1"/>
      <c r="C2" s="1"/>
      <c r="D2" s="1"/>
      <c r="E2" s="2"/>
      <c r="F2" s="2"/>
      <c r="G2" s="2"/>
      <c r="H2" s="2"/>
      <c r="I2" s="2"/>
      <c r="J2" s="2"/>
      <c r="K2" s="2"/>
    </row>
    <row r="3" spans="1:26" ht="15" customHeight="1">
      <c r="B3" s="1"/>
      <c r="C3" s="1"/>
      <c r="D3" s="1"/>
      <c r="E3" s="2"/>
      <c r="F3" s="2"/>
      <c r="G3" s="2"/>
      <c r="H3" s="2"/>
      <c r="I3" s="2"/>
      <c r="J3" s="2"/>
      <c r="K3" s="2"/>
    </row>
    <row r="4" spans="1:26" ht="15" customHeight="1">
      <c r="B4" s="1"/>
      <c r="C4" s="1"/>
      <c r="D4" s="1"/>
      <c r="E4" s="2"/>
      <c r="F4" s="2"/>
      <c r="G4" s="2"/>
      <c r="H4" s="2"/>
      <c r="I4" s="2"/>
      <c r="J4" s="2"/>
      <c r="K4" s="2"/>
    </row>
    <row r="5" spans="1:26" ht="15" customHeight="1">
      <c r="B5" s="1"/>
      <c r="C5" s="1"/>
      <c r="D5" s="1"/>
      <c r="E5" s="2"/>
      <c r="F5" s="68" t="s">
        <v>22</v>
      </c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</row>
    <row r="6" spans="1:26" ht="15" customHeight="1">
      <c r="B6" s="1"/>
      <c r="C6" s="1"/>
      <c r="D6" s="1"/>
      <c r="E6" s="2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</row>
    <row r="7" spans="1:26" ht="18.75">
      <c r="A7" s="69"/>
      <c r="B7" s="69"/>
      <c r="C7" s="69"/>
      <c r="D7" s="69"/>
      <c r="E7" s="2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</row>
    <row r="8" spans="1:26" ht="18.75">
      <c r="A8" s="69" t="s">
        <v>0</v>
      </c>
      <c r="B8" s="69"/>
      <c r="C8" s="69"/>
      <c r="D8" s="69"/>
      <c r="F8" s="70" t="s">
        <v>1</v>
      </c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</row>
    <row r="9" spans="1:26" ht="18.75">
      <c r="A9" s="3" t="str">
        <f>CONCATENATE("Casillas computadas: ",Z16," de ",Z15)</f>
        <v>Casillas computadas: 17 de 17</v>
      </c>
      <c r="B9" s="4"/>
      <c r="C9" s="4"/>
      <c r="D9" s="4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</row>
    <row r="10" spans="1:26" ht="18.75">
      <c r="A10" s="5" t="str">
        <f>CONCATENATE("Porcentaje de avance de captura: ",Z18,"%")</f>
        <v>Porcentaje de avance de captura: 100.00%</v>
      </c>
      <c r="B10" s="6"/>
      <c r="C10" s="6"/>
      <c r="D10" s="7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</row>
    <row r="11" spans="1:26" ht="15.75" thickBot="1">
      <c r="F11" s="2"/>
      <c r="G11" s="2"/>
      <c r="H11" s="2"/>
      <c r="I11" s="2"/>
      <c r="J11" s="2"/>
      <c r="K11" s="2"/>
    </row>
    <row r="12" spans="1:26" ht="15.75" thickBot="1">
      <c r="A12" s="71" t="s">
        <v>2</v>
      </c>
      <c r="B12" s="72"/>
      <c r="C12" s="72"/>
      <c r="D12" s="72"/>
      <c r="E12" s="73"/>
      <c r="F12" s="74" t="s">
        <v>3</v>
      </c>
      <c r="G12" s="75"/>
      <c r="H12" s="75"/>
      <c r="I12" s="75"/>
      <c r="J12" s="75"/>
      <c r="K12" s="75"/>
      <c r="L12" s="75"/>
      <c r="M12" s="75"/>
      <c r="N12" s="75"/>
      <c r="O12" s="76"/>
      <c r="P12" s="77" t="s">
        <v>4</v>
      </c>
      <c r="Q12" s="78"/>
      <c r="R12" s="78"/>
      <c r="S12" s="78"/>
      <c r="T12" s="78"/>
      <c r="U12" s="79"/>
      <c r="V12" s="80" t="s">
        <v>5</v>
      </c>
      <c r="W12" s="81"/>
      <c r="X12" s="81"/>
      <c r="Y12" s="82"/>
    </row>
    <row r="13" spans="1:26" s="12" customFormat="1" ht="45.75" thickBot="1">
      <c r="A13" s="9" t="s">
        <v>6</v>
      </c>
      <c r="B13" s="9" t="s">
        <v>7</v>
      </c>
      <c r="C13" s="9" t="s">
        <v>8</v>
      </c>
      <c r="D13" s="9" t="s">
        <v>9</v>
      </c>
      <c r="E13" s="9" t="s">
        <v>10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1"/>
      <c r="R13" s="11"/>
      <c r="S13" s="11"/>
      <c r="T13" s="11" t="s">
        <v>11</v>
      </c>
      <c r="U13" s="11" t="s">
        <v>12</v>
      </c>
      <c r="V13" s="10" t="s">
        <v>13</v>
      </c>
      <c r="W13" s="10" t="s">
        <v>14</v>
      </c>
      <c r="X13" s="10" t="s">
        <v>15</v>
      </c>
      <c r="Y13" s="10" t="s">
        <v>23</v>
      </c>
    </row>
    <row r="14" spans="1:26" ht="15" customHeight="1">
      <c r="A14" s="13">
        <v>1</v>
      </c>
      <c r="B14" s="14" t="s">
        <v>16</v>
      </c>
      <c r="C14" s="15">
        <v>371</v>
      </c>
      <c r="D14" s="16" t="s">
        <v>17</v>
      </c>
      <c r="E14" s="17">
        <v>557</v>
      </c>
      <c r="F14" s="18">
        <v>23</v>
      </c>
      <c r="G14" s="19">
        <v>99</v>
      </c>
      <c r="H14" s="19">
        <v>30</v>
      </c>
      <c r="I14" s="19">
        <v>1</v>
      </c>
      <c r="J14" s="19">
        <v>126</v>
      </c>
      <c r="K14" s="19">
        <v>0</v>
      </c>
      <c r="L14" s="19">
        <v>2</v>
      </c>
      <c r="M14" s="19">
        <v>0</v>
      </c>
      <c r="N14" s="19">
        <v>0</v>
      </c>
      <c r="O14" s="20">
        <v>0</v>
      </c>
      <c r="P14" s="21">
        <v>0</v>
      </c>
      <c r="Q14" s="21">
        <v>0</v>
      </c>
      <c r="R14" s="21">
        <v>0</v>
      </c>
      <c r="S14" s="21">
        <v>0</v>
      </c>
      <c r="T14" s="22">
        <f t="shared" ref="T14:T30" si="0">SUM(P14:S14)</f>
        <v>0</v>
      </c>
      <c r="U14" s="22">
        <f t="shared" ref="U14:U30" si="1">T14+H14+I14+L14</f>
        <v>33</v>
      </c>
      <c r="V14" s="18"/>
      <c r="W14" s="19">
        <v>11</v>
      </c>
      <c r="X14" s="23">
        <f t="shared" ref="X14:X30" si="2">SUM(F14:O14)</f>
        <v>281</v>
      </c>
      <c r="Y14" s="24">
        <f t="shared" ref="Y14:Y30" si="3">T14+V14+W14+X14</f>
        <v>292</v>
      </c>
      <c r="Z14">
        <f>COUNTIF(Y14:Y30,0)</f>
        <v>0</v>
      </c>
    </row>
    <row r="15" spans="1:26" ht="15" customHeight="1">
      <c r="A15" s="25">
        <f t="shared" ref="A15:A30" si="4">A14+1</f>
        <v>2</v>
      </c>
      <c r="B15" s="26" t="s">
        <v>16</v>
      </c>
      <c r="C15" s="27">
        <v>371</v>
      </c>
      <c r="D15" s="28" t="s">
        <v>18</v>
      </c>
      <c r="E15" s="29">
        <v>558</v>
      </c>
      <c r="F15" s="30">
        <v>36</v>
      </c>
      <c r="G15" s="31">
        <v>132</v>
      </c>
      <c r="H15" s="31">
        <v>21</v>
      </c>
      <c r="I15" s="31">
        <v>0</v>
      </c>
      <c r="J15" s="31">
        <v>146</v>
      </c>
      <c r="K15" s="31">
        <v>0</v>
      </c>
      <c r="L15" s="31">
        <v>1</v>
      </c>
      <c r="M15" s="31">
        <v>0</v>
      </c>
      <c r="N15" s="31">
        <v>0</v>
      </c>
      <c r="O15" s="32">
        <v>0</v>
      </c>
      <c r="P15" s="33">
        <v>0</v>
      </c>
      <c r="Q15" s="33">
        <v>1</v>
      </c>
      <c r="R15" s="33">
        <v>0</v>
      </c>
      <c r="S15" s="33">
        <v>0</v>
      </c>
      <c r="T15" s="34">
        <f t="shared" si="0"/>
        <v>1</v>
      </c>
      <c r="U15" s="34">
        <f t="shared" si="1"/>
        <v>23</v>
      </c>
      <c r="V15" s="30"/>
      <c r="W15" s="31">
        <v>5</v>
      </c>
      <c r="X15" s="35">
        <f t="shared" si="2"/>
        <v>336</v>
      </c>
      <c r="Y15" s="36">
        <f t="shared" si="3"/>
        <v>342</v>
      </c>
      <c r="Z15">
        <f>C34</f>
        <v>17</v>
      </c>
    </row>
    <row r="16" spans="1:26" ht="15" customHeight="1">
      <c r="A16" s="37">
        <f t="shared" si="4"/>
        <v>3</v>
      </c>
      <c r="B16" s="38" t="s">
        <v>16</v>
      </c>
      <c r="C16" s="39">
        <v>370</v>
      </c>
      <c r="D16" s="40" t="s">
        <v>18</v>
      </c>
      <c r="E16" s="41">
        <v>651</v>
      </c>
      <c r="F16" s="42">
        <v>14</v>
      </c>
      <c r="G16" s="43">
        <v>158</v>
      </c>
      <c r="H16" s="43">
        <v>55</v>
      </c>
      <c r="I16" s="43">
        <v>2</v>
      </c>
      <c r="J16" s="43">
        <v>41</v>
      </c>
      <c r="K16" s="43">
        <v>0</v>
      </c>
      <c r="L16" s="43">
        <v>1</v>
      </c>
      <c r="M16" s="43">
        <v>0</v>
      </c>
      <c r="N16" s="43">
        <v>0</v>
      </c>
      <c r="O16" s="44">
        <v>2</v>
      </c>
      <c r="P16" s="45">
        <v>0</v>
      </c>
      <c r="Q16" s="45">
        <v>0</v>
      </c>
      <c r="R16" s="45">
        <v>0</v>
      </c>
      <c r="S16" s="45">
        <v>0</v>
      </c>
      <c r="T16" s="46">
        <f t="shared" si="0"/>
        <v>0</v>
      </c>
      <c r="U16" s="46">
        <f t="shared" si="1"/>
        <v>58</v>
      </c>
      <c r="V16" s="42"/>
      <c r="W16" s="43">
        <v>6</v>
      </c>
      <c r="X16" s="47">
        <f t="shared" si="2"/>
        <v>273</v>
      </c>
      <c r="Y16" s="48">
        <f t="shared" si="3"/>
        <v>279</v>
      </c>
      <c r="Z16">
        <f>Z15-Z14</f>
        <v>17</v>
      </c>
    </row>
    <row r="17" spans="1:26" ht="15" customHeight="1">
      <c r="A17" s="25">
        <f t="shared" si="4"/>
        <v>4</v>
      </c>
      <c r="B17" s="26" t="s">
        <v>16</v>
      </c>
      <c r="C17" s="27">
        <v>369</v>
      </c>
      <c r="D17" s="28" t="s">
        <v>19</v>
      </c>
      <c r="E17" s="29">
        <v>235</v>
      </c>
      <c r="F17" s="30">
        <v>8</v>
      </c>
      <c r="G17" s="31">
        <v>45</v>
      </c>
      <c r="H17" s="31">
        <v>44</v>
      </c>
      <c r="I17" s="31">
        <v>0</v>
      </c>
      <c r="J17" s="31">
        <v>31</v>
      </c>
      <c r="K17" s="31">
        <v>0</v>
      </c>
      <c r="L17" s="31">
        <v>1</v>
      </c>
      <c r="M17" s="31">
        <v>0</v>
      </c>
      <c r="N17" s="31">
        <v>0</v>
      </c>
      <c r="O17" s="32">
        <v>0</v>
      </c>
      <c r="P17" s="33">
        <v>0</v>
      </c>
      <c r="Q17" s="33">
        <v>1</v>
      </c>
      <c r="R17" s="33">
        <v>0</v>
      </c>
      <c r="S17" s="33">
        <v>0</v>
      </c>
      <c r="T17" s="34">
        <f t="shared" si="0"/>
        <v>1</v>
      </c>
      <c r="U17" s="34">
        <f t="shared" si="1"/>
        <v>46</v>
      </c>
      <c r="V17" s="30"/>
      <c r="W17" s="31">
        <v>5</v>
      </c>
      <c r="X17" s="35">
        <f t="shared" si="2"/>
        <v>129</v>
      </c>
      <c r="Y17" s="48">
        <f t="shared" si="3"/>
        <v>135</v>
      </c>
      <c r="Z17" s="49">
        <f>Z16*100/Z15</f>
        <v>100</v>
      </c>
    </row>
    <row r="18" spans="1:26" ht="15" customHeight="1">
      <c r="A18" s="37">
        <f t="shared" si="4"/>
        <v>5</v>
      </c>
      <c r="B18" s="38" t="s">
        <v>16</v>
      </c>
      <c r="C18" s="39">
        <v>369</v>
      </c>
      <c r="D18" s="40" t="s">
        <v>20</v>
      </c>
      <c r="E18" s="41">
        <v>261</v>
      </c>
      <c r="F18" s="42">
        <v>4</v>
      </c>
      <c r="G18" s="43">
        <v>32</v>
      </c>
      <c r="H18" s="43">
        <v>30</v>
      </c>
      <c r="I18" s="43">
        <v>0</v>
      </c>
      <c r="J18" s="43">
        <v>36</v>
      </c>
      <c r="K18" s="43">
        <v>0</v>
      </c>
      <c r="L18" s="43">
        <v>0</v>
      </c>
      <c r="M18" s="43">
        <v>0</v>
      </c>
      <c r="N18" s="43">
        <v>0</v>
      </c>
      <c r="O18" s="44">
        <v>0</v>
      </c>
      <c r="P18" s="45">
        <v>1</v>
      </c>
      <c r="Q18" s="45">
        <v>0</v>
      </c>
      <c r="R18" s="45">
        <v>0</v>
      </c>
      <c r="S18" s="45">
        <v>0</v>
      </c>
      <c r="T18" s="46">
        <f t="shared" si="0"/>
        <v>1</v>
      </c>
      <c r="U18" s="46">
        <f t="shared" si="1"/>
        <v>31</v>
      </c>
      <c r="V18" s="42"/>
      <c r="W18" s="43">
        <v>13</v>
      </c>
      <c r="X18" s="47">
        <f t="shared" si="2"/>
        <v>102</v>
      </c>
      <c r="Y18" s="48">
        <f t="shared" si="3"/>
        <v>116</v>
      </c>
      <c r="Z18" s="50" t="str">
        <f>TEXT(Z17,"0.00")</f>
        <v>100.00</v>
      </c>
    </row>
    <row r="19" spans="1:26" ht="15" customHeight="1">
      <c r="A19" s="25">
        <f t="shared" si="4"/>
        <v>6</v>
      </c>
      <c r="B19" s="26" t="s">
        <v>16</v>
      </c>
      <c r="C19" s="27">
        <v>369</v>
      </c>
      <c r="D19" s="28" t="s">
        <v>17</v>
      </c>
      <c r="E19" s="29">
        <v>436</v>
      </c>
      <c r="F19" s="30">
        <v>19</v>
      </c>
      <c r="G19" s="31">
        <v>114</v>
      </c>
      <c r="H19" s="31">
        <v>45</v>
      </c>
      <c r="I19" s="31">
        <v>0</v>
      </c>
      <c r="J19" s="31">
        <v>32</v>
      </c>
      <c r="K19" s="31">
        <v>0</v>
      </c>
      <c r="L19" s="31">
        <v>0</v>
      </c>
      <c r="M19" s="31">
        <v>0</v>
      </c>
      <c r="N19" s="31">
        <v>0</v>
      </c>
      <c r="O19" s="32">
        <v>0</v>
      </c>
      <c r="P19" s="33">
        <v>0</v>
      </c>
      <c r="Q19" s="33">
        <v>0</v>
      </c>
      <c r="R19" s="33">
        <v>0</v>
      </c>
      <c r="S19" s="33">
        <v>0</v>
      </c>
      <c r="T19" s="34">
        <f t="shared" si="0"/>
        <v>0</v>
      </c>
      <c r="U19" s="34">
        <f t="shared" si="1"/>
        <v>45</v>
      </c>
      <c r="V19" s="30"/>
      <c r="W19" s="31">
        <v>13</v>
      </c>
      <c r="X19" s="35">
        <f t="shared" si="2"/>
        <v>210</v>
      </c>
      <c r="Y19" s="36">
        <f t="shared" si="3"/>
        <v>223</v>
      </c>
    </row>
    <row r="20" spans="1:26" ht="15" customHeight="1">
      <c r="A20" s="37">
        <f t="shared" si="4"/>
        <v>7</v>
      </c>
      <c r="B20" s="38" t="s">
        <v>16</v>
      </c>
      <c r="C20" s="39">
        <v>369</v>
      </c>
      <c r="D20" s="40" t="s">
        <v>18</v>
      </c>
      <c r="E20" s="41">
        <v>437</v>
      </c>
      <c r="F20" s="42">
        <v>21</v>
      </c>
      <c r="G20" s="43">
        <v>108</v>
      </c>
      <c r="H20" s="43">
        <v>44</v>
      </c>
      <c r="I20" s="43">
        <v>1</v>
      </c>
      <c r="J20" s="43">
        <v>30</v>
      </c>
      <c r="K20" s="43">
        <v>0</v>
      </c>
      <c r="L20" s="43">
        <v>1</v>
      </c>
      <c r="M20" s="43">
        <v>0</v>
      </c>
      <c r="N20" s="43">
        <v>0</v>
      </c>
      <c r="O20" s="44">
        <v>0</v>
      </c>
      <c r="P20" s="45">
        <v>0</v>
      </c>
      <c r="Q20" s="45">
        <v>0</v>
      </c>
      <c r="R20" s="45">
        <v>0</v>
      </c>
      <c r="S20" s="45">
        <v>0</v>
      </c>
      <c r="T20" s="46">
        <f t="shared" si="0"/>
        <v>0</v>
      </c>
      <c r="U20" s="46">
        <f t="shared" si="1"/>
        <v>46</v>
      </c>
      <c r="V20" s="42"/>
      <c r="W20" s="43">
        <v>5</v>
      </c>
      <c r="X20" s="47">
        <f t="shared" si="2"/>
        <v>205</v>
      </c>
      <c r="Y20" s="48">
        <f t="shared" si="3"/>
        <v>210</v>
      </c>
    </row>
    <row r="21" spans="1:26" ht="15" customHeight="1">
      <c r="A21" s="25">
        <f t="shared" si="4"/>
        <v>8</v>
      </c>
      <c r="B21" s="26" t="s">
        <v>16</v>
      </c>
      <c r="C21" s="27">
        <v>368</v>
      </c>
      <c r="D21" s="28" t="s">
        <v>18</v>
      </c>
      <c r="E21" s="29">
        <v>630</v>
      </c>
      <c r="F21" s="30">
        <v>37</v>
      </c>
      <c r="G21" s="31">
        <v>231</v>
      </c>
      <c r="H21" s="31">
        <v>38</v>
      </c>
      <c r="I21" s="31">
        <v>1</v>
      </c>
      <c r="J21" s="31">
        <v>70</v>
      </c>
      <c r="K21" s="31">
        <v>0</v>
      </c>
      <c r="L21" s="31">
        <v>0</v>
      </c>
      <c r="M21" s="31">
        <v>0</v>
      </c>
      <c r="N21" s="31">
        <v>0</v>
      </c>
      <c r="O21" s="32">
        <v>0</v>
      </c>
      <c r="P21" s="33">
        <v>0</v>
      </c>
      <c r="Q21" s="33">
        <v>0</v>
      </c>
      <c r="R21" s="33">
        <v>0</v>
      </c>
      <c r="S21" s="33">
        <v>0</v>
      </c>
      <c r="T21" s="34">
        <f t="shared" si="0"/>
        <v>0</v>
      </c>
      <c r="U21" s="34">
        <f t="shared" si="1"/>
        <v>39</v>
      </c>
      <c r="V21" s="30">
        <v>1</v>
      </c>
      <c r="W21" s="31">
        <v>6</v>
      </c>
      <c r="X21" s="35">
        <f t="shared" si="2"/>
        <v>377</v>
      </c>
      <c r="Y21" s="36">
        <f t="shared" si="3"/>
        <v>384</v>
      </c>
    </row>
    <row r="22" spans="1:26" ht="15" customHeight="1">
      <c r="A22" s="37">
        <f t="shared" si="4"/>
        <v>9</v>
      </c>
      <c r="B22" s="38" t="s">
        <v>16</v>
      </c>
      <c r="C22" s="39">
        <v>367</v>
      </c>
      <c r="D22" s="40" t="s">
        <v>18</v>
      </c>
      <c r="E22" s="41">
        <v>593</v>
      </c>
      <c r="F22" s="42">
        <v>36</v>
      </c>
      <c r="G22" s="43">
        <v>184</v>
      </c>
      <c r="H22" s="43">
        <v>24</v>
      </c>
      <c r="I22" s="43">
        <v>1</v>
      </c>
      <c r="J22" s="43">
        <v>77</v>
      </c>
      <c r="K22" s="43">
        <v>0</v>
      </c>
      <c r="L22" s="43">
        <v>0</v>
      </c>
      <c r="M22" s="43">
        <v>0</v>
      </c>
      <c r="N22" s="43">
        <v>0</v>
      </c>
      <c r="O22" s="44">
        <v>0</v>
      </c>
      <c r="P22" s="45">
        <v>0</v>
      </c>
      <c r="Q22" s="45">
        <v>0</v>
      </c>
      <c r="R22" s="45">
        <v>0</v>
      </c>
      <c r="S22" s="45">
        <v>0</v>
      </c>
      <c r="T22" s="46">
        <f t="shared" si="0"/>
        <v>0</v>
      </c>
      <c r="U22" s="46">
        <f t="shared" si="1"/>
        <v>25</v>
      </c>
      <c r="V22" s="42"/>
      <c r="W22" s="43">
        <v>10</v>
      </c>
      <c r="X22" s="47">
        <f t="shared" si="2"/>
        <v>322</v>
      </c>
      <c r="Y22" s="48">
        <f t="shared" si="3"/>
        <v>332</v>
      </c>
    </row>
    <row r="23" spans="1:26" ht="15" customHeight="1">
      <c r="A23" s="25">
        <f t="shared" si="4"/>
        <v>10</v>
      </c>
      <c r="B23" s="26" t="s">
        <v>16</v>
      </c>
      <c r="C23" s="27">
        <v>366</v>
      </c>
      <c r="D23" s="28" t="s">
        <v>18</v>
      </c>
      <c r="E23" s="29">
        <v>571</v>
      </c>
      <c r="F23" s="30">
        <v>28</v>
      </c>
      <c r="G23" s="31">
        <v>133</v>
      </c>
      <c r="H23" s="31">
        <v>54</v>
      </c>
      <c r="I23" s="31">
        <v>0</v>
      </c>
      <c r="J23" s="31">
        <v>81</v>
      </c>
      <c r="K23" s="31">
        <v>0</v>
      </c>
      <c r="L23" s="31">
        <v>0</v>
      </c>
      <c r="M23" s="31">
        <v>0</v>
      </c>
      <c r="N23" s="31">
        <v>0</v>
      </c>
      <c r="O23" s="32">
        <v>0</v>
      </c>
      <c r="P23" s="33">
        <v>1</v>
      </c>
      <c r="Q23" s="33">
        <v>0</v>
      </c>
      <c r="R23" s="33">
        <v>0</v>
      </c>
      <c r="S23" s="33">
        <v>0</v>
      </c>
      <c r="T23" s="34">
        <f t="shared" si="0"/>
        <v>1</v>
      </c>
      <c r="U23" s="34">
        <f t="shared" si="1"/>
        <v>55</v>
      </c>
      <c r="V23" s="30"/>
      <c r="W23" s="31">
        <v>8</v>
      </c>
      <c r="X23" s="35">
        <f t="shared" si="2"/>
        <v>296</v>
      </c>
      <c r="Y23" s="36">
        <f t="shared" si="3"/>
        <v>305</v>
      </c>
    </row>
    <row r="24" spans="1:26" ht="15" customHeight="1">
      <c r="A24" s="37">
        <f t="shared" si="4"/>
        <v>11</v>
      </c>
      <c r="B24" s="38" t="s">
        <v>16</v>
      </c>
      <c r="C24" s="39">
        <v>365</v>
      </c>
      <c r="D24" s="40" t="s">
        <v>18</v>
      </c>
      <c r="E24" s="41">
        <v>765</v>
      </c>
      <c r="F24" s="42">
        <v>26</v>
      </c>
      <c r="G24" s="43">
        <v>164</v>
      </c>
      <c r="H24" s="43">
        <v>79</v>
      </c>
      <c r="I24" s="43">
        <v>4</v>
      </c>
      <c r="J24" s="43">
        <v>192</v>
      </c>
      <c r="K24" s="43">
        <v>0</v>
      </c>
      <c r="L24" s="43">
        <v>0</v>
      </c>
      <c r="M24" s="43">
        <v>0</v>
      </c>
      <c r="N24" s="43">
        <v>0</v>
      </c>
      <c r="O24" s="44">
        <v>0</v>
      </c>
      <c r="P24" s="45">
        <v>0</v>
      </c>
      <c r="Q24" s="45">
        <v>0</v>
      </c>
      <c r="R24" s="45">
        <v>0</v>
      </c>
      <c r="S24" s="45">
        <v>2</v>
      </c>
      <c r="T24" s="46">
        <f t="shared" si="0"/>
        <v>2</v>
      </c>
      <c r="U24" s="46">
        <f t="shared" si="1"/>
        <v>85</v>
      </c>
      <c r="V24" s="42"/>
      <c r="W24" s="43">
        <v>5</v>
      </c>
      <c r="X24" s="47">
        <f t="shared" si="2"/>
        <v>465</v>
      </c>
      <c r="Y24" s="48">
        <f t="shared" si="3"/>
        <v>472</v>
      </c>
    </row>
    <row r="25" spans="1:26" ht="15" customHeight="1">
      <c r="A25" s="25">
        <f t="shared" si="4"/>
        <v>12</v>
      </c>
      <c r="B25" s="26" t="s">
        <v>16</v>
      </c>
      <c r="C25" s="27">
        <v>364</v>
      </c>
      <c r="D25" s="28" t="s">
        <v>20</v>
      </c>
      <c r="E25" s="29">
        <v>363</v>
      </c>
      <c r="F25" s="30">
        <v>4</v>
      </c>
      <c r="G25" s="31">
        <v>99</v>
      </c>
      <c r="H25" s="31">
        <v>13</v>
      </c>
      <c r="I25" s="31">
        <v>2</v>
      </c>
      <c r="J25" s="31">
        <v>81</v>
      </c>
      <c r="K25" s="31">
        <v>0</v>
      </c>
      <c r="L25" s="31">
        <v>0</v>
      </c>
      <c r="M25" s="31">
        <v>0</v>
      </c>
      <c r="N25" s="31">
        <v>0</v>
      </c>
      <c r="O25" s="32">
        <v>0</v>
      </c>
      <c r="P25" s="33">
        <v>0</v>
      </c>
      <c r="Q25" s="33">
        <v>0</v>
      </c>
      <c r="R25" s="33">
        <v>0</v>
      </c>
      <c r="S25" s="33">
        <v>0</v>
      </c>
      <c r="T25" s="34">
        <f t="shared" si="0"/>
        <v>0</v>
      </c>
      <c r="U25" s="34">
        <f t="shared" si="1"/>
        <v>15</v>
      </c>
      <c r="V25" s="30"/>
      <c r="W25" s="31">
        <v>9</v>
      </c>
      <c r="X25" s="35">
        <f t="shared" si="2"/>
        <v>199</v>
      </c>
      <c r="Y25" s="36">
        <f t="shared" si="3"/>
        <v>208</v>
      </c>
    </row>
    <row r="26" spans="1:26" ht="15" customHeight="1">
      <c r="A26" s="37">
        <f t="shared" si="4"/>
        <v>13</v>
      </c>
      <c r="B26" s="38" t="s">
        <v>16</v>
      </c>
      <c r="C26" s="39">
        <v>364</v>
      </c>
      <c r="D26" s="40" t="s">
        <v>18</v>
      </c>
      <c r="E26" s="41">
        <v>675</v>
      </c>
      <c r="F26" s="42">
        <v>16</v>
      </c>
      <c r="G26" s="43">
        <v>182</v>
      </c>
      <c r="H26" s="43">
        <v>69</v>
      </c>
      <c r="I26" s="43">
        <v>0</v>
      </c>
      <c r="J26" s="43">
        <v>128</v>
      </c>
      <c r="K26" s="43">
        <v>0</v>
      </c>
      <c r="L26" s="43">
        <v>0</v>
      </c>
      <c r="M26" s="43">
        <v>0</v>
      </c>
      <c r="N26" s="43">
        <v>0</v>
      </c>
      <c r="O26" s="44">
        <v>0</v>
      </c>
      <c r="P26" s="45">
        <v>0</v>
      </c>
      <c r="Q26" s="45">
        <v>0</v>
      </c>
      <c r="R26" s="45">
        <v>0</v>
      </c>
      <c r="S26" s="45">
        <v>0</v>
      </c>
      <c r="T26" s="46">
        <f t="shared" si="0"/>
        <v>0</v>
      </c>
      <c r="U26" s="46">
        <f t="shared" si="1"/>
        <v>69</v>
      </c>
      <c r="V26" s="42"/>
      <c r="W26" s="43">
        <v>17</v>
      </c>
      <c r="X26" s="47">
        <f t="shared" si="2"/>
        <v>395</v>
      </c>
      <c r="Y26" s="48">
        <f t="shared" si="3"/>
        <v>412</v>
      </c>
    </row>
    <row r="27" spans="1:26" ht="15" customHeight="1">
      <c r="A27" s="25">
        <f t="shared" si="4"/>
        <v>14</v>
      </c>
      <c r="B27" s="26" t="s">
        <v>16</v>
      </c>
      <c r="C27" s="27">
        <v>363</v>
      </c>
      <c r="D27" s="28" t="s">
        <v>18</v>
      </c>
      <c r="E27" s="29">
        <v>653</v>
      </c>
      <c r="F27" s="30">
        <v>25</v>
      </c>
      <c r="G27" s="31">
        <v>194</v>
      </c>
      <c r="H27" s="31">
        <v>52</v>
      </c>
      <c r="I27" s="31">
        <v>0</v>
      </c>
      <c r="J27" s="31">
        <v>92</v>
      </c>
      <c r="K27" s="31">
        <v>0</v>
      </c>
      <c r="L27" s="31">
        <v>1</v>
      </c>
      <c r="M27" s="31">
        <v>0</v>
      </c>
      <c r="N27" s="31">
        <v>0</v>
      </c>
      <c r="O27" s="32">
        <v>0</v>
      </c>
      <c r="P27" s="33">
        <v>2</v>
      </c>
      <c r="Q27" s="33">
        <v>0</v>
      </c>
      <c r="R27" s="33">
        <v>0</v>
      </c>
      <c r="S27" s="33">
        <v>1</v>
      </c>
      <c r="T27" s="34">
        <f t="shared" si="0"/>
        <v>3</v>
      </c>
      <c r="U27" s="34">
        <f t="shared" si="1"/>
        <v>56</v>
      </c>
      <c r="V27" s="30"/>
      <c r="W27" s="31">
        <v>10</v>
      </c>
      <c r="X27" s="35">
        <f t="shared" si="2"/>
        <v>364</v>
      </c>
      <c r="Y27" s="36">
        <f t="shared" si="3"/>
        <v>377</v>
      </c>
      <c r="Z27">
        <f>C46</f>
        <v>0</v>
      </c>
    </row>
    <row r="28" spans="1:26" ht="15" customHeight="1">
      <c r="A28" s="37">
        <f t="shared" si="4"/>
        <v>15</v>
      </c>
      <c r="B28" s="38" t="s">
        <v>16</v>
      </c>
      <c r="C28" s="39">
        <v>362</v>
      </c>
      <c r="D28" s="40" t="s">
        <v>17</v>
      </c>
      <c r="E28" s="41">
        <v>401</v>
      </c>
      <c r="F28" s="42">
        <v>23</v>
      </c>
      <c r="G28" s="43">
        <v>127</v>
      </c>
      <c r="H28" s="43">
        <v>28</v>
      </c>
      <c r="I28" s="43">
        <v>0</v>
      </c>
      <c r="J28" s="43">
        <v>45</v>
      </c>
      <c r="K28" s="43">
        <v>0</v>
      </c>
      <c r="L28" s="43">
        <v>0</v>
      </c>
      <c r="M28" s="43">
        <v>0</v>
      </c>
      <c r="N28" s="43">
        <v>0</v>
      </c>
      <c r="O28" s="44">
        <v>0</v>
      </c>
      <c r="P28" s="45">
        <v>0</v>
      </c>
      <c r="Q28" s="45">
        <v>0</v>
      </c>
      <c r="R28" s="45">
        <v>0</v>
      </c>
      <c r="S28" s="45">
        <v>0</v>
      </c>
      <c r="T28" s="46">
        <f t="shared" si="0"/>
        <v>0</v>
      </c>
      <c r="U28" s="46">
        <f t="shared" si="1"/>
        <v>28</v>
      </c>
      <c r="V28" s="42"/>
      <c r="W28" s="43">
        <v>7</v>
      </c>
      <c r="X28" s="47">
        <f t="shared" si="2"/>
        <v>223</v>
      </c>
      <c r="Y28" s="48">
        <f t="shared" si="3"/>
        <v>230</v>
      </c>
      <c r="Z28">
        <f>Z27-Z26</f>
        <v>0</v>
      </c>
    </row>
    <row r="29" spans="1:26" ht="15" customHeight="1">
      <c r="A29" s="25">
        <f t="shared" si="4"/>
        <v>16</v>
      </c>
      <c r="B29" s="26" t="s">
        <v>16</v>
      </c>
      <c r="C29" s="27">
        <v>362</v>
      </c>
      <c r="D29" s="28" t="s">
        <v>18</v>
      </c>
      <c r="E29" s="29">
        <v>402</v>
      </c>
      <c r="F29" s="30">
        <v>22</v>
      </c>
      <c r="G29" s="31">
        <v>141</v>
      </c>
      <c r="H29" s="31">
        <v>17</v>
      </c>
      <c r="I29" s="31">
        <v>0</v>
      </c>
      <c r="J29" s="31">
        <v>41</v>
      </c>
      <c r="K29" s="31">
        <v>0</v>
      </c>
      <c r="L29" s="31">
        <v>1</v>
      </c>
      <c r="M29" s="31">
        <v>0</v>
      </c>
      <c r="N29" s="31">
        <v>0</v>
      </c>
      <c r="O29" s="32">
        <v>0</v>
      </c>
      <c r="P29" s="33">
        <v>0</v>
      </c>
      <c r="Q29" s="33">
        <v>0</v>
      </c>
      <c r="R29" s="33">
        <v>0</v>
      </c>
      <c r="S29" s="33">
        <v>0</v>
      </c>
      <c r="T29" s="34">
        <f t="shared" si="0"/>
        <v>0</v>
      </c>
      <c r="U29" s="34">
        <f t="shared" si="1"/>
        <v>18</v>
      </c>
      <c r="V29" s="30"/>
      <c r="W29" s="31">
        <v>6</v>
      </c>
      <c r="X29" s="35">
        <f t="shared" si="2"/>
        <v>222</v>
      </c>
      <c r="Y29" s="36">
        <f t="shared" si="3"/>
        <v>228</v>
      </c>
      <c r="Z29" s="49" t="e">
        <f>Z28*100/Z27</f>
        <v>#DIV/0!</v>
      </c>
    </row>
    <row r="30" spans="1:26" ht="15" customHeight="1">
      <c r="A30" s="37">
        <f t="shared" si="4"/>
        <v>17</v>
      </c>
      <c r="B30" s="38" t="s">
        <v>16</v>
      </c>
      <c r="C30" s="39">
        <v>361</v>
      </c>
      <c r="D30" s="40" t="s">
        <v>18</v>
      </c>
      <c r="E30" s="41">
        <v>766</v>
      </c>
      <c r="F30" s="42">
        <v>33</v>
      </c>
      <c r="G30" s="43">
        <v>250</v>
      </c>
      <c r="H30" s="43">
        <v>26</v>
      </c>
      <c r="I30" s="43">
        <v>0</v>
      </c>
      <c r="J30" s="43">
        <v>116</v>
      </c>
      <c r="K30" s="43">
        <v>0</v>
      </c>
      <c r="L30" s="43">
        <v>0</v>
      </c>
      <c r="M30" s="43">
        <v>0</v>
      </c>
      <c r="N30" s="43">
        <v>0</v>
      </c>
      <c r="O30" s="44">
        <v>1</v>
      </c>
      <c r="P30" s="45">
        <v>0</v>
      </c>
      <c r="Q30" s="45">
        <v>0</v>
      </c>
      <c r="R30" s="45">
        <v>0</v>
      </c>
      <c r="S30" s="45">
        <v>0</v>
      </c>
      <c r="T30" s="46">
        <f t="shared" si="0"/>
        <v>0</v>
      </c>
      <c r="U30" s="46">
        <f t="shared" si="1"/>
        <v>26</v>
      </c>
      <c r="V30" s="42"/>
      <c r="W30" s="43">
        <v>15</v>
      </c>
      <c r="X30" s="47">
        <f t="shared" si="2"/>
        <v>426</v>
      </c>
      <c r="Y30" s="48">
        <f t="shared" si="3"/>
        <v>441</v>
      </c>
      <c r="Z30" s="50" t="e">
        <f>TEXT(Z29,"0.00")</f>
        <v>#DIV/0!</v>
      </c>
    </row>
    <row r="31" spans="1:26">
      <c r="A31" s="51"/>
      <c r="B31" s="52"/>
      <c r="C31" s="53"/>
      <c r="D31" s="54"/>
      <c r="E31" s="55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7"/>
    </row>
    <row r="32" spans="1:26">
      <c r="A32" s="58"/>
      <c r="B32" s="59"/>
      <c r="C32" s="60"/>
      <c r="D32" s="61"/>
      <c r="E32" s="62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4"/>
    </row>
    <row r="33" spans="1:25">
      <c r="A33" s="51"/>
      <c r="B33" s="52"/>
      <c r="C33" s="53"/>
      <c r="D33" s="54"/>
      <c r="E33" s="55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7"/>
    </row>
    <row r="34" spans="1:25">
      <c r="A34" s="65" t="s">
        <v>21</v>
      </c>
      <c r="B34" s="65"/>
      <c r="C34" s="65">
        <f>COUNTA(C14:C30)</f>
        <v>17</v>
      </c>
      <c r="D34" s="66"/>
      <c r="E34" s="67">
        <f>SUM(E14:E30)</f>
        <v>8954</v>
      </c>
      <c r="F34" s="67">
        <f t="shared" ref="F34:Y34" si="5">SUM(F14:F30)</f>
        <v>375</v>
      </c>
      <c r="G34" s="67">
        <f t="shared" si="5"/>
        <v>2393</v>
      </c>
      <c r="H34" s="67">
        <f t="shared" si="5"/>
        <v>669</v>
      </c>
      <c r="I34" s="67">
        <f t="shared" si="5"/>
        <v>12</v>
      </c>
      <c r="J34" s="67">
        <f t="shared" si="5"/>
        <v>1365</v>
      </c>
      <c r="K34" s="67">
        <f t="shared" si="5"/>
        <v>0</v>
      </c>
      <c r="L34" s="67">
        <f>SUM(L14:L31)</f>
        <v>8</v>
      </c>
      <c r="M34" s="67">
        <f t="shared" si="5"/>
        <v>0</v>
      </c>
      <c r="N34" s="67">
        <f t="shared" si="5"/>
        <v>0</v>
      </c>
      <c r="O34" s="67">
        <f t="shared" si="5"/>
        <v>3</v>
      </c>
      <c r="P34" s="67">
        <f t="shared" si="5"/>
        <v>4</v>
      </c>
      <c r="Q34" s="67">
        <f t="shared" si="5"/>
        <v>2</v>
      </c>
      <c r="R34" s="67">
        <f t="shared" si="5"/>
        <v>0</v>
      </c>
      <c r="S34" s="67">
        <f t="shared" si="5"/>
        <v>3</v>
      </c>
      <c r="T34" s="67">
        <f t="shared" si="5"/>
        <v>9</v>
      </c>
      <c r="U34" s="67">
        <f t="shared" si="5"/>
        <v>698</v>
      </c>
      <c r="V34" s="67">
        <f t="shared" si="5"/>
        <v>1</v>
      </c>
      <c r="W34" s="67">
        <f t="shared" si="5"/>
        <v>151</v>
      </c>
      <c r="X34" s="67">
        <f t="shared" si="5"/>
        <v>4825</v>
      </c>
      <c r="Y34" s="67">
        <f t="shared" si="5"/>
        <v>4986</v>
      </c>
    </row>
  </sheetData>
  <mergeCells count="8">
    <mergeCell ref="F5:Y7"/>
    <mergeCell ref="A7:D7"/>
    <mergeCell ref="A8:D8"/>
    <mergeCell ref="F8:Y10"/>
    <mergeCell ref="A12:E12"/>
    <mergeCell ref="F12:O12"/>
    <mergeCell ref="P12:U12"/>
    <mergeCell ref="V12:Y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ZONA 022</cp:lastModifiedBy>
  <dcterms:created xsi:type="dcterms:W3CDTF">2015-06-07T01:43:18Z</dcterms:created>
  <dcterms:modified xsi:type="dcterms:W3CDTF">2015-06-20T03:45:01Z</dcterms:modified>
</cp:coreProperties>
</file>