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ite790c\Documents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1" i="1" l="1"/>
  <c r="T67" i="1" l="1"/>
  <c r="S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U63" i="1"/>
  <c r="Q63" i="1"/>
  <c r="U62" i="1"/>
  <c r="Q62" i="1"/>
  <c r="U61" i="1"/>
  <c r="Q61" i="1"/>
  <c r="U60" i="1"/>
  <c r="Q60" i="1"/>
  <c r="U59" i="1"/>
  <c r="Q59" i="1"/>
  <c r="U58" i="1"/>
  <c r="Q58" i="1"/>
  <c r="U57" i="1"/>
  <c r="Q57" i="1"/>
  <c r="U56" i="1"/>
  <c r="Q56" i="1"/>
  <c r="U55" i="1"/>
  <c r="Q55" i="1"/>
  <c r="U54" i="1"/>
  <c r="Q54" i="1"/>
  <c r="U53" i="1"/>
  <c r="Q53" i="1"/>
  <c r="U52" i="1"/>
  <c r="Q52" i="1"/>
  <c r="U51" i="1"/>
  <c r="Q51" i="1"/>
  <c r="U50" i="1"/>
  <c r="Q50" i="1"/>
  <c r="U49" i="1"/>
  <c r="Q49" i="1"/>
  <c r="U48" i="1"/>
  <c r="Q48" i="1"/>
  <c r="U47" i="1"/>
  <c r="Q47" i="1"/>
  <c r="U46" i="1"/>
  <c r="Q46" i="1"/>
  <c r="U45" i="1"/>
  <c r="Q45" i="1"/>
  <c r="U44" i="1"/>
  <c r="Q44" i="1"/>
  <c r="U43" i="1"/>
  <c r="Q43" i="1"/>
  <c r="U42" i="1"/>
  <c r="Q42" i="1"/>
  <c r="U41" i="1"/>
  <c r="Q41" i="1"/>
  <c r="U40" i="1"/>
  <c r="Q40" i="1"/>
  <c r="U39" i="1"/>
  <c r="Q39" i="1"/>
  <c r="U38" i="1"/>
  <c r="Q38" i="1"/>
  <c r="U37" i="1"/>
  <c r="Q37" i="1"/>
  <c r="U36" i="1"/>
  <c r="Q36" i="1"/>
  <c r="U35" i="1"/>
  <c r="Q35" i="1"/>
  <c r="U34" i="1"/>
  <c r="Q34" i="1"/>
  <c r="U33" i="1"/>
  <c r="Q33" i="1"/>
  <c r="U32" i="1"/>
  <c r="Q32" i="1"/>
  <c r="U31" i="1"/>
  <c r="U30" i="1"/>
  <c r="Q30" i="1"/>
  <c r="U29" i="1"/>
  <c r="Q29" i="1"/>
  <c r="U28" i="1"/>
  <c r="U27" i="1"/>
  <c r="Q27" i="1"/>
  <c r="U26" i="1"/>
  <c r="Q26" i="1"/>
  <c r="U25" i="1"/>
  <c r="Q25" i="1"/>
  <c r="U24" i="1"/>
  <c r="Q24" i="1"/>
  <c r="U23" i="1"/>
  <c r="Q23" i="1"/>
  <c r="U22" i="1"/>
  <c r="Q22" i="1"/>
  <c r="U21" i="1"/>
  <c r="Q21" i="1"/>
  <c r="U20" i="1"/>
  <c r="Q20" i="1"/>
  <c r="U19" i="1"/>
  <c r="Q19" i="1"/>
  <c r="U18" i="1"/>
  <c r="Q18" i="1"/>
  <c r="U17" i="1"/>
  <c r="Q17" i="1"/>
  <c r="U16" i="1"/>
  <c r="Q16" i="1"/>
  <c r="U15" i="1"/>
  <c r="U67" i="1" s="1"/>
  <c r="Q15" i="1"/>
  <c r="Q67" i="1" s="1"/>
  <c r="V14" i="1"/>
  <c r="U14" i="1"/>
  <c r="R14" i="1"/>
  <c r="Q14" i="1"/>
  <c r="V15" i="1" l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R16" i="1"/>
  <c r="R18" i="1"/>
  <c r="R20" i="1"/>
  <c r="R22" i="1"/>
  <c r="R24" i="1"/>
  <c r="R26" i="1"/>
  <c r="R28" i="1"/>
  <c r="R30" i="1"/>
  <c r="R32" i="1"/>
  <c r="R34" i="1"/>
  <c r="R36" i="1"/>
  <c r="R38" i="1"/>
  <c r="R40" i="1"/>
  <c r="R42" i="1"/>
  <c r="R44" i="1"/>
  <c r="R46" i="1"/>
  <c r="R48" i="1"/>
  <c r="R50" i="1"/>
  <c r="R52" i="1"/>
  <c r="R54" i="1"/>
  <c r="R56" i="1"/>
  <c r="R58" i="1"/>
  <c r="R60" i="1"/>
  <c r="R62" i="1"/>
  <c r="R15" i="1"/>
  <c r="R17" i="1"/>
  <c r="R19" i="1"/>
  <c r="R21" i="1"/>
  <c r="R23" i="1"/>
  <c r="R25" i="1"/>
  <c r="R27" i="1"/>
  <c r="R29" i="1"/>
  <c r="R31" i="1"/>
  <c r="R33" i="1"/>
  <c r="R35" i="1"/>
  <c r="R37" i="1"/>
  <c r="R39" i="1"/>
  <c r="R41" i="1"/>
  <c r="R43" i="1"/>
  <c r="R45" i="1"/>
  <c r="R47" i="1"/>
  <c r="R49" i="1"/>
  <c r="R51" i="1"/>
  <c r="R53" i="1"/>
  <c r="R55" i="1"/>
  <c r="R57" i="1"/>
  <c r="R59" i="1"/>
  <c r="R61" i="1"/>
  <c r="R63" i="1"/>
  <c r="W63" i="1"/>
  <c r="W51" i="1"/>
  <c r="W52" i="1" s="1"/>
  <c r="W53" i="1" s="1"/>
  <c r="W54" i="1" s="1"/>
  <c r="W39" i="1"/>
  <c r="W40" i="1" s="1"/>
  <c r="W41" i="1" s="1"/>
  <c r="W42" i="1" s="1"/>
  <c r="W27" i="1"/>
  <c r="W28" i="1" s="1"/>
  <c r="W29" i="1" s="1"/>
  <c r="W30" i="1" s="1"/>
  <c r="W15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R67" i="1" l="1"/>
  <c r="W14" i="1"/>
  <c r="W16" i="1" s="1"/>
  <c r="V67" i="1"/>
  <c r="A9" i="1" l="1"/>
  <c r="W17" i="1"/>
  <c r="W18" i="1" s="1"/>
  <c r="A10" i="1" s="1"/>
</calcChain>
</file>

<file path=xl/sharedStrings.xml><?xml version="1.0" encoding="utf-8"?>
<sst xmlns="http://schemas.openxmlformats.org/spreadsheetml/2006/main" count="119" uniqueCount="25">
  <si>
    <t>Municipio: 086 Tangancicuaro</t>
  </si>
  <si>
    <t>Ayuntamiento</t>
  </si>
  <si>
    <t>CASILLAS</t>
  </si>
  <si>
    <t>VOTOS DE PARTIDOS</t>
  </si>
  <si>
    <t>VOTOS EN CANDIDATURA COMUN 1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</si>
  <si>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</si>
  <si>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</si>
  <si>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</si>
  <si>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</si>
  <si>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</si>
  <si>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</si>
  <si>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</si>
  <si>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</si>
  <si>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</si>
  <si>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</si>
  <si>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</si>
  <si>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TANGANCICUARO</t>
  </si>
  <si>
    <t>EXTRAORDINARIA 1</t>
  </si>
  <si>
    <t>CONTIGUA 1</t>
  </si>
  <si>
    <t>BÁSICA</t>
  </si>
  <si>
    <t>CONTIGUA 2</t>
  </si>
  <si>
    <t>CONTIGUA 3</t>
  </si>
  <si>
    <t>TOTAL</t>
  </si>
  <si>
    <t>CÓMPUTOS MUNICIPALES</t>
  </si>
  <si>
    <t>VOTACIÓN EMITIDA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</si>
</sst>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30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2">
    <xf numFmtId="0" fontId="0" fillId="0" borderId="0"/>
    <xf numFmtId="0" fontId="5" fillId="0" borderId="0"/>
  </cellStyleXfs>
  <cellXfs count="9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9" xfId="1" applyNumberFormat="1" applyFont="1" applyFill="1" applyBorder="1" applyAlignment="1">
      <alignment horizontal="center" wrapText="1"/>
    </xf>
    <xf numFmtId="165" fontId="10" fillId="0" borderId="10" xfId="1" applyNumberFormat="1" applyFont="1" applyFill="1" applyBorder="1" applyAlignment="1">
      <alignment horizontal="left" wrapText="1"/>
    </xf>
    <xf numFmtId="165" fontId="10" fillId="0" borderId="10" xfId="1" applyNumberFormat="1" applyFont="1" applyFill="1" applyBorder="1" applyAlignment="1">
      <alignment horizontal="center" wrapText="1"/>
    </xf>
    <xf numFmtId="0" fontId="10" fillId="0" borderId="10" xfId="1" applyFont="1" applyFill="1" applyBorder="1" applyAlignment="1">
      <alignment horizontal="left" wrapText="1"/>
    </xf>
    <xf numFmtId="0" fontId="10" fillId="0" borderId="11" xfId="1" applyFont="1" applyFill="1" applyBorder="1" applyAlignment="1">
      <alignment horizontal="right" wrapText="1"/>
    </xf>
    <xf numFmtId="0" fontId="10" fillId="0" borderId="13" xfId="1" applyFont="1" applyFill="1" applyBorder="1" applyAlignment="1" applyProtection="1">
      <alignment wrapText="1"/>
      <protection locked="0"/>
    </xf>
    <xf numFmtId="0" fontId="10" fillId="0" borderId="14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>
      <alignment wrapText="1"/>
    </xf>
    <xf numFmtId="166" fontId="10" fillId="5" borderId="15" xfId="1" applyNumberFormat="1" applyFont="1" applyFill="1" applyBorder="1" applyAlignment="1">
      <alignment horizontal="center" wrapText="1"/>
    </xf>
    <xf numFmtId="165" fontId="10" fillId="5" borderId="1" xfId="1" applyNumberFormat="1" applyFont="1" applyFill="1" applyBorder="1" applyAlignment="1">
      <alignment horizontal="left" wrapText="1"/>
    </xf>
    <xf numFmtId="165" fontId="10" fillId="5" borderId="16" xfId="1" applyNumberFormat="1" applyFont="1" applyFill="1" applyBorder="1" applyAlignment="1">
      <alignment horizontal="center" wrapText="1"/>
    </xf>
    <xf numFmtId="0" fontId="10" fillId="5" borderId="16" xfId="1" applyFont="1" applyFill="1" applyBorder="1" applyAlignment="1">
      <alignment horizontal="left" wrapText="1"/>
    </xf>
    <xf numFmtId="0" fontId="10" fillId="5" borderId="17" xfId="1" applyFont="1" applyFill="1" applyBorder="1" applyAlignment="1">
      <alignment horizontal="right" wrapText="1"/>
    </xf>
    <xf numFmtId="0" fontId="10" fillId="5" borderId="19" xfId="1" applyFont="1" applyFill="1" applyBorder="1" applyAlignment="1" applyProtection="1">
      <alignment wrapText="1"/>
      <protection locked="0"/>
    </xf>
    <xf numFmtId="0" fontId="10" fillId="5" borderId="20" xfId="1" applyFont="1" applyFill="1" applyBorder="1" applyAlignment="1" applyProtection="1">
      <alignment wrapText="1"/>
      <protection locked="0"/>
    </xf>
    <xf numFmtId="0" fontId="10" fillId="5" borderId="21" xfId="1" applyFont="1" applyFill="1" applyBorder="1" applyAlignment="1">
      <alignment wrapText="1"/>
    </xf>
    <xf numFmtId="166" fontId="10" fillId="0" borderId="22" xfId="1" applyNumberFormat="1" applyFont="1" applyFill="1" applyBorder="1" applyAlignment="1">
      <alignment horizontal="center" wrapText="1"/>
    </xf>
    <xf numFmtId="165" fontId="10" fillId="0" borderId="16" xfId="1" applyNumberFormat="1" applyFont="1" applyFill="1" applyBorder="1" applyAlignment="1">
      <alignment horizontal="left" wrapText="1"/>
    </xf>
    <xf numFmtId="165" fontId="10" fillId="0" borderId="1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left" wrapText="1"/>
    </xf>
    <xf numFmtId="0" fontId="10" fillId="0" borderId="21" xfId="1" applyFont="1" applyFill="1" applyBorder="1" applyAlignment="1">
      <alignment horizontal="right" wrapText="1"/>
    </xf>
    <xf numFmtId="0" fontId="10" fillId="0" borderId="24" xfId="1" applyFont="1" applyFill="1" applyBorder="1" applyAlignment="1" applyProtection="1">
      <alignment wrapText="1"/>
      <protection locked="0"/>
    </xf>
    <xf numFmtId="0" fontId="10" fillId="0" borderId="20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0" fillId="0" borderId="0" xfId="1" applyNumberFormat="1" applyFont="1" applyFill="1" applyBorder="1" applyAlignment="1">
      <alignment horizontal="center" wrapText="1"/>
    </xf>
    <xf numFmtId="165" fontId="10" fillId="0" borderId="0" xfId="1" applyNumberFormat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 applyProtection="1">
      <alignment wrapText="1"/>
      <protection locked="0"/>
    </xf>
    <xf numFmtId="0" fontId="10" fillId="0" borderId="0" xfId="1" applyFont="1" applyFill="1" applyBorder="1" applyAlignment="1">
      <alignment wrapText="1"/>
    </xf>
    <xf numFmtId="166" fontId="10" fillId="6" borderId="0" xfId="1" applyNumberFormat="1" applyFont="1" applyFill="1" applyBorder="1" applyAlignment="1">
      <alignment horizontal="center" wrapText="1"/>
    </xf>
    <xf numFmtId="165" fontId="10" fillId="6" borderId="0" xfId="1" applyNumberFormat="1" applyFont="1" applyFill="1" applyBorder="1" applyAlignment="1">
      <alignment horizontal="left" wrapText="1"/>
    </xf>
    <xf numFmtId="165" fontId="10" fillId="6" borderId="0" xfId="1" applyNumberFormat="1" applyFont="1" applyFill="1" applyBorder="1" applyAlignment="1">
      <alignment horizontal="center" wrapText="1"/>
    </xf>
    <xf numFmtId="0" fontId="10" fillId="6" borderId="0" xfId="1" applyFont="1" applyFill="1" applyBorder="1" applyAlignment="1">
      <alignment horizontal="left" wrapText="1"/>
    </xf>
    <xf numFmtId="0" fontId="10" fillId="6" borderId="0" xfId="1" applyFont="1" applyFill="1" applyBorder="1" applyAlignment="1">
      <alignment horizontal="right" wrapText="1"/>
    </xf>
    <xf numFmtId="0" fontId="10" fillId="6" borderId="0" xfId="1" applyFont="1" applyFill="1" applyBorder="1" applyAlignment="1" applyProtection="1">
      <alignment wrapText="1"/>
      <protection locked="0"/>
    </xf>
    <xf numFmtId="0" fontId="10" fillId="6" borderId="0" xfId="1" applyFont="1" applyFill="1" applyBorder="1" applyAlignment="1">
      <alignment wrapText="1"/>
    </xf>
    <xf numFmtId="0" fontId="9" fillId="7" borderId="25" xfId="1" applyFont="1" applyFill="1" applyBorder="1" applyAlignment="1">
      <alignment horizontal="center" vertical="center" wrapText="1"/>
    </xf>
    <xf numFmtId="0" fontId="9" fillId="7" borderId="25" xfId="1" applyFont="1" applyFill="1" applyBorder="1" applyAlignment="1">
      <alignment horizontal="left" vertical="center" wrapText="1"/>
    </xf>
    <xf numFmtId="3" fontId="9" fillId="7" borderId="25" xfId="1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 wrapText="1"/>
    </xf>
    <xf numFmtId="0" fontId="9" fillId="4" borderId="6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  <xf numFmtId="0" fontId="10" fillId="0" borderId="9" xfId="1" applyFont="1" applyFill="1" applyBorder="1" applyAlignment="1" applyProtection="1">
      <alignment wrapText="1"/>
      <protection locked="0"/>
    </xf>
    <xf numFmtId="0" fontId="10" fillId="0" borderId="10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 applyProtection="1">
      <alignment wrapText="1"/>
      <protection locked="0"/>
    </xf>
    <xf numFmtId="0" fontId="10" fillId="0" borderId="12" xfId="1" applyFont="1" applyFill="1" applyBorder="1" applyAlignment="1" applyProtection="1">
      <alignment wrapText="1"/>
      <protection locked="0"/>
    </xf>
    <xf numFmtId="0" fontId="10" fillId="5" borderId="15" xfId="1" applyFont="1" applyFill="1" applyBorder="1" applyAlignment="1" applyProtection="1">
      <alignment wrapText="1"/>
      <protection locked="0"/>
    </xf>
    <xf numFmtId="0" fontId="10" fillId="5" borderId="16" xfId="1" applyFont="1" applyFill="1" applyBorder="1" applyAlignment="1" applyProtection="1">
      <alignment wrapText="1"/>
      <protection locked="0"/>
    </xf>
    <xf numFmtId="0" fontId="10" fillId="5" borderId="17" xfId="1" applyFont="1" applyFill="1" applyBorder="1" applyAlignment="1" applyProtection="1">
      <alignment wrapText="1"/>
      <protection locked="0"/>
    </xf>
    <xf numFmtId="0" fontId="10" fillId="5" borderId="18" xfId="1" applyFont="1" applyFill="1" applyBorder="1" applyAlignment="1" applyProtection="1">
      <alignment wrapText="1"/>
      <protection locked="0"/>
    </xf>
    <xf numFmtId="0" fontId="10" fillId="0" borderId="22" xfId="1" applyFont="1" applyFill="1" applyBorder="1" applyAlignment="1" applyProtection="1">
      <alignment wrapText="1"/>
      <protection locked="0"/>
    </xf>
    <xf numFmtId="0" fontId="10" fillId="0" borderId="1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 applyProtection="1">
      <alignment wrapText="1"/>
      <protection locked="0"/>
    </xf>
    <xf numFmtId="0" fontId="10" fillId="0" borderId="23" xfId="1" applyFont="1" applyFill="1" applyBorder="1" applyAlignment="1" applyProtection="1">
      <alignment wrapText="1"/>
      <protection locked="0"/>
    </xf>
    <xf numFmtId="0" fontId="10" fillId="0" borderId="20" xfId="1" applyFont="1" applyFill="1" applyBorder="1" applyAlignment="1" applyProtection="1">
      <alignment wrapText="1"/>
      <protection locked="0"/>
    </xf>
    <xf numFmtId="0" fontId="10" fillId="0" borderId="0" xfId="1" applyFont="1" applyFill="1" applyBorder="1" applyAlignment="1" applyProtection="1">
      <alignment wrapText="1"/>
      <protection locked="0"/>
    </xf>
    <xf numFmtId="0" fontId="10" fillId="5" borderId="26" xfId="1" applyFont="1" applyFill="1" applyBorder="1" applyAlignment="1" applyProtection="1">
      <alignment wrapText="1"/>
      <protection locked="0"/>
    </xf>
    <xf numFmtId="0" fontId="10" fillId="0" borderId="27" xfId="1" applyFont="1" applyFill="1" applyBorder="1" applyAlignment="1" applyProtection="1">
      <alignment wrapText="1"/>
      <protection locked="0"/>
    </xf>
    <xf numFmtId="0" fontId="10" fillId="5" borderId="28" xfId="1" applyFont="1" applyFill="1" applyBorder="1" applyAlignment="1" applyProtection="1">
      <alignment wrapText="1"/>
      <protection locked="0"/>
    </xf>
    <xf numFmtId="0" fontId="10" fillId="5" borderId="29" xfId="1" applyFont="1" applyFill="1" applyBorder="1" applyAlignment="1" applyProtection="1">
      <alignment wrapText="1"/>
      <protection locked="0"/>
    </xf>
    <xf numFmtId="0" fontId="10" fillId="0" borderId="9" xfId="1" applyFont="1" applyFill="1" applyBorder="1" applyAlignment="1" applyProtection="1">
      <alignment wrapText="1"/>
      <protection locked="0"/>
    </xf>
    <xf numFmtId="0" fontId="10" fillId="0" borderId="10" xfId="1" applyFont="1" applyFill="1" applyBorder="1" applyAlignment="1" applyProtection="1">
      <alignment wrapText="1"/>
      <protection locked="0"/>
    </xf>
    <xf numFmtId="0" fontId="10" fillId="5" borderId="15" xfId="1" applyFont="1" applyFill="1" applyBorder="1" applyAlignment="1" applyProtection="1">
      <alignment wrapText="1"/>
      <protection locked="0"/>
    </xf>
    <xf numFmtId="0" fontId="10" fillId="5" borderId="16" xfId="1" applyFont="1" applyFill="1" applyBorder="1" applyAlignment="1" applyProtection="1">
      <alignment wrapText="1"/>
      <protection locked="0"/>
    </xf>
    <xf numFmtId="0" fontId="10" fillId="0" borderId="22" xfId="1" applyFont="1" applyFill="1" applyBorder="1" applyAlignment="1" applyProtection="1">
      <alignment wrapText="1"/>
      <protection locked="0"/>
    </xf>
    <xf numFmtId="0" fontId="10" fillId="0" borderId="1" xfId="1" applyFont="1" applyFill="1" applyBorder="1" applyAlignment="1" applyProtection="1">
      <alignment wrapText="1"/>
      <protection locked="0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19</xdr:col>
      <xdr:colOff>581025</xdr:colOff>
      <xdr:row>0</xdr:row>
      <xdr:rowOff>0</xdr:rowOff>
    </xdr:from>
    <xdr:ext cx="1340561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15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4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3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0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8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552449</xdr:colOff>
      <xdr:row>11</xdr:row>
      <xdr:rowOff>142874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7524" y="2238374"/>
          <a:ext cx="600075" cy="600075"/>
        </a:xfrm>
        <a:prstGeom prst="rect">
          <a:avLst/>
        </a:prstGeom>
      </xdr:spPr>
    </xdr:pic>
    <xdr:clientData/>
  </xdr:oneCellAnchor>
  <xdr:oneCellAnchor>
    <xdr:from>
      <xdr:col>15</xdr:col>
      <xdr:colOff>42750</xdr:colOff>
      <xdr:row>12</xdr:row>
      <xdr:rowOff>61800</xdr:rowOff>
    </xdr:from>
    <xdr:ext cx="476250" cy="476250"/>
    <xdr:pic>
      <xdr:nvPicPr>
        <xdr:cNvPr id="14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2950" y="2347800"/>
          <a:ext cx="476250" cy="476250"/>
        </a:xfrm>
        <a:prstGeom prst="rect">
          <a:avLst/>
        </a:prstGeom>
      </xdr:spPr>
    </xdr:pic>
    <xdr:clientData/>
  </xdr:oneCellAnchor>
  <xdr:oneCellAnchor>
    <xdr:from>
      <xdr:col>15</xdr:col>
      <xdr:colOff>571500</xdr:colOff>
      <xdr:row>12</xdr:row>
      <xdr:rowOff>63082</xdr:rowOff>
    </xdr:from>
    <xdr:ext cx="438000" cy="457467"/>
    <xdr:pic>
      <xdr:nvPicPr>
        <xdr:cNvPr id="15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1700" y="2349082"/>
          <a:ext cx="438000" cy="45746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workbookViewId="0">
      <selection activeCell="I28" sqref="I28"/>
    </sheetView>
  </sheetViews>
  <sheetFormatPr baseColWidth="10" defaultRowHeight="15" x14ac:dyDescent="0.25"/>
  <cols>
    <col min="1" max="1" width="5.140625" bestFit="1" customWidth="1"/>
    <col min="2" max="2" width="16.5703125" style="8" bestFit="1" customWidth="1"/>
    <col min="3" max="3" width="6.5703125" style="8" bestFit="1" customWidth="1"/>
    <col min="4" max="4" width="13.42578125" bestFit="1" customWidth="1"/>
    <col min="5" max="5" width="9.42578125" customWidth="1"/>
    <col min="6" max="15" width="8.7109375" customWidth="1"/>
    <col min="16" max="16" width="15.85546875" customWidth="1"/>
    <col min="17" max="17" width="11.7109375" bestFit="1" customWidth="1"/>
    <col min="18" max="18" width="11.85546875" bestFit="1" customWidth="1"/>
    <col min="19" max="22" width="9.7109375" customWidth="1"/>
    <col min="23" max="23" width="11.42578125" hidden="1" customWidth="1"/>
  </cols>
  <sheetData>
    <row r="1" spans="1:23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3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3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3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3" ht="15" customHeight="1" x14ac:dyDescent="0.25">
      <c r="B5" s="1"/>
      <c r="C5" s="1"/>
      <c r="D5" s="1"/>
      <c r="E5" s="2"/>
      <c r="F5" s="56" t="s">
        <v>23</v>
      </c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</row>
    <row r="6" spans="1:23" ht="15" customHeight="1" x14ac:dyDescent="0.25">
      <c r="B6" s="1"/>
      <c r="C6" s="1"/>
      <c r="D6" s="1"/>
      <c r="E6" s="2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</row>
    <row r="7" spans="1:23" ht="15" customHeight="1" x14ac:dyDescent="0.3">
      <c r="A7" s="57"/>
      <c r="B7" s="57"/>
      <c r="C7" s="57"/>
      <c r="D7" s="57"/>
      <c r="E7" s="2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</row>
    <row r="8" spans="1:23" ht="15" customHeight="1" x14ac:dyDescent="0.3">
      <c r="A8" s="57" t="s">
        <v>0</v>
      </c>
      <c r="B8" s="57"/>
      <c r="C8" s="57"/>
      <c r="D8" s="57"/>
      <c r="F8" s="58" t="s">
        <v>1</v>
      </c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</row>
    <row r="9" spans="1:23" ht="15" customHeight="1" x14ac:dyDescent="0.3">
      <c r="A9" s="3" t="str">
        <f>CONCATENATE("Casillas computadas: ",W16," de ",W15)</f>
        <v>Casillas computadas: 50 de 50</v>
      </c>
      <c r="B9" s="4"/>
      <c r="C9" s="4"/>
      <c r="D9" s="4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</row>
    <row r="10" spans="1:23" ht="15" customHeight="1" x14ac:dyDescent="0.3">
      <c r="A10" s="5" t="str">
        <f>CONCATENATE("Porcentaje de avance de captura: ",W18,"%")</f>
        <v>Porcentaje de avance de captura: 100.00%</v>
      </c>
      <c r="B10" s="6"/>
      <c r="C10" s="6"/>
      <c r="D10" s="7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</row>
    <row r="11" spans="1:23" ht="15" customHeight="1" thickBot="1" x14ac:dyDescent="0.3">
      <c r="F11" s="2"/>
      <c r="G11" s="2"/>
      <c r="H11" s="2"/>
      <c r="I11" s="2"/>
      <c r="J11" s="2"/>
      <c r="K11" s="2"/>
    </row>
    <row r="12" spans="1:23" ht="15" customHeight="1" thickBot="1" x14ac:dyDescent="0.3">
      <c r="A12" s="59" t="s">
        <v>2</v>
      </c>
      <c r="B12" s="60"/>
      <c r="C12" s="60"/>
      <c r="D12" s="60"/>
      <c r="E12" s="61"/>
      <c r="F12" s="62" t="s">
        <v>3</v>
      </c>
      <c r="G12" s="63"/>
      <c r="H12" s="63"/>
      <c r="I12" s="63"/>
      <c r="J12" s="63"/>
      <c r="K12" s="63"/>
      <c r="L12" s="63"/>
      <c r="M12" s="63"/>
      <c r="N12" s="63"/>
      <c r="O12" s="64"/>
      <c r="P12" s="65" t="s">
        <v>4</v>
      </c>
      <c r="Q12" s="66"/>
      <c r="R12" s="67"/>
      <c r="S12" s="68" t="s">
        <v>5</v>
      </c>
      <c r="T12" s="69"/>
      <c r="U12" s="69"/>
      <c r="V12" s="70"/>
    </row>
    <row r="13" spans="1:23" s="12" customFormat="1" ht="45.75" thickBot="1" x14ac:dyDescent="0.3">
      <c r="A13" s="9" t="s">
        <v>6</v>
      </c>
      <c r="B13" s="9" t="s">
        <v>7</v>
      </c>
      <c r="C13" s="9" t="s">
        <v>8</v>
      </c>
      <c r="D13" s="9" t="s">
        <v>9</v>
      </c>
      <c r="E13" s="9" t="s">
        <v>10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1" t="s">
        <v>11</v>
      </c>
      <c r="R13" s="11" t="s">
        <v>12</v>
      </c>
      <c r="S13" s="10" t="s">
        <v>13</v>
      </c>
      <c r="T13" s="10" t="s">
        <v>14</v>
      </c>
      <c r="U13" s="10" t="s">
        <v>15</v>
      </c>
      <c r="V13" s="10" t="s">
        <v>24</v>
      </c>
    </row>
    <row r="14" spans="1:23" ht="15" customHeight="1" x14ac:dyDescent="0.25">
      <c r="A14" s="13">
        <v>1</v>
      </c>
      <c r="B14" s="14" t="s">
        <v>16</v>
      </c>
      <c r="C14" s="15">
        <v>1938</v>
      </c>
      <c r="D14" s="16" t="s">
        <v>17</v>
      </c>
      <c r="E14" s="17">
        <v>479</v>
      </c>
      <c r="F14" s="71">
        <v>46</v>
      </c>
      <c r="G14" s="72">
        <v>67</v>
      </c>
      <c r="H14" s="72">
        <v>19</v>
      </c>
      <c r="I14" s="72">
        <v>2</v>
      </c>
      <c r="J14" s="72">
        <v>105</v>
      </c>
      <c r="K14" s="72">
        <v>0</v>
      </c>
      <c r="L14" s="72">
        <v>0</v>
      </c>
      <c r="M14" s="72">
        <v>2</v>
      </c>
      <c r="N14" s="76">
        <v>0</v>
      </c>
      <c r="O14" s="73">
        <v>4</v>
      </c>
      <c r="P14" s="74">
        <v>0</v>
      </c>
      <c r="Q14" s="18">
        <f>P14</f>
        <v>0</v>
      </c>
      <c r="R14" s="18">
        <f>Q14+H14+I14</f>
        <v>21</v>
      </c>
      <c r="S14" s="89">
        <v>0</v>
      </c>
      <c r="T14" s="90">
        <v>9</v>
      </c>
      <c r="U14" s="19">
        <f>SUM(F14:O14)</f>
        <v>245</v>
      </c>
      <c r="V14" s="20">
        <f>Q14+S14+T14+U14</f>
        <v>254</v>
      </c>
      <c r="W14">
        <f>COUNTIF(V14:V63,0)</f>
        <v>0</v>
      </c>
    </row>
    <row r="15" spans="1:23" ht="15" customHeight="1" x14ac:dyDescent="0.25">
      <c r="A15" s="21">
        <f t="shared" ref="A15:A63" si="0">A14+1</f>
        <v>2</v>
      </c>
      <c r="B15" s="22" t="s">
        <v>16</v>
      </c>
      <c r="C15" s="23">
        <v>1938</v>
      </c>
      <c r="D15" s="24" t="s">
        <v>18</v>
      </c>
      <c r="E15" s="25">
        <v>402</v>
      </c>
      <c r="F15" s="75">
        <v>65</v>
      </c>
      <c r="G15" s="76">
        <v>61</v>
      </c>
      <c r="H15" s="76">
        <v>41</v>
      </c>
      <c r="I15" s="76">
        <v>5</v>
      </c>
      <c r="J15" s="76">
        <v>32</v>
      </c>
      <c r="K15" s="88">
        <v>0</v>
      </c>
      <c r="L15" s="88">
        <v>0</v>
      </c>
      <c r="M15" s="76">
        <v>4</v>
      </c>
      <c r="N15" s="76">
        <v>0</v>
      </c>
      <c r="O15" s="77">
        <v>2</v>
      </c>
      <c r="P15" s="78">
        <v>0</v>
      </c>
      <c r="Q15" s="26">
        <f t="shared" ref="Q15:Q63" si="1">P15</f>
        <v>0</v>
      </c>
      <c r="R15" s="26">
        <f t="shared" ref="R15:R63" si="2">Q15+H15+I15</f>
        <v>46</v>
      </c>
      <c r="S15" s="91">
        <v>0</v>
      </c>
      <c r="T15" s="92">
        <v>10</v>
      </c>
      <c r="U15" s="27">
        <f t="shared" ref="U15:U63" si="3">SUM(F15:O15)</f>
        <v>210</v>
      </c>
      <c r="V15" s="28">
        <f t="shared" ref="V15:V63" si="4">Q15+S15+T15+U15</f>
        <v>220</v>
      </c>
      <c r="W15">
        <f>C67</f>
        <v>50</v>
      </c>
    </row>
    <row r="16" spans="1:23" ht="15" customHeight="1" x14ac:dyDescent="0.25">
      <c r="A16" s="29">
        <f t="shared" si="0"/>
        <v>3</v>
      </c>
      <c r="B16" s="30" t="s">
        <v>16</v>
      </c>
      <c r="C16" s="31">
        <v>1938</v>
      </c>
      <c r="D16" s="32" t="s">
        <v>19</v>
      </c>
      <c r="E16" s="33">
        <v>402</v>
      </c>
      <c r="F16" s="79">
        <v>44</v>
      </c>
      <c r="G16" s="80">
        <v>73</v>
      </c>
      <c r="H16" s="80">
        <v>27</v>
      </c>
      <c r="I16" s="80">
        <v>3</v>
      </c>
      <c r="J16" s="83">
        <v>32</v>
      </c>
      <c r="K16" s="84">
        <v>0</v>
      </c>
      <c r="L16" s="84">
        <v>0</v>
      </c>
      <c r="M16" s="86">
        <v>3</v>
      </c>
      <c r="N16" s="76">
        <v>0</v>
      </c>
      <c r="O16" s="81">
        <v>12</v>
      </c>
      <c r="P16" s="82">
        <v>0</v>
      </c>
      <c r="Q16" s="34">
        <f t="shared" si="1"/>
        <v>0</v>
      </c>
      <c r="R16" s="34">
        <f t="shared" si="2"/>
        <v>30</v>
      </c>
      <c r="S16" s="93">
        <v>0</v>
      </c>
      <c r="T16" s="94">
        <v>6</v>
      </c>
      <c r="U16" s="35">
        <f t="shared" si="3"/>
        <v>194</v>
      </c>
      <c r="V16" s="36">
        <f t="shared" si="4"/>
        <v>200</v>
      </c>
      <c r="W16">
        <f>W15-W14</f>
        <v>50</v>
      </c>
    </row>
    <row r="17" spans="1:23" ht="15" customHeight="1" x14ac:dyDescent="0.25">
      <c r="A17" s="21">
        <f t="shared" si="0"/>
        <v>4</v>
      </c>
      <c r="B17" s="22" t="s">
        <v>16</v>
      </c>
      <c r="C17" s="23">
        <v>1937</v>
      </c>
      <c r="D17" s="24" t="s">
        <v>19</v>
      </c>
      <c r="E17" s="25">
        <v>548</v>
      </c>
      <c r="F17" s="75">
        <v>110</v>
      </c>
      <c r="G17" s="76">
        <v>82</v>
      </c>
      <c r="H17" s="76">
        <v>83</v>
      </c>
      <c r="I17" s="76">
        <v>0</v>
      </c>
      <c r="J17" s="85">
        <v>21</v>
      </c>
      <c r="K17" s="84">
        <v>0</v>
      </c>
      <c r="L17" s="84">
        <v>0</v>
      </c>
      <c r="M17" s="87">
        <v>0</v>
      </c>
      <c r="N17" s="76">
        <v>0</v>
      </c>
      <c r="O17" s="77">
        <v>3</v>
      </c>
      <c r="P17" s="78">
        <v>1</v>
      </c>
      <c r="Q17" s="26">
        <f t="shared" si="1"/>
        <v>1</v>
      </c>
      <c r="R17" s="26">
        <f t="shared" si="2"/>
        <v>84</v>
      </c>
      <c r="S17" s="91">
        <v>0</v>
      </c>
      <c r="T17" s="92">
        <v>14</v>
      </c>
      <c r="U17" s="27">
        <f t="shared" si="3"/>
        <v>299</v>
      </c>
      <c r="V17" s="28">
        <f t="shared" si="4"/>
        <v>314</v>
      </c>
      <c r="W17" s="37">
        <f>W16*100/W15</f>
        <v>100</v>
      </c>
    </row>
    <row r="18" spans="1:23" ht="15" customHeight="1" x14ac:dyDescent="0.25">
      <c r="A18" s="29">
        <f t="shared" si="0"/>
        <v>5</v>
      </c>
      <c r="B18" s="30" t="s">
        <v>16</v>
      </c>
      <c r="C18" s="31">
        <v>1936</v>
      </c>
      <c r="D18" s="32" t="s">
        <v>17</v>
      </c>
      <c r="E18" s="33">
        <v>443</v>
      </c>
      <c r="F18" s="79">
        <v>67</v>
      </c>
      <c r="G18" s="80">
        <v>45</v>
      </c>
      <c r="H18" s="80">
        <v>18</v>
      </c>
      <c r="I18" s="80">
        <v>1</v>
      </c>
      <c r="J18" s="83">
        <v>44</v>
      </c>
      <c r="K18" s="84">
        <v>0</v>
      </c>
      <c r="L18" s="84">
        <v>0</v>
      </c>
      <c r="M18" s="86">
        <v>1</v>
      </c>
      <c r="N18" s="76">
        <v>0</v>
      </c>
      <c r="O18" s="81">
        <v>10</v>
      </c>
      <c r="P18" s="82">
        <v>0</v>
      </c>
      <c r="Q18" s="34">
        <f t="shared" si="1"/>
        <v>0</v>
      </c>
      <c r="R18" s="34">
        <f t="shared" si="2"/>
        <v>19</v>
      </c>
      <c r="S18" s="93">
        <v>0</v>
      </c>
      <c r="T18" s="94">
        <v>15</v>
      </c>
      <c r="U18" s="35">
        <f t="shared" si="3"/>
        <v>186</v>
      </c>
      <c r="V18" s="36">
        <f t="shared" si="4"/>
        <v>201</v>
      </c>
      <c r="W18" s="38" t="str">
        <f>TEXT(W17,"0.00")</f>
        <v>100.00</v>
      </c>
    </row>
    <row r="19" spans="1:23" ht="15" customHeight="1" x14ac:dyDescent="0.25">
      <c r="A19" s="21">
        <f t="shared" si="0"/>
        <v>6</v>
      </c>
      <c r="B19" s="22" t="s">
        <v>16</v>
      </c>
      <c r="C19" s="23">
        <v>1936</v>
      </c>
      <c r="D19" s="24" t="s">
        <v>19</v>
      </c>
      <c r="E19" s="25">
        <v>637</v>
      </c>
      <c r="F19" s="75">
        <v>32</v>
      </c>
      <c r="G19" s="76">
        <v>146</v>
      </c>
      <c r="H19" s="76">
        <v>39</v>
      </c>
      <c r="I19" s="76">
        <v>8</v>
      </c>
      <c r="J19" s="85">
        <v>55</v>
      </c>
      <c r="K19" s="84">
        <v>0</v>
      </c>
      <c r="L19" s="84">
        <v>0</v>
      </c>
      <c r="M19" s="87">
        <v>9</v>
      </c>
      <c r="N19" s="76">
        <v>0</v>
      </c>
      <c r="O19" s="77">
        <v>3</v>
      </c>
      <c r="P19" s="78">
        <v>0</v>
      </c>
      <c r="Q19" s="26">
        <f t="shared" si="1"/>
        <v>0</v>
      </c>
      <c r="R19" s="26">
        <f t="shared" si="2"/>
        <v>47</v>
      </c>
      <c r="S19" s="91">
        <v>0</v>
      </c>
      <c r="T19" s="92">
        <v>11</v>
      </c>
      <c r="U19" s="27">
        <f t="shared" si="3"/>
        <v>292</v>
      </c>
      <c r="V19" s="28">
        <f t="shared" si="4"/>
        <v>303</v>
      </c>
    </row>
    <row r="20" spans="1:23" ht="15" customHeight="1" x14ac:dyDescent="0.25">
      <c r="A20" s="29">
        <f t="shared" si="0"/>
        <v>7</v>
      </c>
      <c r="B20" s="30" t="s">
        <v>16</v>
      </c>
      <c r="C20" s="31">
        <v>1935</v>
      </c>
      <c r="D20" s="32" t="s">
        <v>17</v>
      </c>
      <c r="E20" s="33">
        <v>370</v>
      </c>
      <c r="F20" s="79">
        <v>25</v>
      </c>
      <c r="G20" s="80">
        <v>69</v>
      </c>
      <c r="H20" s="80">
        <v>26</v>
      </c>
      <c r="I20" s="80">
        <v>4</v>
      </c>
      <c r="J20" s="83">
        <v>40</v>
      </c>
      <c r="K20" s="84">
        <v>0</v>
      </c>
      <c r="L20" s="84">
        <v>0</v>
      </c>
      <c r="M20" s="86">
        <v>6</v>
      </c>
      <c r="N20" s="76">
        <v>0</v>
      </c>
      <c r="O20" s="81">
        <v>7</v>
      </c>
      <c r="P20" s="82">
        <v>0</v>
      </c>
      <c r="Q20" s="34">
        <f t="shared" si="1"/>
        <v>0</v>
      </c>
      <c r="R20" s="34">
        <f t="shared" si="2"/>
        <v>30</v>
      </c>
      <c r="S20" s="93">
        <v>0</v>
      </c>
      <c r="T20" s="94">
        <v>7</v>
      </c>
      <c r="U20" s="35">
        <f t="shared" si="3"/>
        <v>177</v>
      </c>
      <c r="V20" s="36">
        <f t="shared" si="4"/>
        <v>184</v>
      </c>
    </row>
    <row r="21" spans="1:23" ht="15" customHeight="1" x14ac:dyDescent="0.25">
      <c r="A21" s="21">
        <f t="shared" si="0"/>
        <v>8</v>
      </c>
      <c r="B21" s="22" t="s">
        <v>16</v>
      </c>
      <c r="C21" s="23">
        <v>1935</v>
      </c>
      <c r="D21" s="24" t="s">
        <v>19</v>
      </c>
      <c r="E21" s="25">
        <v>621</v>
      </c>
      <c r="F21" s="75">
        <v>50</v>
      </c>
      <c r="G21" s="76">
        <v>170</v>
      </c>
      <c r="H21" s="76">
        <v>26</v>
      </c>
      <c r="I21" s="76">
        <v>0</v>
      </c>
      <c r="J21" s="85">
        <v>156</v>
      </c>
      <c r="K21" s="84">
        <v>0</v>
      </c>
      <c r="L21" s="84">
        <v>0</v>
      </c>
      <c r="M21" s="87">
        <v>1</v>
      </c>
      <c r="N21" s="76">
        <v>0</v>
      </c>
      <c r="O21" s="77">
        <v>2</v>
      </c>
      <c r="P21" s="78">
        <v>0</v>
      </c>
      <c r="Q21" s="26">
        <f t="shared" si="1"/>
        <v>0</v>
      </c>
      <c r="R21" s="26">
        <f t="shared" si="2"/>
        <v>26</v>
      </c>
      <c r="S21" s="91">
        <v>0</v>
      </c>
      <c r="T21" s="92">
        <v>8</v>
      </c>
      <c r="U21" s="27">
        <f t="shared" si="3"/>
        <v>405</v>
      </c>
      <c r="V21" s="28">
        <f t="shared" si="4"/>
        <v>413</v>
      </c>
    </row>
    <row r="22" spans="1:23" ht="15" customHeight="1" x14ac:dyDescent="0.25">
      <c r="A22" s="29">
        <f t="shared" si="0"/>
        <v>9</v>
      </c>
      <c r="B22" s="30" t="s">
        <v>16</v>
      </c>
      <c r="C22" s="31">
        <v>1934</v>
      </c>
      <c r="D22" s="32" t="s">
        <v>18</v>
      </c>
      <c r="E22" s="33">
        <v>527</v>
      </c>
      <c r="F22" s="79">
        <v>16</v>
      </c>
      <c r="G22" s="80">
        <v>96</v>
      </c>
      <c r="H22" s="80">
        <v>17</v>
      </c>
      <c r="I22" s="80">
        <v>3</v>
      </c>
      <c r="J22" s="83">
        <v>64</v>
      </c>
      <c r="K22" s="84">
        <v>0</v>
      </c>
      <c r="L22" s="84">
        <v>0</v>
      </c>
      <c r="M22" s="86">
        <v>0</v>
      </c>
      <c r="N22" s="76">
        <v>0</v>
      </c>
      <c r="O22" s="81">
        <v>13</v>
      </c>
      <c r="P22" s="82">
        <v>0</v>
      </c>
      <c r="Q22" s="34">
        <f t="shared" si="1"/>
        <v>0</v>
      </c>
      <c r="R22" s="34">
        <f t="shared" si="2"/>
        <v>20</v>
      </c>
      <c r="S22" s="93">
        <v>0</v>
      </c>
      <c r="T22" s="94">
        <v>6</v>
      </c>
      <c r="U22" s="35">
        <f t="shared" si="3"/>
        <v>209</v>
      </c>
      <c r="V22" s="36">
        <f t="shared" si="4"/>
        <v>215</v>
      </c>
    </row>
    <row r="23" spans="1:23" ht="15" customHeight="1" x14ac:dyDescent="0.25">
      <c r="A23" s="21">
        <f t="shared" si="0"/>
        <v>10</v>
      </c>
      <c r="B23" s="22" t="s">
        <v>16</v>
      </c>
      <c r="C23" s="23">
        <v>1934</v>
      </c>
      <c r="D23" s="24" t="s">
        <v>19</v>
      </c>
      <c r="E23" s="25">
        <v>528</v>
      </c>
      <c r="F23" s="75">
        <v>39</v>
      </c>
      <c r="G23" s="76">
        <v>85</v>
      </c>
      <c r="H23" s="76">
        <v>13</v>
      </c>
      <c r="I23" s="76">
        <v>0</v>
      </c>
      <c r="J23" s="85">
        <v>51</v>
      </c>
      <c r="K23" s="84">
        <v>0</v>
      </c>
      <c r="L23" s="84">
        <v>0</v>
      </c>
      <c r="M23" s="87">
        <v>2</v>
      </c>
      <c r="N23" s="76">
        <v>0</v>
      </c>
      <c r="O23" s="77">
        <v>10</v>
      </c>
      <c r="P23" s="78">
        <v>2</v>
      </c>
      <c r="Q23" s="26">
        <f t="shared" si="1"/>
        <v>2</v>
      </c>
      <c r="R23" s="26">
        <f t="shared" si="2"/>
        <v>15</v>
      </c>
      <c r="S23" s="91">
        <v>0</v>
      </c>
      <c r="T23" s="92">
        <v>7</v>
      </c>
      <c r="U23" s="27">
        <f t="shared" si="3"/>
        <v>200</v>
      </c>
      <c r="V23" s="28">
        <f t="shared" si="4"/>
        <v>209</v>
      </c>
    </row>
    <row r="24" spans="1:23" ht="15" customHeight="1" x14ac:dyDescent="0.25">
      <c r="A24" s="29">
        <f t="shared" si="0"/>
        <v>11</v>
      </c>
      <c r="B24" s="30" t="s">
        <v>16</v>
      </c>
      <c r="C24" s="31">
        <v>1933</v>
      </c>
      <c r="D24" s="32" t="s">
        <v>19</v>
      </c>
      <c r="E24" s="33">
        <v>329</v>
      </c>
      <c r="F24" s="79">
        <v>33</v>
      </c>
      <c r="G24" s="80">
        <v>15</v>
      </c>
      <c r="H24" s="80">
        <v>10</v>
      </c>
      <c r="I24" s="80">
        <v>0</v>
      </c>
      <c r="J24" s="83">
        <v>10</v>
      </c>
      <c r="K24" s="84">
        <v>0</v>
      </c>
      <c r="L24" s="84">
        <v>0</v>
      </c>
      <c r="M24" s="86">
        <v>0</v>
      </c>
      <c r="N24" s="76">
        <v>0</v>
      </c>
      <c r="O24" s="81">
        <v>10</v>
      </c>
      <c r="P24" s="82">
        <v>0</v>
      </c>
      <c r="Q24" s="34">
        <f t="shared" si="1"/>
        <v>0</v>
      </c>
      <c r="R24" s="34">
        <f t="shared" si="2"/>
        <v>10</v>
      </c>
      <c r="S24" s="93">
        <v>0</v>
      </c>
      <c r="T24" s="94">
        <v>2</v>
      </c>
      <c r="U24" s="35">
        <f t="shared" si="3"/>
        <v>78</v>
      </c>
      <c r="V24" s="36">
        <f t="shared" si="4"/>
        <v>80</v>
      </c>
    </row>
    <row r="25" spans="1:23" ht="15" customHeight="1" x14ac:dyDescent="0.25">
      <c r="A25" s="21">
        <f t="shared" si="0"/>
        <v>12</v>
      </c>
      <c r="B25" s="22" t="s">
        <v>16</v>
      </c>
      <c r="C25" s="23">
        <v>1932</v>
      </c>
      <c r="D25" s="24" t="s">
        <v>19</v>
      </c>
      <c r="E25" s="25">
        <v>671</v>
      </c>
      <c r="F25" s="75">
        <v>111</v>
      </c>
      <c r="G25" s="76">
        <v>41</v>
      </c>
      <c r="H25" s="76">
        <v>13</v>
      </c>
      <c r="I25" s="76">
        <v>4</v>
      </c>
      <c r="J25" s="85">
        <v>39</v>
      </c>
      <c r="K25" s="84">
        <v>0</v>
      </c>
      <c r="L25" s="84">
        <v>0</v>
      </c>
      <c r="M25" s="87">
        <v>8</v>
      </c>
      <c r="N25" s="76">
        <v>0</v>
      </c>
      <c r="O25" s="77">
        <v>5</v>
      </c>
      <c r="P25" s="78">
        <v>0</v>
      </c>
      <c r="Q25" s="26">
        <f t="shared" si="1"/>
        <v>0</v>
      </c>
      <c r="R25" s="26">
        <f t="shared" si="2"/>
        <v>17</v>
      </c>
      <c r="S25" s="91">
        <v>0</v>
      </c>
      <c r="T25" s="92">
        <v>12</v>
      </c>
      <c r="U25" s="27">
        <f t="shared" si="3"/>
        <v>221</v>
      </c>
      <c r="V25" s="28">
        <f t="shared" si="4"/>
        <v>233</v>
      </c>
    </row>
    <row r="26" spans="1:23" ht="15" customHeight="1" x14ac:dyDescent="0.25">
      <c r="A26" s="29">
        <f t="shared" si="0"/>
        <v>13</v>
      </c>
      <c r="B26" s="30" t="s">
        <v>16</v>
      </c>
      <c r="C26" s="31">
        <v>1931</v>
      </c>
      <c r="D26" s="32" t="s">
        <v>17</v>
      </c>
      <c r="E26" s="33">
        <v>306</v>
      </c>
      <c r="F26" s="79">
        <v>42</v>
      </c>
      <c r="G26" s="80">
        <v>27</v>
      </c>
      <c r="H26" s="80">
        <v>40</v>
      </c>
      <c r="I26" s="80">
        <v>0</v>
      </c>
      <c r="J26" s="83">
        <v>11</v>
      </c>
      <c r="K26" s="84">
        <v>0</v>
      </c>
      <c r="L26" s="84">
        <v>0</v>
      </c>
      <c r="M26" s="86">
        <v>3</v>
      </c>
      <c r="N26" s="76">
        <v>0</v>
      </c>
      <c r="O26" s="81">
        <v>1</v>
      </c>
      <c r="P26" s="82">
        <v>0</v>
      </c>
      <c r="Q26" s="34">
        <f t="shared" si="1"/>
        <v>0</v>
      </c>
      <c r="R26" s="34">
        <f t="shared" si="2"/>
        <v>40</v>
      </c>
      <c r="S26" s="93">
        <v>0</v>
      </c>
      <c r="T26" s="94">
        <v>2</v>
      </c>
      <c r="U26" s="35">
        <f t="shared" si="3"/>
        <v>124</v>
      </c>
      <c r="V26" s="36">
        <f t="shared" si="4"/>
        <v>126</v>
      </c>
    </row>
    <row r="27" spans="1:23" ht="15" customHeight="1" x14ac:dyDescent="0.25">
      <c r="A27" s="21">
        <f t="shared" si="0"/>
        <v>14</v>
      </c>
      <c r="B27" s="22" t="s">
        <v>16</v>
      </c>
      <c r="C27" s="23">
        <v>1931</v>
      </c>
      <c r="D27" s="24" t="s">
        <v>19</v>
      </c>
      <c r="E27" s="25">
        <v>500</v>
      </c>
      <c r="F27" s="75">
        <v>68</v>
      </c>
      <c r="G27" s="76">
        <v>43</v>
      </c>
      <c r="H27" s="76">
        <v>30</v>
      </c>
      <c r="I27" s="76">
        <v>6</v>
      </c>
      <c r="J27" s="85">
        <v>11</v>
      </c>
      <c r="K27" s="84">
        <v>0</v>
      </c>
      <c r="L27" s="84">
        <v>0</v>
      </c>
      <c r="M27" s="87">
        <v>1</v>
      </c>
      <c r="N27" s="76">
        <v>0</v>
      </c>
      <c r="O27" s="77">
        <v>4</v>
      </c>
      <c r="P27" s="78">
        <v>0</v>
      </c>
      <c r="Q27" s="26">
        <f t="shared" si="1"/>
        <v>0</v>
      </c>
      <c r="R27" s="26">
        <f t="shared" si="2"/>
        <v>36</v>
      </c>
      <c r="S27" s="91">
        <v>0</v>
      </c>
      <c r="T27" s="92">
        <v>18</v>
      </c>
      <c r="U27" s="27">
        <f t="shared" si="3"/>
        <v>163</v>
      </c>
      <c r="V27" s="28">
        <f t="shared" si="4"/>
        <v>181</v>
      </c>
      <c r="W27">
        <f>C79</f>
        <v>0</v>
      </c>
    </row>
    <row r="28" spans="1:23" ht="15" customHeight="1" x14ac:dyDescent="0.25">
      <c r="A28" s="29">
        <f t="shared" si="0"/>
        <v>15</v>
      </c>
      <c r="B28" s="30" t="s">
        <v>16</v>
      </c>
      <c r="C28" s="31">
        <v>1930</v>
      </c>
      <c r="D28" s="32" t="s">
        <v>18</v>
      </c>
      <c r="E28" s="33">
        <v>545</v>
      </c>
      <c r="F28" s="79">
        <v>61</v>
      </c>
      <c r="G28" s="80">
        <v>62</v>
      </c>
      <c r="H28" s="80">
        <v>31</v>
      </c>
      <c r="I28" s="80">
        <v>4</v>
      </c>
      <c r="J28" s="83">
        <v>74</v>
      </c>
      <c r="K28" s="84">
        <v>0</v>
      </c>
      <c r="L28" s="84">
        <v>0</v>
      </c>
      <c r="M28" s="86">
        <v>14</v>
      </c>
      <c r="N28" s="76">
        <v>0</v>
      </c>
      <c r="O28" s="81">
        <v>3</v>
      </c>
      <c r="P28" s="82">
        <v>0</v>
      </c>
      <c r="Q28" s="34">
        <v>0</v>
      </c>
      <c r="R28" s="34">
        <f t="shared" si="2"/>
        <v>35</v>
      </c>
      <c r="S28" s="93">
        <v>0</v>
      </c>
      <c r="T28" s="94">
        <v>12</v>
      </c>
      <c r="U28" s="35">
        <f t="shared" si="3"/>
        <v>249</v>
      </c>
      <c r="V28" s="36">
        <f t="shared" si="4"/>
        <v>261</v>
      </c>
      <c r="W28">
        <f>W27-W26</f>
        <v>0</v>
      </c>
    </row>
    <row r="29" spans="1:23" ht="15" customHeight="1" x14ac:dyDescent="0.25">
      <c r="A29" s="21">
        <f t="shared" si="0"/>
        <v>16</v>
      </c>
      <c r="B29" s="22" t="s">
        <v>16</v>
      </c>
      <c r="C29" s="23">
        <v>1930</v>
      </c>
      <c r="D29" s="24" t="s">
        <v>19</v>
      </c>
      <c r="E29" s="25">
        <v>546</v>
      </c>
      <c r="F29" s="75">
        <v>54</v>
      </c>
      <c r="G29" s="76">
        <v>95</v>
      </c>
      <c r="H29" s="76">
        <v>25</v>
      </c>
      <c r="I29" s="76">
        <v>0</v>
      </c>
      <c r="J29" s="85">
        <v>67</v>
      </c>
      <c r="K29" s="84">
        <v>0</v>
      </c>
      <c r="L29" s="84">
        <v>0</v>
      </c>
      <c r="M29" s="87">
        <v>8</v>
      </c>
      <c r="N29" s="76">
        <v>0</v>
      </c>
      <c r="O29" s="77">
        <v>7</v>
      </c>
      <c r="P29" s="78">
        <v>0</v>
      </c>
      <c r="Q29" s="26">
        <f t="shared" si="1"/>
        <v>0</v>
      </c>
      <c r="R29" s="26">
        <f t="shared" si="2"/>
        <v>25</v>
      </c>
      <c r="S29" s="91">
        <v>0</v>
      </c>
      <c r="T29" s="92">
        <v>12</v>
      </c>
      <c r="U29" s="27">
        <f t="shared" si="3"/>
        <v>256</v>
      </c>
      <c r="V29" s="28">
        <f t="shared" si="4"/>
        <v>268</v>
      </c>
      <c r="W29" s="37" t="e">
        <f>W28*100/W27</f>
        <v>#DIV/0!</v>
      </c>
    </row>
    <row r="30" spans="1:23" ht="15" customHeight="1" x14ac:dyDescent="0.25">
      <c r="A30" s="29">
        <f t="shared" si="0"/>
        <v>17</v>
      </c>
      <c r="B30" s="30" t="s">
        <v>16</v>
      </c>
      <c r="C30" s="31">
        <v>1929</v>
      </c>
      <c r="D30" s="32" t="s">
        <v>20</v>
      </c>
      <c r="E30" s="33">
        <v>547</v>
      </c>
      <c r="F30" s="79">
        <v>25</v>
      </c>
      <c r="G30" s="80">
        <v>37</v>
      </c>
      <c r="H30" s="80">
        <v>22</v>
      </c>
      <c r="I30" s="80">
        <v>2</v>
      </c>
      <c r="J30" s="83">
        <v>112</v>
      </c>
      <c r="K30" s="84">
        <v>0</v>
      </c>
      <c r="L30" s="84">
        <v>0</v>
      </c>
      <c r="M30" s="86">
        <v>22</v>
      </c>
      <c r="N30" s="76">
        <v>0</v>
      </c>
      <c r="O30" s="81">
        <v>8</v>
      </c>
      <c r="P30" s="82">
        <v>0</v>
      </c>
      <c r="Q30" s="34">
        <f t="shared" si="1"/>
        <v>0</v>
      </c>
      <c r="R30" s="34">
        <f t="shared" si="2"/>
        <v>24</v>
      </c>
      <c r="S30" s="93">
        <v>0</v>
      </c>
      <c r="T30" s="94">
        <v>10</v>
      </c>
      <c r="U30" s="35">
        <f t="shared" si="3"/>
        <v>228</v>
      </c>
      <c r="V30" s="36">
        <f t="shared" si="4"/>
        <v>238</v>
      </c>
      <c r="W30" s="38" t="e">
        <f>TEXT(W29,"0.00")</f>
        <v>#DIV/0!</v>
      </c>
    </row>
    <row r="31" spans="1:23" ht="15" customHeight="1" x14ac:dyDescent="0.25">
      <c r="A31" s="21">
        <f t="shared" si="0"/>
        <v>18</v>
      </c>
      <c r="B31" s="22" t="s">
        <v>16</v>
      </c>
      <c r="C31" s="23">
        <v>1929</v>
      </c>
      <c r="D31" s="24" t="s">
        <v>18</v>
      </c>
      <c r="E31" s="25">
        <v>547</v>
      </c>
      <c r="F31" s="75">
        <v>21</v>
      </c>
      <c r="G31" s="76">
        <v>47</v>
      </c>
      <c r="H31" s="76">
        <v>22</v>
      </c>
      <c r="I31" s="76">
        <v>3</v>
      </c>
      <c r="J31" s="85">
        <v>85</v>
      </c>
      <c r="K31" s="84">
        <v>0</v>
      </c>
      <c r="L31" s="84">
        <v>0</v>
      </c>
      <c r="M31" s="87">
        <v>20</v>
      </c>
      <c r="N31" s="76">
        <v>0</v>
      </c>
      <c r="O31" s="77">
        <v>3</v>
      </c>
      <c r="P31" s="78">
        <v>0</v>
      </c>
      <c r="Q31" s="26">
        <f>P31</f>
        <v>0</v>
      </c>
      <c r="R31" s="26">
        <f t="shared" si="2"/>
        <v>25</v>
      </c>
      <c r="S31" s="91">
        <v>0</v>
      </c>
      <c r="T31" s="92">
        <v>19</v>
      </c>
      <c r="U31" s="27">
        <f t="shared" si="3"/>
        <v>201</v>
      </c>
      <c r="V31" s="28">
        <f t="shared" si="4"/>
        <v>220</v>
      </c>
    </row>
    <row r="32" spans="1:23" ht="15" customHeight="1" x14ac:dyDescent="0.25">
      <c r="A32" s="29">
        <f t="shared" si="0"/>
        <v>19</v>
      </c>
      <c r="B32" s="30" t="s">
        <v>16</v>
      </c>
      <c r="C32" s="31">
        <v>1929</v>
      </c>
      <c r="D32" s="32" t="s">
        <v>19</v>
      </c>
      <c r="E32" s="33">
        <v>548</v>
      </c>
      <c r="F32" s="79">
        <v>24</v>
      </c>
      <c r="G32" s="80">
        <v>35</v>
      </c>
      <c r="H32" s="80">
        <v>33</v>
      </c>
      <c r="I32" s="80">
        <v>3</v>
      </c>
      <c r="J32" s="83">
        <v>83</v>
      </c>
      <c r="K32" s="84">
        <v>0</v>
      </c>
      <c r="L32" s="84">
        <v>0</v>
      </c>
      <c r="M32" s="86">
        <v>30</v>
      </c>
      <c r="N32" s="76">
        <v>0</v>
      </c>
      <c r="O32" s="81">
        <v>8</v>
      </c>
      <c r="P32" s="82">
        <v>0</v>
      </c>
      <c r="Q32" s="34">
        <f t="shared" si="1"/>
        <v>0</v>
      </c>
      <c r="R32" s="34">
        <f t="shared" si="2"/>
        <v>36</v>
      </c>
      <c r="S32" s="93">
        <v>0</v>
      </c>
      <c r="T32" s="94">
        <v>17</v>
      </c>
      <c r="U32" s="35">
        <f t="shared" si="3"/>
        <v>216</v>
      </c>
      <c r="V32" s="36">
        <f t="shared" si="4"/>
        <v>233</v>
      </c>
    </row>
    <row r="33" spans="1:23" ht="15" customHeight="1" x14ac:dyDescent="0.25">
      <c r="A33" s="21">
        <f t="shared" si="0"/>
        <v>20</v>
      </c>
      <c r="B33" s="22" t="s">
        <v>16</v>
      </c>
      <c r="C33" s="23">
        <v>1928</v>
      </c>
      <c r="D33" s="24" t="s">
        <v>19</v>
      </c>
      <c r="E33" s="25">
        <v>539</v>
      </c>
      <c r="F33" s="75">
        <v>20</v>
      </c>
      <c r="G33" s="76">
        <v>70</v>
      </c>
      <c r="H33" s="76">
        <v>39</v>
      </c>
      <c r="I33" s="76">
        <v>0</v>
      </c>
      <c r="J33" s="85">
        <v>4</v>
      </c>
      <c r="K33" s="84">
        <v>0</v>
      </c>
      <c r="L33" s="84">
        <v>0</v>
      </c>
      <c r="M33" s="87">
        <v>1</v>
      </c>
      <c r="N33" s="76">
        <v>0</v>
      </c>
      <c r="O33" s="77">
        <v>5</v>
      </c>
      <c r="P33" s="78">
        <v>0</v>
      </c>
      <c r="Q33" s="26">
        <f t="shared" si="1"/>
        <v>0</v>
      </c>
      <c r="R33" s="26">
        <f t="shared" si="2"/>
        <v>39</v>
      </c>
      <c r="S33" s="91">
        <v>0</v>
      </c>
      <c r="T33" s="92">
        <v>9</v>
      </c>
      <c r="U33" s="27">
        <f t="shared" si="3"/>
        <v>139</v>
      </c>
      <c r="V33" s="28">
        <f t="shared" si="4"/>
        <v>148</v>
      </c>
    </row>
    <row r="34" spans="1:23" ht="15" customHeight="1" x14ac:dyDescent="0.25">
      <c r="A34" s="29">
        <f t="shared" si="0"/>
        <v>21</v>
      </c>
      <c r="B34" s="30" t="s">
        <v>16</v>
      </c>
      <c r="C34" s="31">
        <v>1927</v>
      </c>
      <c r="D34" s="32" t="s">
        <v>19</v>
      </c>
      <c r="E34" s="33">
        <v>489</v>
      </c>
      <c r="F34" s="79">
        <v>17</v>
      </c>
      <c r="G34" s="80">
        <v>52</v>
      </c>
      <c r="H34" s="80">
        <v>60</v>
      </c>
      <c r="I34" s="80">
        <v>0</v>
      </c>
      <c r="J34" s="83">
        <v>1</v>
      </c>
      <c r="K34" s="84">
        <v>0</v>
      </c>
      <c r="L34" s="84">
        <v>0</v>
      </c>
      <c r="M34" s="86">
        <v>1</v>
      </c>
      <c r="N34" s="76">
        <v>0</v>
      </c>
      <c r="O34" s="81">
        <v>3</v>
      </c>
      <c r="P34" s="82">
        <v>0</v>
      </c>
      <c r="Q34" s="34">
        <f t="shared" si="1"/>
        <v>0</v>
      </c>
      <c r="R34" s="34">
        <f t="shared" si="2"/>
        <v>60</v>
      </c>
      <c r="S34" s="93">
        <v>0</v>
      </c>
      <c r="T34" s="94">
        <v>4</v>
      </c>
      <c r="U34" s="35">
        <f t="shared" si="3"/>
        <v>134</v>
      </c>
      <c r="V34" s="36">
        <f t="shared" si="4"/>
        <v>138</v>
      </c>
    </row>
    <row r="35" spans="1:23" ht="15" customHeight="1" x14ac:dyDescent="0.25">
      <c r="A35" s="21">
        <f t="shared" si="0"/>
        <v>22</v>
      </c>
      <c r="B35" s="22" t="s">
        <v>16</v>
      </c>
      <c r="C35" s="23">
        <v>1926</v>
      </c>
      <c r="D35" s="24" t="s">
        <v>19</v>
      </c>
      <c r="E35" s="25">
        <v>283</v>
      </c>
      <c r="F35" s="75">
        <v>16</v>
      </c>
      <c r="G35" s="76">
        <v>32</v>
      </c>
      <c r="H35" s="76">
        <v>14</v>
      </c>
      <c r="I35" s="76">
        <v>1</v>
      </c>
      <c r="J35" s="85">
        <v>1</v>
      </c>
      <c r="K35" s="84">
        <v>0</v>
      </c>
      <c r="L35" s="84">
        <v>0</v>
      </c>
      <c r="M35" s="87">
        <v>0</v>
      </c>
      <c r="N35" s="76">
        <v>0</v>
      </c>
      <c r="O35" s="77">
        <v>1</v>
      </c>
      <c r="P35" s="78">
        <v>0</v>
      </c>
      <c r="Q35" s="26">
        <f t="shared" si="1"/>
        <v>0</v>
      </c>
      <c r="R35" s="26">
        <f t="shared" si="2"/>
        <v>15</v>
      </c>
      <c r="S35" s="91">
        <v>0</v>
      </c>
      <c r="T35" s="92">
        <v>2</v>
      </c>
      <c r="U35" s="27">
        <f t="shared" si="3"/>
        <v>65</v>
      </c>
      <c r="V35" s="28">
        <f t="shared" si="4"/>
        <v>67</v>
      </c>
    </row>
    <row r="36" spans="1:23" ht="15" customHeight="1" x14ac:dyDescent="0.25">
      <c r="A36" s="29">
        <f t="shared" si="0"/>
        <v>23</v>
      </c>
      <c r="B36" s="30" t="s">
        <v>16</v>
      </c>
      <c r="C36" s="31">
        <v>1925</v>
      </c>
      <c r="D36" s="32" t="s">
        <v>19</v>
      </c>
      <c r="E36" s="33">
        <v>627</v>
      </c>
      <c r="F36" s="79">
        <v>82</v>
      </c>
      <c r="G36" s="80">
        <v>38</v>
      </c>
      <c r="H36" s="80">
        <v>14</v>
      </c>
      <c r="I36" s="80">
        <v>5</v>
      </c>
      <c r="J36" s="83">
        <v>14</v>
      </c>
      <c r="K36" s="84">
        <v>0</v>
      </c>
      <c r="L36" s="84">
        <v>0</v>
      </c>
      <c r="M36" s="86">
        <v>4</v>
      </c>
      <c r="N36" s="76">
        <v>0</v>
      </c>
      <c r="O36" s="81">
        <v>4</v>
      </c>
      <c r="P36" s="82">
        <v>0</v>
      </c>
      <c r="Q36" s="34">
        <f t="shared" si="1"/>
        <v>0</v>
      </c>
      <c r="R36" s="34">
        <f t="shared" si="2"/>
        <v>19</v>
      </c>
      <c r="S36" s="93">
        <v>0</v>
      </c>
      <c r="T36" s="94">
        <v>0</v>
      </c>
      <c r="U36" s="35">
        <f t="shared" si="3"/>
        <v>161</v>
      </c>
      <c r="V36" s="36">
        <f t="shared" si="4"/>
        <v>161</v>
      </c>
    </row>
    <row r="37" spans="1:23" ht="15" customHeight="1" x14ac:dyDescent="0.25">
      <c r="A37" s="21">
        <f t="shared" si="0"/>
        <v>24</v>
      </c>
      <c r="B37" s="22" t="s">
        <v>16</v>
      </c>
      <c r="C37" s="23">
        <v>1924</v>
      </c>
      <c r="D37" s="24" t="s">
        <v>19</v>
      </c>
      <c r="E37" s="25">
        <v>492</v>
      </c>
      <c r="F37" s="75">
        <v>50</v>
      </c>
      <c r="G37" s="76">
        <v>22</v>
      </c>
      <c r="H37" s="76">
        <v>19</v>
      </c>
      <c r="I37" s="76">
        <v>7</v>
      </c>
      <c r="J37" s="85">
        <v>8</v>
      </c>
      <c r="K37" s="84">
        <v>0</v>
      </c>
      <c r="L37" s="84">
        <v>0</v>
      </c>
      <c r="M37" s="87">
        <v>0</v>
      </c>
      <c r="N37" s="76">
        <v>0</v>
      </c>
      <c r="O37" s="77">
        <v>6</v>
      </c>
      <c r="P37" s="78">
        <v>0</v>
      </c>
      <c r="Q37" s="26">
        <f t="shared" si="1"/>
        <v>0</v>
      </c>
      <c r="R37" s="26">
        <f t="shared" si="2"/>
        <v>26</v>
      </c>
      <c r="S37" s="91">
        <v>0</v>
      </c>
      <c r="T37" s="92">
        <v>5</v>
      </c>
      <c r="U37" s="27">
        <f t="shared" si="3"/>
        <v>112</v>
      </c>
      <c r="V37" s="28">
        <f t="shared" si="4"/>
        <v>117</v>
      </c>
    </row>
    <row r="38" spans="1:23" ht="15" customHeight="1" x14ac:dyDescent="0.25">
      <c r="A38" s="29">
        <f t="shared" si="0"/>
        <v>25</v>
      </c>
      <c r="B38" s="30" t="s">
        <v>16</v>
      </c>
      <c r="C38" s="31">
        <v>1923</v>
      </c>
      <c r="D38" s="32" t="s">
        <v>17</v>
      </c>
      <c r="E38" s="33">
        <v>264</v>
      </c>
      <c r="F38" s="79">
        <v>33</v>
      </c>
      <c r="G38" s="80">
        <v>14</v>
      </c>
      <c r="H38" s="80">
        <v>18</v>
      </c>
      <c r="I38" s="80">
        <v>2</v>
      </c>
      <c r="J38" s="83">
        <v>30</v>
      </c>
      <c r="K38" s="84">
        <v>0</v>
      </c>
      <c r="L38" s="84">
        <v>0</v>
      </c>
      <c r="M38" s="86">
        <v>2</v>
      </c>
      <c r="N38" s="76">
        <v>0</v>
      </c>
      <c r="O38" s="81">
        <v>13</v>
      </c>
      <c r="P38" s="82">
        <v>0</v>
      </c>
      <c r="Q38" s="34">
        <f t="shared" si="1"/>
        <v>0</v>
      </c>
      <c r="R38" s="34">
        <f t="shared" si="2"/>
        <v>20</v>
      </c>
      <c r="S38" s="93">
        <v>0</v>
      </c>
      <c r="T38" s="94">
        <v>9</v>
      </c>
      <c r="U38" s="35">
        <f t="shared" si="3"/>
        <v>112</v>
      </c>
      <c r="V38" s="36">
        <f t="shared" si="4"/>
        <v>121</v>
      </c>
    </row>
    <row r="39" spans="1:23" ht="15" customHeight="1" x14ac:dyDescent="0.25">
      <c r="A39" s="21">
        <f t="shared" si="0"/>
        <v>26</v>
      </c>
      <c r="B39" s="22" t="s">
        <v>16</v>
      </c>
      <c r="C39" s="23">
        <v>1923</v>
      </c>
      <c r="D39" s="24" t="s">
        <v>18</v>
      </c>
      <c r="E39" s="25">
        <v>476</v>
      </c>
      <c r="F39" s="75">
        <v>85</v>
      </c>
      <c r="G39" s="76">
        <v>46</v>
      </c>
      <c r="H39" s="76">
        <v>33</v>
      </c>
      <c r="I39" s="76">
        <v>3</v>
      </c>
      <c r="J39" s="85">
        <v>21</v>
      </c>
      <c r="K39" s="84">
        <v>0</v>
      </c>
      <c r="L39" s="84">
        <v>0</v>
      </c>
      <c r="M39" s="87">
        <v>16</v>
      </c>
      <c r="N39" s="76">
        <v>0</v>
      </c>
      <c r="O39" s="77">
        <v>17</v>
      </c>
      <c r="P39" s="78">
        <v>0</v>
      </c>
      <c r="Q39" s="26">
        <f t="shared" si="1"/>
        <v>0</v>
      </c>
      <c r="R39" s="26">
        <f t="shared" si="2"/>
        <v>36</v>
      </c>
      <c r="S39" s="91">
        <v>0</v>
      </c>
      <c r="T39" s="92">
        <v>8</v>
      </c>
      <c r="U39" s="27">
        <f t="shared" si="3"/>
        <v>221</v>
      </c>
      <c r="V39" s="28">
        <f t="shared" si="4"/>
        <v>229</v>
      </c>
      <c r="W39">
        <f>C91</f>
        <v>0</v>
      </c>
    </row>
    <row r="40" spans="1:23" ht="15" customHeight="1" x14ac:dyDescent="0.25">
      <c r="A40" s="29">
        <f t="shared" si="0"/>
        <v>27</v>
      </c>
      <c r="B40" s="30" t="s">
        <v>16</v>
      </c>
      <c r="C40" s="31">
        <v>1923</v>
      </c>
      <c r="D40" s="32" t="s">
        <v>19</v>
      </c>
      <c r="E40" s="33">
        <v>476</v>
      </c>
      <c r="F40" s="79">
        <v>98</v>
      </c>
      <c r="G40" s="80">
        <v>36</v>
      </c>
      <c r="H40" s="80">
        <v>36</v>
      </c>
      <c r="I40" s="80">
        <v>0</v>
      </c>
      <c r="J40" s="83">
        <v>21</v>
      </c>
      <c r="K40" s="84">
        <v>0</v>
      </c>
      <c r="L40" s="84">
        <v>0</v>
      </c>
      <c r="M40" s="86">
        <v>17</v>
      </c>
      <c r="N40" s="76">
        <v>0</v>
      </c>
      <c r="O40" s="81">
        <v>35</v>
      </c>
      <c r="P40" s="82">
        <v>1</v>
      </c>
      <c r="Q40" s="34">
        <f t="shared" si="1"/>
        <v>1</v>
      </c>
      <c r="R40" s="34">
        <f t="shared" si="2"/>
        <v>37</v>
      </c>
      <c r="S40" s="93">
        <v>0</v>
      </c>
      <c r="T40" s="94">
        <v>12</v>
      </c>
      <c r="U40" s="35">
        <f t="shared" si="3"/>
        <v>243</v>
      </c>
      <c r="V40" s="36">
        <f t="shared" si="4"/>
        <v>256</v>
      </c>
      <c r="W40">
        <f>W39-W38</f>
        <v>0</v>
      </c>
    </row>
    <row r="41" spans="1:23" ht="15" customHeight="1" x14ac:dyDescent="0.25">
      <c r="A41" s="21">
        <f t="shared" si="0"/>
        <v>28</v>
      </c>
      <c r="B41" s="22" t="s">
        <v>16</v>
      </c>
      <c r="C41" s="23">
        <v>1922</v>
      </c>
      <c r="D41" s="24" t="s">
        <v>18</v>
      </c>
      <c r="E41" s="25">
        <v>514</v>
      </c>
      <c r="F41" s="75">
        <v>93</v>
      </c>
      <c r="G41" s="76">
        <v>50</v>
      </c>
      <c r="H41" s="76">
        <v>27</v>
      </c>
      <c r="I41" s="76">
        <v>0</v>
      </c>
      <c r="J41" s="85">
        <v>29</v>
      </c>
      <c r="K41" s="84">
        <v>0</v>
      </c>
      <c r="L41" s="84">
        <v>0</v>
      </c>
      <c r="M41" s="87">
        <v>17</v>
      </c>
      <c r="N41" s="76">
        <v>0</v>
      </c>
      <c r="O41" s="77">
        <v>23</v>
      </c>
      <c r="P41" s="78">
        <v>0</v>
      </c>
      <c r="Q41" s="26">
        <f t="shared" si="1"/>
        <v>0</v>
      </c>
      <c r="R41" s="26">
        <f t="shared" si="2"/>
        <v>27</v>
      </c>
      <c r="S41" s="91">
        <v>0</v>
      </c>
      <c r="T41" s="92">
        <v>7</v>
      </c>
      <c r="U41" s="27">
        <f t="shared" si="3"/>
        <v>239</v>
      </c>
      <c r="V41" s="28">
        <f t="shared" si="4"/>
        <v>246</v>
      </c>
      <c r="W41" s="37" t="e">
        <f>W40*100/W39</f>
        <v>#DIV/0!</v>
      </c>
    </row>
    <row r="42" spans="1:23" ht="15" customHeight="1" x14ac:dyDescent="0.25">
      <c r="A42" s="29">
        <f t="shared" si="0"/>
        <v>29</v>
      </c>
      <c r="B42" s="30" t="s">
        <v>16</v>
      </c>
      <c r="C42" s="31">
        <v>1922</v>
      </c>
      <c r="D42" s="32" t="s">
        <v>19</v>
      </c>
      <c r="E42" s="33">
        <v>514</v>
      </c>
      <c r="F42" s="79">
        <v>92</v>
      </c>
      <c r="G42" s="80">
        <v>40</v>
      </c>
      <c r="H42" s="80">
        <v>20</v>
      </c>
      <c r="I42" s="80">
        <v>4</v>
      </c>
      <c r="J42" s="83">
        <v>22</v>
      </c>
      <c r="K42" s="84">
        <v>0</v>
      </c>
      <c r="L42" s="84">
        <v>0</v>
      </c>
      <c r="M42" s="86">
        <v>24</v>
      </c>
      <c r="N42" s="76">
        <v>0</v>
      </c>
      <c r="O42" s="81">
        <v>33</v>
      </c>
      <c r="P42" s="82"/>
      <c r="Q42" s="34">
        <f t="shared" si="1"/>
        <v>0</v>
      </c>
      <c r="R42" s="34">
        <f t="shared" si="2"/>
        <v>24</v>
      </c>
      <c r="S42" s="93">
        <v>0</v>
      </c>
      <c r="T42" s="94">
        <v>10</v>
      </c>
      <c r="U42" s="35">
        <f t="shared" si="3"/>
        <v>235</v>
      </c>
      <c r="V42" s="36">
        <f t="shared" si="4"/>
        <v>245</v>
      </c>
      <c r="W42" s="38" t="e">
        <f>TEXT(W41,"0.00")</f>
        <v>#DIV/0!</v>
      </c>
    </row>
    <row r="43" spans="1:23" ht="15" customHeight="1" x14ac:dyDescent="0.25">
      <c r="A43" s="21">
        <f t="shared" si="0"/>
        <v>30</v>
      </c>
      <c r="B43" s="22" t="s">
        <v>16</v>
      </c>
      <c r="C43" s="23">
        <v>1921</v>
      </c>
      <c r="D43" s="24" t="s">
        <v>18</v>
      </c>
      <c r="E43" s="25">
        <v>418</v>
      </c>
      <c r="F43" s="75">
        <v>71</v>
      </c>
      <c r="G43" s="76">
        <v>55</v>
      </c>
      <c r="H43" s="76">
        <v>18</v>
      </c>
      <c r="I43" s="76">
        <v>0</v>
      </c>
      <c r="J43" s="85">
        <v>20</v>
      </c>
      <c r="K43" s="84">
        <v>0</v>
      </c>
      <c r="L43" s="84">
        <v>0</v>
      </c>
      <c r="M43" s="87">
        <v>7</v>
      </c>
      <c r="N43" s="76">
        <v>0</v>
      </c>
      <c r="O43" s="77">
        <v>26</v>
      </c>
      <c r="P43" s="78"/>
      <c r="Q43" s="26">
        <f t="shared" si="1"/>
        <v>0</v>
      </c>
      <c r="R43" s="26">
        <f t="shared" si="2"/>
        <v>18</v>
      </c>
      <c r="S43" s="91">
        <v>0</v>
      </c>
      <c r="T43" s="92">
        <v>7</v>
      </c>
      <c r="U43" s="27">
        <f t="shared" si="3"/>
        <v>197</v>
      </c>
      <c r="V43" s="28">
        <f t="shared" si="4"/>
        <v>204</v>
      </c>
    </row>
    <row r="44" spans="1:23" ht="15" customHeight="1" x14ac:dyDescent="0.25">
      <c r="A44" s="29">
        <f t="shared" si="0"/>
        <v>31</v>
      </c>
      <c r="B44" s="30" t="s">
        <v>16</v>
      </c>
      <c r="C44" s="31">
        <v>1921</v>
      </c>
      <c r="D44" s="32" t="s">
        <v>19</v>
      </c>
      <c r="E44" s="33">
        <v>418</v>
      </c>
      <c r="F44" s="79">
        <v>76</v>
      </c>
      <c r="G44" s="80">
        <v>43</v>
      </c>
      <c r="H44" s="80">
        <v>26</v>
      </c>
      <c r="I44" s="80">
        <v>3</v>
      </c>
      <c r="J44" s="83">
        <v>26</v>
      </c>
      <c r="K44" s="84">
        <v>0</v>
      </c>
      <c r="L44" s="84">
        <v>0</v>
      </c>
      <c r="M44" s="86">
        <v>12</v>
      </c>
      <c r="N44" s="76">
        <v>0</v>
      </c>
      <c r="O44" s="81">
        <v>19</v>
      </c>
      <c r="P44" s="82"/>
      <c r="Q44" s="34">
        <f t="shared" si="1"/>
        <v>0</v>
      </c>
      <c r="R44" s="34">
        <f t="shared" si="2"/>
        <v>29</v>
      </c>
      <c r="S44" s="93">
        <v>0</v>
      </c>
      <c r="T44" s="94">
        <v>10</v>
      </c>
      <c r="U44" s="35">
        <f t="shared" si="3"/>
        <v>205</v>
      </c>
      <c r="V44" s="36">
        <f t="shared" si="4"/>
        <v>215</v>
      </c>
    </row>
    <row r="45" spans="1:23" ht="15" customHeight="1" x14ac:dyDescent="0.25">
      <c r="A45" s="21">
        <f t="shared" si="0"/>
        <v>32</v>
      </c>
      <c r="B45" s="22" t="s">
        <v>16</v>
      </c>
      <c r="C45" s="23">
        <v>1920</v>
      </c>
      <c r="D45" s="24" t="s">
        <v>21</v>
      </c>
      <c r="E45" s="25">
        <v>691</v>
      </c>
      <c r="F45" s="75">
        <v>128</v>
      </c>
      <c r="G45" s="76">
        <v>68</v>
      </c>
      <c r="H45" s="76">
        <v>28</v>
      </c>
      <c r="I45" s="76">
        <v>0</v>
      </c>
      <c r="J45" s="85">
        <v>34</v>
      </c>
      <c r="K45" s="84">
        <v>0</v>
      </c>
      <c r="L45" s="84">
        <v>0</v>
      </c>
      <c r="M45" s="87">
        <v>15</v>
      </c>
      <c r="N45" s="76">
        <v>0</v>
      </c>
      <c r="O45" s="77">
        <v>35</v>
      </c>
      <c r="P45" s="78">
        <v>0</v>
      </c>
      <c r="Q45" s="26">
        <f t="shared" si="1"/>
        <v>0</v>
      </c>
      <c r="R45" s="26">
        <f t="shared" si="2"/>
        <v>28</v>
      </c>
      <c r="S45" s="91">
        <v>0</v>
      </c>
      <c r="T45" s="92">
        <v>16</v>
      </c>
      <c r="U45" s="27">
        <f t="shared" si="3"/>
        <v>308</v>
      </c>
      <c r="V45" s="28">
        <f t="shared" si="4"/>
        <v>324</v>
      </c>
    </row>
    <row r="46" spans="1:23" ht="15" customHeight="1" x14ac:dyDescent="0.25">
      <c r="A46" s="29">
        <f t="shared" si="0"/>
        <v>33</v>
      </c>
      <c r="B46" s="30" t="s">
        <v>16</v>
      </c>
      <c r="C46" s="31">
        <v>1920</v>
      </c>
      <c r="D46" s="32" t="s">
        <v>20</v>
      </c>
      <c r="E46" s="33">
        <v>692</v>
      </c>
      <c r="F46" s="79">
        <v>117</v>
      </c>
      <c r="G46" s="80">
        <v>63</v>
      </c>
      <c r="H46" s="80">
        <v>31</v>
      </c>
      <c r="I46" s="80">
        <v>0</v>
      </c>
      <c r="J46" s="83">
        <v>40</v>
      </c>
      <c r="K46" s="84">
        <v>0</v>
      </c>
      <c r="L46" s="84">
        <v>0</v>
      </c>
      <c r="M46" s="86">
        <v>22</v>
      </c>
      <c r="N46" s="76">
        <v>0</v>
      </c>
      <c r="O46" s="81">
        <v>30</v>
      </c>
      <c r="P46" s="82">
        <v>0</v>
      </c>
      <c r="Q46" s="34">
        <f t="shared" si="1"/>
        <v>0</v>
      </c>
      <c r="R46" s="34">
        <f t="shared" si="2"/>
        <v>31</v>
      </c>
      <c r="S46" s="93">
        <v>0</v>
      </c>
      <c r="T46" s="94">
        <v>7</v>
      </c>
      <c r="U46" s="35">
        <f t="shared" si="3"/>
        <v>303</v>
      </c>
      <c r="V46" s="36">
        <f t="shared" si="4"/>
        <v>310</v>
      </c>
    </row>
    <row r="47" spans="1:23" ht="15" customHeight="1" x14ac:dyDescent="0.25">
      <c r="A47" s="21">
        <f t="shared" si="0"/>
        <v>34</v>
      </c>
      <c r="B47" s="22" t="s">
        <v>16</v>
      </c>
      <c r="C47" s="23">
        <v>1920</v>
      </c>
      <c r="D47" s="24" t="s">
        <v>18</v>
      </c>
      <c r="E47" s="25">
        <v>692</v>
      </c>
      <c r="F47" s="75">
        <v>160</v>
      </c>
      <c r="G47" s="76">
        <v>59</v>
      </c>
      <c r="H47" s="76">
        <v>35</v>
      </c>
      <c r="I47" s="76">
        <v>3</v>
      </c>
      <c r="J47" s="85">
        <v>24</v>
      </c>
      <c r="K47" s="84">
        <v>0</v>
      </c>
      <c r="L47" s="84">
        <v>0</v>
      </c>
      <c r="M47" s="87">
        <v>11</v>
      </c>
      <c r="N47" s="76">
        <v>0</v>
      </c>
      <c r="O47" s="77">
        <v>48</v>
      </c>
      <c r="P47" s="78">
        <v>0</v>
      </c>
      <c r="Q47" s="26">
        <f t="shared" si="1"/>
        <v>0</v>
      </c>
      <c r="R47" s="26">
        <f t="shared" si="2"/>
        <v>38</v>
      </c>
      <c r="S47" s="91">
        <v>0</v>
      </c>
      <c r="T47" s="92">
        <v>6</v>
      </c>
      <c r="U47" s="27">
        <f t="shared" si="3"/>
        <v>340</v>
      </c>
      <c r="V47" s="28">
        <f t="shared" si="4"/>
        <v>346</v>
      </c>
    </row>
    <row r="48" spans="1:23" ht="15" customHeight="1" x14ac:dyDescent="0.25">
      <c r="A48" s="29">
        <f t="shared" si="0"/>
        <v>35</v>
      </c>
      <c r="B48" s="30" t="s">
        <v>16</v>
      </c>
      <c r="C48" s="31">
        <v>1920</v>
      </c>
      <c r="D48" s="32" t="s">
        <v>19</v>
      </c>
      <c r="E48" s="33">
        <v>692</v>
      </c>
      <c r="F48" s="79">
        <v>118</v>
      </c>
      <c r="G48" s="80">
        <v>56</v>
      </c>
      <c r="H48" s="80">
        <v>47</v>
      </c>
      <c r="I48" s="80">
        <v>1</v>
      </c>
      <c r="J48" s="83">
        <v>35</v>
      </c>
      <c r="K48" s="84">
        <v>0</v>
      </c>
      <c r="L48" s="84">
        <v>0</v>
      </c>
      <c r="M48" s="86">
        <v>25</v>
      </c>
      <c r="N48" s="76">
        <v>0</v>
      </c>
      <c r="O48" s="81">
        <v>39</v>
      </c>
      <c r="P48" s="82">
        <v>0</v>
      </c>
      <c r="Q48" s="34">
        <f t="shared" si="1"/>
        <v>0</v>
      </c>
      <c r="R48" s="34">
        <f t="shared" si="2"/>
        <v>48</v>
      </c>
      <c r="S48" s="93">
        <v>0</v>
      </c>
      <c r="T48" s="94">
        <v>13</v>
      </c>
      <c r="U48" s="35">
        <f t="shared" si="3"/>
        <v>321</v>
      </c>
      <c r="V48" s="36">
        <f t="shared" si="4"/>
        <v>334</v>
      </c>
    </row>
    <row r="49" spans="1:23" ht="15" customHeight="1" x14ac:dyDescent="0.25">
      <c r="A49" s="21">
        <f t="shared" si="0"/>
        <v>36</v>
      </c>
      <c r="B49" s="22" t="s">
        <v>16</v>
      </c>
      <c r="C49" s="23">
        <v>1919</v>
      </c>
      <c r="D49" s="24" t="s">
        <v>18</v>
      </c>
      <c r="E49" s="25">
        <v>469</v>
      </c>
      <c r="F49" s="75">
        <v>119</v>
      </c>
      <c r="G49" s="76">
        <v>50</v>
      </c>
      <c r="H49" s="76">
        <v>10</v>
      </c>
      <c r="I49" s="76">
        <v>1</v>
      </c>
      <c r="J49" s="85">
        <v>21</v>
      </c>
      <c r="K49" s="84">
        <v>0</v>
      </c>
      <c r="L49" s="84">
        <v>0</v>
      </c>
      <c r="M49" s="87">
        <v>18</v>
      </c>
      <c r="N49" s="76">
        <v>0</v>
      </c>
      <c r="O49" s="77">
        <v>27</v>
      </c>
      <c r="P49" s="78"/>
      <c r="Q49" s="26">
        <f t="shared" si="1"/>
        <v>0</v>
      </c>
      <c r="R49" s="26">
        <f t="shared" si="2"/>
        <v>11</v>
      </c>
      <c r="S49" s="91">
        <v>1</v>
      </c>
      <c r="T49" s="92">
        <v>2</v>
      </c>
      <c r="U49" s="27">
        <f t="shared" si="3"/>
        <v>246</v>
      </c>
      <c r="V49" s="28">
        <f t="shared" si="4"/>
        <v>249</v>
      </c>
    </row>
    <row r="50" spans="1:23" ht="15" customHeight="1" x14ac:dyDescent="0.25">
      <c r="A50" s="29">
        <f t="shared" si="0"/>
        <v>37</v>
      </c>
      <c r="B50" s="30" t="s">
        <v>16</v>
      </c>
      <c r="C50" s="31">
        <v>1919</v>
      </c>
      <c r="D50" s="32" t="s">
        <v>19</v>
      </c>
      <c r="E50" s="33">
        <v>469</v>
      </c>
      <c r="F50" s="79">
        <v>122</v>
      </c>
      <c r="G50" s="80">
        <v>46</v>
      </c>
      <c r="H50" s="80">
        <v>16</v>
      </c>
      <c r="I50" s="80">
        <v>1</v>
      </c>
      <c r="J50" s="83">
        <v>29</v>
      </c>
      <c r="K50" s="84">
        <v>0</v>
      </c>
      <c r="L50" s="84">
        <v>0</v>
      </c>
      <c r="M50" s="86">
        <v>22</v>
      </c>
      <c r="N50" s="76">
        <v>0</v>
      </c>
      <c r="O50" s="81">
        <v>25</v>
      </c>
      <c r="P50" s="82"/>
      <c r="Q50" s="34">
        <f t="shared" si="1"/>
        <v>0</v>
      </c>
      <c r="R50" s="34">
        <f t="shared" si="2"/>
        <v>17</v>
      </c>
      <c r="S50" s="93"/>
      <c r="T50" s="94"/>
      <c r="U50" s="35">
        <f t="shared" si="3"/>
        <v>261</v>
      </c>
      <c r="V50" s="36">
        <f t="shared" si="4"/>
        <v>261</v>
      </c>
    </row>
    <row r="51" spans="1:23" ht="15" customHeight="1" x14ac:dyDescent="0.25">
      <c r="A51" s="21">
        <f t="shared" si="0"/>
        <v>38</v>
      </c>
      <c r="B51" s="22" t="s">
        <v>16</v>
      </c>
      <c r="C51" s="23">
        <v>1918</v>
      </c>
      <c r="D51" s="24" t="s">
        <v>19</v>
      </c>
      <c r="E51" s="25">
        <v>620</v>
      </c>
      <c r="F51" s="75">
        <v>120</v>
      </c>
      <c r="G51" s="76">
        <v>75</v>
      </c>
      <c r="H51" s="76">
        <v>32</v>
      </c>
      <c r="I51" s="76">
        <v>4</v>
      </c>
      <c r="J51" s="85">
        <v>32</v>
      </c>
      <c r="K51" s="84">
        <v>0</v>
      </c>
      <c r="L51" s="84">
        <v>0</v>
      </c>
      <c r="M51" s="87">
        <v>11</v>
      </c>
      <c r="N51" s="76">
        <v>0</v>
      </c>
      <c r="O51" s="77">
        <v>33</v>
      </c>
      <c r="P51" s="78">
        <v>1</v>
      </c>
      <c r="Q51" s="26">
        <f t="shared" si="1"/>
        <v>1</v>
      </c>
      <c r="R51" s="26">
        <f t="shared" si="2"/>
        <v>37</v>
      </c>
      <c r="S51" s="91">
        <v>0</v>
      </c>
      <c r="T51" s="92">
        <v>9</v>
      </c>
      <c r="U51" s="27">
        <f t="shared" si="3"/>
        <v>307</v>
      </c>
      <c r="V51" s="28">
        <f t="shared" si="4"/>
        <v>317</v>
      </c>
      <c r="W51">
        <f>C103</f>
        <v>0</v>
      </c>
    </row>
    <row r="52" spans="1:23" ht="15" customHeight="1" x14ac:dyDescent="0.25">
      <c r="A52" s="29">
        <f t="shared" si="0"/>
        <v>39</v>
      </c>
      <c r="B52" s="30" t="s">
        <v>16</v>
      </c>
      <c r="C52" s="31">
        <v>1917</v>
      </c>
      <c r="D52" s="32" t="s">
        <v>19</v>
      </c>
      <c r="E52" s="33">
        <v>592</v>
      </c>
      <c r="F52" s="79">
        <v>118</v>
      </c>
      <c r="G52" s="80">
        <v>73</v>
      </c>
      <c r="H52" s="80">
        <v>29</v>
      </c>
      <c r="I52" s="80">
        <v>1</v>
      </c>
      <c r="J52" s="83">
        <v>18</v>
      </c>
      <c r="K52" s="84">
        <v>0</v>
      </c>
      <c r="L52" s="84">
        <v>0</v>
      </c>
      <c r="M52" s="86">
        <v>19</v>
      </c>
      <c r="N52" s="76">
        <v>0</v>
      </c>
      <c r="O52" s="81">
        <v>26</v>
      </c>
      <c r="P52" s="82"/>
      <c r="Q52" s="34">
        <f t="shared" si="1"/>
        <v>0</v>
      </c>
      <c r="R52" s="34">
        <f t="shared" si="2"/>
        <v>30</v>
      </c>
      <c r="S52" s="93">
        <v>1</v>
      </c>
      <c r="T52" s="94">
        <v>7</v>
      </c>
      <c r="U52" s="35">
        <f t="shared" si="3"/>
        <v>284</v>
      </c>
      <c r="V52" s="36">
        <f t="shared" si="4"/>
        <v>292</v>
      </c>
      <c r="W52">
        <f>W51-W50</f>
        <v>0</v>
      </c>
    </row>
    <row r="53" spans="1:23" ht="15" customHeight="1" x14ac:dyDescent="0.25">
      <c r="A53" s="21">
        <f t="shared" si="0"/>
        <v>40</v>
      </c>
      <c r="B53" s="22" t="s">
        <v>16</v>
      </c>
      <c r="C53" s="23">
        <v>1916</v>
      </c>
      <c r="D53" s="24" t="s">
        <v>18</v>
      </c>
      <c r="E53" s="25">
        <v>540</v>
      </c>
      <c r="F53" s="75">
        <v>113</v>
      </c>
      <c r="G53" s="76">
        <v>75</v>
      </c>
      <c r="H53" s="76">
        <v>38</v>
      </c>
      <c r="I53" s="76">
        <v>1</v>
      </c>
      <c r="J53" s="85">
        <v>13</v>
      </c>
      <c r="K53" s="84">
        <v>0</v>
      </c>
      <c r="L53" s="84">
        <v>0</v>
      </c>
      <c r="M53" s="87">
        <v>9</v>
      </c>
      <c r="N53" s="76">
        <v>0</v>
      </c>
      <c r="O53" s="77">
        <v>15</v>
      </c>
      <c r="P53" s="78">
        <v>1</v>
      </c>
      <c r="Q53" s="26">
        <f t="shared" si="1"/>
        <v>1</v>
      </c>
      <c r="R53" s="26">
        <f t="shared" si="2"/>
        <v>40</v>
      </c>
      <c r="S53" s="91">
        <v>5</v>
      </c>
      <c r="T53" s="92">
        <v>0</v>
      </c>
      <c r="U53" s="27">
        <f t="shared" si="3"/>
        <v>264</v>
      </c>
      <c r="V53" s="28">
        <f t="shared" si="4"/>
        <v>270</v>
      </c>
      <c r="W53" s="37" t="e">
        <f>W52*100/W51</f>
        <v>#DIV/0!</v>
      </c>
    </row>
    <row r="54" spans="1:23" ht="15" customHeight="1" x14ac:dyDescent="0.25">
      <c r="A54" s="29">
        <f t="shared" si="0"/>
        <v>41</v>
      </c>
      <c r="B54" s="30" t="s">
        <v>16</v>
      </c>
      <c r="C54" s="31">
        <v>1916</v>
      </c>
      <c r="D54" s="32" t="s">
        <v>19</v>
      </c>
      <c r="E54" s="33">
        <v>540</v>
      </c>
      <c r="F54" s="79">
        <v>129</v>
      </c>
      <c r="G54" s="80">
        <v>50</v>
      </c>
      <c r="H54" s="80">
        <v>37</v>
      </c>
      <c r="I54" s="80">
        <v>2</v>
      </c>
      <c r="J54" s="83">
        <v>20</v>
      </c>
      <c r="K54" s="84">
        <v>0</v>
      </c>
      <c r="L54" s="84">
        <v>0</v>
      </c>
      <c r="M54" s="86">
        <v>12</v>
      </c>
      <c r="N54" s="76">
        <v>0</v>
      </c>
      <c r="O54" s="81">
        <v>15</v>
      </c>
      <c r="P54" s="82">
        <v>0</v>
      </c>
      <c r="Q54" s="34">
        <f t="shared" si="1"/>
        <v>0</v>
      </c>
      <c r="R54" s="34">
        <f t="shared" si="2"/>
        <v>39</v>
      </c>
      <c r="S54" s="93">
        <v>0</v>
      </c>
      <c r="T54" s="94">
        <v>1</v>
      </c>
      <c r="U54" s="35">
        <f t="shared" si="3"/>
        <v>265</v>
      </c>
      <c r="V54" s="36">
        <f t="shared" si="4"/>
        <v>266</v>
      </c>
      <c r="W54" s="38" t="e">
        <f>TEXT(W53,"0.00")</f>
        <v>#DIV/0!</v>
      </c>
    </row>
    <row r="55" spans="1:23" ht="15" customHeight="1" x14ac:dyDescent="0.25">
      <c r="A55" s="21">
        <f t="shared" si="0"/>
        <v>42</v>
      </c>
      <c r="B55" s="22" t="s">
        <v>16</v>
      </c>
      <c r="C55" s="23">
        <v>1915</v>
      </c>
      <c r="D55" s="24" t="s">
        <v>18</v>
      </c>
      <c r="E55" s="25">
        <v>668</v>
      </c>
      <c r="F55" s="75">
        <v>168</v>
      </c>
      <c r="G55" s="76">
        <v>54</v>
      </c>
      <c r="H55" s="76">
        <v>52</v>
      </c>
      <c r="I55" s="76">
        <v>6</v>
      </c>
      <c r="J55" s="85">
        <v>14</v>
      </c>
      <c r="K55" s="84">
        <v>0</v>
      </c>
      <c r="L55" s="84">
        <v>0</v>
      </c>
      <c r="M55" s="87">
        <v>33</v>
      </c>
      <c r="N55" s="76">
        <v>0</v>
      </c>
      <c r="O55" s="77">
        <v>36</v>
      </c>
      <c r="P55" s="78">
        <v>0</v>
      </c>
      <c r="Q55" s="26">
        <f t="shared" si="1"/>
        <v>0</v>
      </c>
      <c r="R55" s="26">
        <f t="shared" si="2"/>
        <v>58</v>
      </c>
      <c r="S55" s="91">
        <v>0</v>
      </c>
      <c r="T55" s="92">
        <v>8</v>
      </c>
      <c r="U55" s="27">
        <f t="shared" si="3"/>
        <v>363</v>
      </c>
      <c r="V55" s="28">
        <f t="shared" si="4"/>
        <v>371</v>
      </c>
    </row>
    <row r="56" spans="1:23" ht="15" customHeight="1" x14ac:dyDescent="0.25">
      <c r="A56" s="29">
        <f t="shared" si="0"/>
        <v>43</v>
      </c>
      <c r="B56" s="30" t="s">
        <v>16</v>
      </c>
      <c r="C56" s="31">
        <v>1915</v>
      </c>
      <c r="D56" s="32" t="s">
        <v>19</v>
      </c>
      <c r="E56" s="33">
        <v>668</v>
      </c>
      <c r="F56" s="79">
        <v>192</v>
      </c>
      <c r="G56" s="80">
        <v>48</v>
      </c>
      <c r="H56" s="80">
        <v>39</v>
      </c>
      <c r="I56" s="80">
        <v>3</v>
      </c>
      <c r="J56" s="83">
        <v>35</v>
      </c>
      <c r="K56" s="84">
        <v>0</v>
      </c>
      <c r="L56" s="84">
        <v>0</v>
      </c>
      <c r="M56" s="86">
        <v>28</v>
      </c>
      <c r="N56" s="76">
        <v>0</v>
      </c>
      <c r="O56" s="81">
        <v>30</v>
      </c>
      <c r="P56" s="82">
        <v>0</v>
      </c>
      <c r="Q56" s="34">
        <f t="shared" si="1"/>
        <v>0</v>
      </c>
      <c r="R56" s="34">
        <f t="shared" si="2"/>
        <v>42</v>
      </c>
      <c r="S56" s="93">
        <v>0</v>
      </c>
      <c r="T56" s="94">
        <v>11</v>
      </c>
      <c r="U56" s="35">
        <f t="shared" si="3"/>
        <v>375</v>
      </c>
      <c r="V56" s="36">
        <f t="shared" si="4"/>
        <v>386</v>
      </c>
    </row>
    <row r="57" spans="1:23" ht="15" customHeight="1" x14ac:dyDescent="0.25">
      <c r="A57" s="21">
        <f t="shared" si="0"/>
        <v>44</v>
      </c>
      <c r="B57" s="22" t="s">
        <v>16</v>
      </c>
      <c r="C57" s="23">
        <v>1914</v>
      </c>
      <c r="D57" s="24" t="s">
        <v>18</v>
      </c>
      <c r="E57" s="25">
        <v>658</v>
      </c>
      <c r="F57" s="75">
        <v>141</v>
      </c>
      <c r="G57" s="76">
        <v>52</v>
      </c>
      <c r="H57" s="76">
        <v>46</v>
      </c>
      <c r="I57" s="76">
        <v>3</v>
      </c>
      <c r="J57" s="85">
        <v>28</v>
      </c>
      <c r="K57" s="84">
        <v>0</v>
      </c>
      <c r="L57" s="84">
        <v>0</v>
      </c>
      <c r="M57" s="87">
        <v>16</v>
      </c>
      <c r="N57" s="76">
        <v>0</v>
      </c>
      <c r="O57" s="77">
        <v>27</v>
      </c>
      <c r="P57" s="78">
        <v>0</v>
      </c>
      <c r="Q57" s="26">
        <f t="shared" si="1"/>
        <v>0</v>
      </c>
      <c r="R57" s="26">
        <f t="shared" si="2"/>
        <v>49</v>
      </c>
      <c r="S57" s="91">
        <v>0</v>
      </c>
      <c r="T57" s="92">
        <v>6</v>
      </c>
      <c r="U57" s="27">
        <f t="shared" si="3"/>
        <v>313</v>
      </c>
      <c r="V57" s="28">
        <f t="shared" si="4"/>
        <v>319</v>
      </c>
    </row>
    <row r="58" spans="1:23" ht="15" customHeight="1" x14ac:dyDescent="0.25">
      <c r="A58" s="29">
        <f t="shared" si="0"/>
        <v>45</v>
      </c>
      <c r="B58" s="30" t="s">
        <v>16</v>
      </c>
      <c r="C58" s="31">
        <v>1914</v>
      </c>
      <c r="D58" s="32" t="s">
        <v>19</v>
      </c>
      <c r="E58" s="33">
        <v>659</v>
      </c>
      <c r="F58" s="79">
        <v>151</v>
      </c>
      <c r="G58" s="80">
        <v>59</v>
      </c>
      <c r="H58" s="80">
        <v>40</v>
      </c>
      <c r="I58" s="80">
        <v>1</v>
      </c>
      <c r="J58" s="83">
        <v>26</v>
      </c>
      <c r="K58" s="84">
        <v>0</v>
      </c>
      <c r="L58" s="84">
        <v>0</v>
      </c>
      <c r="M58" s="86">
        <v>17</v>
      </c>
      <c r="N58" s="76">
        <v>0</v>
      </c>
      <c r="O58" s="81">
        <v>33</v>
      </c>
      <c r="P58" s="82">
        <v>0</v>
      </c>
      <c r="Q58" s="34">
        <f t="shared" si="1"/>
        <v>0</v>
      </c>
      <c r="R58" s="34">
        <f t="shared" si="2"/>
        <v>41</v>
      </c>
      <c r="S58" s="93">
        <v>0</v>
      </c>
      <c r="T58" s="94">
        <v>8</v>
      </c>
      <c r="U58" s="35">
        <f t="shared" si="3"/>
        <v>327</v>
      </c>
      <c r="V58" s="36">
        <f t="shared" si="4"/>
        <v>335</v>
      </c>
    </row>
    <row r="59" spans="1:23" ht="15" customHeight="1" x14ac:dyDescent="0.25">
      <c r="A59" s="21">
        <f t="shared" si="0"/>
        <v>46</v>
      </c>
      <c r="B59" s="22" t="s">
        <v>16</v>
      </c>
      <c r="C59" s="23">
        <v>1913</v>
      </c>
      <c r="D59" s="24" t="s">
        <v>18</v>
      </c>
      <c r="E59" s="25">
        <v>499</v>
      </c>
      <c r="F59" s="75">
        <v>131</v>
      </c>
      <c r="G59" s="76">
        <v>46</v>
      </c>
      <c r="H59" s="76">
        <v>26</v>
      </c>
      <c r="I59" s="76">
        <v>1</v>
      </c>
      <c r="J59" s="85">
        <v>15</v>
      </c>
      <c r="K59" s="84">
        <v>0</v>
      </c>
      <c r="L59" s="84">
        <v>0</v>
      </c>
      <c r="M59" s="87">
        <v>14</v>
      </c>
      <c r="N59" s="76">
        <v>0</v>
      </c>
      <c r="O59" s="77">
        <v>25</v>
      </c>
      <c r="P59" s="78">
        <v>0</v>
      </c>
      <c r="Q59" s="26">
        <f t="shared" si="1"/>
        <v>0</v>
      </c>
      <c r="R59" s="26">
        <f t="shared" si="2"/>
        <v>27</v>
      </c>
      <c r="S59" s="91">
        <v>0</v>
      </c>
      <c r="T59" s="92">
        <v>4</v>
      </c>
      <c r="U59" s="27">
        <f t="shared" si="3"/>
        <v>258</v>
      </c>
      <c r="V59" s="28">
        <f t="shared" si="4"/>
        <v>262</v>
      </c>
    </row>
    <row r="60" spans="1:23" ht="15" customHeight="1" x14ac:dyDescent="0.25">
      <c r="A60" s="29">
        <f t="shared" si="0"/>
        <v>47</v>
      </c>
      <c r="B60" s="30" t="s">
        <v>16</v>
      </c>
      <c r="C60" s="31">
        <v>1913</v>
      </c>
      <c r="D60" s="32" t="s">
        <v>19</v>
      </c>
      <c r="E60" s="33">
        <v>500</v>
      </c>
      <c r="F60" s="79">
        <v>127</v>
      </c>
      <c r="G60" s="80">
        <v>57</v>
      </c>
      <c r="H60" s="80">
        <v>20</v>
      </c>
      <c r="I60" s="80">
        <v>0</v>
      </c>
      <c r="J60" s="83">
        <v>16</v>
      </c>
      <c r="K60" s="84">
        <v>0</v>
      </c>
      <c r="L60" s="84">
        <v>0</v>
      </c>
      <c r="M60" s="86">
        <v>26</v>
      </c>
      <c r="N60" s="76">
        <v>0</v>
      </c>
      <c r="O60" s="81">
        <v>17</v>
      </c>
      <c r="P60" s="82">
        <v>1</v>
      </c>
      <c r="Q60" s="34">
        <f t="shared" si="1"/>
        <v>1</v>
      </c>
      <c r="R60" s="34">
        <f t="shared" si="2"/>
        <v>21</v>
      </c>
      <c r="S60" s="93">
        <v>0</v>
      </c>
      <c r="T60" s="94">
        <v>6</v>
      </c>
      <c r="U60" s="35">
        <f t="shared" si="3"/>
        <v>263</v>
      </c>
      <c r="V60" s="36">
        <f t="shared" si="4"/>
        <v>270</v>
      </c>
    </row>
    <row r="61" spans="1:23" ht="15" customHeight="1" x14ac:dyDescent="0.25">
      <c r="A61" s="21">
        <f t="shared" si="0"/>
        <v>48</v>
      </c>
      <c r="B61" s="22" t="s">
        <v>16</v>
      </c>
      <c r="C61" s="23">
        <v>1912</v>
      </c>
      <c r="D61" s="24" t="s">
        <v>20</v>
      </c>
      <c r="E61" s="25">
        <v>541</v>
      </c>
      <c r="F61" s="75">
        <v>72</v>
      </c>
      <c r="G61" s="76">
        <v>57</v>
      </c>
      <c r="H61" s="76">
        <v>55</v>
      </c>
      <c r="I61" s="76">
        <v>6</v>
      </c>
      <c r="J61" s="85">
        <v>31</v>
      </c>
      <c r="K61" s="84">
        <v>0</v>
      </c>
      <c r="L61" s="84">
        <v>0</v>
      </c>
      <c r="M61" s="87">
        <v>7</v>
      </c>
      <c r="N61" s="76">
        <v>0</v>
      </c>
      <c r="O61" s="77">
        <v>23</v>
      </c>
      <c r="P61" s="78">
        <v>1</v>
      </c>
      <c r="Q61" s="26">
        <f t="shared" si="1"/>
        <v>1</v>
      </c>
      <c r="R61" s="26">
        <f t="shared" si="2"/>
        <v>62</v>
      </c>
      <c r="S61" s="91">
        <v>0</v>
      </c>
      <c r="T61" s="92">
        <v>5</v>
      </c>
      <c r="U61" s="27">
        <f t="shared" si="3"/>
        <v>251</v>
      </c>
      <c r="V61" s="28">
        <f t="shared" si="4"/>
        <v>257</v>
      </c>
    </row>
    <row r="62" spans="1:23" ht="15" customHeight="1" x14ac:dyDescent="0.25">
      <c r="A62" s="29">
        <f t="shared" si="0"/>
        <v>49</v>
      </c>
      <c r="B62" s="30" t="s">
        <v>16</v>
      </c>
      <c r="C62" s="31">
        <v>1912</v>
      </c>
      <c r="D62" s="32" t="s">
        <v>18</v>
      </c>
      <c r="E62" s="33">
        <v>541</v>
      </c>
      <c r="F62" s="79">
        <v>84</v>
      </c>
      <c r="G62" s="80">
        <v>43</v>
      </c>
      <c r="H62" s="80">
        <v>63</v>
      </c>
      <c r="I62" s="80">
        <v>4</v>
      </c>
      <c r="J62" s="83">
        <v>23</v>
      </c>
      <c r="K62" s="84">
        <v>0</v>
      </c>
      <c r="L62" s="84">
        <v>0</v>
      </c>
      <c r="M62" s="86">
        <v>11</v>
      </c>
      <c r="N62" s="76">
        <v>0</v>
      </c>
      <c r="O62" s="81">
        <v>23</v>
      </c>
      <c r="P62" s="82">
        <v>1</v>
      </c>
      <c r="Q62" s="34">
        <f t="shared" si="1"/>
        <v>1</v>
      </c>
      <c r="R62" s="34">
        <f t="shared" si="2"/>
        <v>68</v>
      </c>
      <c r="S62" s="93">
        <v>0</v>
      </c>
      <c r="T62" s="94">
        <v>11</v>
      </c>
      <c r="U62" s="35">
        <f t="shared" si="3"/>
        <v>251</v>
      </c>
      <c r="V62" s="36">
        <f t="shared" si="4"/>
        <v>263</v>
      </c>
    </row>
    <row r="63" spans="1:23" ht="15" customHeight="1" x14ac:dyDescent="0.25">
      <c r="A63" s="21">
        <f t="shared" si="0"/>
        <v>50</v>
      </c>
      <c r="B63" s="22" t="s">
        <v>16</v>
      </c>
      <c r="C63" s="23">
        <v>1912</v>
      </c>
      <c r="D63" s="24" t="s">
        <v>19</v>
      </c>
      <c r="E63" s="25">
        <v>541</v>
      </c>
      <c r="F63" s="75">
        <v>74</v>
      </c>
      <c r="G63" s="76">
        <v>46</v>
      </c>
      <c r="H63" s="76">
        <v>55</v>
      </c>
      <c r="I63" s="76">
        <v>3</v>
      </c>
      <c r="J63" s="85">
        <v>28</v>
      </c>
      <c r="K63" s="84">
        <v>0</v>
      </c>
      <c r="L63" s="84">
        <v>0</v>
      </c>
      <c r="M63" s="87">
        <v>11</v>
      </c>
      <c r="N63" s="76">
        <v>0</v>
      </c>
      <c r="O63" s="77">
        <v>16</v>
      </c>
      <c r="P63" s="78">
        <v>0</v>
      </c>
      <c r="Q63" s="26">
        <f t="shared" si="1"/>
        <v>0</v>
      </c>
      <c r="R63" s="26">
        <f t="shared" si="2"/>
        <v>58</v>
      </c>
      <c r="S63" s="91">
        <v>0</v>
      </c>
      <c r="T63" s="92">
        <v>3</v>
      </c>
      <c r="U63" s="27">
        <f t="shared" si="3"/>
        <v>233</v>
      </c>
      <c r="V63" s="28">
        <f t="shared" si="4"/>
        <v>236</v>
      </c>
      <c r="W63">
        <f>C115</f>
        <v>0</v>
      </c>
    </row>
    <row r="64" spans="1:23" ht="5.0999999999999996" customHeight="1" x14ac:dyDescent="0.25">
      <c r="A64" s="39"/>
      <c r="B64" s="40"/>
      <c r="C64" s="41"/>
      <c r="D64" s="42"/>
      <c r="E64" s="43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5"/>
    </row>
    <row r="65" spans="1:22" ht="0.95" customHeight="1" x14ac:dyDescent="0.25">
      <c r="A65" s="46"/>
      <c r="B65" s="47"/>
      <c r="C65" s="48"/>
      <c r="D65" s="49"/>
      <c r="E65" s="50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2"/>
    </row>
    <row r="66" spans="1:22" ht="0.95" customHeight="1" x14ac:dyDescent="0.25">
      <c r="A66" s="39"/>
      <c r="B66" s="40"/>
      <c r="C66" s="41"/>
      <c r="D66" s="42"/>
      <c r="E66" s="43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5"/>
    </row>
    <row r="67" spans="1:22" ht="30" customHeight="1" x14ac:dyDescent="0.25">
      <c r="A67" s="53" t="s">
        <v>22</v>
      </c>
      <c r="B67" s="53"/>
      <c r="C67" s="53">
        <f>COUNTA(C14:C63)</f>
        <v>50</v>
      </c>
      <c r="D67" s="54"/>
      <c r="E67" s="55">
        <f>SUM(E14:E63)</f>
        <v>26278</v>
      </c>
      <c r="F67" s="55">
        <f t="shared" ref="F67:V67" si="5">SUM(F14:F63)</f>
        <v>4050</v>
      </c>
      <c r="G67" s="55">
        <f t="shared" si="5"/>
        <v>2871</v>
      </c>
      <c r="H67" s="55">
        <f t="shared" si="5"/>
        <v>1558</v>
      </c>
      <c r="I67" s="55">
        <f t="shared" si="5"/>
        <v>114</v>
      </c>
      <c r="J67" s="55">
        <f t="shared" si="5"/>
        <v>1771</v>
      </c>
      <c r="K67" s="55">
        <f t="shared" si="5"/>
        <v>0</v>
      </c>
      <c r="L67" s="55">
        <f t="shared" si="5"/>
        <v>0</v>
      </c>
      <c r="M67" s="55">
        <f t="shared" si="5"/>
        <v>562</v>
      </c>
      <c r="N67" s="55">
        <f t="shared" si="5"/>
        <v>0</v>
      </c>
      <c r="O67" s="55">
        <f t="shared" si="5"/>
        <v>823</v>
      </c>
      <c r="P67" s="55">
        <f t="shared" si="5"/>
        <v>9</v>
      </c>
      <c r="Q67" s="55">
        <f t="shared" si="5"/>
        <v>9</v>
      </c>
      <c r="R67" s="55">
        <f t="shared" si="5"/>
        <v>1681</v>
      </c>
      <c r="S67" s="55">
        <f t="shared" si="5"/>
        <v>7</v>
      </c>
      <c r="T67" s="55">
        <f t="shared" si="5"/>
        <v>403</v>
      </c>
      <c r="U67" s="55">
        <f t="shared" si="5"/>
        <v>11749</v>
      </c>
      <c r="V67" s="55">
        <f t="shared" si="5"/>
        <v>12168</v>
      </c>
    </row>
  </sheetData>
  <mergeCells count="8">
    <mergeCell ref="F5:V7"/>
    <mergeCell ref="A7:D7"/>
    <mergeCell ref="A8:D8"/>
    <mergeCell ref="F8:V10"/>
    <mergeCell ref="A12:E12"/>
    <mergeCell ref="F12:O12"/>
    <mergeCell ref="P12:R12"/>
    <mergeCell ref="S12:V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comité</cp:lastModifiedBy>
  <dcterms:created xsi:type="dcterms:W3CDTF">2015-06-07T01:42:59Z</dcterms:created>
  <dcterms:modified xsi:type="dcterms:W3CDTF">2015-06-10T18:52:57Z</dcterms:modified>
</cp:coreProperties>
</file>