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_X_CASILLA\"/>
    </mc:Choice>
  </mc:AlternateContent>
  <bookViews>
    <workbookView xWindow="0" yWindow="0" windowWidth="28800" windowHeight="124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" i="1" l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T14" i="1" l="1"/>
  <c r="S39" i="1"/>
  <c r="R39" i="1"/>
  <c r="T27" i="1"/>
  <c r="T28" i="1" s="1"/>
  <c r="T29" i="1" s="1"/>
  <c r="T30" i="1" s="1"/>
  <c r="T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T16" i="1" l="1"/>
  <c r="T17" i="1" s="1"/>
  <c r="T18" i="1" s="1"/>
  <c r="A10" i="1" s="1"/>
  <c r="A9" i="1" l="1"/>
</calcChain>
</file>

<file path=xl/sharedStrings.xml><?xml version="1.0" encoding="utf-8"?>
<sst xmlns="http://schemas.openxmlformats.org/spreadsheetml/2006/main" count="66" uniqueCount="21">
  <si>
    <t>Municipio: 071 Purepero</t>
  </si>
  <si>
    <t>Ayuntamiento</t>
  </si>
  <si>
    <t>CASILLAS</t>
  </si>
  <si>
    <t>VOTOS DE PARTIDOS</t>
  </si>
  <si>
    <t>VOTACION</t>
  </si>
  <si>
    <t>CVO.</t>
  </si>
  <si>
    <t>MUNICIPIO</t>
  </si>
  <si>
    <t>SECCIÓN</t>
  </si>
  <si>
    <t>CASILLA</t>
  </si>
  <si>
    <t>BOLETAS EN CASILLA</t>
  </si>
  <si>
    <t>NO REGISTRADOS</t>
  </si>
  <si>
    <t>VOTOS NULOS</t>
  </si>
  <si>
    <t>SUMA DE VOTOS VALIDOS</t>
  </si>
  <si>
    <t>PUREPERO</t>
  </si>
  <si>
    <t>CONTIGUA 1</t>
  </si>
  <si>
    <t>BÁSICA</t>
  </si>
  <si>
    <t>CONTIGUA 2</t>
  </si>
  <si>
    <t>TOTAL</t>
  </si>
  <si>
    <t>CÓMPUTOS MUNICIPALES</t>
  </si>
  <si>
    <t>VOTACIÓN EMITIDA</t>
  </si>
  <si>
    <t>recontado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</si>
</sst>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"/>
    <numFmt numFmtId="166" formatCode="000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  <font>
      <sz val="8"/>
      <color theme="4" tint="-0.249977111117893"/>
      <name val="Calibri"/>
      <family val="2"/>
    </font>
    <font>
      <sz val="8"/>
      <color rgb="FF0070C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0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9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10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1" fillId="0" borderId="9" xfId="1" applyNumberFormat="1" applyFont="1" applyFill="1" applyBorder="1" applyAlignment="1">
      <alignment horizontal="center" wrapText="1"/>
    </xf>
    <xf numFmtId="165" fontId="11" fillId="0" borderId="10" xfId="1" applyNumberFormat="1" applyFont="1" applyFill="1" applyBorder="1" applyAlignment="1">
      <alignment horizontal="left" wrapText="1"/>
    </xf>
    <xf numFmtId="165" fontId="11" fillId="0" borderId="10" xfId="1" applyNumberFormat="1" applyFont="1" applyFill="1" applyBorder="1" applyAlignment="1">
      <alignment horizontal="center" wrapText="1"/>
    </xf>
    <xf numFmtId="0" fontId="11" fillId="0" borderId="10" xfId="1" applyFont="1" applyFill="1" applyBorder="1" applyAlignment="1">
      <alignment horizontal="left" wrapText="1"/>
    </xf>
    <xf numFmtId="0" fontId="11" fillId="0" borderId="11" xfId="1" applyFont="1" applyFill="1" applyBorder="1" applyAlignment="1">
      <alignment horizontal="right" wrapText="1"/>
    </xf>
    <xf numFmtId="0" fontId="11" fillId="0" borderId="12" xfId="1" applyFont="1" applyFill="1" applyBorder="1" applyAlignment="1" applyProtection="1">
      <alignment wrapText="1"/>
    </xf>
    <xf numFmtId="0" fontId="11" fillId="0" borderId="11" xfId="1" applyFont="1" applyFill="1" applyBorder="1" applyAlignment="1" applyProtection="1">
      <alignment wrapText="1"/>
    </xf>
    <xf numFmtId="166" fontId="11" fillId="5" borderId="13" xfId="1" applyNumberFormat="1" applyFont="1" applyFill="1" applyBorder="1" applyAlignment="1">
      <alignment horizontal="center" wrapText="1"/>
    </xf>
    <xf numFmtId="165" fontId="11" fillId="5" borderId="1" xfId="1" applyNumberFormat="1" applyFont="1" applyFill="1" applyBorder="1" applyAlignment="1">
      <alignment horizontal="left" wrapText="1"/>
    </xf>
    <xf numFmtId="165" fontId="11" fillId="5" borderId="14" xfId="1" applyNumberFormat="1" applyFont="1" applyFill="1" applyBorder="1" applyAlignment="1">
      <alignment horizontal="center" wrapText="1"/>
    </xf>
    <xf numFmtId="0" fontId="11" fillId="5" borderId="14" xfId="1" applyFont="1" applyFill="1" applyBorder="1" applyAlignment="1">
      <alignment horizontal="left" wrapText="1"/>
    </xf>
    <xf numFmtId="0" fontId="11" fillId="5" borderId="15" xfId="1" applyFont="1" applyFill="1" applyBorder="1" applyAlignment="1">
      <alignment horizontal="right" wrapText="1"/>
    </xf>
    <xf numFmtId="0" fontId="11" fillId="5" borderId="13" xfId="1" applyFont="1" applyFill="1" applyBorder="1" applyAlignment="1" applyProtection="1">
      <alignment wrapText="1"/>
      <protection locked="0"/>
    </xf>
    <xf numFmtId="0" fontId="11" fillId="5" borderId="14" xfId="1" applyFont="1" applyFill="1" applyBorder="1" applyAlignment="1" applyProtection="1">
      <alignment wrapText="1"/>
      <protection locked="0"/>
    </xf>
    <xf numFmtId="0" fontId="11" fillId="5" borderId="15" xfId="1" applyFont="1" applyFill="1" applyBorder="1" applyAlignment="1" applyProtection="1">
      <alignment wrapText="1"/>
      <protection locked="0"/>
    </xf>
    <xf numFmtId="0" fontId="11" fillId="5" borderId="16" xfId="1" applyFont="1" applyFill="1" applyBorder="1" applyAlignment="1" applyProtection="1">
      <alignment wrapText="1"/>
    </xf>
    <xf numFmtId="0" fontId="11" fillId="5" borderId="17" xfId="1" applyFont="1" applyFill="1" applyBorder="1" applyAlignment="1" applyProtection="1">
      <alignment wrapText="1"/>
    </xf>
    <xf numFmtId="166" fontId="11" fillId="0" borderId="18" xfId="1" applyNumberFormat="1" applyFont="1" applyFill="1" applyBorder="1" applyAlignment="1">
      <alignment horizontal="center" wrapText="1"/>
    </xf>
    <xf numFmtId="165" fontId="11" fillId="0" borderId="14" xfId="1" applyNumberFormat="1" applyFont="1" applyFill="1" applyBorder="1" applyAlignment="1">
      <alignment horizontal="left" wrapText="1"/>
    </xf>
    <xf numFmtId="165" fontId="11" fillId="0" borderId="1" xfId="1" applyNumberFormat="1" applyFont="1" applyFill="1" applyBorder="1" applyAlignment="1">
      <alignment horizontal="center" wrapText="1"/>
    </xf>
    <xf numFmtId="0" fontId="11" fillId="0" borderId="1" xfId="1" applyFont="1" applyFill="1" applyBorder="1" applyAlignment="1">
      <alignment horizontal="left" wrapText="1"/>
    </xf>
    <xf numFmtId="0" fontId="11" fillId="0" borderId="17" xfId="1" applyFont="1" applyFill="1" applyBorder="1" applyAlignment="1">
      <alignment horizontal="right" wrapText="1"/>
    </xf>
    <xf numFmtId="0" fontId="11" fillId="0" borderId="18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  <protection locked="0"/>
    </xf>
    <xf numFmtId="0" fontId="11" fillId="0" borderId="17" xfId="1" applyFont="1" applyFill="1" applyBorder="1" applyAlignment="1" applyProtection="1">
      <alignment wrapText="1"/>
      <protection locked="0"/>
    </xf>
    <xf numFmtId="0" fontId="11" fillId="0" borderId="16" xfId="1" applyFont="1" applyFill="1" applyBorder="1" applyAlignment="1" applyProtection="1">
      <alignment wrapText="1"/>
    </xf>
    <xf numFmtId="0" fontId="11" fillId="0" borderId="17" xfId="1" applyFont="1" applyFill="1" applyBorder="1" applyAlignment="1" applyProtection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left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right" wrapText="1"/>
    </xf>
    <xf numFmtId="0" fontId="11" fillId="0" borderId="0" xfId="1" applyFont="1" applyFill="1" applyBorder="1" applyAlignment="1" applyProtection="1">
      <alignment wrapText="1"/>
      <protection locked="0"/>
    </xf>
    <xf numFmtId="0" fontId="11" fillId="0" borderId="0" xfId="1" applyFont="1" applyFill="1" applyBorder="1" applyAlignment="1">
      <alignment wrapText="1"/>
    </xf>
    <xf numFmtId="166" fontId="11" fillId="6" borderId="0" xfId="1" applyNumberFormat="1" applyFont="1" applyFill="1" applyBorder="1" applyAlignment="1">
      <alignment horizontal="center" wrapText="1"/>
    </xf>
    <xf numFmtId="165" fontId="11" fillId="6" borderId="0" xfId="1" applyNumberFormat="1" applyFont="1" applyFill="1" applyBorder="1" applyAlignment="1">
      <alignment horizontal="left" wrapText="1"/>
    </xf>
    <xf numFmtId="165" fontId="11" fillId="6" borderId="0" xfId="1" applyNumberFormat="1" applyFont="1" applyFill="1" applyBorder="1" applyAlignment="1">
      <alignment horizontal="center" wrapText="1"/>
    </xf>
    <xf numFmtId="0" fontId="11" fillId="6" borderId="0" xfId="1" applyFont="1" applyFill="1" applyBorder="1" applyAlignment="1">
      <alignment horizontal="left" wrapText="1"/>
    </xf>
    <xf numFmtId="0" fontId="11" fillId="6" borderId="0" xfId="1" applyFont="1" applyFill="1" applyBorder="1" applyAlignment="1">
      <alignment horizontal="right" wrapText="1"/>
    </xf>
    <xf numFmtId="0" fontId="11" fillId="6" borderId="0" xfId="1" applyFont="1" applyFill="1" applyBorder="1" applyAlignment="1" applyProtection="1">
      <alignment wrapText="1"/>
      <protection locked="0"/>
    </xf>
    <xf numFmtId="0" fontId="11" fillId="6" borderId="0" xfId="1" applyFont="1" applyFill="1" applyBorder="1" applyAlignment="1">
      <alignment wrapText="1"/>
    </xf>
    <xf numFmtId="0" fontId="9" fillId="7" borderId="19" xfId="1" applyFont="1" applyFill="1" applyBorder="1" applyAlignment="1" applyProtection="1">
      <alignment horizontal="center" vertical="center" wrapText="1"/>
    </xf>
    <xf numFmtId="0" fontId="9" fillId="7" borderId="19" xfId="1" applyFont="1" applyFill="1" applyBorder="1" applyAlignment="1" applyProtection="1">
      <alignment horizontal="left" vertical="center" wrapText="1"/>
    </xf>
    <xf numFmtId="3" fontId="9" fillId="7" borderId="19" xfId="1" applyNumberFormat="1" applyFont="1" applyFill="1" applyBorder="1" applyAlignment="1" applyProtection="1">
      <alignment horizontal="right" vertical="center" wrapText="1"/>
    </xf>
    <xf numFmtId="0" fontId="12" fillId="0" borderId="9" xfId="1" applyFont="1" applyFill="1" applyBorder="1" applyAlignment="1" applyProtection="1">
      <alignment wrapText="1"/>
      <protection locked="0"/>
    </xf>
    <xf numFmtId="0" fontId="12" fillId="0" borderId="10" xfId="1" applyFont="1" applyFill="1" applyBorder="1" applyAlignment="1" applyProtection="1">
      <alignment wrapText="1"/>
      <protection locked="0"/>
    </xf>
    <xf numFmtId="0" fontId="12" fillId="0" borderId="11" xfId="1" applyFont="1" applyFill="1" applyBorder="1" applyAlignment="1" applyProtection="1">
      <alignment wrapText="1"/>
      <protection locked="0"/>
    </xf>
    <xf numFmtId="0" fontId="12" fillId="5" borderId="13" xfId="1" applyFont="1" applyFill="1" applyBorder="1" applyAlignment="1" applyProtection="1">
      <alignment wrapText="1"/>
      <protection locked="0"/>
    </xf>
    <xf numFmtId="0" fontId="12" fillId="5" borderId="14" xfId="1" applyFont="1" applyFill="1" applyBorder="1" applyAlignment="1" applyProtection="1">
      <alignment wrapText="1"/>
      <protection locked="0"/>
    </xf>
    <xf numFmtId="0" fontId="12" fillId="5" borderId="15" xfId="1" applyFont="1" applyFill="1" applyBorder="1" applyAlignment="1" applyProtection="1">
      <alignment wrapText="1"/>
      <protection locked="0"/>
    </xf>
    <xf numFmtId="0" fontId="12" fillId="0" borderId="18" xfId="1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/>
    </xf>
    <xf numFmtId="0" fontId="12" fillId="0" borderId="17" xfId="1" applyFont="1" applyFill="1" applyBorder="1" applyAlignment="1" applyProtection="1">
      <alignment wrapText="1"/>
      <protection locked="0"/>
    </xf>
    <xf numFmtId="0" fontId="9" fillId="5" borderId="13" xfId="1" applyFont="1" applyFill="1" applyBorder="1" applyAlignment="1" applyProtection="1">
      <alignment wrapText="1"/>
      <protection locked="0"/>
    </xf>
    <xf numFmtId="0" fontId="9" fillId="5" borderId="14" xfId="1" applyFont="1" applyFill="1" applyBorder="1" applyAlignment="1" applyProtection="1">
      <alignment wrapText="1"/>
      <protection locked="0"/>
    </xf>
    <xf numFmtId="0" fontId="9" fillId="5" borderId="15" xfId="1" applyFont="1" applyFill="1" applyBorder="1" applyAlignment="1" applyProtection="1">
      <alignment wrapText="1"/>
      <protection locked="0"/>
    </xf>
    <xf numFmtId="0" fontId="13" fillId="5" borderId="13" xfId="1" applyFont="1" applyFill="1" applyBorder="1" applyAlignment="1" applyProtection="1">
      <alignment wrapText="1"/>
      <protection locked="0"/>
    </xf>
    <xf numFmtId="0" fontId="13" fillId="5" borderId="14" xfId="1" applyFont="1" applyFill="1" applyBorder="1" applyAlignment="1" applyProtection="1">
      <alignment wrapText="1"/>
      <protection locked="0"/>
    </xf>
    <xf numFmtId="0" fontId="13" fillId="5" borderId="15" xfId="1" applyFont="1" applyFill="1" applyBorder="1" applyAlignment="1" applyProtection="1">
      <alignment wrapText="1"/>
      <protection locked="0"/>
    </xf>
    <xf numFmtId="0" fontId="9" fillId="0" borderId="18" xfId="1" applyFont="1" applyFill="1" applyBorder="1" applyAlignment="1" applyProtection="1">
      <alignment wrapText="1"/>
      <protection locked="0"/>
    </xf>
    <xf numFmtId="0" fontId="9" fillId="0" borderId="1" xfId="1" applyFont="1" applyFill="1" applyBorder="1" applyAlignment="1" applyProtection="1">
      <alignment wrapText="1"/>
      <protection locked="0"/>
    </xf>
    <xf numFmtId="0" fontId="9" fillId="0" borderId="17" xfId="1" applyFont="1" applyFill="1" applyBorder="1" applyAlignment="1" applyProtection="1">
      <alignment wrapText="1"/>
      <protection locked="0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937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16</xdr:col>
      <xdr:colOff>581025</xdr:colOff>
      <xdr:row>0</xdr:row>
      <xdr:rowOff>0</xdr:rowOff>
    </xdr:from>
    <xdr:ext cx="1340560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6475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77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8197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22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35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792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72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507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11</xdr:col>
      <xdr:colOff>9526</xdr:colOff>
      <xdr:row>12</xdr:row>
      <xdr:rowOff>19050</xdr:rowOff>
    </xdr:from>
    <xdr:ext cx="438150" cy="438150"/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6926" y="1562100"/>
          <a:ext cx="438150" cy="4381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A7" workbookViewId="0">
      <selection activeCell="Y46" sqref="Y46"/>
    </sheetView>
  </sheetViews>
  <sheetFormatPr baseColWidth="10" defaultRowHeight="15" x14ac:dyDescent="0.25"/>
  <cols>
    <col min="1" max="1" width="5.140625" bestFit="1" customWidth="1"/>
    <col min="2" max="2" width="8.285156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9" width="9.7109375" customWidth="1"/>
    <col min="20" max="20" width="11.42578125" hidden="1" customWidth="1"/>
  </cols>
  <sheetData>
    <row r="1" spans="1:21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1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1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1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1" ht="15" customHeight="1" x14ac:dyDescent="0.25">
      <c r="B5" s="1"/>
      <c r="C5" s="1"/>
      <c r="D5" s="1"/>
      <c r="E5" s="2"/>
      <c r="F5" s="78" t="s">
        <v>18</v>
      </c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</row>
    <row r="6" spans="1:21" ht="15" customHeight="1" x14ac:dyDescent="0.25">
      <c r="B6" s="1"/>
      <c r="C6" s="1"/>
      <c r="D6" s="1"/>
      <c r="E6" s="2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</row>
    <row r="7" spans="1:21" ht="18.75" x14ac:dyDescent="0.3">
      <c r="A7" s="79"/>
      <c r="B7" s="79"/>
      <c r="C7" s="79"/>
      <c r="D7" s="79"/>
      <c r="E7" s="2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</row>
    <row r="8" spans="1:21" ht="18.75" x14ac:dyDescent="0.3">
      <c r="A8" s="79" t="s">
        <v>0</v>
      </c>
      <c r="B8" s="79"/>
      <c r="C8" s="79"/>
      <c r="D8" s="79"/>
      <c r="F8" s="80" t="s">
        <v>1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</row>
    <row r="9" spans="1:21" ht="18.75" x14ac:dyDescent="0.3">
      <c r="A9" s="3" t="str">
        <f>CONCATENATE("Casillas computadas: ",T16," de ",T15)</f>
        <v>Casillas computadas: 22 de 22</v>
      </c>
      <c r="B9" s="4"/>
      <c r="C9" s="4"/>
      <c r="D9" s="4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</row>
    <row r="10" spans="1:21" ht="18.75" x14ac:dyDescent="0.3">
      <c r="A10" s="5" t="str">
        <f>CONCATENATE("Porcentaje de avance de captura: ",T18,"%")</f>
        <v>Porcentaje de avance de captura: 100.00%</v>
      </c>
      <c r="B10" s="6"/>
      <c r="C10" s="6"/>
      <c r="D10" s="7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</row>
    <row r="11" spans="1:21" ht="15.75" thickBot="1" x14ac:dyDescent="0.3">
      <c r="F11" s="2"/>
      <c r="G11" s="2"/>
      <c r="H11" s="2"/>
      <c r="I11" s="2"/>
      <c r="J11" s="2"/>
      <c r="K11" s="2"/>
    </row>
    <row r="12" spans="1:21" ht="15.75" thickBot="1" x14ac:dyDescent="0.3">
      <c r="A12" s="81" t="s">
        <v>2</v>
      </c>
      <c r="B12" s="82"/>
      <c r="C12" s="82"/>
      <c r="D12" s="82"/>
      <c r="E12" s="83"/>
      <c r="F12" s="84" t="s">
        <v>3</v>
      </c>
      <c r="G12" s="85"/>
      <c r="H12" s="85"/>
      <c r="I12" s="85"/>
      <c r="J12" s="85"/>
      <c r="K12" s="85"/>
      <c r="L12" s="85"/>
      <c r="M12" s="85"/>
      <c r="N12" s="85"/>
      <c r="O12" s="86"/>
      <c r="P12" s="87" t="s">
        <v>4</v>
      </c>
      <c r="Q12" s="88"/>
      <c r="R12" s="88"/>
      <c r="S12" s="89"/>
    </row>
    <row r="13" spans="1:21" s="13" customFormat="1" ht="45" customHeight="1" thickBot="1" x14ac:dyDescent="0.3">
      <c r="A13" s="9" t="s">
        <v>5</v>
      </c>
      <c r="B13" s="9" t="s">
        <v>6</v>
      </c>
      <c r="C13" s="9" t="s">
        <v>7</v>
      </c>
      <c r="D13" s="9" t="s">
        <v>8</v>
      </c>
      <c r="E13" s="9" t="s">
        <v>9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 t="s">
        <v>10</v>
      </c>
      <c r="Q13" s="11" t="s">
        <v>11</v>
      </c>
      <c r="R13" s="12" t="s">
        <v>12</v>
      </c>
      <c r="S13" s="11" t="s">
        <v>19</v>
      </c>
    </row>
    <row r="14" spans="1:21" ht="15" customHeight="1" x14ac:dyDescent="0.25">
      <c r="A14" s="14">
        <v>1</v>
      </c>
      <c r="B14" s="15" t="s">
        <v>13</v>
      </c>
      <c r="C14" s="16">
        <v>1600</v>
      </c>
      <c r="D14" s="17" t="s">
        <v>14</v>
      </c>
      <c r="E14" s="18">
        <v>436</v>
      </c>
      <c r="F14" s="60">
        <v>17</v>
      </c>
      <c r="G14" s="61">
        <v>21</v>
      </c>
      <c r="H14" s="61">
        <v>60</v>
      </c>
      <c r="I14" s="61">
        <v>11</v>
      </c>
      <c r="J14" s="61">
        <v>37</v>
      </c>
      <c r="K14" s="61">
        <v>0</v>
      </c>
      <c r="L14" s="61">
        <v>63</v>
      </c>
      <c r="M14" s="61">
        <v>1</v>
      </c>
      <c r="N14" s="61">
        <v>0</v>
      </c>
      <c r="O14" s="62">
        <v>0</v>
      </c>
      <c r="P14" s="60">
        <v>0</v>
      </c>
      <c r="Q14" s="61">
        <v>14</v>
      </c>
      <c r="R14" s="19">
        <f>SUM(F14:O14)</f>
        <v>210</v>
      </c>
      <c r="S14" s="20">
        <f>P14+Q14+R14</f>
        <v>224</v>
      </c>
      <c r="T14">
        <f>COUNTIF(S14:S35,0)</f>
        <v>0</v>
      </c>
      <c r="U14" t="s">
        <v>20</v>
      </c>
    </row>
    <row r="15" spans="1:21" ht="15" customHeight="1" x14ac:dyDescent="0.25">
      <c r="A15" s="21">
        <f t="shared" ref="A15:A35" si="0">A14+1</f>
        <v>2</v>
      </c>
      <c r="B15" s="22" t="s">
        <v>13</v>
      </c>
      <c r="C15" s="23">
        <v>1600</v>
      </c>
      <c r="D15" s="24" t="s">
        <v>15</v>
      </c>
      <c r="E15" s="25">
        <v>437</v>
      </c>
      <c r="F15" s="63">
        <v>15</v>
      </c>
      <c r="G15" s="64">
        <v>23</v>
      </c>
      <c r="H15" s="64">
        <v>63</v>
      </c>
      <c r="I15" s="64">
        <v>14</v>
      </c>
      <c r="J15" s="64">
        <v>49</v>
      </c>
      <c r="K15" s="64">
        <v>0</v>
      </c>
      <c r="L15" s="64">
        <v>61</v>
      </c>
      <c r="M15" s="64">
        <v>12</v>
      </c>
      <c r="N15" s="64">
        <v>0</v>
      </c>
      <c r="O15" s="65">
        <v>0</v>
      </c>
      <c r="P15" s="63">
        <v>0</v>
      </c>
      <c r="Q15" s="64">
        <v>7</v>
      </c>
      <c r="R15" s="29">
        <f t="shared" ref="R15:R35" si="1">SUM(F15:O15)</f>
        <v>237</v>
      </c>
      <c r="S15" s="30">
        <f t="shared" ref="S15:S35" si="2">P15+Q15+R15</f>
        <v>244</v>
      </c>
      <c r="T15">
        <f>C39</f>
        <v>22</v>
      </c>
      <c r="U15" t="s">
        <v>20</v>
      </c>
    </row>
    <row r="16" spans="1:21" ht="15" customHeight="1" x14ac:dyDescent="0.25">
      <c r="A16" s="31">
        <f t="shared" si="0"/>
        <v>3</v>
      </c>
      <c r="B16" s="32" t="s">
        <v>13</v>
      </c>
      <c r="C16" s="33">
        <v>1599</v>
      </c>
      <c r="D16" s="34" t="s">
        <v>15</v>
      </c>
      <c r="E16" s="35">
        <v>446</v>
      </c>
      <c r="F16" s="36">
        <v>44</v>
      </c>
      <c r="G16" s="37">
        <v>25</v>
      </c>
      <c r="H16" s="37">
        <v>19</v>
      </c>
      <c r="I16" s="37">
        <v>9</v>
      </c>
      <c r="J16" s="37">
        <v>35</v>
      </c>
      <c r="K16" s="37">
        <v>0</v>
      </c>
      <c r="L16" s="37">
        <v>61</v>
      </c>
      <c r="M16" s="37">
        <v>0</v>
      </c>
      <c r="N16" s="37">
        <v>0</v>
      </c>
      <c r="O16" s="38">
        <v>0</v>
      </c>
      <c r="P16" s="36">
        <v>0</v>
      </c>
      <c r="Q16" s="37">
        <v>13</v>
      </c>
      <c r="R16" s="39">
        <f t="shared" si="1"/>
        <v>193</v>
      </c>
      <c r="S16" s="40">
        <f t="shared" si="2"/>
        <v>206</v>
      </c>
      <c r="T16">
        <f>T15-T14</f>
        <v>22</v>
      </c>
    </row>
    <row r="17" spans="1:21" ht="15" customHeight="1" x14ac:dyDescent="0.25">
      <c r="A17" s="21">
        <f t="shared" si="0"/>
        <v>4</v>
      </c>
      <c r="B17" s="22" t="s">
        <v>13</v>
      </c>
      <c r="C17" s="23">
        <v>1598</v>
      </c>
      <c r="D17" s="24" t="s">
        <v>14</v>
      </c>
      <c r="E17" s="25">
        <v>633</v>
      </c>
      <c r="F17" s="26">
        <v>78</v>
      </c>
      <c r="G17" s="27">
        <v>42</v>
      </c>
      <c r="H17" s="27">
        <v>78</v>
      </c>
      <c r="I17" s="27">
        <v>34</v>
      </c>
      <c r="J17" s="27">
        <v>41</v>
      </c>
      <c r="K17" s="27">
        <v>0</v>
      </c>
      <c r="L17" s="27">
        <v>122</v>
      </c>
      <c r="M17" s="27">
        <v>14</v>
      </c>
      <c r="N17" s="27">
        <v>0</v>
      </c>
      <c r="O17" s="28">
        <v>0</v>
      </c>
      <c r="P17" s="26">
        <v>0</v>
      </c>
      <c r="Q17" s="27">
        <v>17</v>
      </c>
      <c r="R17" s="29">
        <f t="shared" si="1"/>
        <v>409</v>
      </c>
      <c r="S17" s="30">
        <f t="shared" si="2"/>
        <v>426</v>
      </c>
      <c r="T17" s="41">
        <f>T16*100/T15</f>
        <v>100</v>
      </c>
    </row>
    <row r="18" spans="1:21" ht="15" customHeight="1" x14ac:dyDescent="0.25">
      <c r="A18" s="31">
        <f t="shared" si="0"/>
        <v>5</v>
      </c>
      <c r="B18" s="32" t="s">
        <v>13</v>
      </c>
      <c r="C18" s="33">
        <v>1598</v>
      </c>
      <c r="D18" s="34" t="s">
        <v>15</v>
      </c>
      <c r="E18" s="35">
        <v>634</v>
      </c>
      <c r="F18" s="75">
        <v>83</v>
      </c>
      <c r="G18" s="76">
        <v>32</v>
      </c>
      <c r="H18" s="76">
        <v>79</v>
      </c>
      <c r="I18" s="76">
        <v>30</v>
      </c>
      <c r="J18" s="76">
        <v>33</v>
      </c>
      <c r="K18" s="76">
        <v>0</v>
      </c>
      <c r="L18" s="76">
        <v>119</v>
      </c>
      <c r="M18" s="76">
        <v>18</v>
      </c>
      <c r="N18" s="76">
        <v>0</v>
      </c>
      <c r="O18" s="77">
        <v>0</v>
      </c>
      <c r="P18" s="75">
        <v>0</v>
      </c>
      <c r="Q18" s="76">
        <v>14</v>
      </c>
      <c r="R18" s="39">
        <f t="shared" si="1"/>
        <v>394</v>
      </c>
      <c r="S18" s="40">
        <f t="shared" si="2"/>
        <v>408</v>
      </c>
      <c r="T18" s="42" t="str">
        <f>TEXT(T17,"0.00")</f>
        <v>100.00</v>
      </c>
    </row>
    <row r="19" spans="1:21" ht="15" customHeight="1" x14ac:dyDescent="0.25">
      <c r="A19" s="21">
        <f t="shared" si="0"/>
        <v>6</v>
      </c>
      <c r="B19" s="22" t="s">
        <v>13</v>
      </c>
      <c r="C19" s="23">
        <v>1597</v>
      </c>
      <c r="D19" s="24" t="s">
        <v>14</v>
      </c>
      <c r="E19" s="25">
        <v>708</v>
      </c>
      <c r="F19" s="26">
        <v>96</v>
      </c>
      <c r="G19" s="27">
        <v>39</v>
      </c>
      <c r="H19" s="27">
        <v>103</v>
      </c>
      <c r="I19" s="27">
        <v>16</v>
      </c>
      <c r="J19" s="27">
        <v>45</v>
      </c>
      <c r="K19" s="27">
        <v>0</v>
      </c>
      <c r="L19" s="27">
        <v>144</v>
      </c>
      <c r="M19" s="27">
        <v>14</v>
      </c>
      <c r="N19" s="27">
        <v>0</v>
      </c>
      <c r="O19" s="28">
        <v>0</v>
      </c>
      <c r="P19" s="26">
        <v>0</v>
      </c>
      <c r="Q19" s="27">
        <v>17</v>
      </c>
      <c r="R19" s="29">
        <f t="shared" si="1"/>
        <v>457</v>
      </c>
      <c r="S19" s="30">
        <f t="shared" si="2"/>
        <v>474</v>
      </c>
    </row>
    <row r="20" spans="1:21" ht="15" customHeight="1" x14ac:dyDescent="0.25">
      <c r="A20" s="31">
        <f t="shared" si="0"/>
        <v>7</v>
      </c>
      <c r="B20" s="32" t="s">
        <v>13</v>
      </c>
      <c r="C20" s="33">
        <v>1597</v>
      </c>
      <c r="D20" s="34" t="s">
        <v>15</v>
      </c>
      <c r="E20" s="35">
        <v>708</v>
      </c>
      <c r="F20" s="36">
        <v>66</v>
      </c>
      <c r="G20" s="37">
        <v>38</v>
      </c>
      <c r="H20" s="37">
        <v>87</v>
      </c>
      <c r="I20" s="37">
        <v>22</v>
      </c>
      <c r="J20" s="37">
        <v>53</v>
      </c>
      <c r="K20" s="37">
        <v>0</v>
      </c>
      <c r="L20" s="37">
        <v>149</v>
      </c>
      <c r="M20" s="37">
        <v>7</v>
      </c>
      <c r="N20" s="37">
        <v>0</v>
      </c>
      <c r="O20" s="38">
        <v>0</v>
      </c>
      <c r="P20" s="36">
        <v>0</v>
      </c>
      <c r="Q20" s="37">
        <v>9</v>
      </c>
      <c r="R20" s="39">
        <f t="shared" si="1"/>
        <v>422</v>
      </c>
      <c r="S20" s="40">
        <f t="shared" si="2"/>
        <v>431</v>
      </c>
    </row>
    <row r="21" spans="1:21" ht="15" customHeight="1" x14ac:dyDescent="0.25">
      <c r="A21" s="21">
        <f t="shared" si="0"/>
        <v>8</v>
      </c>
      <c r="B21" s="22" t="s">
        <v>13</v>
      </c>
      <c r="C21" s="23">
        <v>1596</v>
      </c>
      <c r="D21" s="24" t="s">
        <v>14</v>
      </c>
      <c r="E21" s="25">
        <v>656</v>
      </c>
      <c r="F21" s="63">
        <v>56</v>
      </c>
      <c r="G21" s="64">
        <v>30</v>
      </c>
      <c r="H21" s="64">
        <v>75</v>
      </c>
      <c r="I21" s="64">
        <v>26</v>
      </c>
      <c r="J21" s="64">
        <v>99</v>
      </c>
      <c r="K21" s="64">
        <v>0</v>
      </c>
      <c r="L21" s="64">
        <v>102</v>
      </c>
      <c r="M21" s="64">
        <v>7</v>
      </c>
      <c r="N21" s="64">
        <v>0</v>
      </c>
      <c r="O21" s="65">
        <v>0</v>
      </c>
      <c r="P21" s="63">
        <v>0</v>
      </c>
      <c r="Q21" s="64">
        <v>11</v>
      </c>
      <c r="R21" s="29">
        <f t="shared" si="1"/>
        <v>395</v>
      </c>
      <c r="S21" s="30">
        <f t="shared" si="2"/>
        <v>406</v>
      </c>
      <c r="U21" t="s">
        <v>20</v>
      </c>
    </row>
    <row r="22" spans="1:21" ht="15" customHeight="1" x14ac:dyDescent="0.25">
      <c r="A22" s="31">
        <f t="shared" si="0"/>
        <v>9</v>
      </c>
      <c r="B22" s="32" t="s">
        <v>13</v>
      </c>
      <c r="C22" s="33">
        <v>1596</v>
      </c>
      <c r="D22" s="34" t="s">
        <v>15</v>
      </c>
      <c r="E22" s="35">
        <v>657</v>
      </c>
      <c r="F22" s="66">
        <v>52</v>
      </c>
      <c r="G22" s="67">
        <v>28</v>
      </c>
      <c r="H22" s="67">
        <v>73</v>
      </c>
      <c r="I22" s="67">
        <v>26</v>
      </c>
      <c r="J22" s="67">
        <v>84</v>
      </c>
      <c r="K22" s="67">
        <v>0</v>
      </c>
      <c r="L22" s="67">
        <v>101</v>
      </c>
      <c r="M22" s="67">
        <v>14</v>
      </c>
      <c r="N22" s="67">
        <v>0</v>
      </c>
      <c r="O22" s="68">
        <v>0</v>
      </c>
      <c r="P22" s="66">
        <v>0</v>
      </c>
      <c r="Q22" s="67">
        <v>21</v>
      </c>
      <c r="R22" s="39">
        <f t="shared" si="1"/>
        <v>378</v>
      </c>
      <c r="S22" s="40">
        <f t="shared" si="2"/>
        <v>399</v>
      </c>
      <c r="U22" t="s">
        <v>20</v>
      </c>
    </row>
    <row r="23" spans="1:21" ht="15" customHeight="1" x14ac:dyDescent="0.25">
      <c r="A23" s="21">
        <f t="shared" si="0"/>
        <v>10</v>
      </c>
      <c r="B23" s="22" t="s">
        <v>13</v>
      </c>
      <c r="C23" s="23">
        <v>1595</v>
      </c>
      <c r="D23" s="24" t="s">
        <v>14</v>
      </c>
      <c r="E23" s="25">
        <v>464</v>
      </c>
      <c r="F23" s="69">
        <v>55</v>
      </c>
      <c r="G23" s="70">
        <v>33</v>
      </c>
      <c r="H23" s="70">
        <v>73</v>
      </c>
      <c r="I23" s="70">
        <v>24</v>
      </c>
      <c r="J23" s="70">
        <v>31</v>
      </c>
      <c r="K23" s="70">
        <v>0</v>
      </c>
      <c r="L23" s="70">
        <v>83</v>
      </c>
      <c r="M23" s="70">
        <v>7</v>
      </c>
      <c r="N23" s="70">
        <v>0</v>
      </c>
      <c r="O23" s="71">
        <v>0</v>
      </c>
      <c r="P23" s="69">
        <v>0</v>
      </c>
      <c r="Q23" s="70">
        <v>7</v>
      </c>
      <c r="R23" s="29">
        <f t="shared" si="1"/>
        <v>306</v>
      </c>
      <c r="S23" s="30">
        <f t="shared" si="2"/>
        <v>313</v>
      </c>
    </row>
    <row r="24" spans="1:21" ht="15" customHeight="1" x14ac:dyDescent="0.25">
      <c r="A24" s="31">
        <f t="shared" si="0"/>
        <v>11</v>
      </c>
      <c r="B24" s="32" t="s">
        <v>13</v>
      </c>
      <c r="C24" s="33">
        <v>1595</v>
      </c>
      <c r="D24" s="34" t="s">
        <v>15</v>
      </c>
      <c r="E24" s="35">
        <v>464</v>
      </c>
      <c r="F24" s="36">
        <v>62</v>
      </c>
      <c r="G24" s="37">
        <v>41</v>
      </c>
      <c r="H24" s="37">
        <v>50</v>
      </c>
      <c r="I24" s="37">
        <v>32</v>
      </c>
      <c r="J24" s="37">
        <v>27</v>
      </c>
      <c r="K24" s="37">
        <v>0</v>
      </c>
      <c r="L24" s="37">
        <v>87</v>
      </c>
      <c r="M24" s="37">
        <v>2</v>
      </c>
      <c r="N24" s="37">
        <v>0</v>
      </c>
      <c r="O24" s="38">
        <v>0</v>
      </c>
      <c r="P24" s="36">
        <v>0</v>
      </c>
      <c r="Q24" s="37">
        <v>11</v>
      </c>
      <c r="R24" s="39">
        <f t="shared" si="1"/>
        <v>301</v>
      </c>
      <c r="S24" s="40">
        <f t="shared" si="2"/>
        <v>312</v>
      </c>
    </row>
    <row r="25" spans="1:21" ht="15" customHeight="1" x14ac:dyDescent="0.25">
      <c r="A25" s="21">
        <f t="shared" si="0"/>
        <v>12</v>
      </c>
      <c r="B25" s="22" t="s">
        <v>13</v>
      </c>
      <c r="C25" s="23">
        <v>1594</v>
      </c>
      <c r="D25" s="24" t="s">
        <v>16</v>
      </c>
      <c r="E25" s="25">
        <v>544</v>
      </c>
      <c r="F25" s="63">
        <v>46</v>
      </c>
      <c r="G25" s="64">
        <v>56</v>
      </c>
      <c r="H25" s="64">
        <v>81</v>
      </c>
      <c r="I25" s="64">
        <v>24</v>
      </c>
      <c r="J25" s="64">
        <v>43</v>
      </c>
      <c r="K25" s="64">
        <v>0</v>
      </c>
      <c r="L25" s="64">
        <v>74</v>
      </c>
      <c r="M25" s="64">
        <v>15</v>
      </c>
      <c r="N25" s="64">
        <v>0</v>
      </c>
      <c r="O25" s="65">
        <v>0</v>
      </c>
      <c r="P25" s="63">
        <v>1</v>
      </c>
      <c r="Q25" s="64">
        <v>9</v>
      </c>
      <c r="R25" s="29">
        <f t="shared" si="1"/>
        <v>339</v>
      </c>
      <c r="S25" s="30">
        <f t="shared" si="2"/>
        <v>349</v>
      </c>
      <c r="U25" t="s">
        <v>20</v>
      </c>
    </row>
    <row r="26" spans="1:21" ht="15" customHeight="1" x14ac:dyDescent="0.25">
      <c r="A26" s="31">
        <f t="shared" si="0"/>
        <v>13</v>
      </c>
      <c r="B26" s="32" t="s">
        <v>13</v>
      </c>
      <c r="C26" s="33">
        <v>1594</v>
      </c>
      <c r="D26" s="34" t="s">
        <v>14</v>
      </c>
      <c r="E26" s="35">
        <v>545</v>
      </c>
      <c r="F26" s="36">
        <v>61</v>
      </c>
      <c r="G26" s="37">
        <v>38</v>
      </c>
      <c r="H26" s="37">
        <v>82</v>
      </c>
      <c r="I26" s="37">
        <v>39</v>
      </c>
      <c r="J26" s="37">
        <v>31</v>
      </c>
      <c r="K26" s="37">
        <v>0</v>
      </c>
      <c r="L26" s="37">
        <v>91</v>
      </c>
      <c r="M26" s="37">
        <v>4</v>
      </c>
      <c r="N26" s="37">
        <v>0</v>
      </c>
      <c r="O26" s="38">
        <v>0</v>
      </c>
      <c r="P26" s="36">
        <v>0</v>
      </c>
      <c r="Q26" s="37">
        <v>2</v>
      </c>
      <c r="R26" s="39">
        <f t="shared" si="1"/>
        <v>346</v>
      </c>
      <c r="S26" s="40">
        <f t="shared" si="2"/>
        <v>348</v>
      </c>
    </row>
    <row r="27" spans="1:21" ht="15" customHeight="1" x14ac:dyDescent="0.25">
      <c r="A27" s="21">
        <f t="shared" si="0"/>
        <v>14</v>
      </c>
      <c r="B27" s="22" t="s">
        <v>13</v>
      </c>
      <c r="C27" s="23">
        <v>1594</v>
      </c>
      <c r="D27" s="24" t="s">
        <v>15</v>
      </c>
      <c r="E27" s="25">
        <v>545</v>
      </c>
      <c r="F27" s="72">
        <v>46</v>
      </c>
      <c r="G27" s="73">
        <v>33</v>
      </c>
      <c r="H27" s="73">
        <v>94</v>
      </c>
      <c r="I27" s="73">
        <v>37</v>
      </c>
      <c r="J27" s="73">
        <v>43</v>
      </c>
      <c r="K27" s="73">
        <v>0</v>
      </c>
      <c r="L27" s="73">
        <v>100</v>
      </c>
      <c r="M27" s="73">
        <v>3</v>
      </c>
      <c r="N27" s="73">
        <v>0</v>
      </c>
      <c r="O27" s="74">
        <v>0</v>
      </c>
      <c r="P27" s="72">
        <v>0</v>
      </c>
      <c r="Q27" s="73">
        <v>9</v>
      </c>
      <c r="R27" s="29">
        <f t="shared" si="1"/>
        <v>356</v>
      </c>
      <c r="S27" s="30">
        <f t="shared" si="2"/>
        <v>365</v>
      </c>
      <c r="T27" t="e">
        <f>#REF!</f>
        <v>#REF!</v>
      </c>
      <c r="U27" t="s">
        <v>20</v>
      </c>
    </row>
    <row r="28" spans="1:21" ht="15" customHeight="1" x14ac:dyDescent="0.25">
      <c r="A28" s="31">
        <f t="shared" si="0"/>
        <v>15</v>
      </c>
      <c r="B28" s="32" t="s">
        <v>13</v>
      </c>
      <c r="C28" s="33">
        <v>1593</v>
      </c>
      <c r="D28" s="34" t="s">
        <v>14</v>
      </c>
      <c r="E28" s="35">
        <v>696</v>
      </c>
      <c r="F28" s="36">
        <v>93</v>
      </c>
      <c r="G28" s="37">
        <v>61</v>
      </c>
      <c r="H28" s="37">
        <v>75</v>
      </c>
      <c r="I28" s="37">
        <v>30</v>
      </c>
      <c r="J28" s="37">
        <v>58</v>
      </c>
      <c r="K28" s="37"/>
      <c r="L28" s="37">
        <v>115</v>
      </c>
      <c r="M28" s="37">
        <v>12</v>
      </c>
      <c r="N28" s="37">
        <v>0</v>
      </c>
      <c r="O28" s="38">
        <v>0</v>
      </c>
      <c r="P28" s="36">
        <v>0</v>
      </c>
      <c r="Q28" s="37">
        <v>16</v>
      </c>
      <c r="R28" s="39">
        <f t="shared" si="1"/>
        <v>444</v>
      </c>
      <c r="S28" s="40">
        <f t="shared" si="2"/>
        <v>460</v>
      </c>
      <c r="T28" t="e">
        <f>T27-T26</f>
        <v>#REF!</v>
      </c>
    </row>
    <row r="29" spans="1:21" ht="15" customHeight="1" x14ac:dyDescent="0.25">
      <c r="A29" s="21">
        <f t="shared" si="0"/>
        <v>16</v>
      </c>
      <c r="B29" s="22" t="s">
        <v>13</v>
      </c>
      <c r="C29" s="23">
        <v>1593</v>
      </c>
      <c r="D29" s="24" t="s">
        <v>15</v>
      </c>
      <c r="E29" s="25">
        <v>697</v>
      </c>
      <c r="F29" s="26">
        <v>92</v>
      </c>
      <c r="G29" s="27">
        <v>29</v>
      </c>
      <c r="H29" s="27">
        <v>100</v>
      </c>
      <c r="I29" s="27">
        <v>21</v>
      </c>
      <c r="J29" s="27">
        <v>43</v>
      </c>
      <c r="K29" s="27">
        <v>0</v>
      </c>
      <c r="L29" s="27">
        <v>147</v>
      </c>
      <c r="M29" s="27">
        <v>7</v>
      </c>
      <c r="N29" s="27">
        <v>0</v>
      </c>
      <c r="O29" s="28">
        <v>0</v>
      </c>
      <c r="P29" s="26">
        <v>0</v>
      </c>
      <c r="Q29" s="27">
        <v>17</v>
      </c>
      <c r="R29" s="29">
        <f t="shared" si="1"/>
        <v>439</v>
      </c>
      <c r="S29" s="30">
        <f t="shared" si="2"/>
        <v>456</v>
      </c>
      <c r="T29" s="41" t="e">
        <f>T28*100/T27</f>
        <v>#REF!</v>
      </c>
    </row>
    <row r="30" spans="1:21" ht="15" customHeight="1" x14ac:dyDescent="0.25">
      <c r="A30" s="31">
        <f t="shared" si="0"/>
        <v>17</v>
      </c>
      <c r="B30" s="32" t="s">
        <v>13</v>
      </c>
      <c r="C30" s="33">
        <v>1592</v>
      </c>
      <c r="D30" s="34" t="s">
        <v>16</v>
      </c>
      <c r="E30" s="35">
        <v>609</v>
      </c>
      <c r="F30" s="36">
        <v>93</v>
      </c>
      <c r="G30" s="37">
        <v>27</v>
      </c>
      <c r="H30" s="37">
        <v>73</v>
      </c>
      <c r="I30" s="37">
        <v>18</v>
      </c>
      <c r="J30" s="37">
        <v>47</v>
      </c>
      <c r="K30" s="37">
        <v>0</v>
      </c>
      <c r="L30" s="37">
        <v>156</v>
      </c>
      <c r="M30" s="37">
        <v>11</v>
      </c>
      <c r="N30" s="37">
        <v>0</v>
      </c>
      <c r="O30" s="38">
        <v>0</v>
      </c>
      <c r="P30" s="36">
        <v>0</v>
      </c>
      <c r="Q30" s="37">
        <v>9</v>
      </c>
      <c r="R30" s="39">
        <f t="shared" si="1"/>
        <v>425</v>
      </c>
      <c r="S30" s="40">
        <f t="shared" si="2"/>
        <v>434</v>
      </c>
      <c r="T30" s="42" t="e">
        <f>TEXT(T29,"0.00")</f>
        <v>#REF!</v>
      </c>
    </row>
    <row r="31" spans="1:21" ht="15" customHeight="1" x14ac:dyDescent="0.25">
      <c r="A31" s="21">
        <f t="shared" si="0"/>
        <v>18</v>
      </c>
      <c r="B31" s="22" t="s">
        <v>13</v>
      </c>
      <c r="C31" s="23">
        <v>1592</v>
      </c>
      <c r="D31" s="24" t="s">
        <v>14</v>
      </c>
      <c r="E31" s="25">
        <v>609</v>
      </c>
      <c r="F31" s="26">
        <v>79</v>
      </c>
      <c r="G31" s="27">
        <v>25</v>
      </c>
      <c r="H31" s="27">
        <v>71</v>
      </c>
      <c r="I31" s="27">
        <v>15</v>
      </c>
      <c r="J31" s="27">
        <v>47</v>
      </c>
      <c r="K31" s="27">
        <v>0</v>
      </c>
      <c r="L31" s="27">
        <v>145</v>
      </c>
      <c r="M31" s="27">
        <v>4</v>
      </c>
      <c r="N31" s="27">
        <v>0</v>
      </c>
      <c r="O31" s="28">
        <v>0</v>
      </c>
      <c r="P31" s="26">
        <v>0</v>
      </c>
      <c r="Q31" s="27">
        <v>15</v>
      </c>
      <c r="R31" s="29">
        <f t="shared" si="1"/>
        <v>386</v>
      </c>
      <c r="S31" s="30">
        <f t="shared" si="2"/>
        <v>401</v>
      </c>
    </row>
    <row r="32" spans="1:21" ht="15" customHeight="1" x14ac:dyDescent="0.25">
      <c r="A32" s="31">
        <f t="shared" si="0"/>
        <v>19</v>
      </c>
      <c r="B32" s="32" t="s">
        <v>13</v>
      </c>
      <c r="C32" s="33">
        <v>1592</v>
      </c>
      <c r="D32" s="34" t="s">
        <v>15</v>
      </c>
      <c r="E32" s="35">
        <v>610</v>
      </c>
      <c r="F32" s="36">
        <v>108</v>
      </c>
      <c r="G32" s="37">
        <v>21</v>
      </c>
      <c r="H32" s="37">
        <v>76</v>
      </c>
      <c r="I32" s="37">
        <v>24</v>
      </c>
      <c r="J32" s="37">
        <v>38</v>
      </c>
      <c r="K32" s="37">
        <v>0</v>
      </c>
      <c r="L32" s="37">
        <v>138</v>
      </c>
      <c r="M32" s="37">
        <v>8</v>
      </c>
      <c r="N32" s="37">
        <v>0</v>
      </c>
      <c r="O32" s="38">
        <v>0</v>
      </c>
      <c r="P32" s="36">
        <v>0</v>
      </c>
      <c r="Q32" s="37">
        <v>8</v>
      </c>
      <c r="R32" s="39">
        <f t="shared" si="1"/>
        <v>413</v>
      </c>
      <c r="S32" s="40">
        <f t="shared" si="2"/>
        <v>421</v>
      </c>
    </row>
    <row r="33" spans="1:19" ht="15" customHeight="1" x14ac:dyDescent="0.25">
      <c r="A33" s="21">
        <f t="shared" si="0"/>
        <v>20</v>
      </c>
      <c r="B33" s="22" t="s">
        <v>13</v>
      </c>
      <c r="C33" s="23">
        <v>1591</v>
      </c>
      <c r="D33" s="24" t="s">
        <v>15</v>
      </c>
      <c r="E33" s="25">
        <v>636</v>
      </c>
      <c r="F33" s="26">
        <v>66</v>
      </c>
      <c r="G33" s="27">
        <v>29</v>
      </c>
      <c r="H33" s="27">
        <v>82</v>
      </c>
      <c r="I33" s="27">
        <v>18</v>
      </c>
      <c r="J33" s="27">
        <v>29</v>
      </c>
      <c r="K33" s="27">
        <v>0</v>
      </c>
      <c r="L33" s="27">
        <v>170</v>
      </c>
      <c r="M33" s="27">
        <v>7</v>
      </c>
      <c r="N33" s="27">
        <v>0</v>
      </c>
      <c r="O33" s="28">
        <v>0</v>
      </c>
      <c r="P33" s="26">
        <v>0</v>
      </c>
      <c r="Q33" s="27">
        <v>8</v>
      </c>
      <c r="R33" s="29">
        <f t="shared" si="1"/>
        <v>401</v>
      </c>
      <c r="S33" s="30">
        <f t="shared" si="2"/>
        <v>409</v>
      </c>
    </row>
    <row r="34" spans="1:19" ht="15" customHeight="1" x14ac:dyDescent="0.25">
      <c r="A34" s="31">
        <f t="shared" si="0"/>
        <v>21</v>
      </c>
      <c r="B34" s="32" t="s">
        <v>13</v>
      </c>
      <c r="C34" s="33">
        <v>1590</v>
      </c>
      <c r="D34" s="34" t="s">
        <v>14</v>
      </c>
      <c r="E34" s="35">
        <v>584</v>
      </c>
      <c r="F34" s="36">
        <v>84</v>
      </c>
      <c r="G34" s="37">
        <v>35</v>
      </c>
      <c r="H34" s="37">
        <v>55</v>
      </c>
      <c r="I34" s="37">
        <v>22</v>
      </c>
      <c r="J34" s="37">
        <v>58</v>
      </c>
      <c r="K34" s="37">
        <v>0</v>
      </c>
      <c r="L34" s="37">
        <v>114</v>
      </c>
      <c r="M34" s="37">
        <v>14</v>
      </c>
      <c r="N34" s="37">
        <v>0</v>
      </c>
      <c r="O34" s="38">
        <v>0</v>
      </c>
      <c r="P34" s="36">
        <v>0</v>
      </c>
      <c r="Q34" s="37">
        <v>10</v>
      </c>
      <c r="R34" s="39">
        <f t="shared" si="1"/>
        <v>382</v>
      </c>
      <c r="S34" s="40">
        <f t="shared" si="2"/>
        <v>392</v>
      </c>
    </row>
    <row r="35" spans="1:19" ht="15" customHeight="1" x14ac:dyDescent="0.25">
      <c r="A35" s="21">
        <f t="shared" si="0"/>
        <v>22</v>
      </c>
      <c r="B35" s="22" t="s">
        <v>13</v>
      </c>
      <c r="C35" s="23">
        <v>1590</v>
      </c>
      <c r="D35" s="24" t="s">
        <v>15</v>
      </c>
      <c r="E35" s="25">
        <v>585</v>
      </c>
      <c r="F35" s="26">
        <v>112</v>
      </c>
      <c r="G35" s="27">
        <v>36</v>
      </c>
      <c r="H35" s="27">
        <v>65</v>
      </c>
      <c r="I35" s="27">
        <v>31</v>
      </c>
      <c r="J35" s="27">
        <v>35</v>
      </c>
      <c r="K35" s="27">
        <v>0</v>
      </c>
      <c r="L35" s="27">
        <v>96</v>
      </c>
      <c r="M35" s="27">
        <v>20</v>
      </c>
      <c r="N35" s="27">
        <v>0</v>
      </c>
      <c r="O35" s="28">
        <v>0</v>
      </c>
      <c r="P35" s="26">
        <v>0</v>
      </c>
      <c r="Q35" s="27">
        <v>6</v>
      </c>
      <c r="R35" s="29">
        <f t="shared" si="1"/>
        <v>395</v>
      </c>
      <c r="S35" s="30">
        <f t="shared" si="2"/>
        <v>401</v>
      </c>
    </row>
    <row r="36" spans="1:19" ht="5.0999999999999996" customHeight="1" x14ac:dyDescent="0.25">
      <c r="A36" s="43"/>
      <c r="B36" s="44"/>
      <c r="C36" s="45"/>
      <c r="D36" s="46"/>
      <c r="E36" s="47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9"/>
    </row>
    <row r="37" spans="1:19" ht="5.0999999999999996" customHeight="1" x14ac:dyDescent="0.25">
      <c r="A37" s="50"/>
      <c r="B37" s="51"/>
      <c r="C37" s="52"/>
      <c r="D37" s="53"/>
      <c r="E37" s="54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6"/>
    </row>
    <row r="38" spans="1:19" ht="5.0999999999999996" customHeight="1" x14ac:dyDescent="0.25">
      <c r="A38" s="43"/>
      <c r="B38" s="44"/>
      <c r="C38" s="45"/>
      <c r="D38" s="46"/>
      <c r="E38" s="47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9"/>
    </row>
    <row r="39" spans="1:19" x14ac:dyDescent="0.25">
      <c r="A39" s="57" t="s">
        <v>17</v>
      </c>
      <c r="B39" s="57"/>
      <c r="C39" s="57">
        <f>COUNTA(C14:C35)</f>
        <v>22</v>
      </c>
      <c r="D39" s="58"/>
      <c r="E39" s="59">
        <f>SUM(E14:E35)</f>
        <v>12903</v>
      </c>
      <c r="F39" s="59">
        <f t="shared" ref="F39:S39" si="3">SUM(F14:F35)</f>
        <v>1504</v>
      </c>
      <c r="G39" s="59">
        <f t="shared" si="3"/>
        <v>742</v>
      </c>
      <c r="H39" s="59">
        <f t="shared" si="3"/>
        <v>1614</v>
      </c>
      <c r="I39" s="59">
        <f t="shared" si="3"/>
        <v>523</v>
      </c>
      <c r="J39" s="59">
        <f t="shared" si="3"/>
        <v>1006</v>
      </c>
      <c r="K39" s="59">
        <f t="shared" si="3"/>
        <v>0</v>
      </c>
      <c r="L39" s="59">
        <f t="shared" si="3"/>
        <v>2438</v>
      </c>
      <c r="M39" s="59">
        <f t="shared" si="3"/>
        <v>201</v>
      </c>
      <c r="N39" s="59">
        <f t="shared" si="3"/>
        <v>0</v>
      </c>
      <c r="O39" s="59">
        <f t="shared" si="3"/>
        <v>0</v>
      </c>
      <c r="P39" s="59">
        <f t="shared" si="3"/>
        <v>1</v>
      </c>
      <c r="Q39" s="59">
        <f t="shared" si="3"/>
        <v>250</v>
      </c>
      <c r="R39" s="59">
        <f t="shared" si="3"/>
        <v>8028</v>
      </c>
      <c r="S39" s="59">
        <f t="shared" si="3"/>
        <v>8279</v>
      </c>
    </row>
  </sheetData>
  <mergeCells count="7">
    <mergeCell ref="F5:S7"/>
    <mergeCell ref="A7:D7"/>
    <mergeCell ref="A8:D8"/>
    <mergeCell ref="F8:S10"/>
    <mergeCell ref="A12:E12"/>
    <mergeCell ref="F12:O12"/>
    <mergeCell ref="P12:S12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José María Ramírez Hernández</cp:lastModifiedBy>
  <dcterms:created xsi:type="dcterms:W3CDTF">2015-06-07T01:42:28Z</dcterms:created>
  <dcterms:modified xsi:type="dcterms:W3CDTF">2015-11-11T18:01:13Z</dcterms:modified>
</cp:coreProperties>
</file>