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ropbox\Computo\Ayuntamientos\M111_zinapecuaro\"/>
    </mc:Choice>
  </mc:AlternateContent>
  <bookViews>
    <workbookView xWindow="0" yWindow="0" windowWidth="28800" windowHeight="12435"/>
  </bookViews>
  <sheets>
    <sheet name="Hoja1" sheetId="1" r:id="rId1"/>
  </sheets>
  <definedNames>
    <definedName name="_xlnm._FilterDatabase" localSheetId="0" hidden="1">Hoja1!$A$13:$T$13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9" i="1" l="1"/>
  <c r="S79" i="1" s="1"/>
  <c r="R78" i="1"/>
  <c r="S78" i="1" s="1"/>
  <c r="R77" i="1"/>
  <c r="S77" i="1" s="1"/>
  <c r="R76" i="1"/>
  <c r="S76" i="1" s="1"/>
  <c r="R75" i="1"/>
  <c r="S75" i="1" s="1"/>
  <c r="R74" i="1"/>
  <c r="S74" i="1" s="1"/>
  <c r="R73" i="1"/>
  <c r="S73" i="1" s="1"/>
  <c r="R72" i="1"/>
  <c r="S72" i="1" s="1"/>
  <c r="R71" i="1"/>
  <c r="S71" i="1" s="1"/>
  <c r="R70" i="1"/>
  <c r="S70" i="1" s="1"/>
  <c r="R69" i="1"/>
  <c r="S69" i="1" s="1"/>
  <c r="R68" i="1"/>
  <c r="S68" i="1" s="1"/>
  <c r="R67" i="1"/>
  <c r="S67" i="1" s="1"/>
  <c r="R66" i="1"/>
  <c r="S66" i="1" s="1"/>
  <c r="R65" i="1"/>
  <c r="S65" i="1" s="1"/>
  <c r="R64" i="1"/>
  <c r="S64" i="1" s="1"/>
  <c r="R63" i="1"/>
  <c r="S63" i="1" s="1"/>
  <c r="R62" i="1"/>
  <c r="S62" i="1" s="1"/>
  <c r="R61" i="1"/>
  <c r="S61" i="1" s="1"/>
  <c r="R60" i="1"/>
  <c r="S60" i="1" s="1"/>
  <c r="R59" i="1"/>
  <c r="S59" i="1" s="1"/>
  <c r="R58" i="1"/>
  <c r="S58" i="1" s="1"/>
  <c r="R57" i="1"/>
  <c r="S57" i="1" s="1"/>
  <c r="R56" i="1"/>
  <c r="S56" i="1" s="1"/>
  <c r="R55" i="1"/>
  <c r="S55" i="1" s="1"/>
  <c r="R54" i="1"/>
  <c r="S54" i="1" s="1"/>
  <c r="R53" i="1"/>
  <c r="S53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A65" i="1" l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S83" i="1" l="1"/>
  <c r="R83" i="1"/>
  <c r="T14" i="1"/>
  <c r="T15" i="1"/>
  <c r="T78" i="1"/>
  <c r="T79" i="1" s="1"/>
  <c r="T66" i="1"/>
  <c r="T67" i="1" s="1"/>
  <c r="T68" i="1" s="1"/>
  <c r="T69" i="1" s="1"/>
  <c r="T51" i="1"/>
  <c r="T52" i="1" s="1"/>
  <c r="T53" i="1" s="1"/>
  <c r="T54" i="1" s="1"/>
  <c r="T39" i="1"/>
  <c r="T40" i="1" s="1"/>
  <c r="T41" i="1" s="1"/>
  <c r="T42" i="1" s="1"/>
  <c r="T27" i="1"/>
  <c r="T28" i="1" s="1"/>
  <c r="T29" i="1" s="1"/>
  <c r="T30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T16" i="1" l="1"/>
  <c r="T17" i="1" l="1"/>
  <c r="T18" i="1" s="1"/>
  <c r="A10" i="1" s="1"/>
  <c r="A9" i="1"/>
</calcChain>
</file>

<file path=xl/sharedStrings.xml><?xml version="1.0" encoding="utf-8"?>
<sst xmlns="http://schemas.openxmlformats.org/spreadsheetml/2006/main" count="148" uniqueCount="21">
  <si>
    <t>Municipio: 111 Zinapecuaro</t>
  </si>
  <si>
    <t>Ayuntamiento</t>
  </si>
  <si>
    <t>CASILLAS</t>
  </si>
  <si>
    <t>VOTOS DE PARTIDOS</t>
  </si>
  <si>
    <t>VOTACION</t>
  </si>
  <si>
    <t>CVO.</t>
  </si>
  <si>
    <t>MUNICIPIO</t>
  </si>
  <si>
    <t>SECCIÓN</t>
  </si>
  <si>
    <t>CASILLA</t>
  </si>
  <si>
    <t>BOLETAS EN CASILLA</t>
  </si>
  <si>
    <t>NO REGISTRADOS</t>
  </si>
  <si>
    <t>VOTOS NULOS</t>
  </si>
  <si>
    <t>SUMA DE VOTOS VALIDOS</t>
  </si>
  <si>
    <t>ZINAPECUARO</t>
  </si>
  <si>
    <t>BÁSICA</t>
  </si>
  <si>
    <t>CONTIGUA 1</t>
  </si>
  <si>
    <t>CONTIGUA 2</t>
  </si>
  <si>
    <t>EXTRAORDINARIA 1</t>
  </si>
  <si>
    <t>TOTAL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</si>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</sst>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b/>
      <sz val="8"/>
      <name val="Calibri"/>
      <family val="2"/>
    </font>
    <font>
      <sz val="8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0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7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10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1" fillId="0" borderId="9" xfId="1" applyNumberFormat="1" applyFont="1" applyFill="1" applyBorder="1" applyAlignment="1">
      <alignment horizontal="center" wrapText="1"/>
    </xf>
    <xf numFmtId="165" fontId="11" fillId="0" borderId="10" xfId="1" applyNumberFormat="1" applyFont="1" applyFill="1" applyBorder="1" applyAlignment="1">
      <alignment horizontal="left" wrapText="1"/>
    </xf>
    <xf numFmtId="165" fontId="11" fillId="0" borderId="10" xfId="1" applyNumberFormat="1" applyFont="1" applyFill="1" applyBorder="1" applyAlignment="1">
      <alignment horizontal="center" wrapText="1"/>
    </xf>
    <xf numFmtId="0" fontId="11" fillId="0" borderId="10" xfId="1" applyFont="1" applyFill="1" applyBorder="1" applyAlignment="1">
      <alignment horizontal="left" wrapText="1"/>
    </xf>
    <xf numFmtId="0" fontId="11" fillId="0" borderId="11" xfId="1" applyFont="1" applyFill="1" applyBorder="1" applyAlignment="1">
      <alignment horizontal="right" wrapText="1"/>
    </xf>
    <xf numFmtId="0" fontId="11" fillId="0" borderId="9" xfId="1" applyFont="1" applyFill="1" applyBorder="1" applyAlignment="1" applyProtection="1">
      <alignment wrapText="1"/>
      <protection locked="0"/>
    </xf>
    <xf numFmtId="0" fontId="11" fillId="0" borderId="10" xfId="1" applyFont="1" applyFill="1" applyBorder="1" applyAlignment="1" applyProtection="1">
      <alignment wrapText="1"/>
      <protection locked="0"/>
    </xf>
    <xf numFmtId="0" fontId="11" fillId="0" borderId="11" xfId="1" applyFont="1" applyFill="1" applyBorder="1" applyAlignment="1" applyProtection="1">
      <alignment wrapText="1"/>
      <protection locked="0"/>
    </xf>
    <xf numFmtId="0" fontId="11" fillId="0" borderId="12" xfId="1" applyFont="1" applyFill="1" applyBorder="1" applyAlignment="1" applyProtection="1">
      <alignment wrapText="1"/>
    </xf>
    <xf numFmtId="0" fontId="11" fillId="0" borderId="11" xfId="1" applyFont="1" applyFill="1" applyBorder="1" applyAlignment="1" applyProtection="1">
      <alignment wrapText="1"/>
    </xf>
    <xf numFmtId="166" fontId="11" fillId="5" borderId="13" xfId="1" applyNumberFormat="1" applyFont="1" applyFill="1" applyBorder="1" applyAlignment="1">
      <alignment horizontal="center" wrapText="1"/>
    </xf>
    <xf numFmtId="165" fontId="11" fillId="5" borderId="1" xfId="1" applyNumberFormat="1" applyFont="1" applyFill="1" applyBorder="1" applyAlignment="1">
      <alignment horizontal="left" wrapText="1"/>
    </xf>
    <xf numFmtId="165" fontId="11" fillId="5" borderId="14" xfId="1" applyNumberFormat="1" applyFont="1" applyFill="1" applyBorder="1" applyAlignment="1">
      <alignment horizontal="center" wrapText="1"/>
    </xf>
    <xf numFmtId="0" fontId="11" fillId="5" borderId="14" xfId="1" applyFont="1" applyFill="1" applyBorder="1" applyAlignment="1">
      <alignment horizontal="left" wrapText="1"/>
    </xf>
    <xf numFmtId="0" fontId="11" fillId="5" borderId="15" xfId="1" applyFont="1" applyFill="1" applyBorder="1" applyAlignment="1">
      <alignment horizontal="right" wrapText="1"/>
    </xf>
    <xf numFmtId="0" fontId="11" fillId="5" borderId="13" xfId="1" applyFont="1" applyFill="1" applyBorder="1" applyAlignment="1" applyProtection="1">
      <alignment wrapText="1"/>
      <protection locked="0"/>
    </xf>
    <xf numFmtId="0" fontId="11" fillId="5" borderId="14" xfId="1" applyFont="1" applyFill="1" applyBorder="1" applyAlignment="1" applyProtection="1">
      <alignment wrapText="1"/>
      <protection locked="0"/>
    </xf>
    <xf numFmtId="0" fontId="11" fillId="5" borderId="15" xfId="1" applyFont="1" applyFill="1" applyBorder="1" applyAlignment="1" applyProtection="1">
      <alignment wrapText="1"/>
      <protection locked="0"/>
    </xf>
    <xf numFmtId="0" fontId="11" fillId="5" borderId="16" xfId="1" applyFont="1" applyFill="1" applyBorder="1" applyAlignment="1" applyProtection="1">
      <alignment wrapText="1"/>
    </xf>
    <xf numFmtId="0" fontId="11" fillId="5" borderId="17" xfId="1" applyFont="1" applyFill="1" applyBorder="1" applyAlignment="1" applyProtection="1">
      <alignment wrapText="1"/>
    </xf>
    <xf numFmtId="166" fontId="11" fillId="0" borderId="18" xfId="1" applyNumberFormat="1" applyFont="1" applyFill="1" applyBorder="1" applyAlignment="1">
      <alignment horizontal="center" wrapText="1"/>
    </xf>
    <xf numFmtId="165" fontId="11" fillId="0" borderId="14" xfId="1" applyNumberFormat="1" applyFont="1" applyFill="1" applyBorder="1" applyAlignment="1">
      <alignment horizontal="left" wrapText="1"/>
    </xf>
    <xf numFmtId="165" fontId="11" fillId="0" borderId="1" xfId="1" applyNumberFormat="1" applyFont="1" applyFill="1" applyBorder="1" applyAlignment="1">
      <alignment horizontal="center" wrapText="1"/>
    </xf>
    <xf numFmtId="0" fontId="11" fillId="0" borderId="1" xfId="1" applyFont="1" applyFill="1" applyBorder="1" applyAlignment="1">
      <alignment horizontal="left" wrapText="1"/>
    </xf>
    <xf numFmtId="0" fontId="11" fillId="0" borderId="17" xfId="1" applyFont="1" applyFill="1" applyBorder="1" applyAlignment="1">
      <alignment horizontal="right" wrapText="1"/>
    </xf>
    <xf numFmtId="0" fontId="11" fillId="0" borderId="18" xfId="1" applyFont="1" applyFill="1" applyBorder="1" applyAlignment="1" applyProtection="1">
      <alignment wrapText="1"/>
      <protection locked="0"/>
    </xf>
    <xf numFmtId="0" fontId="11" fillId="0" borderId="1" xfId="1" applyFont="1" applyFill="1" applyBorder="1" applyAlignment="1" applyProtection="1">
      <alignment wrapText="1"/>
      <protection locked="0"/>
    </xf>
    <xf numFmtId="0" fontId="11" fillId="0" borderId="17" xfId="1" applyFont="1" applyFill="1" applyBorder="1" applyAlignment="1" applyProtection="1">
      <alignment wrapText="1"/>
      <protection locked="0"/>
    </xf>
    <xf numFmtId="0" fontId="11" fillId="0" borderId="16" xfId="1" applyFont="1" applyFill="1" applyBorder="1" applyAlignment="1" applyProtection="1">
      <alignment wrapText="1"/>
    </xf>
    <xf numFmtId="0" fontId="11" fillId="0" borderId="17" xfId="1" applyFont="1" applyFill="1" applyBorder="1" applyAlignment="1" applyProtection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1" fillId="0" borderId="0" xfId="1" applyNumberFormat="1" applyFont="1" applyFill="1" applyBorder="1" applyAlignment="1">
      <alignment horizontal="center" wrapText="1"/>
    </xf>
    <xf numFmtId="165" fontId="11" fillId="0" borderId="0" xfId="1" applyNumberFormat="1" applyFont="1" applyFill="1" applyBorder="1" applyAlignment="1">
      <alignment horizontal="left" wrapText="1"/>
    </xf>
    <xf numFmtId="165" fontId="11" fillId="0" borderId="0" xfId="1" applyNumberFormat="1" applyFont="1" applyFill="1" applyBorder="1" applyAlignment="1">
      <alignment horizontal="center" wrapText="1"/>
    </xf>
    <xf numFmtId="0" fontId="11" fillId="0" borderId="0" xfId="1" applyFont="1" applyFill="1" applyBorder="1" applyAlignment="1">
      <alignment horizontal="left" wrapText="1"/>
    </xf>
    <xf numFmtId="0" fontId="11" fillId="0" borderId="0" xfId="1" applyFont="1" applyFill="1" applyBorder="1" applyAlignment="1">
      <alignment horizontal="right" wrapText="1"/>
    </xf>
    <xf numFmtId="0" fontId="11" fillId="0" borderId="0" xfId="1" applyFont="1" applyFill="1" applyBorder="1" applyAlignment="1" applyProtection="1">
      <alignment wrapText="1"/>
      <protection locked="0"/>
    </xf>
    <xf numFmtId="0" fontId="11" fillId="0" borderId="0" xfId="1" applyFont="1" applyFill="1" applyBorder="1" applyAlignment="1">
      <alignment wrapText="1"/>
    </xf>
    <xf numFmtId="166" fontId="11" fillId="6" borderId="0" xfId="1" applyNumberFormat="1" applyFont="1" applyFill="1" applyBorder="1" applyAlignment="1">
      <alignment horizontal="center" wrapText="1"/>
    </xf>
    <xf numFmtId="165" fontId="11" fillId="6" borderId="0" xfId="1" applyNumberFormat="1" applyFont="1" applyFill="1" applyBorder="1" applyAlignment="1">
      <alignment horizontal="left" wrapText="1"/>
    </xf>
    <xf numFmtId="165" fontId="11" fillId="6" borderId="0" xfId="1" applyNumberFormat="1" applyFont="1" applyFill="1" applyBorder="1" applyAlignment="1">
      <alignment horizontal="center" wrapText="1"/>
    </xf>
    <xf numFmtId="0" fontId="11" fillId="6" borderId="0" xfId="1" applyFont="1" applyFill="1" applyBorder="1" applyAlignment="1">
      <alignment horizontal="left" wrapText="1"/>
    </xf>
    <xf numFmtId="0" fontId="11" fillId="6" borderId="0" xfId="1" applyFont="1" applyFill="1" applyBorder="1" applyAlignment="1">
      <alignment horizontal="right" wrapText="1"/>
    </xf>
    <xf numFmtId="0" fontId="11" fillId="6" borderId="0" xfId="1" applyFont="1" applyFill="1" applyBorder="1" applyAlignment="1" applyProtection="1">
      <alignment wrapText="1"/>
      <protection locked="0"/>
    </xf>
    <xf numFmtId="0" fontId="11" fillId="6" borderId="0" xfId="1" applyFont="1" applyFill="1" applyBorder="1" applyAlignment="1">
      <alignment wrapText="1"/>
    </xf>
    <xf numFmtId="0" fontId="9" fillId="7" borderId="19" xfId="1" applyFont="1" applyFill="1" applyBorder="1" applyAlignment="1" applyProtection="1">
      <alignment horizontal="center" vertical="center" wrapText="1"/>
    </xf>
    <xf numFmtId="0" fontId="9" fillId="7" borderId="19" xfId="1" applyFont="1" applyFill="1" applyBorder="1" applyAlignment="1" applyProtection="1">
      <alignment horizontal="left" vertical="center" wrapText="1"/>
    </xf>
    <xf numFmtId="3" fontId="9" fillId="7" borderId="19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7625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3200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16</xdr:col>
      <xdr:colOff>581025</xdr:colOff>
      <xdr:row>0</xdr:row>
      <xdr:rowOff>0</xdr:rowOff>
    </xdr:from>
    <xdr:ext cx="1340560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0300" y="0"/>
          <a:ext cx="1340560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0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050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5175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1750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0125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9550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8899" y="2238374"/>
          <a:ext cx="600075" cy="6000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tabSelected="1" workbookViewId="0">
      <selection activeCell="D3" sqref="D3"/>
    </sheetView>
  </sheetViews>
  <sheetFormatPr baseColWidth="10" defaultRowHeight="15" x14ac:dyDescent="0.25"/>
  <cols>
    <col min="1" max="1" width="5.140625" bestFit="1" customWidth="1"/>
    <col min="2" max="2" width="10.140625" style="8" bestFit="1" customWidth="1"/>
    <col min="3" max="3" width="6.5703125" style="8" bestFit="1" customWidth="1"/>
    <col min="4" max="4" width="13.42578125" bestFit="1" customWidth="1"/>
    <col min="5" max="5" width="9.42578125" customWidth="1"/>
    <col min="6" max="15" width="8.7109375" customWidth="1"/>
    <col min="16" max="19" width="9.7109375" customWidth="1"/>
    <col min="20" max="20" width="11.42578125" hidden="1" customWidth="1"/>
  </cols>
  <sheetData>
    <row r="1" spans="1:20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0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0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0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0" ht="15" customHeight="1" x14ac:dyDescent="0.25">
      <c r="B5" s="1"/>
      <c r="C5" s="1"/>
      <c r="D5" s="1"/>
      <c r="E5" s="2"/>
      <c r="F5" s="63" t="s">
        <v>19</v>
      </c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</row>
    <row r="6" spans="1:20" ht="15" customHeight="1" x14ac:dyDescent="0.25">
      <c r="B6" s="1"/>
      <c r="C6" s="1"/>
      <c r="D6" s="1"/>
      <c r="E6" s="2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</row>
    <row r="7" spans="1:20" ht="15" customHeight="1" x14ac:dyDescent="0.3">
      <c r="A7" s="64"/>
      <c r="B7" s="64"/>
      <c r="C7" s="64"/>
      <c r="D7" s="64"/>
      <c r="E7" s="2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</row>
    <row r="8" spans="1:20" ht="15" customHeight="1" x14ac:dyDescent="0.3">
      <c r="A8" s="64" t="s">
        <v>0</v>
      </c>
      <c r="B8" s="64"/>
      <c r="C8" s="64"/>
      <c r="D8" s="64"/>
      <c r="F8" s="65" t="s">
        <v>1</v>
      </c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</row>
    <row r="9" spans="1:20" ht="15" customHeight="1" x14ac:dyDescent="0.3">
      <c r="A9" s="3" t="str">
        <f>CONCATENATE("Casillas computadas: ",T16," de ",T15)</f>
        <v>Casillas computadas: 66 de 66</v>
      </c>
      <c r="B9" s="4"/>
      <c r="C9" s="4"/>
      <c r="D9" s="4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</row>
    <row r="10" spans="1:20" ht="15" customHeight="1" x14ac:dyDescent="0.3">
      <c r="A10" s="5" t="str">
        <f>CONCATENATE("Porcentaje de avance de captura: ",T18,"%")</f>
        <v>Porcentaje de avance de captura: 100.00%</v>
      </c>
      <c r="B10" s="6"/>
      <c r="C10" s="6"/>
      <c r="D10" s="7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</row>
    <row r="11" spans="1:20" ht="15" customHeight="1" thickBot="1" x14ac:dyDescent="0.3">
      <c r="F11" s="2"/>
      <c r="G11" s="2"/>
      <c r="H11" s="2"/>
      <c r="I11" s="2"/>
      <c r="J11" s="2"/>
      <c r="K11" s="2"/>
    </row>
    <row r="12" spans="1:20" ht="15" customHeight="1" thickBot="1" x14ac:dyDescent="0.3">
      <c r="A12" s="66" t="s">
        <v>2</v>
      </c>
      <c r="B12" s="67"/>
      <c r="C12" s="67"/>
      <c r="D12" s="67"/>
      <c r="E12" s="68"/>
      <c r="F12" s="69" t="s">
        <v>3</v>
      </c>
      <c r="G12" s="70"/>
      <c r="H12" s="70"/>
      <c r="I12" s="70"/>
      <c r="J12" s="70"/>
      <c r="K12" s="70"/>
      <c r="L12" s="70"/>
      <c r="M12" s="70"/>
      <c r="N12" s="70"/>
      <c r="O12" s="71"/>
      <c r="P12" s="72" t="s">
        <v>4</v>
      </c>
      <c r="Q12" s="73"/>
      <c r="R12" s="73"/>
      <c r="S12" s="74"/>
    </row>
    <row r="13" spans="1:20" s="13" customFormat="1" ht="42" customHeight="1" thickBot="1" x14ac:dyDescent="0.3">
      <c r="A13" s="9" t="s">
        <v>5</v>
      </c>
      <c r="B13" s="9" t="s">
        <v>6</v>
      </c>
      <c r="C13" s="9" t="s">
        <v>7</v>
      </c>
      <c r="D13" s="9" t="s">
        <v>8</v>
      </c>
      <c r="E13" s="9" t="s">
        <v>9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 t="s">
        <v>10</v>
      </c>
      <c r="Q13" s="11" t="s">
        <v>11</v>
      </c>
      <c r="R13" s="12" t="s">
        <v>12</v>
      </c>
      <c r="S13" s="11" t="s">
        <v>20</v>
      </c>
    </row>
    <row r="14" spans="1:20" ht="15" customHeight="1" x14ac:dyDescent="0.25">
      <c r="A14" s="14">
        <v>1</v>
      </c>
      <c r="B14" s="15" t="s">
        <v>13</v>
      </c>
      <c r="C14" s="16">
        <v>2569</v>
      </c>
      <c r="D14" s="17" t="s">
        <v>14</v>
      </c>
      <c r="E14" s="18">
        <v>551</v>
      </c>
      <c r="F14" s="19">
        <v>7</v>
      </c>
      <c r="G14" s="20">
        <v>86</v>
      </c>
      <c r="H14" s="20">
        <v>84</v>
      </c>
      <c r="I14" s="20">
        <v>1</v>
      </c>
      <c r="J14" s="20">
        <v>38</v>
      </c>
      <c r="K14" s="20">
        <v>30</v>
      </c>
      <c r="L14" s="20">
        <v>1</v>
      </c>
      <c r="M14" s="20">
        <v>18</v>
      </c>
      <c r="N14" s="20"/>
      <c r="O14" s="21">
        <v>15</v>
      </c>
      <c r="P14" s="19">
        <v>0</v>
      </c>
      <c r="Q14" s="20">
        <v>10</v>
      </c>
      <c r="R14" s="22">
        <f>SUM(F14:O14)</f>
        <v>280</v>
      </c>
      <c r="S14" s="23">
        <f>P14+Q14+R14</f>
        <v>290</v>
      </c>
      <c r="T14">
        <f>COUNTIF(S14:S79,0)</f>
        <v>0</v>
      </c>
    </row>
    <row r="15" spans="1:20" ht="15" customHeight="1" x14ac:dyDescent="0.25">
      <c r="A15" s="24">
        <f t="shared" ref="A15:A78" si="0">A14+1</f>
        <v>2</v>
      </c>
      <c r="B15" s="25" t="s">
        <v>13</v>
      </c>
      <c r="C15" s="26">
        <v>2568</v>
      </c>
      <c r="D15" s="27" t="s">
        <v>15</v>
      </c>
      <c r="E15" s="28">
        <v>710</v>
      </c>
      <c r="F15" s="29">
        <v>10</v>
      </c>
      <c r="G15" s="30">
        <v>119</v>
      </c>
      <c r="H15" s="30">
        <v>112</v>
      </c>
      <c r="I15" s="30">
        <v>4</v>
      </c>
      <c r="J15" s="30">
        <v>23</v>
      </c>
      <c r="K15" s="30">
        <v>52</v>
      </c>
      <c r="L15" s="30">
        <v>9</v>
      </c>
      <c r="M15" s="30">
        <v>18</v>
      </c>
      <c r="N15" s="30"/>
      <c r="O15" s="31">
        <v>5</v>
      </c>
      <c r="P15" s="29">
        <v>0</v>
      </c>
      <c r="Q15" s="30">
        <v>11</v>
      </c>
      <c r="R15" s="32">
        <f t="shared" ref="R15:R77" si="1">SUM(F15:O15)</f>
        <v>352</v>
      </c>
      <c r="S15" s="33">
        <f t="shared" ref="S15:S78" si="2">P15+Q15+R15</f>
        <v>363</v>
      </c>
      <c r="T15">
        <f>C83</f>
        <v>66</v>
      </c>
    </row>
    <row r="16" spans="1:20" ht="15" customHeight="1" x14ac:dyDescent="0.25">
      <c r="A16" s="34">
        <f t="shared" si="0"/>
        <v>3</v>
      </c>
      <c r="B16" s="35" t="s">
        <v>13</v>
      </c>
      <c r="C16" s="36">
        <v>2568</v>
      </c>
      <c r="D16" s="37" t="s">
        <v>14</v>
      </c>
      <c r="E16" s="38">
        <v>711</v>
      </c>
      <c r="F16" s="39">
        <v>6</v>
      </c>
      <c r="G16" s="40">
        <v>130</v>
      </c>
      <c r="H16" s="40">
        <v>109</v>
      </c>
      <c r="I16" s="40">
        <v>2</v>
      </c>
      <c r="J16" s="40">
        <v>17</v>
      </c>
      <c r="K16" s="40">
        <v>48</v>
      </c>
      <c r="L16" s="40">
        <v>5</v>
      </c>
      <c r="M16" s="40">
        <v>23</v>
      </c>
      <c r="N16" s="40"/>
      <c r="O16" s="41">
        <v>8</v>
      </c>
      <c r="P16" s="39">
        <v>0</v>
      </c>
      <c r="Q16" s="40">
        <v>8</v>
      </c>
      <c r="R16" s="42">
        <f t="shared" si="1"/>
        <v>348</v>
      </c>
      <c r="S16" s="43">
        <f t="shared" si="2"/>
        <v>356</v>
      </c>
      <c r="T16">
        <f>T15-T14</f>
        <v>66</v>
      </c>
    </row>
    <row r="17" spans="1:20" ht="15" customHeight="1" x14ac:dyDescent="0.25">
      <c r="A17" s="24">
        <f t="shared" si="0"/>
        <v>4</v>
      </c>
      <c r="B17" s="25" t="s">
        <v>13</v>
      </c>
      <c r="C17" s="26">
        <v>2567</v>
      </c>
      <c r="D17" s="27" t="s">
        <v>14</v>
      </c>
      <c r="E17" s="28">
        <v>757</v>
      </c>
      <c r="F17" s="29">
        <v>44</v>
      </c>
      <c r="G17" s="30">
        <v>147</v>
      </c>
      <c r="H17" s="30">
        <v>24</v>
      </c>
      <c r="I17" s="30">
        <v>2</v>
      </c>
      <c r="J17" s="30">
        <v>28</v>
      </c>
      <c r="K17" s="30">
        <v>19</v>
      </c>
      <c r="L17" s="30">
        <v>17</v>
      </c>
      <c r="M17" s="30">
        <v>22</v>
      </c>
      <c r="N17" s="30"/>
      <c r="O17" s="31">
        <v>4</v>
      </c>
      <c r="P17" s="29">
        <v>0</v>
      </c>
      <c r="Q17" s="30">
        <v>24</v>
      </c>
      <c r="R17" s="32">
        <f t="shared" si="1"/>
        <v>307</v>
      </c>
      <c r="S17" s="33">
        <f t="shared" si="2"/>
        <v>331</v>
      </c>
      <c r="T17" s="44">
        <f>T16*100/T15</f>
        <v>100</v>
      </c>
    </row>
    <row r="18" spans="1:20" ht="15" customHeight="1" x14ac:dyDescent="0.25">
      <c r="A18" s="34">
        <f t="shared" si="0"/>
        <v>5</v>
      </c>
      <c r="B18" s="35" t="s">
        <v>13</v>
      </c>
      <c r="C18" s="36">
        <v>2566</v>
      </c>
      <c r="D18" s="37" t="s">
        <v>15</v>
      </c>
      <c r="E18" s="38">
        <v>565</v>
      </c>
      <c r="F18" s="39">
        <v>26</v>
      </c>
      <c r="G18" s="40">
        <v>129</v>
      </c>
      <c r="H18" s="40">
        <v>69</v>
      </c>
      <c r="I18" s="40">
        <v>2</v>
      </c>
      <c r="J18" s="40">
        <v>23</v>
      </c>
      <c r="K18" s="40">
        <v>1</v>
      </c>
      <c r="L18" s="40">
        <v>5</v>
      </c>
      <c r="M18" s="40">
        <v>11</v>
      </c>
      <c r="N18" s="40"/>
      <c r="O18" s="41">
        <v>1</v>
      </c>
      <c r="P18" s="39"/>
      <c r="Q18" s="40">
        <v>16</v>
      </c>
      <c r="R18" s="42">
        <f t="shared" si="1"/>
        <v>267</v>
      </c>
      <c r="S18" s="43">
        <f t="shared" si="2"/>
        <v>283</v>
      </c>
      <c r="T18" s="45" t="str">
        <f>TEXT(T17,"0.00")</f>
        <v>100.00</v>
      </c>
    </row>
    <row r="19" spans="1:20" ht="15" customHeight="1" x14ac:dyDescent="0.25">
      <c r="A19" s="24">
        <f t="shared" si="0"/>
        <v>6</v>
      </c>
      <c r="B19" s="25" t="s">
        <v>13</v>
      </c>
      <c r="C19" s="26">
        <v>2566</v>
      </c>
      <c r="D19" s="27" t="s">
        <v>14</v>
      </c>
      <c r="E19" s="28">
        <v>566</v>
      </c>
      <c r="F19" s="29">
        <v>30</v>
      </c>
      <c r="G19" s="30">
        <v>138</v>
      </c>
      <c r="H19" s="30">
        <v>66</v>
      </c>
      <c r="I19" s="30">
        <v>2</v>
      </c>
      <c r="J19" s="30">
        <v>23</v>
      </c>
      <c r="K19" s="30">
        <v>8</v>
      </c>
      <c r="L19" s="30">
        <v>5</v>
      </c>
      <c r="M19" s="30">
        <v>7</v>
      </c>
      <c r="N19" s="30"/>
      <c r="O19" s="31">
        <v>2</v>
      </c>
      <c r="P19" s="29">
        <v>0</v>
      </c>
      <c r="Q19" s="30">
        <v>14</v>
      </c>
      <c r="R19" s="32">
        <f t="shared" si="1"/>
        <v>281</v>
      </c>
      <c r="S19" s="33">
        <f t="shared" si="2"/>
        <v>295</v>
      </c>
    </row>
    <row r="20" spans="1:20" ht="15" customHeight="1" x14ac:dyDescent="0.25">
      <c r="A20" s="34">
        <f t="shared" si="0"/>
        <v>7</v>
      </c>
      <c r="B20" s="35" t="s">
        <v>13</v>
      </c>
      <c r="C20" s="36">
        <v>2565</v>
      </c>
      <c r="D20" s="37" t="s">
        <v>16</v>
      </c>
      <c r="E20" s="38">
        <v>593</v>
      </c>
      <c r="F20" s="39">
        <v>21</v>
      </c>
      <c r="G20" s="40">
        <v>80</v>
      </c>
      <c r="H20" s="40">
        <v>77</v>
      </c>
      <c r="I20" s="40">
        <v>1</v>
      </c>
      <c r="J20" s="40">
        <v>26</v>
      </c>
      <c r="K20" s="40">
        <v>7</v>
      </c>
      <c r="L20" s="40">
        <v>10</v>
      </c>
      <c r="M20" s="40">
        <v>20</v>
      </c>
      <c r="N20" s="40"/>
      <c r="O20" s="41">
        <v>6</v>
      </c>
      <c r="P20" s="39">
        <v>0</v>
      </c>
      <c r="Q20" s="40">
        <v>16</v>
      </c>
      <c r="R20" s="42">
        <f t="shared" si="1"/>
        <v>248</v>
      </c>
      <c r="S20" s="43">
        <f t="shared" si="2"/>
        <v>264</v>
      </c>
    </row>
    <row r="21" spans="1:20" ht="15" customHeight="1" x14ac:dyDescent="0.25">
      <c r="A21" s="24">
        <f t="shared" si="0"/>
        <v>8</v>
      </c>
      <c r="B21" s="25" t="s">
        <v>13</v>
      </c>
      <c r="C21" s="26">
        <v>2565</v>
      </c>
      <c r="D21" s="27" t="s">
        <v>15</v>
      </c>
      <c r="E21" s="28">
        <v>594</v>
      </c>
      <c r="F21" s="29">
        <v>27</v>
      </c>
      <c r="G21" s="30">
        <v>106</v>
      </c>
      <c r="H21" s="30">
        <v>71</v>
      </c>
      <c r="I21" s="30">
        <v>1</v>
      </c>
      <c r="J21" s="30">
        <v>18</v>
      </c>
      <c r="K21" s="30">
        <v>3</v>
      </c>
      <c r="L21" s="30">
        <v>15</v>
      </c>
      <c r="M21" s="30">
        <v>9</v>
      </c>
      <c r="N21" s="30"/>
      <c r="O21" s="31">
        <v>5</v>
      </c>
      <c r="P21" s="29">
        <v>0</v>
      </c>
      <c r="Q21" s="30">
        <v>11</v>
      </c>
      <c r="R21" s="32">
        <f t="shared" si="1"/>
        <v>255</v>
      </c>
      <c r="S21" s="33">
        <f t="shared" si="2"/>
        <v>266</v>
      </c>
    </row>
    <row r="22" spans="1:20" ht="15" customHeight="1" x14ac:dyDescent="0.25">
      <c r="A22" s="34">
        <f t="shared" si="0"/>
        <v>9</v>
      </c>
      <c r="B22" s="35" t="s">
        <v>13</v>
      </c>
      <c r="C22" s="36">
        <v>2565</v>
      </c>
      <c r="D22" s="37" t="s">
        <v>14</v>
      </c>
      <c r="E22" s="38">
        <v>594</v>
      </c>
      <c r="F22" s="39">
        <v>24</v>
      </c>
      <c r="G22" s="40">
        <v>92</v>
      </c>
      <c r="H22" s="40">
        <v>57</v>
      </c>
      <c r="I22" s="40">
        <v>0</v>
      </c>
      <c r="J22" s="40">
        <v>26</v>
      </c>
      <c r="K22" s="40">
        <v>13</v>
      </c>
      <c r="L22" s="40">
        <v>18</v>
      </c>
      <c r="M22" s="40">
        <v>18</v>
      </c>
      <c r="N22" s="40"/>
      <c r="O22" s="41">
        <v>12</v>
      </c>
      <c r="P22" s="39"/>
      <c r="Q22" s="40">
        <v>13</v>
      </c>
      <c r="R22" s="42">
        <f t="shared" si="1"/>
        <v>260</v>
      </c>
      <c r="S22" s="43">
        <f t="shared" si="2"/>
        <v>273</v>
      </c>
    </row>
    <row r="23" spans="1:20" ht="15" customHeight="1" x14ac:dyDescent="0.25">
      <c r="A23" s="24">
        <f t="shared" si="0"/>
        <v>10</v>
      </c>
      <c r="B23" s="25" t="s">
        <v>13</v>
      </c>
      <c r="C23" s="26">
        <v>2564</v>
      </c>
      <c r="D23" s="27" t="s">
        <v>17</v>
      </c>
      <c r="E23" s="28">
        <v>264</v>
      </c>
      <c r="F23" s="29">
        <v>9</v>
      </c>
      <c r="G23" s="30">
        <v>75</v>
      </c>
      <c r="H23" s="30">
        <v>16</v>
      </c>
      <c r="I23" s="30">
        <v>0</v>
      </c>
      <c r="J23" s="30">
        <v>27</v>
      </c>
      <c r="K23" s="30">
        <v>11</v>
      </c>
      <c r="L23" s="30">
        <v>1</v>
      </c>
      <c r="M23" s="30">
        <v>7</v>
      </c>
      <c r="N23" s="30"/>
      <c r="O23" s="31">
        <v>5</v>
      </c>
      <c r="P23" s="29">
        <v>0</v>
      </c>
      <c r="Q23" s="30">
        <v>5</v>
      </c>
      <c r="R23" s="32">
        <f t="shared" si="1"/>
        <v>151</v>
      </c>
      <c r="S23" s="33">
        <f t="shared" si="2"/>
        <v>156</v>
      </c>
    </row>
    <row r="24" spans="1:20" ht="15" customHeight="1" x14ac:dyDescent="0.25">
      <c r="A24" s="34">
        <f t="shared" si="0"/>
        <v>11</v>
      </c>
      <c r="B24" s="35" t="s">
        <v>13</v>
      </c>
      <c r="C24" s="36">
        <v>2564</v>
      </c>
      <c r="D24" s="37" t="s">
        <v>15</v>
      </c>
      <c r="E24" s="38">
        <v>574</v>
      </c>
      <c r="F24" s="39">
        <v>23</v>
      </c>
      <c r="G24" s="40">
        <v>101</v>
      </c>
      <c r="H24" s="40">
        <v>48</v>
      </c>
      <c r="I24" s="40">
        <v>2</v>
      </c>
      <c r="J24" s="40">
        <v>28</v>
      </c>
      <c r="K24" s="40">
        <v>8</v>
      </c>
      <c r="L24" s="40">
        <v>3</v>
      </c>
      <c r="M24" s="40">
        <v>100</v>
      </c>
      <c r="N24" s="40"/>
      <c r="O24" s="41">
        <v>29</v>
      </c>
      <c r="P24" s="39">
        <v>1</v>
      </c>
      <c r="Q24" s="40">
        <v>21</v>
      </c>
      <c r="R24" s="42">
        <f t="shared" si="1"/>
        <v>342</v>
      </c>
      <c r="S24" s="43">
        <f t="shared" si="2"/>
        <v>364</v>
      </c>
    </row>
    <row r="25" spans="1:20" ht="15" customHeight="1" x14ac:dyDescent="0.25">
      <c r="A25" s="24">
        <f t="shared" si="0"/>
        <v>12</v>
      </c>
      <c r="B25" s="25" t="s">
        <v>13</v>
      </c>
      <c r="C25" s="26">
        <v>2564</v>
      </c>
      <c r="D25" s="27" t="s">
        <v>14</v>
      </c>
      <c r="E25" s="28">
        <v>575</v>
      </c>
      <c r="F25" s="29">
        <v>13</v>
      </c>
      <c r="G25" s="30">
        <v>89</v>
      </c>
      <c r="H25" s="30">
        <v>30</v>
      </c>
      <c r="I25" s="30">
        <v>3</v>
      </c>
      <c r="J25" s="30">
        <v>23</v>
      </c>
      <c r="K25" s="30">
        <v>6</v>
      </c>
      <c r="L25" s="30">
        <v>1</v>
      </c>
      <c r="M25" s="30">
        <v>114</v>
      </c>
      <c r="N25" s="30"/>
      <c r="O25" s="31">
        <v>20</v>
      </c>
      <c r="P25" s="29"/>
      <c r="Q25" s="30">
        <v>21</v>
      </c>
      <c r="R25" s="32">
        <f t="shared" si="1"/>
        <v>299</v>
      </c>
      <c r="S25" s="33">
        <f t="shared" si="2"/>
        <v>320</v>
      </c>
    </row>
    <row r="26" spans="1:20" ht="15" customHeight="1" x14ac:dyDescent="0.25">
      <c r="A26" s="34">
        <f t="shared" si="0"/>
        <v>13</v>
      </c>
      <c r="B26" s="35" t="s">
        <v>13</v>
      </c>
      <c r="C26" s="36">
        <v>2563</v>
      </c>
      <c r="D26" s="37" t="s">
        <v>15</v>
      </c>
      <c r="E26" s="38">
        <v>600</v>
      </c>
      <c r="F26" s="39">
        <v>7</v>
      </c>
      <c r="G26" s="40">
        <v>58</v>
      </c>
      <c r="H26" s="40">
        <v>93</v>
      </c>
      <c r="I26" s="40">
        <v>3</v>
      </c>
      <c r="J26" s="40">
        <v>15</v>
      </c>
      <c r="K26" s="40">
        <v>41</v>
      </c>
      <c r="L26" s="40">
        <v>7</v>
      </c>
      <c r="M26" s="40">
        <v>5</v>
      </c>
      <c r="N26" s="40"/>
      <c r="O26" s="41">
        <v>2</v>
      </c>
      <c r="P26" s="39">
        <v>0</v>
      </c>
      <c r="Q26" s="40">
        <v>12</v>
      </c>
      <c r="R26" s="42">
        <f t="shared" si="1"/>
        <v>231</v>
      </c>
      <c r="S26" s="43">
        <f t="shared" si="2"/>
        <v>243</v>
      </c>
    </row>
    <row r="27" spans="1:20" ht="15" customHeight="1" x14ac:dyDescent="0.25">
      <c r="A27" s="24">
        <f t="shared" si="0"/>
        <v>14</v>
      </c>
      <c r="B27" s="25" t="s">
        <v>13</v>
      </c>
      <c r="C27" s="26">
        <v>2563</v>
      </c>
      <c r="D27" s="27" t="s">
        <v>14</v>
      </c>
      <c r="E27" s="28">
        <v>600</v>
      </c>
      <c r="F27" s="29">
        <v>16</v>
      </c>
      <c r="G27" s="30">
        <v>68</v>
      </c>
      <c r="H27" s="30">
        <v>86</v>
      </c>
      <c r="I27" s="30">
        <v>5</v>
      </c>
      <c r="J27" s="30">
        <v>25</v>
      </c>
      <c r="K27" s="30">
        <v>37</v>
      </c>
      <c r="L27" s="30">
        <v>3</v>
      </c>
      <c r="M27" s="30">
        <v>10</v>
      </c>
      <c r="N27" s="30"/>
      <c r="O27" s="31">
        <v>4</v>
      </c>
      <c r="P27" s="29">
        <v>0</v>
      </c>
      <c r="Q27" s="30">
        <v>12</v>
      </c>
      <c r="R27" s="32">
        <f t="shared" si="1"/>
        <v>254</v>
      </c>
      <c r="S27" s="33">
        <f t="shared" si="2"/>
        <v>266</v>
      </c>
      <c r="T27">
        <f>C95</f>
        <v>0</v>
      </c>
    </row>
    <row r="28" spans="1:20" ht="15" customHeight="1" x14ac:dyDescent="0.25">
      <c r="A28" s="34">
        <f t="shared" si="0"/>
        <v>15</v>
      </c>
      <c r="B28" s="35" t="s">
        <v>13</v>
      </c>
      <c r="C28" s="36">
        <v>2562</v>
      </c>
      <c r="D28" s="37" t="s">
        <v>14</v>
      </c>
      <c r="E28" s="38">
        <v>454</v>
      </c>
      <c r="F28" s="39">
        <v>4</v>
      </c>
      <c r="G28" s="40">
        <v>30</v>
      </c>
      <c r="H28" s="40">
        <v>122</v>
      </c>
      <c r="I28" s="40">
        <v>2</v>
      </c>
      <c r="J28" s="40">
        <v>24</v>
      </c>
      <c r="K28" s="40">
        <v>11</v>
      </c>
      <c r="L28" s="40">
        <v>3</v>
      </c>
      <c r="M28" s="40">
        <v>8</v>
      </c>
      <c r="N28" s="40"/>
      <c r="O28" s="41">
        <v>3</v>
      </c>
      <c r="P28" s="39">
        <v>1</v>
      </c>
      <c r="Q28" s="40">
        <v>15</v>
      </c>
      <c r="R28" s="42">
        <f t="shared" si="1"/>
        <v>207</v>
      </c>
      <c r="S28" s="43">
        <f t="shared" si="2"/>
        <v>223</v>
      </c>
      <c r="T28">
        <f>T27-T26</f>
        <v>0</v>
      </c>
    </row>
    <row r="29" spans="1:20" ht="15" customHeight="1" x14ac:dyDescent="0.25">
      <c r="A29" s="24">
        <f t="shared" si="0"/>
        <v>16</v>
      </c>
      <c r="B29" s="25" t="s">
        <v>13</v>
      </c>
      <c r="C29" s="26">
        <v>2561</v>
      </c>
      <c r="D29" s="27" t="s">
        <v>15</v>
      </c>
      <c r="E29" s="28">
        <v>588</v>
      </c>
      <c r="F29" s="29">
        <v>25</v>
      </c>
      <c r="G29" s="30">
        <v>82</v>
      </c>
      <c r="H29" s="30">
        <v>51</v>
      </c>
      <c r="I29" s="30">
        <v>2</v>
      </c>
      <c r="J29" s="30">
        <v>29</v>
      </c>
      <c r="K29" s="30">
        <v>15</v>
      </c>
      <c r="L29" s="30">
        <v>5</v>
      </c>
      <c r="M29" s="30">
        <v>18</v>
      </c>
      <c r="N29" s="30"/>
      <c r="O29" s="31">
        <v>0</v>
      </c>
      <c r="P29" s="29">
        <v>0</v>
      </c>
      <c r="Q29" s="30">
        <v>19</v>
      </c>
      <c r="R29" s="32">
        <f t="shared" si="1"/>
        <v>227</v>
      </c>
      <c r="S29" s="33">
        <f t="shared" si="2"/>
        <v>246</v>
      </c>
      <c r="T29" s="44" t="e">
        <f>T28*100/T27</f>
        <v>#DIV/0!</v>
      </c>
    </row>
    <row r="30" spans="1:20" ht="15" customHeight="1" x14ac:dyDescent="0.25">
      <c r="A30" s="34">
        <f t="shared" si="0"/>
        <v>17</v>
      </c>
      <c r="B30" s="35" t="s">
        <v>13</v>
      </c>
      <c r="C30" s="36">
        <v>2561</v>
      </c>
      <c r="D30" s="37" t="s">
        <v>14</v>
      </c>
      <c r="E30" s="38">
        <v>588</v>
      </c>
      <c r="F30" s="39">
        <v>20</v>
      </c>
      <c r="G30" s="40">
        <v>36</v>
      </c>
      <c r="H30" s="40">
        <v>64</v>
      </c>
      <c r="I30" s="40">
        <v>2</v>
      </c>
      <c r="J30" s="40">
        <v>46</v>
      </c>
      <c r="K30" s="40">
        <v>21</v>
      </c>
      <c r="L30" s="40">
        <v>8</v>
      </c>
      <c r="M30" s="40">
        <v>16</v>
      </c>
      <c r="N30" s="40"/>
      <c r="O30" s="41">
        <v>7</v>
      </c>
      <c r="P30" s="39"/>
      <c r="Q30" s="40">
        <v>19</v>
      </c>
      <c r="R30" s="42">
        <f t="shared" si="1"/>
        <v>220</v>
      </c>
      <c r="S30" s="43">
        <f t="shared" si="2"/>
        <v>239</v>
      </c>
      <c r="T30" s="45" t="e">
        <f>TEXT(T29,"0.00")</f>
        <v>#DIV/0!</v>
      </c>
    </row>
    <row r="31" spans="1:20" ht="15" customHeight="1" x14ac:dyDescent="0.25">
      <c r="A31" s="24">
        <f t="shared" si="0"/>
        <v>18</v>
      </c>
      <c r="B31" s="25" t="s">
        <v>13</v>
      </c>
      <c r="C31" s="26">
        <v>2560</v>
      </c>
      <c r="D31" s="27" t="s">
        <v>15</v>
      </c>
      <c r="E31" s="28">
        <v>704</v>
      </c>
      <c r="F31" s="29">
        <v>9</v>
      </c>
      <c r="G31" s="30">
        <v>58</v>
      </c>
      <c r="H31" s="30">
        <v>39</v>
      </c>
      <c r="I31" s="30">
        <v>6</v>
      </c>
      <c r="J31" s="30">
        <v>39</v>
      </c>
      <c r="K31" s="30">
        <v>169</v>
      </c>
      <c r="L31" s="30">
        <v>4</v>
      </c>
      <c r="M31" s="30">
        <v>10</v>
      </c>
      <c r="N31" s="30"/>
      <c r="O31" s="31">
        <v>3</v>
      </c>
      <c r="P31" s="29">
        <v>0</v>
      </c>
      <c r="Q31" s="30">
        <v>10</v>
      </c>
      <c r="R31" s="32">
        <f t="shared" si="1"/>
        <v>337</v>
      </c>
      <c r="S31" s="33">
        <f t="shared" si="2"/>
        <v>347</v>
      </c>
    </row>
    <row r="32" spans="1:20" ht="15" customHeight="1" x14ac:dyDescent="0.25">
      <c r="A32" s="34">
        <f t="shared" si="0"/>
        <v>19</v>
      </c>
      <c r="B32" s="35" t="s">
        <v>13</v>
      </c>
      <c r="C32" s="36">
        <v>2560</v>
      </c>
      <c r="D32" s="37" t="s">
        <v>14</v>
      </c>
      <c r="E32" s="38">
        <v>704</v>
      </c>
      <c r="F32" s="39">
        <v>15</v>
      </c>
      <c r="G32" s="40">
        <v>48</v>
      </c>
      <c r="H32" s="40">
        <v>44</v>
      </c>
      <c r="I32" s="40">
        <v>2</v>
      </c>
      <c r="J32" s="40">
        <v>40</v>
      </c>
      <c r="K32" s="40">
        <v>139</v>
      </c>
      <c r="L32" s="40">
        <v>5</v>
      </c>
      <c r="M32" s="40">
        <v>4</v>
      </c>
      <c r="N32" s="40"/>
      <c r="O32" s="41">
        <v>1</v>
      </c>
      <c r="P32" s="39">
        <v>0</v>
      </c>
      <c r="Q32" s="40">
        <v>19</v>
      </c>
      <c r="R32" s="42">
        <f t="shared" si="1"/>
        <v>298</v>
      </c>
      <c r="S32" s="43">
        <f t="shared" si="2"/>
        <v>317</v>
      </c>
    </row>
    <row r="33" spans="1:20" ht="15" customHeight="1" x14ac:dyDescent="0.25">
      <c r="A33" s="24">
        <f t="shared" si="0"/>
        <v>20</v>
      </c>
      <c r="B33" s="25" t="s">
        <v>13</v>
      </c>
      <c r="C33" s="26">
        <v>2559</v>
      </c>
      <c r="D33" s="27" t="s">
        <v>16</v>
      </c>
      <c r="E33" s="28">
        <v>564</v>
      </c>
      <c r="F33" s="29">
        <v>8</v>
      </c>
      <c r="G33" s="30">
        <v>51</v>
      </c>
      <c r="H33" s="30">
        <v>28</v>
      </c>
      <c r="I33" s="30">
        <v>3</v>
      </c>
      <c r="J33" s="30">
        <v>23</v>
      </c>
      <c r="K33" s="30">
        <v>173</v>
      </c>
      <c r="L33" s="30">
        <v>5</v>
      </c>
      <c r="M33" s="30">
        <v>8</v>
      </c>
      <c r="N33" s="30"/>
      <c r="O33" s="31">
        <v>1</v>
      </c>
      <c r="P33" s="29">
        <v>0</v>
      </c>
      <c r="Q33" s="30">
        <v>16</v>
      </c>
      <c r="R33" s="32">
        <f t="shared" si="1"/>
        <v>300</v>
      </c>
      <c r="S33" s="33">
        <f t="shared" si="2"/>
        <v>316</v>
      </c>
    </row>
    <row r="34" spans="1:20" ht="15" customHeight="1" x14ac:dyDescent="0.25">
      <c r="A34" s="34">
        <f t="shared" si="0"/>
        <v>21</v>
      </c>
      <c r="B34" s="35" t="s">
        <v>13</v>
      </c>
      <c r="C34" s="36">
        <v>2559</v>
      </c>
      <c r="D34" s="37" t="s">
        <v>15</v>
      </c>
      <c r="E34" s="38">
        <v>565</v>
      </c>
      <c r="F34" s="39">
        <v>9</v>
      </c>
      <c r="G34" s="40">
        <v>29</v>
      </c>
      <c r="H34" s="40">
        <v>30</v>
      </c>
      <c r="I34" s="40">
        <v>1</v>
      </c>
      <c r="J34" s="40">
        <v>26</v>
      </c>
      <c r="K34" s="40">
        <v>157</v>
      </c>
      <c r="L34" s="40">
        <v>4</v>
      </c>
      <c r="M34" s="40">
        <v>6</v>
      </c>
      <c r="N34" s="40"/>
      <c r="O34" s="41">
        <v>1</v>
      </c>
      <c r="P34" s="39">
        <v>0</v>
      </c>
      <c r="Q34" s="40">
        <v>15</v>
      </c>
      <c r="R34" s="42">
        <f t="shared" si="1"/>
        <v>263</v>
      </c>
      <c r="S34" s="43">
        <f t="shared" si="2"/>
        <v>278</v>
      </c>
    </row>
    <row r="35" spans="1:20" ht="15" customHeight="1" x14ac:dyDescent="0.25">
      <c r="A35" s="24">
        <f t="shared" si="0"/>
        <v>22</v>
      </c>
      <c r="B35" s="25" t="s">
        <v>13</v>
      </c>
      <c r="C35" s="26">
        <v>2559</v>
      </c>
      <c r="D35" s="27" t="s">
        <v>14</v>
      </c>
      <c r="E35" s="28">
        <v>565</v>
      </c>
      <c r="F35" s="29">
        <v>12</v>
      </c>
      <c r="G35" s="30">
        <v>39</v>
      </c>
      <c r="H35" s="30">
        <v>31</v>
      </c>
      <c r="I35" s="30">
        <v>5</v>
      </c>
      <c r="J35" s="30">
        <v>24</v>
      </c>
      <c r="K35" s="30">
        <v>137</v>
      </c>
      <c r="L35" s="30">
        <v>4</v>
      </c>
      <c r="M35" s="30">
        <v>3</v>
      </c>
      <c r="N35" s="30"/>
      <c r="O35" s="31">
        <v>1</v>
      </c>
      <c r="P35" s="29">
        <v>0</v>
      </c>
      <c r="Q35" s="30">
        <v>10</v>
      </c>
      <c r="R35" s="32">
        <f t="shared" si="1"/>
        <v>256</v>
      </c>
      <c r="S35" s="33">
        <f t="shared" si="2"/>
        <v>266</v>
      </c>
    </row>
    <row r="36" spans="1:20" ht="15" customHeight="1" x14ac:dyDescent="0.25">
      <c r="A36" s="34">
        <f t="shared" si="0"/>
        <v>23</v>
      </c>
      <c r="B36" s="35" t="s">
        <v>13</v>
      </c>
      <c r="C36" s="36">
        <v>2558</v>
      </c>
      <c r="D36" s="37" t="s">
        <v>15</v>
      </c>
      <c r="E36" s="38">
        <v>492</v>
      </c>
      <c r="F36" s="39">
        <v>27</v>
      </c>
      <c r="G36" s="40">
        <v>45</v>
      </c>
      <c r="H36" s="40">
        <v>61</v>
      </c>
      <c r="I36" s="40">
        <v>2</v>
      </c>
      <c r="J36" s="40">
        <v>28</v>
      </c>
      <c r="K36" s="40">
        <v>13</v>
      </c>
      <c r="L36" s="40">
        <v>10</v>
      </c>
      <c r="M36" s="40">
        <v>6</v>
      </c>
      <c r="N36" s="40"/>
      <c r="O36" s="41">
        <v>5</v>
      </c>
      <c r="P36" s="39">
        <v>0</v>
      </c>
      <c r="Q36" s="40">
        <v>10</v>
      </c>
      <c r="R36" s="42">
        <f t="shared" si="1"/>
        <v>197</v>
      </c>
      <c r="S36" s="43">
        <f t="shared" si="2"/>
        <v>207</v>
      </c>
    </row>
    <row r="37" spans="1:20" ht="15" customHeight="1" x14ac:dyDescent="0.25">
      <c r="A37" s="24">
        <f t="shared" si="0"/>
        <v>24</v>
      </c>
      <c r="B37" s="25" t="s">
        <v>13</v>
      </c>
      <c r="C37" s="26">
        <v>2558</v>
      </c>
      <c r="D37" s="27" t="s">
        <v>14</v>
      </c>
      <c r="E37" s="28">
        <v>493</v>
      </c>
      <c r="F37" s="29">
        <v>29</v>
      </c>
      <c r="G37" s="30">
        <v>50</v>
      </c>
      <c r="H37" s="30">
        <v>62</v>
      </c>
      <c r="I37" s="30">
        <v>0</v>
      </c>
      <c r="J37" s="30">
        <v>29</v>
      </c>
      <c r="K37" s="30">
        <v>15</v>
      </c>
      <c r="L37" s="30">
        <v>4</v>
      </c>
      <c r="M37" s="30">
        <v>8</v>
      </c>
      <c r="N37" s="30"/>
      <c r="O37" s="31">
        <v>6</v>
      </c>
      <c r="P37" s="29">
        <v>0</v>
      </c>
      <c r="Q37" s="30">
        <v>14</v>
      </c>
      <c r="R37" s="32">
        <f t="shared" si="1"/>
        <v>203</v>
      </c>
      <c r="S37" s="33">
        <f t="shared" si="2"/>
        <v>217</v>
      </c>
    </row>
    <row r="38" spans="1:20" ht="15" customHeight="1" x14ac:dyDescent="0.25">
      <c r="A38" s="34">
        <f t="shared" si="0"/>
        <v>25</v>
      </c>
      <c r="B38" s="35" t="s">
        <v>13</v>
      </c>
      <c r="C38" s="36">
        <v>2557</v>
      </c>
      <c r="D38" s="37" t="s">
        <v>15</v>
      </c>
      <c r="E38" s="38">
        <v>767</v>
      </c>
      <c r="F38" s="39">
        <v>24</v>
      </c>
      <c r="G38" s="40">
        <v>120</v>
      </c>
      <c r="H38" s="40">
        <v>160</v>
      </c>
      <c r="I38" s="40">
        <v>2</v>
      </c>
      <c r="J38" s="40">
        <v>16</v>
      </c>
      <c r="K38" s="40">
        <v>14</v>
      </c>
      <c r="L38" s="40">
        <v>2</v>
      </c>
      <c r="M38" s="40">
        <v>33</v>
      </c>
      <c r="N38" s="40"/>
      <c r="O38" s="41">
        <v>1</v>
      </c>
      <c r="P38" s="39">
        <v>0</v>
      </c>
      <c r="Q38" s="40">
        <v>18</v>
      </c>
      <c r="R38" s="42">
        <f t="shared" si="1"/>
        <v>372</v>
      </c>
      <c r="S38" s="43">
        <f t="shared" si="2"/>
        <v>390</v>
      </c>
    </row>
    <row r="39" spans="1:20" ht="15" customHeight="1" x14ac:dyDescent="0.25">
      <c r="A39" s="24">
        <f t="shared" si="0"/>
        <v>26</v>
      </c>
      <c r="B39" s="25" t="s">
        <v>13</v>
      </c>
      <c r="C39" s="26">
        <v>2557</v>
      </c>
      <c r="D39" s="27" t="s">
        <v>14</v>
      </c>
      <c r="E39" s="28">
        <v>767</v>
      </c>
      <c r="F39" s="29">
        <v>25</v>
      </c>
      <c r="G39" s="30">
        <v>107</v>
      </c>
      <c r="H39" s="30">
        <v>142</v>
      </c>
      <c r="I39" s="30">
        <v>1</v>
      </c>
      <c r="J39" s="30">
        <v>19</v>
      </c>
      <c r="K39" s="30">
        <v>26</v>
      </c>
      <c r="L39" s="30">
        <v>3</v>
      </c>
      <c r="M39" s="30">
        <v>33</v>
      </c>
      <c r="N39" s="30"/>
      <c r="O39" s="31">
        <v>5</v>
      </c>
      <c r="P39" s="29">
        <v>0</v>
      </c>
      <c r="Q39" s="30">
        <v>12</v>
      </c>
      <c r="R39" s="32">
        <f t="shared" si="1"/>
        <v>361</v>
      </c>
      <c r="S39" s="33">
        <f t="shared" si="2"/>
        <v>373</v>
      </c>
      <c r="T39">
        <f>C107</f>
        <v>0</v>
      </c>
    </row>
    <row r="40" spans="1:20" ht="15" customHeight="1" x14ac:dyDescent="0.25">
      <c r="A40" s="34">
        <f t="shared" si="0"/>
        <v>27</v>
      </c>
      <c r="B40" s="35" t="s">
        <v>13</v>
      </c>
      <c r="C40" s="36">
        <v>2556</v>
      </c>
      <c r="D40" s="37" t="s">
        <v>15</v>
      </c>
      <c r="E40" s="38">
        <v>458</v>
      </c>
      <c r="F40" s="39">
        <v>13</v>
      </c>
      <c r="G40" s="40">
        <v>60</v>
      </c>
      <c r="H40" s="40">
        <v>121</v>
      </c>
      <c r="I40" s="40">
        <v>3</v>
      </c>
      <c r="J40" s="40">
        <v>6</v>
      </c>
      <c r="K40" s="40">
        <v>7</v>
      </c>
      <c r="L40" s="40">
        <v>3</v>
      </c>
      <c r="M40" s="40">
        <v>36</v>
      </c>
      <c r="N40" s="40"/>
      <c r="O40" s="41">
        <v>2</v>
      </c>
      <c r="P40" s="39">
        <v>0</v>
      </c>
      <c r="Q40" s="40">
        <v>10</v>
      </c>
      <c r="R40" s="42">
        <f t="shared" si="1"/>
        <v>251</v>
      </c>
      <c r="S40" s="43">
        <f t="shared" si="2"/>
        <v>261</v>
      </c>
      <c r="T40">
        <f>T39-T38</f>
        <v>0</v>
      </c>
    </row>
    <row r="41" spans="1:20" ht="15" customHeight="1" x14ac:dyDescent="0.25">
      <c r="A41" s="24">
        <f t="shared" si="0"/>
        <v>28</v>
      </c>
      <c r="B41" s="25" t="s">
        <v>13</v>
      </c>
      <c r="C41" s="26">
        <v>2556</v>
      </c>
      <c r="D41" s="27" t="s">
        <v>14</v>
      </c>
      <c r="E41" s="28">
        <v>458</v>
      </c>
      <c r="F41" s="29">
        <v>14</v>
      </c>
      <c r="G41" s="30">
        <v>84</v>
      </c>
      <c r="H41" s="30">
        <v>122</v>
      </c>
      <c r="I41" s="30">
        <v>0</v>
      </c>
      <c r="J41" s="30">
        <v>10</v>
      </c>
      <c r="K41" s="30">
        <v>7</v>
      </c>
      <c r="L41" s="30">
        <v>2</v>
      </c>
      <c r="M41" s="30">
        <v>31</v>
      </c>
      <c r="N41" s="30"/>
      <c r="O41" s="31">
        <v>5</v>
      </c>
      <c r="P41" s="29">
        <v>0</v>
      </c>
      <c r="Q41" s="30">
        <v>9</v>
      </c>
      <c r="R41" s="32">
        <f t="shared" si="1"/>
        <v>275</v>
      </c>
      <c r="S41" s="33">
        <f t="shared" si="2"/>
        <v>284</v>
      </c>
      <c r="T41" s="44" t="e">
        <f>T40*100/T39</f>
        <v>#DIV/0!</v>
      </c>
    </row>
    <row r="42" spans="1:20" ht="15" customHeight="1" x14ac:dyDescent="0.25">
      <c r="A42" s="34">
        <f t="shared" si="0"/>
        <v>29</v>
      </c>
      <c r="B42" s="35" t="s">
        <v>13</v>
      </c>
      <c r="C42" s="36">
        <v>2555</v>
      </c>
      <c r="D42" s="37" t="s">
        <v>15</v>
      </c>
      <c r="E42" s="38">
        <v>584</v>
      </c>
      <c r="F42" s="39">
        <v>14</v>
      </c>
      <c r="G42" s="40">
        <v>129</v>
      </c>
      <c r="H42" s="40">
        <v>72</v>
      </c>
      <c r="I42" s="40">
        <v>3</v>
      </c>
      <c r="J42" s="40">
        <v>21</v>
      </c>
      <c r="K42" s="40">
        <v>9</v>
      </c>
      <c r="L42" s="40">
        <v>4</v>
      </c>
      <c r="M42" s="40">
        <v>31</v>
      </c>
      <c r="N42" s="40"/>
      <c r="O42" s="41">
        <v>8</v>
      </c>
      <c r="P42" s="39">
        <v>0</v>
      </c>
      <c r="Q42" s="40">
        <v>15</v>
      </c>
      <c r="R42" s="42">
        <f t="shared" si="1"/>
        <v>291</v>
      </c>
      <c r="S42" s="43">
        <f t="shared" si="2"/>
        <v>306</v>
      </c>
      <c r="T42" s="45" t="e">
        <f>TEXT(T41,"0.00")</f>
        <v>#DIV/0!</v>
      </c>
    </row>
    <row r="43" spans="1:20" ht="15" customHeight="1" x14ac:dyDescent="0.25">
      <c r="A43" s="24">
        <f t="shared" si="0"/>
        <v>30</v>
      </c>
      <c r="B43" s="25" t="s">
        <v>13</v>
      </c>
      <c r="C43" s="26">
        <v>2555</v>
      </c>
      <c r="D43" s="27" t="s">
        <v>14</v>
      </c>
      <c r="E43" s="28">
        <v>585</v>
      </c>
      <c r="F43" s="29">
        <v>8</v>
      </c>
      <c r="G43" s="30">
        <v>123</v>
      </c>
      <c r="H43" s="30">
        <v>96</v>
      </c>
      <c r="I43" s="30">
        <v>3</v>
      </c>
      <c r="J43" s="30">
        <v>26</v>
      </c>
      <c r="K43" s="30">
        <v>4</v>
      </c>
      <c r="L43" s="30">
        <v>8</v>
      </c>
      <c r="M43" s="30">
        <v>31</v>
      </c>
      <c r="N43" s="30"/>
      <c r="O43" s="31">
        <v>13</v>
      </c>
      <c r="P43" s="29">
        <v>0</v>
      </c>
      <c r="Q43" s="30">
        <v>20</v>
      </c>
      <c r="R43" s="32">
        <f t="shared" si="1"/>
        <v>312</v>
      </c>
      <c r="S43" s="33">
        <f t="shared" si="2"/>
        <v>332</v>
      </c>
    </row>
    <row r="44" spans="1:20" ht="15" customHeight="1" x14ac:dyDescent="0.25">
      <c r="A44" s="34">
        <f t="shared" si="0"/>
        <v>31</v>
      </c>
      <c r="B44" s="35" t="s">
        <v>13</v>
      </c>
      <c r="C44" s="36">
        <v>2554</v>
      </c>
      <c r="D44" s="37" t="s">
        <v>14</v>
      </c>
      <c r="E44" s="38">
        <v>312</v>
      </c>
      <c r="F44" s="39">
        <v>5</v>
      </c>
      <c r="G44" s="40">
        <v>78</v>
      </c>
      <c r="H44" s="40">
        <v>33</v>
      </c>
      <c r="I44" s="40">
        <v>0</v>
      </c>
      <c r="J44" s="40">
        <v>2</v>
      </c>
      <c r="K44" s="40">
        <v>2</v>
      </c>
      <c r="L44" s="40">
        <v>1</v>
      </c>
      <c r="M44" s="40">
        <v>35</v>
      </c>
      <c r="N44" s="40"/>
      <c r="O44" s="41">
        <v>4</v>
      </c>
      <c r="P44" s="39">
        <v>0</v>
      </c>
      <c r="Q44" s="40">
        <v>6</v>
      </c>
      <c r="R44" s="42">
        <f t="shared" si="1"/>
        <v>160</v>
      </c>
      <c r="S44" s="43">
        <f t="shared" si="2"/>
        <v>166</v>
      </c>
    </row>
    <row r="45" spans="1:20" ht="15" customHeight="1" x14ac:dyDescent="0.25">
      <c r="A45" s="24">
        <f t="shared" si="0"/>
        <v>32</v>
      </c>
      <c r="B45" s="25" t="s">
        <v>13</v>
      </c>
      <c r="C45" s="26">
        <v>2553</v>
      </c>
      <c r="D45" s="27" t="s">
        <v>15</v>
      </c>
      <c r="E45" s="28">
        <v>503</v>
      </c>
      <c r="F45" s="29">
        <v>24</v>
      </c>
      <c r="G45" s="30">
        <v>131</v>
      </c>
      <c r="H45" s="30">
        <v>44</v>
      </c>
      <c r="I45" s="30">
        <v>6</v>
      </c>
      <c r="J45" s="30">
        <v>26</v>
      </c>
      <c r="K45" s="30">
        <v>21</v>
      </c>
      <c r="L45" s="30">
        <v>1</v>
      </c>
      <c r="M45" s="30">
        <v>22</v>
      </c>
      <c r="N45" s="30"/>
      <c r="O45" s="31">
        <v>2</v>
      </c>
      <c r="P45" s="29"/>
      <c r="Q45" s="30">
        <v>5</v>
      </c>
      <c r="R45" s="32">
        <f t="shared" si="1"/>
        <v>277</v>
      </c>
      <c r="S45" s="33">
        <f t="shared" si="2"/>
        <v>282</v>
      </c>
    </row>
    <row r="46" spans="1:20" ht="15" customHeight="1" x14ac:dyDescent="0.25">
      <c r="A46" s="34">
        <f t="shared" si="0"/>
        <v>33</v>
      </c>
      <c r="B46" s="35" t="s">
        <v>13</v>
      </c>
      <c r="C46" s="36">
        <v>2553</v>
      </c>
      <c r="D46" s="37" t="s">
        <v>14</v>
      </c>
      <c r="E46" s="38">
        <v>504</v>
      </c>
      <c r="F46" s="39">
        <v>13</v>
      </c>
      <c r="G46" s="40">
        <v>139</v>
      </c>
      <c r="H46" s="40">
        <v>45</v>
      </c>
      <c r="I46" s="40">
        <v>0</v>
      </c>
      <c r="J46" s="40">
        <v>40</v>
      </c>
      <c r="K46" s="40">
        <v>8</v>
      </c>
      <c r="L46" s="40">
        <v>3</v>
      </c>
      <c r="M46" s="40">
        <v>17</v>
      </c>
      <c r="N46" s="40"/>
      <c r="O46" s="41">
        <v>0</v>
      </c>
      <c r="P46" s="39">
        <v>0</v>
      </c>
      <c r="Q46" s="40">
        <v>9</v>
      </c>
      <c r="R46" s="42">
        <f t="shared" si="1"/>
        <v>265</v>
      </c>
      <c r="S46" s="43">
        <f t="shared" si="2"/>
        <v>274</v>
      </c>
    </row>
    <row r="47" spans="1:20" ht="15" customHeight="1" x14ac:dyDescent="0.25">
      <c r="A47" s="24">
        <f t="shared" si="0"/>
        <v>34</v>
      </c>
      <c r="B47" s="25" t="s">
        <v>13</v>
      </c>
      <c r="C47" s="26">
        <v>2552</v>
      </c>
      <c r="D47" s="27" t="s">
        <v>15</v>
      </c>
      <c r="E47" s="28">
        <v>592</v>
      </c>
      <c r="F47" s="29">
        <v>58</v>
      </c>
      <c r="G47" s="30">
        <v>120</v>
      </c>
      <c r="H47" s="30">
        <v>25</v>
      </c>
      <c r="I47" s="30">
        <v>2</v>
      </c>
      <c r="J47" s="30">
        <v>27</v>
      </c>
      <c r="K47" s="30">
        <v>38</v>
      </c>
      <c r="L47" s="30">
        <v>4</v>
      </c>
      <c r="M47" s="30">
        <v>7</v>
      </c>
      <c r="N47" s="30"/>
      <c r="O47" s="31">
        <v>1</v>
      </c>
      <c r="P47" s="29">
        <v>0</v>
      </c>
      <c r="Q47" s="30">
        <v>20</v>
      </c>
      <c r="R47" s="32">
        <f t="shared" si="1"/>
        <v>282</v>
      </c>
      <c r="S47" s="33">
        <f t="shared" si="2"/>
        <v>302</v>
      </c>
    </row>
    <row r="48" spans="1:20" ht="15" customHeight="1" x14ac:dyDescent="0.25">
      <c r="A48" s="34">
        <f t="shared" si="0"/>
        <v>35</v>
      </c>
      <c r="B48" s="35" t="s">
        <v>13</v>
      </c>
      <c r="C48" s="36">
        <v>2552</v>
      </c>
      <c r="D48" s="37" t="s">
        <v>14</v>
      </c>
      <c r="E48" s="38">
        <v>592</v>
      </c>
      <c r="F48" s="39">
        <v>26</v>
      </c>
      <c r="G48" s="40">
        <v>134</v>
      </c>
      <c r="H48" s="40">
        <v>20</v>
      </c>
      <c r="I48" s="40">
        <v>3</v>
      </c>
      <c r="J48" s="40">
        <v>24</v>
      </c>
      <c r="K48" s="40">
        <v>32</v>
      </c>
      <c r="L48" s="40">
        <v>6</v>
      </c>
      <c r="M48" s="40">
        <v>7</v>
      </c>
      <c r="N48" s="40"/>
      <c r="O48" s="41">
        <v>1</v>
      </c>
      <c r="P48" s="39">
        <v>0</v>
      </c>
      <c r="Q48" s="40">
        <v>13</v>
      </c>
      <c r="R48" s="42">
        <f t="shared" si="1"/>
        <v>253</v>
      </c>
      <c r="S48" s="43">
        <f t="shared" si="2"/>
        <v>266</v>
      </c>
    </row>
    <row r="49" spans="1:20" ht="15" customHeight="1" x14ac:dyDescent="0.25">
      <c r="A49" s="24">
        <f t="shared" si="0"/>
        <v>36</v>
      </c>
      <c r="B49" s="25" t="s">
        <v>13</v>
      </c>
      <c r="C49" s="26">
        <v>2551</v>
      </c>
      <c r="D49" s="27" t="s">
        <v>14</v>
      </c>
      <c r="E49" s="28">
        <v>585</v>
      </c>
      <c r="F49" s="29">
        <v>7</v>
      </c>
      <c r="G49" s="30">
        <v>121</v>
      </c>
      <c r="H49" s="30">
        <v>51</v>
      </c>
      <c r="I49" s="30">
        <v>2</v>
      </c>
      <c r="J49" s="30">
        <v>8</v>
      </c>
      <c r="K49" s="30">
        <v>5</v>
      </c>
      <c r="L49" s="30">
        <v>8</v>
      </c>
      <c r="M49" s="30">
        <v>33</v>
      </c>
      <c r="N49" s="30"/>
      <c r="O49" s="31">
        <v>1</v>
      </c>
      <c r="P49" s="29">
        <v>0</v>
      </c>
      <c r="Q49" s="30">
        <v>11</v>
      </c>
      <c r="R49" s="32">
        <f t="shared" si="1"/>
        <v>236</v>
      </c>
      <c r="S49" s="33">
        <f t="shared" si="2"/>
        <v>247</v>
      </c>
    </row>
    <row r="50" spans="1:20" ht="15" customHeight="1" x14ac:dyDescent="0.25">
      <c r="A50" s="34">
        <f t="shared" si="0"/>
        <v>37</v>
      </c>
      <c r="B50" s="35" t="s">
        <v>13</v>
      </c>
      <c r="C50" s="36">
        <v>2550</v>
      </c>
      <c r="D50" s="37" t="s">
        <v>16</v>
      </c>
      <c r="E50" s="38">
        <v>662</v>
      </c>
      <c r="F50" s="39">
        <v>27</v>
      </c>
      <c r="G50" s="40">
        <v>105</v>
      </c>
      <c r="H50" s="40">
        <v>80</v>
      </c>
      <c r="I50" s="40">
        <v>6</v>
      </c>
      <c r="J50" s="40">
        <v>47</v>
      </c>
      <c r="K50" s="40">
        <v>14</v>
      </c>
      <c r="L50" s="40">
        <v>32</v>
      </c>
      <c r="M50" s="40">
        <v>14</v>
      </c>
      <c r="N50" s="40"/>
      <c r="O50" s="41">
        <v>2</v>
      </c>
      <c r="P50" s="39"/>
      <c r="Q50" s="40">
        <v>16</v>
      </c>
      <c r="R50" s="42">
        <f t="shared" si="1"/>
        <v>327</v>
      </c>
      <c r="S50" s="43">
        <f t="shared" si="2"/>
        <v>343</v>
      </c>
    </row>
    <row r="51" spans="1:20" ht="15" customHeight="1" x14ac:dyDescent="0.25">
      <c r="A51" s="24">
        <f t="shared" si="0"/>
        <v>38</v>
      </c>
      <c r="B51" s="25" t="s">
        <v>13</v>
      </c>
      <c r="C51" s="26">
        <v>2550</v>
      </c>
      <c r="D51" s="27" t="s">
        <v>15</v>
      </c>
      <c r="E51" s="28">
        <v>662</v>
      </c>
      <c r="F51" s="29">
        <v>14</v>
      </c>
      <c r="G51" s="30">
        <v>109</v>
      </c>
      <c r="H51" s="30">
        <v>83</v>
      </c>
      <c r="I51" s="30">
        <v>4</v>
      </c>
      <c r="J51" s="30">
        <v>43</v>
      </c>
      <c r="K51" s="30">
        <v>20</v>
      </c>
      <c r="L51" s="30">
        <v>15</v>
      </c>
      <c r="M51" s="30">
        <v>9</v>
      </c>
      <c r="N51" s="30"/>
      <c r="O51" s="31">
        <v>3</v>
      </c>
      <c r="P51" s="29">
        <v>0</v>
      </c>
      <c r="Q51" s="30">
        <v>19</v>
      </c>
      <c r="R51" s="32">
        <f t="shared" si="1"/>
        <v>300</v>
      </c>
      <c r="S51" s="33">
        <f t="shared" si="2"/>
        <v>319</v>
      </c>
      <c r="T51">
        <f>C119</f>
        <v>0</v>
      </c>
    </row>
    <row r="52" spans="1:20" ht="15" customHeight="1" x14ac:dyDescent="0.25">
      <c r="A52" s="34">
        <f t="shared" si="0"/>
        <v>39</v>
      </c>
      <c r="B52" s="35" t="s">
        <v>13</v>
      </c>
      <c r="C52" s="36">
        <v>2550</v>
      </c>
      <c r="D52" s="37" t="s">
        <v>14</v>
      </c>
      <c r="E52" s="38">
        <v>662</v>
      </c>
      <c r="F52" s="39">
        <v>16</v>
      </c>
      <c r="G52" s="40">
        <v>152</v>
      </c>
      <c r="H52" s="40">
        <v>93</v>
      </c>
      <c r="I52" s="40">
        <v>2</v>
      </c>
      <c r="J52" s="40">
        <v>37</v>
      </c>
      <c r="K52" s="40">
        <v>9</v>
      </c>
      <c r="L52" s="40">
        <v>18</v>
      </c>
      <c r="M52" s="40">
        <v>13</v>
      </c>
      <c r="N52" s="40"/>
      <c r="O52" s="41">
        <v>2</v>
      </c>
      <c r="P52" s="39">
        <v>0</v>
      </c>
      <c r="Q52" s="40">
        <v>14</v>
      </c>
      <c r="R52" s="42">
        <f t="shared" si="1"/>
        <v>342</v>
      </c>
      <c r="S52" s="43">
        <f t="shared" si="2"/>
        <v>356</v>
      </c>
      <c r="T52">
        <f>T51-T50</f>
        <v>0</v>
      </c>
    </row>
    <row r="53" spans="1:20" ht="15" customHeight="1" x14ac:dyDescent="0.25">
      <c r="A53" s="24">
        <f t="shared" si="0"/>
        <v>40</v>
      </c>
      <c r="B53" s="25" t="s">
        <v>13</v>
      </c>
      <c r="C53" s="26">
        <v>2549</v>
      </c>
      <c r="D53" s="27" t="s">
        <v>15</v>
      </c>
      <c r="E53" s="28">
        <v>746</v>
      </c>
      <c r="F53" s="29">
        <v>30</v>
      </c>
      <c r="G53" s="30">
        <v>151</v>
      </c>
      <c r="H53" s="30">
        <v>105</v>
      </c>
      <c r="I53" s="30"/>
      <c r="J53" s="30">
        <v>93</v>
      </c>
      <c r="K53" s="30">
        <v>6</v>
      </c>
      <c r="L53" s="30">
        <v>3</v>
      </c>
      <c r="M53" s="30">
        <v>6</v>
      </c>
      <c r="N53" s="30"/>
      <c r="O53" s="31"/>
      <c r="P53" s="29"/>
      <c r="Q53" s="30"/>
      <c r="R53" s="32">
        <f t="shared" si="1"/>
        <v>394</v>
      </c>
      <c r="S53" s="33">
        <f t="shared" si="2"/>
        <v>394</v>
      </c>
      <c r="T53" s="44" t="e">
        <f>T52*100/T51</f>
        <v>#DIV/0!</v>
      </c>
    </row>
    <row r="54" spans="1:20" ht="15" customHeight="1" x14ac:dyDescent="0.25">
      <c r="A54" s="34">
        <f t="shared" si="0"/>
        <v>41</v>
      </c>
      <c r="B54" s="35" t="s">
        <v>13</v>
      </c>
      <c r="C54" s="36">
        <v>2549</v>
      </c>
      <c r="D54" s="37" t="s">
        <v>14</v>
      </c>
      <c r="E54" s="38">
        <v>747</v>
      </c>
      <c r="F54" s="39">
        <v>28</v>
      </c>
      <c r="G54" s="40">
        <v>148</v>
      </c>
      <c r="H54" s="40">
        <v>128</v>
      </c>
      <c r="I54" s="40">
        <v>2</v>
      </c>
      <c r="J54" s="40">
        <v>85</v>
      </c>
      <c r="K54" s="40">
        <v>3</v>
      </c>
      <c r="L54" s="40">
        <v>11</v>
      </c>
      <c r="M54" s="40">
        <v>14</v>
      </c>
      <c r="N54" s="40"/>
      <c r="O54" s="41">
        <v>5</v>
      </c>
      <c r="P54" s="39">
        <v>0</v>
      </c>
      <c r="Q54" s="40">
        <v>14</v>
      </c>
      <c r="R54" s="42">
        <f t="shared" si="1"/>
        <v>424</v>
      </c>
      <c r="S54" s="43">
        <f t="shared" si="2"/>
        <v>438</v>
      </c>
      <c r="T54" s="45" t="e">
        <f>TEXT(T53,"0.00")</f>
        <v>#DIV/0!</v>
      </c>
    </row>
    <row r="55" spans="1:20" ht="15" customHeight="1" x14ac:dyDescent="0.25">
      <c r="A55" s="24">
        <f t="shared" si="0"/>
        <v>42</v>
      </c>
      <c r="B55" s="25" t="s">
        <v>13</v>
      </c>
      <c r="C55" s="26">
        <v>2548</v>
      </c>
      <c r="D55" s="27" t="s">
        <v>15</v>
      </c>
      <c r="E55" s="28">
        <v>450</v>
      </c>
      <c r="F55" s="29">
        <v>12</v>
      </c>
      <c r="G55" s="30">
        <v>80</v>
      </c>
      <c r="H55" s="30">
        <v>83</v>
      </c>
      <c r="I55" s="30">
        <v>1</v>
      </c>
      <c r="J55" s="30">
        <v>22</v>
      </c>
      <c r="K55" s="30">
        <v>8</v>
      </c>
      <c r="L55" s="30">
        <v>5</v>
      </c>
      <c r="M55" s="30">
        <v>10</v>
      </c>
      <c r="N55" s="30"/>
      <c r="O55" s="31">
        <v>3</v>
      </c>
      <c r="P55" s="29">
        <v>0</v>
      </c>
      <c r="Q55" s="30">
        <v>22</v>
      </c>
      <c r="R55" s="32">
        <f t="shared" si="1"/>
        <v>224</v>
      </c>
      <c r="S55" s="33">
        <f t="shared" si="2"/>
        <v>246</v>
      </c>
    </row>
    <row r="56" spans="1:20" ht="15" customHeight="1" x14ac:dyDescent="0.25">
      <c r="A56" s="34">
        <f t="shared" si="0"/>
        <v>43</v>
      </c>
      <c r="B56" s="35" t="s">
        <v>13</v>
      </c>
      <c r="C56" s="36">
        <v>2548</v>
      </c>
      <c r="D56" s="37" t="s">
        <v>14</v>
      </c>
      <c r="E56" s="38">
        <v>451</v>
      </c>
      <c r="F56" s="39">
        <v>11</v>
      </c>
      <c r="G56" s="40">
        <v>84</v>
      </c>
      <c r="H56" s="40">
        <v>112</v>
      </c>
      <c r="I56" s="40">
        <v>1</v>
      </c>
      <c r="J56" s="40">
        <v>27</v>
      </c>
      <c r="K56" s="40">
        <v>3</v>
      </c>
      <c r="L56" s="40">
        <v>1</v>
      </c>
      <c r="M56" s="40">
        <v>8</v>
      </c>
      <c r="N56" s="40"/>
      <c r="O56" s="41">
        <v>4</v>
      </c>
      <c r="P56" s="39">
        <v>0</v>
      </c>
      <c r="Q56" s="40">
        <v>13</v>
      </c>
      <c r="R56" s="42">
        <f t="shared" si="1"/>
        <v>251</v>
      </c>
      <c r="S56" s="43">
        <f t="shared" si="2"/>
        <v>264</v>
      </c>
    </row>
    <row r="57" spans="1:20" ht="15" customHeight="1" x14ac:dyDescent="0.25">
      <c r="A57" s="24">
        <f t="shared" si="0"/>
        <v>44</v>
      </c>
      <c r="B57" s="25" t="s">
        <v>13</v>
      </c>
      <c r="C57" s="26">
        <v>2547</v>
      </c>
      <c r="D57" s="27" t="s">
        <v>15</v>
      </c>
      <c r="E57" s="28">
        <v>486</v>
      </c>
      <c r="F57" s="29">
        <v>17</v>
      </c>
      <c r="G57" s="30">
        <v>59</v>
      </c>
      <c r="H57" s="30">
        <v>102</v>
      </c>
      <c r="I57" s="30">
        <v>1</v>
      </c>
      <c r="J57" s="30">
        <v>48</v>
      </c>
      <c r="K57" s="30">
        <v>3</v>
      </c>
      <c r="L57" s="30">
        <v>10</v>
      </c>
      <c r="M57" s="30">
        <v>5</v>
      </c>
      <c r="N57" s="30"/>
      <c r="O57" s="31">
        <v>3</v>
      </c>
      <c r="P57" s="29">
        <v>0</v>
      </c>
      <c r="Q57" s="30">
        <v>9</v>
      </c>
      <c r="R57" s="32">
        <f t="shared" si="1"/>
        <v>248</v>
      </c>
      <c r="S57" s="33">
        <f t="shared" si="2"/>
        <v>257</v>
      </c>
    </row>
    <row r="58" spans="1:20" ht="15" customHeight="1" x14ac:dyDescent="0.25">
      <c r="A58" s="34">
        <f t="shared" si="0"/>
        <v>45</v>
      </c>
      <c r="B58" s="35" t="s">
        <v>13</v>
      </c>
      <c r="C58" s="36">
        <v>2547</v>
      </c>
      <c r="D58" s="37" t="s">
        <v>14</v>
      </c>
      <c r="E58" s="38">
        <v>487</v>
      </c>
      <c r="F58" s="39">
        <v>12</v>
      </c>
      <c r="G58" s="40">
        <v>77</v>
      </c>
      <c r="H58" s="40">
        <v>84</v>
      </c>
      <c r="I58" s="40">
        <v>0</v>
      </c>
      <c r="J58" s="40">
        <v>52</v>
      </c>
      <c r="K58" s="40">
        <v>1</v>
      </c>
      <c r="L58" s="40">
        <v>5</v>
      </c>
      <c r="M58" s="40">
        <v>3</v>
      </c>
      <c r="N58" s="40"/>
      <c r="O58" s="41">
        <v>1</v>
      </c>
      <c r="P58" s="39">
        <v>0</v>
      </c>
      <c r="Q58" s="40">
        <v>14</v>
      </c>
      <c r="R58" s="42">
        <f t="shared" si="1"/>
        <v>235</v>
      </c>
      <c r="S58" s="43">
        <f t="shared" si="2"/>
        <v>249</v>
      </c>
    </row>
    <row r="59" spans="1:20" ht="15" customHeight="1" x14ac:dyDescent="0.25">
      <c r="A59" s="24">
        <f t="shared" si="0"/>
        <v>46</v>
      </c>
      <c r="B59" s="25" t="s">
        <v>13</v>
      </c>
      <c r="C59" s="26">
        <v>2546</v>
      </c>
      <c r="D59" s="27" t="s">
        <v>16</v>
      </c>
      <c r="E59" s="28">
        <v>575</v>
      </c>
      <c r="F59" s="29">
        <v>17</v>
      </c>
      <c r="G59" s="30">
        <v>125</v>
      </c>
      <c r="H59" s="30">
        <v>50</v>
      </c>
      <c r="I59" s="30">
        <v>0</v>
      </c>
      <c r="J59" s="30">
        <v>53</v>
      </c>
      <c r="K59" s="30">
        <v>21</v>
      </c>
      <c r="L59" s="30">
        <v>25</v>
      </c>
      <c r="M59" s="30">
        <v>29</v>
      </c>
      <c r="N59" s="30"/>
      <c r="O59" s="31">
        <v>12</v>
      </c>
      <c r="P59" s="29">
        <v>0</v>
      </c>
      <c r="Q59" s="30">
        <v>13</v>
      </c>
      <c r="R59" s="32">
        <f t="shared" si="1"/>
        <v>332</v>
      </c>
      <c r="S59" s="33">
        <f t="shared" si="2"/>
        <v>345</v>
      </c>
    </row>
    <row r="60" spans="1:20" ht="15" customHeight="1" x14ac:dyDescent="0.25">
      <c r="A60" s="34">
        <f t="shared" si="0"/>
        <v>47</v>
      </c>
      <c r="B60" s="35" t="s">
        <v>13</v>
      </c>
      <c r="C60" s="36">
        <v>2546</v>
      </c>
      <c r="D60" s="37" t="s">
        <v>15</v>
      </c>
      <c r="E60" s="38">
        <v>576</v>
      </c>
      <c r="F60" s="39">
        <v>11</v>
      </c>
      <c r="G60" s="40">
        <v>104</v>
      </c>
      <c r="H60" s="40">
        <v>90</v>
      </c>
      <c r="I60" s="40">
        <v>1</v>
      </c>
      <c r="J60" s="40">
        <v>59</v>
      </c>
      <c r="K60" s="40">
        <v>18</v>
      </c>
      <c r="L60" s="40">
        <v>17</v>
      </c>
      <c r="M60" s="40">
        <v>22</v>
      </c>
      <c r="N60" s="40"/>
      <c r="O60" s="41">
        <v>5</v>
      </c>
      <c r="P60" s="39">
        <v>0</v>
      </c>
      <c r="Q60" s="40">
        <v>12</v>
      </c>
      <c r="R60" s="42">
        <f t="shared" si="1"/>
        <v>327</v>
      </c>
      <c r="S60" s="43">
        <f t="shared" si="2"/>
        <v>339</v>
      </c>
    </row>
    <row r="61" spans="1:20" ht="15" customHeight="1" x14ac:dyDescent="0.25">
      <c r="A61" s="24">
        <f t="shared" si="0"/>
        <v>48</v>
      </c>
      <c r="B61" s="25" t="s">
        <v>13</v>
      </c>
      <c r="C61" s="26">
        <v>2546</v>
      </c>
      <c r="D61" s="27" t="s">
        <v>14</v>
      </c>
      <c r="E61" s="28">
        <v>576</v>
      </c>
      <c r="F61" s="29">
        <v>17</v>
      </c>
      <c r="G61" s="30">
        <v>133</v>
      </c>
      <c r="H61" s="30">
        <v>79</v>
      </c>
      <c r="I61" s="30">
        <v>3</v>
      </c>
      <c r="J61" s="30">
        <v>33</v>
      </c>
      <c r="K61" s="30">
        <v>12</v>
      </c>
      <c r="L61" s="30">
        <v>16</v>
      </c>
      <c r="M61" s="30">
        <v>15</v>
      </c>
      <c r="N61" s="30"/>
      <c r="O61" s="31">
        <v>5</v>
      </c>
      <c r="P61" s="29">
        <v>0</v>
      </c>
      <c r="Q61" s="30">
        <v>10</v>
      </c>
      <c r="R61" s="32">
        <f t="shared" si="1"/>
        <v>313</v>
      </c>
      <c r="S61" s="33">
        <f t="shared" si="2"/>
        <v>323</v>
      </c>
    </row>
    <row r="62" spans="1:20" ht="15" customHeight="1" x14ac:dyDescent="0.25">
      <c r="A62" s="34">
        <f t="shared" si="0"/>
        <v>49</v>
      </c>
      <c r="B62" s="35" t="s">
        <v>13</v>
      </c>
      <c r="C62" s="36">
        <v>2545</v>
      </c>
      <c r="D62" s="37" t="s">
        <v>16</v>
      </c>
      <c r="E62" s="38">
        <v>609</v>
      </c>
      <c r="F62" s="39">
        <v>21</v>
      </c>
      <c r="G62" s="40">
        <v>96</v>
      </c>
      <c r="H62" s="40">
        <v>60</v>
      </c>
      <c r="I62" s="40">
        <v>3</v>
      </c>
      <c r="J62" s="40">
        <v>39</v>
      </c>
      <c r="K62" s="40">
        <v>12</v>
      </c>
      <c r="L62" s="40">
        <v>21</v>
      </c>
      <c r="M62" s="40">
        <v>31</v>
      </c>
      <c r="N62" s="40"/>
      <c r="O62" s="41">
        <v>10</v>
      </c>
      <c r="P62" s="39"/>
      <c r="Q62" s="40">
        <v>18</v>
      </c>
      <c r="R62" s="42">
        <f t="shared" si="1"/>
        <v>293</v>
      </c>
      <c r="S62" s="43">
        <f t="shared" si="2"/>
        <v>311</v>
      </c>
    </row>
    <row r="63" spans="1:20" ht="15" customHeight="1" x14ac:dyDescent="0.25">
      <c r="A63" s="24">
        <f t="shared" si="0"/>
        <v>50</v>
      </c>
      <c r="B63" s="25" t="s">
        <v>13</v>
      </c>
      <c r="C63" s="26">
        <v>2545</v>
      </c>
      <c r="D63" s="27" t="s">
        <v>15</v>
      </c>
      <c r="E63" s="28">
        <v>609</v>
      </c>
      <c r="F63" s="29">
        <v>17</v>
      </c>
      <c r="G63" s="30">
        <v>127</v>
      </c>
      <c r="H63" s="30">
        <v>48</v>
      </c>
      <c r="I63" s="30">
        <v>2</v>
      </c>
      <c r="J63" s="30">
        <v>39</v>
      </c>
      <c r="K63" s="30">
        <v>21</v>
      </c>
      <c r="L63" s="30">
        <v>17</v>
      </c>
      <c r="M63" s="30">
        <v>37</v>
      </c>
      <c r="N63" s="30"/>
      <c r="O63" s="31">
        <v>5</v>
      </c>
      <c r="P63" s="29">
        <v>0</v>
      </c>
      <c r="Q63" s="30">
        <v>7</v>
      </c>
      <c r="R63" s="32">
        <f t="shared" si="1"/>
        <v>313</v>
      </c>
      <c r="S63" s="33">
        <f t="shared" si="2"/>
        <v>320</v>
      </c>
    </row>
    <row r="64" spans="1:20" ht="15" customHeight="1" x14ac:dyDescent="0.25">
      <c r="A64" s="34">
        <f t="shared" si="0"/>
        <v>51</v>
      </c>
      <c r="B64" s="35" t="s">
        <v>13</v>
      </c>
      <c r="C64" s="36">
        <v>2545</v>
      </c>
      <c r="D64" s="37" t="s">
        <v>14</v>
      </c>
      <c r="E64" s="38">
        <v>610</v>
      </c>
      <c r="F64" s="39">
        <v>30</v>
      </c>
      <c r="G64" s="40">
        <v>113</v>
      </c>
      <c r="H64" s="40">
        <v>55</v>
      </c>
      <c r="I64" s="40">
        <v>2</v>
      </c>
      <c r="J64" s="40">
        <v>43</v>
      </c>
      <c r="K64" s="40">
        <v>9</v>
      </c>
      <c r="L64" s="40">
        <v>15</v>
      </c>
      <c r="M64" s="40">
        <v>48</v>
      </c>
      <c r="N64" s="40"/>
      <c r="O64" s="41">
        <v>7</v>
      </c>
      <c r="P64" s="39">
        <v>1</v>
      </c>
      <c r="Q64" s="40">
        <v>13</v>
      </c>
      <c r="R64" s="42">
        <f t="shared" si="1"/>
        <v>322</v>
      </c>
      <c r="S64" s="43">
        <f t="shared" si="2"/>
        <v>336</v>
      </c>
    </row>
    <row r="65" spans="1:20" ht="15" customHeight="1" x14ac:dyDescent="0.25">
      <c r="A65" s="34">
        <f t="shared" si="0"/>
        <v>52</v>
      </c>
      <c r="B65" s="35" t="s">
        <v>13</v>
      </c>
      <c r="C65" s="36">
        <v>2544</v>
      </c>
      <c r="D65" s="37" t="s">
        <v>15</v>
      </c>
      <c r="E65" s="38">
        <v>552</v>
      </c>
      <c r="F65" s="39">
        <v>42</v>
      </c>
      <c r="G65" s="40">
        <v>167</v>
      </c>
      <c r="H65" s="40">
        <v>55</v>
      </c>
      <c r="I65" s="40">
        <v>1</v>
      </c>
      <c r="J65" s="40">
        <v>30</v>
      </c>
      <c r="K65" s="40">
        <v>10</v>
      </c>
      <c r="L65" s="40">
        <v>10</v>
      </c>
      <c r="M65" s="40">
        <v>12</v>
      </c>
      <c r="N65" s="40"/>
      <c r="O65" s="41">
        <v>6</v>
      </c>
      <c r="P65" s="39">
        <v>0</v>
      </c>
      <c r="Q65" s="40">
        <v>0</v>
      </c>
      <c r="R65" s="42">
        <f t="shared" si="1"/>
        <v>333</v>
      </c>
      <c r="S65" s="43">
        <f t="shared" si="2"/>
        <v>333</v>
      </c>
    </row>
    <row r="66" spans="1:20" ht="15" customHeight="1" x14ac:dyDescent="0.25">
      <c r="A66" s="34">
        <f t="shared" si="0"/>
        <v>53</v>
      </c>
      <c r="B66" s="25" t="s">
        <v>13</v>
      </c>
      <c r="C66" s="26">
        <v>2544</v>
      </c>
      <c r="D66" s="27" t="s">
        <v>14</v>
      </c>
      <c r="E66" s="28">
        <v>553</v>
      </c>
      <c r="F66" s="29">
        <v>34</v>
      </c>
      <c r="G66" s="30">
        <v>161</v>
      </c>
      <c r="H66" s="30">
        <v>57</v>
      </c>
      <c r="I66" s="30">
        <v>0</v>
      </c>
      <c r="J66" s="30">
        <v>46</v>
      </c>
      <c r="K66" s="30">
        <v>13</v>
      </c>
      <c r="L66" s="30">
        <v>9</v>
      </c>
      <c r="M66" s="30">
        <v>24</v>
      </c>
      <c r="N66" s="30"/>
      <c r="O66" s="31">
        <v>0</v>
      </c>
      <c r="P66" s="29"/>
      <c r="Q66" s="30">
        <v>12</v>
      </c>
      <c r="R66" s="32">
        <f t="shared" si="1"/>
        <v>344</v>
      </c>
      <c r="S66" s="33">
        <f t="shared" si="2"/>
        <v>356</v>
      </c>
      <c r="T66">
        <f>C135</f>
        <v>0</v>
      </c>
    </row>
    <row r="67" spans="1:20" ht="15" customHeight="1" x14ac:dyDescent="0.25">
      <c r="A67" s="34">
        <f t="shared" si="0"/>
        <v>54</v>
      </c>
      <c r="B67" s="35" t="s">
        <v>13</v>
      </c>
      <c r="C67" s="36">
        <v>2543</v>
      </c>
      <c r="D67" s="37" t="s">
        <v>15</v>
      </c>
      <c r="E67" s="38">
        <v>597</v>
      </c>
      <c r="F67" s="39">
        <v>38</v>
      </c>
      <c r="G67" s="40">
        <v>126</v>
      </c>
      <c r="H67" s="40">
        <v>73</v>
      </c>
      <c r="I67" s="40">
        <v>5</v>
      </c>
      <c r="J67" s="40">
        <v>43</v>
      </c>
      <c r="K67" s="40">
        <v>8</v>
      </c>
      <c r="L67" s="40">
        <v>13</v>
      </c>
      <c r="M67" s="40">
        <v>25</v>
      </c>
      <c r="N67" s="40"/>
      <c r="O67" s="41">
        <v>7</v>
      </c>
      <c r="P67" s="39">
        <v>0</v>
      </c>
      <c r="Q67" s="40">
        <v>19</v>
      </c>
      <c r="R67" s="42">
        <f t="shared" si="1"/>
        <v>338</v>
      </c>
      <c r="S67" s="43">
        <f t="shared" si="2"/>
        <v>357</v>
      </c>
      <c r="T67">
        <f>T66-T65</f>
        <v>0</v>
      </c>
    </row>
    <row r="68" spans="1:20" ht="15" customHeight="1" x14ac:dyDescent="0.25">
      <c r="A68" s="34">
        <f t="shared" si="0"/>
        <v>55</v>
      </c>
      <c r="B68" s="25" t="s">
        <v>13</v>
      </c>
      <c r="C68" s="26">
        <v>2543</v>
      </c>
      <c r="D68" s="27" t="s">
        <v>14</v>
      </c>
      <c r="E68" s="28">
        <v>598</v>
      </c>
      <c r="F68" s="29">
        <v>39</v>
      </c>
      <c r="G68" s="30">
        <v>126</v>
      </c>
      <c r="H68" s="30">
        <v>56</v>
      </c>
      <c r="I68" s="30">
        <v>1</v>
      </c>
      <c r="J68" s="30">
        <v>45</v>
      </c>
      <c r="K68" s="30">
        <v>13</v>
      </c>
      <c r="L68" s="30">
        <v>8</v>
      </c>
      <c r="M68" s="30">
        <v>11</v>
      </c>
      <c r="N68" s="30"/>
      <c r="O68" s="31">
        <v>9</v>
      </c>
      <c r="P68" s="29">
        <v>1</v>
      </c>
      <c r="Q68" s="30">
        <v>4</v>
      </c>
      <c r="R68" s="32">
        <f t="shared" si="1"/>
        <v>308</v>
      </c>
      <c r="S68" s="33">
        <f t="shared" si="2"/>
        <v>313</v>
      </c>
      <c r="T68" s="44" t="e">
        <f>T67*100/T66</f>
        <v>#DIV/0!</v>
      </c>
    </row>
    <row r="69" spans="1:20" ht="15" customHeight="1" x14ac:dyDescent="0.25">
      <c r="A69" s="34">
        <f t="shared" si="0"/>
        <v>56</v>
      </c>
      <c r="B69" s="35" t="s">
        <v>13</v>
      </c>
      <c r="C69" s="36">
        <v>2542</v>
      </c>
      <c r="D69" s="37" t="s">
        <v>16</v>
      </c>
      <c r="E69" s="38">
        <v>525</v>
      </c>
      <c r="F69" s="39">
        <v>33</v>
      </c>
      <c r="G69" s="40">
        <v>100</v>
      </c>
      <c r="H69" s="40">
        <v>56</v>
      </c>
      <c r="I69" s="40"/>
      <c r="J69" s="40">
        <v>27</v>
      </c>
      <c r="K69" s="40">
        <v>5</v>
      </c>
      <c r="L69" s="40">
        <v>13</v>
      </c>
      <c r="M69" s="40">
        <v>19</v>
      </c>
      <c r="N69" s="40"/>
      <c r="O69" s="41">
        <v>3</v>
      </c>
      <c r="P69" s="39"/>
      <c r="Q69" s="40">
        <v>12</v>
      </c>
      <c r="R69" s="42">
        <f t="shared" si="1"/>
        <v>256</v>
      </c>
      <c r="S69" s="43">
        <f t="shared" si="2"/>
        <v>268</v>
      </c>
      <c r="T69" s="45" t="e">
        <f>TEXT(T68,"0.00")</f>
        <v>#DIV/0!</v>
      </c>
    </row>
    <row r="70" spans="1:20" ht="15" customHeight="1" x14ac:dyDescent="0.25">
      <c r="A70" s="34">
        <f t="shared" si="0"/>
        <v>57</v>
      </c>
      <c r="B70" s="25" t="s">
        <v>13</v>
      </c>
      <c r="C70" s="26">
        <v>2542</v>
      </c>
      <c r="D70" s="27" t="s">
        <v>15</v>
      </c>
      <c r="E70" s="28">
        <v>525</v>
      </c>
      <c r="F70" s="29">
        <v>16</v>
      </c>
      <c r="G70" s="30">
        <v>128</v>
      </c>
      <c r="H70" s="30">
        <v>54</v>
      </c>
      <c r="I70" s="30">
        <v>3</v>
      </c>
      <c r="J70" s="30">
        <v>30</v>
      </c>
      <c r="K70" s="30">
        <v>5</v>
      </c>
      <c r="L70" s="30">
        <v>12</v>
      </c>
      <c r="M70" s="30">
        <v>17</v>
      </c>
      <c r="N70" s="30"/>
      <c r="O70" s="31">
        <v>3</v>
      </c>
      <c r="P70" s="29">
        <v>1</v>
      </c>
      <c r="Q70" s="30">
        <v>10</v>
      </c>
      <c r="R70" s="32">
        <f t="shared" si="1"/>
        <v>268</v>
      </c>
      <c r="S70" s="33">
        <f t="shared" si="2"/>
        <v>279</v>
      </c>
    </row>
    <row r="71" spans="1:20" ht="15" customHeight="1" x14ac:dyDescent="0.25">
      <c r="A71" s="34">
        <f t="shared" si="0"/>
        <v>58</v>
      </c>
      <c r="B71" s="35" t="s">
        <v>13</v>
      </c>
      <c r="C71" s="36">
        <v>2542</v>
      </c>
      <c r="D71" s="37" t="s">
        <v>14</v>
      </c>
      <c r="E71" s="38">
        <v>526</v>
      </c>
      <c r="F71" s="39">
        <v>35</v>
      </c>
      <c r="G71" s="40">
        <v>138</v>
      </c>
      <c r="H71" s="40">
        <v>39</v>
      </c>
      <c r="I71" s="40">
        <v>2</v>
      </c>
      <c r="J71" s="40">
        <v>22</v>
      </c>
      <c r="K71" s="40">
        <v>9</v>
      </c>
      <c r="L71" s="40">
        <v>12</v>
      </c>
      <c r="M71" s="40">
        <v>35</v>
      </c>
      <c r="N71" s="40"/>
      <c r="O71" s="41">
        <v>2</v>
      </c>
      <c r="P71" s="39">
        <v>0</v>
      </c>
      <c r="Q71" s="40">
        <v>11</v>
      </c>
      <c r="R71" s="42">
        <f t="shared" si="1"/>
        <v>294</v>
      </c>
      <c r="S71" s="43">
        <f t="shared" si="2"/>
        <v>305</v>
      </c>
    </row>
    <row r="72" spans="1:20" ht="15" customHeight="1" x14ac:dyDescent="0.25">
      <c r="A72" s="34">
        <f t="shared" si="0"/>
        <v>59</v>
      </c>
      <c r="B72" s="25" t="s">
        <v>13</v>
      </c>
      <c r="C72" s="26">
        <v>2541</v>
      </c>
      <c r="D72" s="27" t="s">
        <v>15</v>
      </c>
      <c r="E72" s="28">
        <v>497</v>
      </c>
      <c r="F72" s="29">
        <v>31</v>
      </c>
      <c r="G72" s="30">
        <v>88</v>
      </c>
      <c r="H72" s="30">
        <v>52</v>
      </c>
      <c r="I72" s="30">
        <v>3</v>
      </c>
      <c r="J72" s="30">
        <v>33</v>
      </c>
      <c r="K72" s="30">
        <v>6</v>
      </c>
      <c r="L72" s="30">
        <v>11</v>
      </c>
      <c r="M72" s="30">
        <v>54</v>
      </c>
      <c r="N72" s="30"/>
      <c r="O72" s="31">
        <v>10</v>
      </c>
      <c r="P72" s="29">
        <v>0</v>
      </c>
      <c r="Q72" s="30">
        <v>13</v>
      </c>
      <c r="R72" s="32">
        <f t="shared" si="1"/>
        <v>288</v>
      </c>
      <c r="S72" s="33">
        <f t="shared" si="2"/>
        <v>301</v>
      </c>
    </row>
    <row r="73" spans="1:20" ht="15" customHeight="1" x14ac:dyDescent="0.25">
      <c r="A73" s="34">
        <f t="shared" si="0"/>
        <v>60</v>
      </c>
      <c r="B73" s="35" t="s">
        <v>13</v>
      </c>
      <c r="C73" s="36">
        <v>2541</v>
      </c>
      <c r="D73" s="37" t="s">
        <v>14</v>
      </c>
      <c r="E73" s="38">
        <v>497</v>
      </c>
      <c r="F73" s="39">
        <v>35</v>
      </c>
      <c r="G73" s="40">
        <v>106</v>
      </c>
      <c r="H73" s="40">
        <v>47</v>
      </c>
      <c r="I73" s="40">
        <v>1</v>
      </c>
      <c r="J73" s="40">
        <v>35</v>
      </c>
      <c r="K73" s="40">
        <v>6</v>
      </c>
      <c r="L73" s="40">
        <v>18</v>
      </c>
      <c r="M73" s="40">
        <v>29</v>
      </c>
      <c r="N73" s="40"/>
      <c r="O73" s="41">
        <v>5</v>
      </c>
      <c r="P73" s="39">
        <v>0</v>
      </c>
      <c r="Q73" s="40">
        <v>14</v>
      </c>
      <c r="R73" s="42">
        <f t="shared" si="1"/>
        <v>282</v>
      </c>
      <c r="S73" s="43">
        <f t="shared" si="2"/>
        <v>296</v>
      </c>
    </row>
    <row r="74" spans="1:20" ht="15" customHeight="1" x14ac:dyDescent="0.25">
      <c r="A74" s="34">
        <f t="shared" si="0"/>
        <v>61</v>
      </c>
      <c r="B74" s="25" t="s">
        <v>13</v>
      </c>
      <c r="C74" s="26">
        <v>2540</v>
      </c>
      <c r="D74" s="27" t="s">
        <v>15</v>
      </c>
      <c r="E74" s="28">
        <v>764</v>
      </c>
      <c r="F74" s="29">
        <v>30</v>
      </c>
      <c r="G74" s="30">
        <v>143</v>
      </c>
      <c r="H74" s="30">
        <v>112</v>
      </c>
      <c r="I74" s="30">
        <v>3</v>
      </c>
      <c r="J74" s="30">
        <v>26</v>
      </c>
      <c r="K74" s="30">
        <v>22</v>
      </c>
      <c r="L74" s="30">
        <v>11</v>
      </c>
      <c r="M74" s="30">
        <v>33</v>
      </c>
      <c r="N74" s="30"/>
      <c r="O74" s="31">
        <v>7</v>
      </c>
      <c r="P74" s="29">
        <v>0</v>
      </c>
      <c r="Q74" s="30">
        <v>16</v>
      </c>
      <c r="R74" s="32">
        <f t="shared" si="1"/>
        <v>387</v>
      </c>
      <c r="S74" s="33">
        <f t="shared" si="2"/>
        <v>403</v>
      </c>
    </row>
    <row r="75" spans="1:20" ht="15" customHeight="1" x14ac:dyDescent="0.25">
      <c r="A75" s="34">
        <f t="shared" si="0"/>
        <v>62</v>
      </c>
      <c r="B75" s="35" t="s">
        <v>13</v>
      </c>
      <c r="C75" s="36">
        <v>2540</v>
      </c>
      <c r="D75" s="37" t="s">
        <v>14</v>
      </c>
      <c r="E75" s="38">
        <v>764</v>
      </c>
      <c r="F75" s="39">
        <v>27</v>
      </c>
      <c r="G75" s="40">
        <v>127</v>
      </c>
      <c r="H75" s="40">
        <v>102</v>
      </c>
      <c r="I75" s="40">
        <v>5</v>
      </c>
      <c r="J75" s="40">
        <v>58</v>
      </c>
      <c r="K75" s="40">
        <v>16</v>
      </c>
      <c r="L75" s="40">
        <v>13</v>
      </c>
      <c r="M75" s="40">
        <v>38</v>
      </c>
      <c r="N75" s="40"/>
      <c r="O75" s="41">
        <v>9</v>
      </c>
      <c r="P75" s="39"/>
      <c r="Q75" s="40">
        <v>20</v>
      </c>
      <c r="R75" s="42">
        <f t="shared" si="1"/>
        <v>395</v>
      </c>
      <c r="S75" s="43">
        <f t="shared" si="2"/>
        <v>415</v>
      </c>
    </row>
    <row r="76" spans="1:20" ht="15" customHeight="1" x14ac:dyDescent="0.25">
      <c r="A76" s="34">
        <f t="shared" si="0"/>
        <v>63</v>
      </c>
      <c r="B76" s="25" t="s">
        <v>13</v>
      </c>
      <c r="C76" s="26">
        <v>2539</v>
      </c>
      <c r="D76" s="27" t="s">
        <v>15</v>
      </c>
      <c r="E76" s="28">
        <v>444</v>
      </c>
      <c r="F76" s="29">
        <v>11</v>
      </c>
      <c r="G76" s="30">
        <v>89</v>
      </c>
      <c r="H76" s="30">
        <v>49</v>
      </c>
      <c r="I76" s="30">
        <v>1</v>
      </c>
      <c r="J76" s="30">
        <v>25</v>
      </c>
      <c r="K76" s="30">
        <v>16</v>
      </c>
      <c r="L76" s="30">
        <v>4</v>
      </c>
      <c r="M76" s="30">
        <v>12</v>
      </c>
      <c r="N76" s="30"/>
      <c r="O76" s="31">
        <v>2</v>
      </c>
      <c r="P76" s="29">
        <v>0</v>
      </c>
      <c r="Q76" s="30">
        <v>9</v>
      </c>
      <c r="R76" s="32">
        <f t="shared" si="1"/>
        <v>209</v>
      </c>
      <c r="S76" s="33">
        <f t="shared" si="2"/>
        <v>218</v>
      </c>
    </row>
    <row r="77" spans="1:20" ht="15" customHeight="1" x14ac:dyDescent="0.25">
      <c r="A77" s="34">
        <f t="shared" si="0"/>
        <v>64</v>
      </c>
      <c r="B77" s="35" t="s">
        <v>13</v>
      </c>
      <c r="C77" s="36">
        <v>2539</v>
      </c>
      <c r="D77" s="37" t="s">
        <v>14</v>
      </c>
      <c r="E77" s="38">
        <v>444</v>
      </c>
      <c r="F77" s="39">
        <v>6</v>
      </c>
      <c r="G77" s="40">
        <v>80</v>
      </c>
      <c r="H77" s="40">
        <v>63</v>
      </c>
      <c r="I77" s="40">
        <v>1</v>
      </c>
      <c r="J77" s="40">
        <v>38</v>
      </c>
      <c r="K77" s="40">
        <v>11</v>
      </c>
      <c r="L77" s="40">
        <v>2</v>
      </c>
      <c r="M77" s="40">
        <v>23</v>
      </c>
      <c r="N77" s="40"/>
      <c r="O77" s="41">
        <v>2</v>
      </c>
      <c r="P77" s="39"/>
      <c r="Q77" s="40">
        <v>12</v>
      </c>
      <c r="R77" s="42">
        <f t="shared" si="1"/>
        <v>226</v>
      </c>
      <c r="S77" s="43">
        <f t="shared" si="2"/>
        <v>238</v>
      </c>
    </row>
    <row r="78" spans="1:20" ht="15" customHeight="1" x14ac:dyDescent="0.25">
      <c r="A78" s="34">
        <f t="shared" si="0"/>
        <v>65</v>
      </c>
      <c r="B78" s="25" t="s">
        <v>13</v>
      </c>
      <c r="C78" s="26">
        <v>2538</v>
      </c>
      <c r="D78" s="27" t="s">
        <v>15</v>
      </c>
      <c r="E78" s="28">
        <v>715</v>
      </c>
      <c r="F78" s="29">
        <v>18</v>
      </c>
      <c r="G78" s="30">
        <v>153</v>
      </c>
      <c r="H78" s="30">
        <v>104</v>
      </c>
      <c r="I78" s="30">
        <v>2</v>
      </c>
      <c r="J78" s="30">
        <v>56</v>
      </c>
      <c r="K78" s="30">
        <v>9</v>
      </c>
      <c r="L78" s="30">
        <v>7</v>
      </c>
      <c r="M78" s="30">
        <v>37</v>
      </c>
      <c r="N78" s="30"/>
      <c r="O78" s="31">
        <v>12</v>
      </c>
      <c r="P78" s="29">
        <v>0</v>
      </c>
      <c r="Q78" s="30">
        <v>11</v>
      </c>
      <c r="R78" s="32">
        <f t="shared" ref="R78:R79" si="3">SUM(F78:O78)</f>
        <v>398</v>
      </c>
      <c r="S78" s="33">
        <f t="shared" si="2"/>
        <v>409</v>
      </c>
      <c r="T78">
        <f>C147</f>
        <v>0</v>
      </c>
    </row>
    <row r="79" spans="1:20" ht="15" customHeight="1" x14ac:dyDescent="0.25">
      <c r="A79" s="34">
        <f t="shared" ref="A79" si="4">A78+1</f>
        <v>66</v>
      </c>
      <c r="B79" s="35" t="s">
        <v>13</v>
      </c>
      <c r="C79" s="36">
        <v>2538</v>
      </c>
      <c r="D79" s="37" t="s">
        <v>14</v>
      </c>
      <c r="E79" s="38">
        <v>715</v>
      </c>
      <c r="F79" s="39">
        <v>20</v>
      </c>
      <c r="G79" s="40">
        <v>123</v>
      </c>
      <c r="H79" s="40">
        <v>95</v>
      </c>
      <c r="I79" s="40">
        <v>0</v>
      </c>
      <c r="J79" s="40">
        <v>75</v>
      </c>
      <c r="K79" s="40">
        <v>13</v>
      </c>
      <c r="L79" s="40">
        <v>5</v>
      </c>
      <c r="M79" s="40">
        <v>37</v>
      </c>
      <c r="N79" s="40"/>
      <c r="O79" s="41">
        <v>6</v>
      </c>
      <c r="P79" s="39"/>
      <c r="Q79" s="40">
        <v>14</v>
      </c>
      <c r="R79" s="42">
        <f t="shared" si="3"/>
        <v>374</v>
      </c>
      <c r="S79" s="43">
        <f t="shared" ref="S79" si="5">P79+Q79+R79</f>
        <v>388</v>
      </c>
      <c r="T79">
        <f>T78-T77</f>
        <v>0</v>
      </c>
    </row>
    <row r="80" spans="1:20" ht="5.0999999999999996" customHeight="1" x14ac:dyDescent="0.25">
      <c r="A80" s="46"/>
      <c r="B80" s="47"/>
      <c r="C80" s="48"/>
      <c r="D80" s="49"/>
      <c r="E80" s="50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2"/>
    </row>
    <row r="81" spans="1:19" ht="0.95" customHeight="1" x14ac:dyDescent="0.25">
      <c r="A81" s="53"/>
      <c r="B81" s="54"/>
      <c r="C81" s="55"/>
      <c r="D81" s="56"/>
      <c r="E81" s="57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9"/>
    </row>
    <row r="82" spans="1:19" ht="0.95" customHeight="1" x14ac:dyDescent="0.25">
      <c r="A82" s="46"/>
      <c r="B82" s="47"/>
      <c r="C82" s="48"/>
      <c r="D82" s="49"/>
      <c r="E82" s="50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2"/>
    </row>
    <row r="83" spans="1:19" ht="30" customHeight="1" x14ac:dyDescent="0.25">
      <c r="A83" s="60" t="s">
        <v>18</v>
      </c>
      <c r="B83" s="60"/>
      <c r="C83" s="60">
        <f>COUNTA(C14:C79)</f>
        <v>66</v>
      </c>
      <c r="D83" s="61"/>
      <c r="E83" s="62">
        <f>SUM(E14:E79)</f>
        <v>38302</v>
      </c>
      <c r="F83" s="62">
        <f t="shared" ref="F83:S83" si="6">SUM(F14:F79)</f>
        <v>1347</v>
      </c>
      <c r="G83" s="62">
        <f t="shared" si="6"/>
        <v>6750</v>
      </c>
      <c r="H83" s="62">
        <f t="shared" si="6"/>
        <v>4671</v>
      </c>
      <c r="I83" s="62">
        <f t="shared" si="6"/>
        <v>134</v>
      </c>
      <c r="J83" s="62">
        <f t="shared" si="6"/>
        <v>2182</v>
      </c>
      <c r="K83" s="62">
        <f t="shared" si="6"/>
        <v>1629</v>
      </c>
      <c r="L83" s="62">
        <f t="shared" si="6"/>
        <v>556</v>
      </c>
      <c r="M83" s="62">
        <f t="shared" si="6"/>
        <v>1455</v>
      </c>
      <c r="N83" s="62">
        <f t="shared" si="6"/>
        <v>0</v>
      </c>
      <c r="O83" s="62">
        <f t="shared" si="6"/>
        <v>339</v>
      </c>
      <c r="P83" s="62">
        <f t="shared" si="6"/>
        <v>5</v>
      </c>
      <c r="Q83" s="62">
        <f t="shared" si="6"/>
        <v>860</v>
      </c>
      <c r="R83" s="62">
        <f t="shared" si="6"/>
        <v>19063</v>
      </c>
      <c r="S83" s="62">
        <f t="shared" si="6"/>
        <v>19928</v>
      </c>
    </row>
  </sheetData>
  <autoFilter ref="A13:T13"/>
  <mergeCells count="7">
    <mergeCell ref="F5:S7"/>
    <mergeCell ref="A7:D7"/>
    <mergeCell ref="A8:D8"/>
    <mergeCell ref="F8:S10"/>
    <mergeCell ref="A12:E12"/>
    <mergeCell ref="F12:O12"/>
    <mergeCell ref="P12:S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Chema</cp:lastModifiedBy>
  <dcterms:created xsi:type="dcterms:W3CDTF">2015-06-07T01:42:26Z</dcterms:created>
  <dcterms:modified xsi:type="dcterms:W3CDTF">2015-06-12T21:23:49Z</dcterms:modified>
</cp:coreProperties>
</file>