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ema\Dropbox\Computo\Ayuntamientos\M069_periban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5" i="1" l="1"/>
  <c r="R45" i="1"/>
  <c r="AD45" i="1" l="1"/>
  <c r="AC45" i="1"/>
  <c r="Z45" i="1"/>
  <c r="Y45" i="1"/>
  <c r="X45" i="1"/>
  <c r="W45" i="1"/>
  <c r="V45" i="1"/>
  <c r="U45" i="1"/>
  <c r="T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AE41" i="1"/>
  <c r="AA41" i="1"/>
  <c r="AE40" i="1"/>
  <c r="AA40" i="1"/>
  <c r="AE39" i="1"/>
  <c r="AA39" i="1"/>
  <c r="AE38" i="1"/>
  <c r="AA38" i="1"/>
  <c r="AE37" i="1"/>
  <c r="AA37" i="1"/>
  <c r="AE36" i="1"/>
  <c r="AA36" i="1"/>
  <c r="AE35" i="1"/>
  <c r="AA35" i="1"/>
  <c r="AE34" i="1"/>
  <c r="AA34" i="1"/>
  <c r="AE33" i="1"/>
  <c r="AA33" i="1"/>
  <c r="AE32" i="1"/>
  <c r="AA32" i="1"/>
  <c r="AE31" i="1"/>
  <c r="AA31" i="1"/>
  <c r="AE30" i="1"/>
  <c r="AA30" i="1"/>
  <c r="AE29" i="1"/>
  <c r="AA29" i="1"/>
  <c r="AB29" i="1" s="1"/>
  <c r="AE28" i="1"/>
  <c r="AA28" i="1"/>
  <c r="AE27" i="1"/>
  <c r="AA27" i="1"/>
  <c r="AB27" i="1" s="1"/>
  <c r="AE26" i="1"/>
  <c r="AA26" i="1"/>
  <c r="AA25" i="1"/>
  <c r="AE24" i="1"/>
  <c r="AA24" i="1"/>
  <c r="AE23" i="1"/>
  <c r="AA23" i="1"/>
  <c r="AB23" i="1" s="1"/>
  <c r="AE22" i="1"/>
  <c r="AA22" i="1"/>
  <c r="AE21" i="1"/>
  <c r="AA21" i="1"/>
  <c r="AB21" i="1" s="1"/>
  <c r="AE20" i="1"/>
  <c r="AA20" i="1"/>
  <c r="AE19" i="1"/>
  <c r="AA19" i="1"/>
  <c r="AB19" i="1" s="1"/>
  <c r="AE18" i="1"/>
  <c r="AA18" i="1"/>
  <c r="AE17" i="1"/>
  <c r="AA17" i="1"/>
  <c r="AE16" i="1"/>
  <c r="AA16" i="1"/>
  <c r="AE15" i="1"/>
  <c r="AA15" i="1"/>
  <c r="AB15" i="1" s="1"/>
  <c r="AE14" i="1"/>
  <c r="AA14" i="1"/>
  <c r="AA45" i="1" l="1"/>
  <c r="AB14" i="1"/>
  <c r="AF22" i="1"/>
  <c r="AF31" i="1"/>
  <c r="AF32" i="1"/>
  <c r="AF33" i="1"/>
  <c r="AF16" i="1"/>
  <c r="AF17" i="1"/>
  <c r="AF18" i="1"/>
  <c r="AF20" i="1"/>
  <c r="AF24" i="1"/>
  <c r="AF25" i="1"/>
  <c r="AF26" i="1"/>
  <c r="AF28" i="1"/>
  <c r="AE45" i="1"/>
  <c r="AF30" i="1"/>
  <c r="AF34" i="1"/>
  <c r="AF35" i="1"/>
  <c r="AF36" i="1"/>
  <c r="AF37" i="1"/>
  <c r="AF38" i="1"/>
  <c r="AF39" i="1"/>
  <c r="AF40" i="1"/>
  <c r="AF41" i="1"/>
  <c r="AF14" i="1"/>
  <c r="AF15" i="1"/>
  <c r="AF23" i="1"/>
  <c r="AF29" i="1"/>
  <c r="AB18" i="1"/>
  <c r="AB20" i="1"/>
  <c r="AB22" i="1"/>
  <c r="AB24" i="1"/>
  <c r="AB26" i="1"/>
  <c r="AB28" i="1"/>
  <c r="AB30" i="1"/>
  <c r="AB32" i="1"/>
  <c r="AB36" i="1"/>
  <c r="AB38" i="1"/>
  <c r="AB40" i="1"/>
  <c r="AF19" i="1"/>
  <c r="AF21" i="1"/>
  <c r="AF27" i="1"/>
  <c r="AB17" i="1"/>
  <c r="AB25" i="1"/>
  <c r="AB31" i="1"/>
  <c r="AB33" i="1"/>
  <c r="AB35" i="1"/>
  <c r="AB39" i="1"/>
  <c r="AB41" i="1"/>
  <c r="AG35" i="1"/>
  <c r="AG36" i="1" s="1"/>
  <c r="AG37" i="1" s="1"/>
  <c r="AG38" i="1" s="1"/>
  <c r="AG25" i="1"/>
  <c r="AG26" i="1" s="1"/>
  <c r="AG27" i="1" s="1"/>
  <c r="AG28" i="1" s="1"/>
  <c r="AG15" i="1"/>
  <c r="A15" i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B45" i="1" l="1"/>
  <c r="AG14" i="1"/>
  <c r="AG16" i="1" s="1"/>
  <c r="AF45" i="1"/>
  <c r="AG17" i="1" l="1"/>
  <c r="AG18" i="1" s="1"/>
  <c r="A10" i="1" s="1"/>
  <c r="A9" i="1"/>
</calcChain>
</file>

<file path=xl/sharedStrings.xml><?xml version="1.0" encoding="utf-8"?>
<sst xmlns="http://schemas.openxmlformats.org/spreadsheetml/2006/main" count="73" uniqueCount="22">
  <si>
    <t>Municipio: 069 Periban</t>
  </si>
  <si>
    <t>CASILLAS</t>
  </si>
  <si>
    <t>VOTACION</t>
  </si>
  <si>
    <t>CVO.</t>
  </si>
  <si>
    <t>MUNICIPIO</t>
  </si>
  <si>
    <t>SECCIÓN</t>
  </si>
  <si>
    <t>CASILLA</t>
  </si>
  <si>
    <t>BOLETAS EN CASILLA</t>
  </si>
  <si>
    <t>VOTOS CANDIDATO COMUN MAS DE UN PARTIDO</t>
  </si>
  <si>
    <t>TOTAL DE VOTOS CANDIDATO COMUN + PARTIDOS</t>
  </si>
  <si>
    <t>NO REGISTRADOS</t>
  </si>
  <si>
    <t>VOTOS NULOS</t>
  </si>
  <si>
    <t>SUMA DE VOTOS VALIDOS</t>
  </si>
  <si>
    <t>PERIBAN</t>
  </si>
  <si>
    <t>BÁSICA</t>
  </si>
  <si>
    <t>CONTIGUA 1</t>
  </si>
  <si>
    <t>CONTIGUA 2</t>
  </si>
  <si>
    <t>CONTIGUA 3</t>
  </si>
  <si>
    <t>TOTAL</t>
  </si>
  <si>
    <t>VOTOS EN CANDIDATURA COMUN 2</t>
  </si>
  <si>
    <t>CÓMPUTOS MUNICIPALES</t>
  </si>
  <si>
    <t>VOTACION EMITIDA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</si>
</sst>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"/>
    <numFmt numFmtId="165" formatCode="0000"/>
    <numFmt numFmtId="166" formatCode="000"/>
  </numFmts>
  <fonts count="11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name val="Calibri"/>
      <family val="2"/>
    </font>
    <font>
      <sz val="8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3C5DD"/>
        <bgColor indexed="64"/>
      </patternFill>
    </fill>
    <fill>
      <patternFill patternType="solid">
        <fgColor rgb="FFFFF3FF"/>
        <bgColor indexed="64"/>
      </patternFill>
    </fill>
    <fill>
      <patternFill patternType="solid">
        <fgColor rgb="FFF3C5DD"/>
        <bgColor indexed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0"/>
      </patternFill>
    </fill>
    <fill>
      <patternFill patternType="solid">
        <fgColor rgb="FFFFF3FF"/>
        <bgColor indexed="0"/>
      </patternFill>
    </fill>
  </fills>
  <borders count="26">
    <border>
      <left/>
      <right/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22"/>
      </bottom>
      <diagonal/>
    </border>
    <border>
      <left style="thin">
        <color indexed="22"/>
      </left>
      <right/>
      <top style="medium">
        <color indexed="64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thin">
        <color indexed="22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 style="thin">
        <color indexed="22"/>
      </right>
      <top/>
      <bottom style="thin">
        <color indexed="22"/>
      </bottom>
      <diagonal/>
    </border>
    <border>
      <left style="medium">
        <color indexed="64"/>
      </left>
      <right style="medium">
        <color indexed="64"/>
      </right>
      <top/>
      <bottom style="thin">
        <color indexed="22"/>
      </bottom>
      <diagonal/>
    </border>
    <border>
      <left style="medium">
        <color indexed="64"/>
      </left>
      <right/>
      <top/>
      <bottom style="thin">
        <color indexed="22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5" fontId="6" fillId="0" borderId="1" xfId="1" applyNumberFormat="1" applyFont="1" applyFill="1" applyBorder="1" applyAlignment="1">
      <alignment horizontal="left"/>
    </xf>
    <xf numFmtId="164" fontId="3" fillId="0" borderId="0" xfId="0" applyNumberFormat="1" applyFont="1" applyAlignment="1">
      <alignment horizontal="left"/>
    </xf>
    <xf numFmtId="0" fontId="7" fillId="0" borderId="0" xfId="0" applyFont="1"/>
    <xf numFmtId="166" fontId="3" fillId="0" borderId="0" xfId="0" applyNumberFormat="1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9" fillId="4" borderId="8" xfId="1" applyFont="1" applyFill="1" applyBorder="1" applyAlignment="1">
      <alignment horizontal="center" vertical="center" wrapText="1"/>
    </xf>
    <xf numFmtId="0" fontId="9" fillId="3" borderId="8" xfId="1" applyFont="1" applyFill="1" applyBorder="1" applyAlignment="1">
      <alignment horizontal="center" vertical="top" wrapText="1"/>
    </xf>
    <xf numFmtId="0" fontId="0" fillId="0" borderId="0" xfId="0" applyAlignment="1">
      <alignment vertical="top"/>
    </xf>
    <xf numFmtId="166" fontId="10" fillId="0" borderId="9" xfId="1" applyNumberFormat="1" applyFont="1" applyFill="1" applyBorder="1" applyAlignment="1">
      <alignment horizontal="center" wrapText="1"/>
    </xf>
    <xf numFmtId="0" fontId="10" fillId="0" borderId="10" xfId="2" applyFont="1" applyFill="1" applyBorder="1" applyAlignment="1">
      <alignment wrapText="1"/>
    </xf>
    <xf numFmtId="165" fontId="10" fillId="0" borderId="10" xfId="2" applyNumberFormat="1" applyFont="1" applyFill="1" applyBorder="1" applyAlignment="1">
      <alignment horizontal="center" wrapText="1"/>
    </xf>
    <xf numFmtId="0" fontId="10" fillId="0" borderId="9" xfId="1" applyFont="1" applyFill="1" applyBorder="1" applyAlignment="1" applyProtection="1">
      <alignment wrapText="1"/>
      <protection locked="0"/>
    </xf>
    <xf numFmtId="0" fontId="10" fillId="0" borderId="11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 applyProtection="1">
      <alignment wrapText="1"/>
      <protection locked="0"/>
    </xf>
    <xf numFmtId="0" fontId="10" fillId="0" borderId="13" xfId="1" applyFont="1" applyFill="1" applyBorder="1" applyAlignment="1" applyProtection="1">
      <alignment wrapText="1"/>
      <protection locked="0"/>
    </xf>
    <xf numFmtId="0" fontId="10" fillId="0" borderId="14" xfId="1" applyFont="1" applyFill="1" applyBorder="1" applyAlignment="1" applyProtection="1">
      <alignment wrapText="1"/>
      <protection locked="0"/>
    </xf>
    <xf numFmtId="0" fontId="10" fillId="0" borderId="15" xfId="1" applyFont="1" applyFill="1" applyBorder="1" applyAlignment="1" applyProtection="1">
      <alignment wrapText="1"/>
      <protection locked="0"/>
    </xf>
    <xf numFmtId="0" fontId="10" fillId="0" borderId="12" xfId="1" applyFont="1" applyFill="1" applyBorder="1" applyAlignment="1">
      <alignment wrapText="1"/>
    </xf>
    <xf numFmtId="166" fontId="10" fillId="5" borderId="16" xfId="1" applyNumberFormat="1" applyFont="1" applyFill="1" applyBorder="1" applyAlignment="1">
      <alignment horizontal="center" wrapText="1"/>
    </xf>
    <xf numFmtId="0" fontId="10" fillId="5" borderId="16" xfId="1" applyFont="1" applyFill="1" applyBorder="1" applyAlignment="1" applyProtection="1">
      <alignment wrapText="1"/>
      <protection locked="0"/>
    </xf>
    <xf numFmtId="0" fontId="10" fillId="5" borderId="10" xfId="1" applyFont="1" applyFill="1" applyBorder="1" applyAlignment="1" applyProtection="1">
      <alignment wrapText="1"/>
      <protection locked="0"/>
    </xf>
    <xf numFmtId="0" fontId="10" fillId="5" borderId="17" xfId="1" applyFont="1" applyFill="1" applyBorder="1" applyAlignment="1" applyProtection="1">
      <alignment wrapText="1"/>
      <protection locked="0"/>
    </xf>
    <xf numFmtId="0" fontId="10" fillId="5" borderId="18" xfId="1" applyFont="1" applyFill="1" applyBorder="1" applyAlignment="1" applyProtection="1">
      <alignment wrapText="1"/>
      <protection locked="0"/>
    </xf>
    <xf numFmtId="0" fontId="10" fillId="5" borderId="19" xfId="1" applyFont="1" applyFill="1" applyBorder="1" applyAlignment="1" applyProtection="1">
      <alignment wrapText="1"/>
      <protection locked="0"/>
    </xf>
    <xf numFmtId="0" fontId="10" fillId="5" borderId="20" xfId="1" applyFont="1" applyFill="1" applyBorder="1" applyAlignment="1" applyProtection="1">
      <alignment wrapText="1"/>
      <protection locked="0"/>
    </xf>
    <xf numFmtId="0" fontId="10" fillId="5" borderId="21" xfId="1" applyFont="1" applyFill="1" applyBorder="1" applyAlignment="1">
      <alignment wrapText="1"/>
    </xf>
    <xf numFmtId="166" fontId="10" fillId="0" borderId="22" xfId="1" applyNumberFormat="1" applyFont="1" applyFill="1" applyBorder="1" applyAlignment="1">
      <alignment horizontal="center" wrapText="1"/>
    </xf>
    <xf numFmtId="0" fontId="10" fillId="0" borderId="22" xfId="1" applyFont="1" applyFill="1" applyBorder="1" applyAlignment="1" applyProtection="1">
      <alignment wrapText="1"/>
      <protection locked="0"/>
    </xf>
    <xf numFmtId="0" fontId="10" fillId="0" borderId="1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 applyProtection="1">
      <alignment wrapText="1"/>
      <protection locked="0"/>
    </xf>
    <xf numFmtId="0" fontId="10" fillId="0" borderId="23" xfId="1" applyFont="1" applyFill="1" applyBorder="1" applyAlignment="1" applyProtection="1">
      <alignment wrapText="1"/>
      <protection locked="0"/>
    </xf>
    <xf numFmtId="0" fontId="10" fillId="0" borderId="24" xfId="1" applyFont="1" applyFill="1" applyBorder="1" applyAlignment="1" applyProtection="1">
      <alignment wrapText="1"/>
      <protection locked="0"/>
    </xf>
    <xf numFmtId="0" fontId="10" fillId="0" borderId="20" xfId="1" applyFont="1" applyFill="1" applyBorder="1" applyAlignment="1" applyProtection="1">
      <alignment wrapText="1"/>
      <protection locked="0"/>
    </xf>
    <xf numFmtId="0" fontId="10" fillId="0" borderId="21" xfId="1" applyFont="1" applyFill="1" applyBorder="1" applyAlignment="1">
      <alignment wrapText="1"/>
    </xf>
    <xf numFmtId="2" fontId="0" fillId="0" borderId="0" xfId="0" applyNumberFormat="1"/>
    <xf numFmtId="0" fontId="0" fillId="0" borderId="0" xfId="0" applyAlignment="1">
      <alignment horizontal="right"/>
    </xf>
    <xf numFmtId="166" fontId="10" fillId="0" borderId="0" xfId="1" applyNumberFormat="1" applyFont="1" applyFill="1" applyBorder="1" applyAlignment="1">
      <alignment horizontal="center" wrapText="1"/>
    </xf>
    <xf numFmtId="165" fontId="10" fillId="0" borderId="0" xfId="1" applyNumberFormat="1" applyFont="1" applyFill="1" applyBorder="1" applyAlignment="1">
      <alignment horizontal="left" wrapText="1"/>
    </xf>
    <xf numFmtId="165" fontId="10" fillId="0" borderId="0" xfId="1" applyNumberFormat="1" applyFont="1" applyFill="1" applyBorder="1" applyAlignment="1">
      <alignment horizontal="center" wrapText="1"/>
    </xf>
    <xf numFmtId="0" fontId="10" fillId="0" borderId="0" xfId="1" applyFont="1" applyFill="1" applyBorder="1" applyAlignment="1">
      <alignment horizontal="left" wrapText="1"/>
    </xf>
    <xf numFmtId="0" fontId="10" fillId="0" borderId="0" xfId="1" applyFont="1" applyFill="1" applyBorder="1" applyAlignment="1">
      <alignment horizontal="right" wrapText="1"/>
    </xf>
    <xf numFmtId="0" fontId="10" fillId="0" borderId="0" xfId="1" applyFont="1" applyFill="1" applyBorder="1" applyAlignment="1" applyProtection="1">
      <alignment wrapText="1"/>
      <protection locked="0"/>
    </xf>
    <xf numFmtId="0" fontId="10" fillId="0" borderId="0" xfId="1" applyFont="1" applyFill="1" applyBorder="1" applyAlignment="1">
      <alignment wrapText="1"/>
    </xf>
    <xf numFmtId="166" fontId="10" fillId="6" borderId="0" xfId="1" applyNumberFormat="1" applyFont="1" applyFill="1" applyBorder="1" applyAlignment="1">
      <alignment horizontal="center" wrapText="1"/>
    </xf>
    <xf numFmtId="165" fontId="10" fillId="6" borderId="0" xfId="1" applyNumberFormat="1" applyFont="1" applyFill="1" applyBorder="1" applyAlignment="1">
      <alignment horizontal="left" wrapText="1"/>
    </xf>
    <xf numFmtId="165" fontId="10" fillId="6" borderId="0" xfId="1" applyNumberFormat="1" applyFont="1" applyFill="1" applyBorder="1" applyAlignment="1">
      <alignment horizontal="center" wrapText="1"/>
    </xf>
    <xf numFmtId="0" fontId="10" fillId="6" borderId="0" xfId="1" applyFont="1" applyFill="1" applyBorder="1" applyAlignment="1">
      <alignment horizontal="left" wrapText="1"/>
    </xf>
    <xf numFmtId="0" fontId="10" fillId="6" borderId="0" xfId="1" applyFont="1" applyFill="1" applyBorder="1" applyAlignment="1">
      <alignment horizontal="right" wrapText="1"/>
    </xf>
    <xf numFmtId="0" fontId="10" fillId="6" borderId="0" xfId="1" applyFont="1" applyFill="1" applyBorder="1" applyAlignment="1" applyProtection="1">
      <alignment wrapText="1"/>
      <protection locked="0"/>
    </xf>
    <xf numFmtId="0" fontId="10" fillId="6" borderId="0" xfId="1" applyFont="1" applyFill="1" applyBorder="1" applyAlignment="1">
      <alignment wrapText="1"/>
    </xf>
    <xf numFmtId="0" fontId="9" fillId="7" borderId="25" xfId="1" applyFont="1" applyFill="1" applyBorder="1" applyAlignment="1">
      <alignment horizontal="center" vertical="center" wrapText="1"/>
    </xf>
    <xf numFmtId="0" fontId="9" fillId="7" borderId="25" xfId="1" applyFont="1" applyFill="1" applyBorder="1" applyAlignment="1">
      <alignment horizontal="left" vertical="center" wrapText="1"/>
    </xf>
    <xf numFmtId="3" fontId="9" fillId="7" borderId="25" xfId="1" applyNumberFormat="1" applyFont="1" applyFill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9" fillId="8" borderId="5" xfId="1" applyFont="1" applyFill="1" applyBorder="1" applyAlignment="1">
      <alignment horizontal="center" wrapText="1"/>
    </xf>
    <xf numFmtId="0" fontId="9" fillId="8" borderId="6" xfId="1" applyFont="1" applyFill="1" applyBorder="1" applyAlignment="1">
      <alignment horizontal="center" wrapText="1"/>
    </xf>
    <xf numFmtId="0" fontId="9" fillId="8" borderId="7" xfId="1" applyFont="1" applyFill="1" applyBorder="1" applyAlignment="1">
      <alignment horizontal="center" wrapText="1"/>
    </xf>
    <xf numFmtId="0" fontId="9" fillId="3" borderId="5" xfId="1" applyFont="1" applyFill="1" applyBorder="1" applyAlignment="1">
      <alignment horizontal="center" vertical="top" wrapText="1"/>
    </xf>
    <xf numFmtId="0" fontId="9" fillId="3" borderId="6" xfId="1" applyFont="1" applyFill="1" applyBorder="1" applyAlignment="1">
      <alignment horizontal="center" vertical="top" wrapText="1"/>
    </xf>
    <xf numFmtId="0" fontId="9" fillId="3" borderId="7" xfId="1" applyFont="1" applyFill="1" applyBorder="1" applyAlignment="1">
      <alignment horizontal="center" vertical="top" wrapText="1"/>
    </xf>
  </cellXfs>
  <cellStyles count="3">
    <cellStyle name="Normal" xfId="0" builtinId="0"/>
    <cellStyle name="Normal_Hoja1" xfId="1"/>
    <cellStyle name="Normal_Hoja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gif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11" Type="http://schemas.openxmlformats.org/officeDocument/2006/relationships/image" Target="../media/image11.gif"/><Relationship Id="rId5" Type="http://schemas.openxmlformats.org/officeDocument/2006/relationships/image" Target="../media/image5.gif"/><Relationship Id="rId10" Type="http://schemas.openxmlformats.org/officeDocument/2006/relationships/image" Target="../media/image10.JPG"/><Relationship Id="rId4" Type="http://schemas.openxmlformats.org/officeDocument/2006/relationships/image" Target="../media/image4.jpeg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38100</xdr:colOff>
      <xdr:row>12</xdr:row>
      <xdr:rowOff>9525</xdr:rowOff>
    </xdr:from>
    <xdr:ext cx="504825" cy="504825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96250" y="2295525"/>
          <a:ext cx="504825" cy="504825"/>
        </a:xfrm>
        <a:prstGeom prst="rect">
          <a:avLst/>
        </a:prstGeom>
      </xdr:spPr>
    </xdr:pic>
    <xdr:clientData/>
  </xdr:oneCellAnchor>
  <xdr:oneCellAnchor>
    <xdr:from>
      <xdr:col>5</xdr:col>
      <xdr:colOff>61875</xdr:colOff>
      <xdr:row>12</xdr:row>
      <xdr:rowOff>23775</xdr:rowOff>
    </xdr:from>
    <xdr:ext cx="476250" cy="476250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71825" y="2309775"/>
          <a:ext cx="476250" cy="47625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0</xdr:rowOff>
    </xdr:from>
    <xdr:ext cx="1219200" cy="676751"/>
    <xdr:pic>
      <xdr:nvPicPr>
        <xdr:cNvPr id="4" name="Imagen 3" descr="C:\Users\PEPE\Documents\2014\IEM_20_años\LOGOTIPO color 20 años.png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19200" cy="6767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29</xdr:col>
      <xdr:colOff>581025</xdr:colOff>
      <xdr:row>0</xdr:row>
      <xdr:rowOff>0</xdr:rowOff>
    </xdr:from>
    <xdr:ext cx="1340561" cy="676051"/>
    <xdr:pic>
      <xdr:nvPicPr>
        <xdr:cNvPr id="5" name="Imagen 4" descr="C:\Users\PEPE\Documents\2014\IEM_20_años\Logotipo IEM.jpg"/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98250" y="0"/>
          <a:ext cx="1340561" cy="676051"/>
        </a:xfrm>
        <a:prstGeom prst="rect">
          <a:avLst/>
        </a:prstGeom>
        <a:noFill/>
        <a:ln>
          <a:noFill/>
        </a:ln>
      </xdr:spPr>
    </xdr:pic>
    <xdr:clientData/>
  </xdr:oneCellAnchor>
  <xdr:oneCellAnchor>
    <xdr:from>
      <xdr:col>12</xdr:col>
      <xdr:colOff>38100</xdr:colOff>
      <xdr:row>12</xdr:row>
      <xdr:rowOff>19050</xdr:rowOff>
    </xdr:from>
    <xdr:ext cx="495300" cy="495300"/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15225" y="2305050"/>
          <a:ext cx="495300" cy="495300"/>
        </a:xfrm>
        <a:prstGeom prst="rect">
          <a:avLst/>
        </a:prstGeom>
      </xdr:spPr>
    </xdr:pic>
    <xdr:clientData/>
  </xdr:oneCellAnchor>
  <xdr:oneCellAnchor>
    <xdr:from>
      <xdr:col>14</xdr:col>
      <xdr:colOff>95250</xdr:colOff>
      <xdr:row>12</xdr:row>
      <xdr:rowOff>28575</xdr:rowOff>
    </xdr:from>
    <xdr:ext cx="450000" cy="450000"/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4425" y="2314575"/>
          <a:ext cx="450000" cy="450000"/>
        </a:xfrm>
        <a:prstGeom prst="rect">
          <a:avLst/>
        </a:prstGeom>
      </xdr:spPr>
    </xdr:pic>
    <xdr:clientData/>
  </xdr:oneCellAnchor>
  <xdr:oneCellAnchor>
    <xdr:from>
      <xdr:col>10</xdr:col>
      <xdr:colOff>66600</xdr:colOff>
      <xdr:row>12</xdr:row>
      <xdr:rowOff>28500</xdr:rowOff>
    </xdr:from>
    <xdr:ext cx="457275" cy="457275"/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81675" y="2314500"/>
          <a:ext cx="457275" cy="457275"/>
        </a:xfrm>
        <a:prstGeom prst="rect">
          <a:avLst/>
        </a:prstGeom>
      </xdr:spPr>
    </xdr:pic>
    <xdr:clientData/>
  </xdr:oneCellAnchor>
  <xdr:oneCellAnchor>
    <xdr:from>
      <xdr:col>7</xdr:col>
      <xdr:colOff>61800</xdr:colOff>
      <xdr:row>12</xdr:row>
      <xdr:rowOff>23700</xdr:rowOff>
    </xdr:from>
    <xdr:ext cx="476250" cy="476250"/>
    <xdr:pic>
      <xdr:nvPicPr>
        <xdr:cNvPr id="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33800" y="2309700"/>
          <a:ext cx="476250" cy="476250"/>
        </a:xfrm>
        <a:prstGeom prst="rect">
          <a:avLst/>
        </a:prstGeom>
      </xdr:spPr>
    </xdr:pic>
    <xdr:clientData/>
  </xdr:oneCellAnchor>
  <xdr:oneCellAnchor>
    <xdr:from>
      <xdr:col>6</xdr:col>
      <xdr:colOff>59400</xdr:colOff>
      <xdr:row>12</xdr:row>
      <xdr:rowOff>30825</xdr:rowOff>
    </xdr:from>
    <xdr:ext cx="457200" cy="457200"/>
    <xdr:pic>
      <xdr:nvPicPr>
        <xdr:cNvPr id="10" name="Imagen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50375" y="2316825"/>
          <a:ext cx="457200" cy="457200"/>
        </a:xfrm>
        <a:prstGeom prst="rect">
          <a:avLst/>
        </a:prstGeom>
      </xdr:spPr>
    </xdr:pic>
    <xdr:clientData/>
  </xdr:oneCellAnchor>
  <xdr:oneCellAnchor>
    <xdr:from>
      <xdr:col>8</xdr:col>
      <xdr:colOff>85725</xdr:colOff>
      <xdr:row>12</xdr:row>
      <xdr:rowOff>24982</xdr:rowOff>
    </xdr:from>
    <xdr:ext cx="438000" cy="457467"/>
    <xdr:pic>
      <xdr:nvPicPr>
        <xdr:cNvPr id="11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38750" y="2310982"/>
          <a:ext cx="438000" cy="457467"/>
        </a:xfrm>
        <a:prstGeom prst="rect">
          <a:avLst/>
        </a:prstGeom>
      </xdr:spPr>
    </xdr:pic>
    <xdr:clientData/>
  </xdr:oneCellAnchor>
  <xdr:oneCellAnchor>
    <xdr:from>
      <xdr:col>9</xdr:col>
      <xdr:colOff>64125</xdr:colOff>
      <xdr:row>12</xdr:row>
      <xdr:rowOff>16500</xdr:rowOff>
    </xdr:from>
    <xdr:ext cx="476250" cy="476250"/>
    <xdr:pic>
      <xdr:nvPicPr>
        <xdr:cNvPr id="12" name="Imagen 11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8175" y="2302500"/>
          <a:ext cx="476250" cy="476250"/>
        </a:xfrm>
        <a:prstGeom prst="rect">
          <a:avLst/>
        </a:prstGeom>
      </xdr:spPr>
    </xdr:pic>
    <xdr:clientData/>
  </xdr:oneCellAnchor>
  <xdr:oneCellAnchor>
    <xdr:from>
      <xdr:col>10</xdr:col>
      <xdr:colOff>552449</xdr:colOff>
      <xdr:row>11</xdr:row>
      <xdr:rowOff>142874</xdr:rowOff>
    </xdr:from>
    <xdr:ext cx="600075" cy="600075"/>
    <xdr:pic>
      <xdr:nvPicPr>
        <xdr:cNvPr id="1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67524" y="2238374"/>
          <a:ext cx="600075" cy="600075"/>
        </a:xfrm>
        <a:prstGeom prst="rect">
          <a:avLst/>
        </a:prstGeom>
      </xdr:spPr>
    </xdr:pic>
    <xdr:clientData/>
  </xdr:oneCellAnchor>
  <xdr:twoCellAnchor editAs="oneCell">
    <xdr:from>
      <xdr:col>16</xdr:col>
      <xdr:colOff>71325</xdr:colOff>
      <xdr:row>12</xdr:row>
      <xdr:rowOff>52275</xdr:rowOff>
    </xdr:from>
    <xdr:to>
      <xdr:col>16</xdr:col>
      <xdr:colOff>547575</xdr:colOff>
      <xdr:row>12</xdr:row>
      <xdr:rowOff>528525</xdr:rowOff>
    </xdr:to>
    <xdr:pic>
      <xdr:nvPicPr>
        <xdr:cNvPr id="38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53825" y="2338275"/>
          <a:ext cx="476250" cy="476250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476249</xdr:colOff>
      <xdr:row>11</xdr:row>
      <xdr:rowOff>180974</xdr:rowOff>
    </xdr:from>
    <xdr:to>
      <xdr:col>17</xdr:col>
      <xdr:colOff>38099</xdr:colOff>
      <xdr:row>13</xdr:row>
      <xdr:rowOff>9524</xdr:rowOff>
    </xdr:to>
    <xdr:pic>
      <xdr:nvPicPr>
        <xdr:cNvPr id="39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53724" y="2276474"/>
          <a:ext cx="600075" cy="600075"/>
        </a:xfrm>
        <a:prstGeom prst="rect">
          <a:avLst/>
        </a:prstGeom>
      </xdr:spPr>
    </xdr:pic>
    <xdr:clientData/>
  </xdr:twoCellAnchor>
  <xdr:oneCellAnchor>
    <xdr:from>
      <xdr:col>17</xdr:col>
      <xdr:colOff>52275</xdr:colOff>
      <xdr:row>12</xdr:row>
      <xdr:rowOff>52275</xdr:rowOff>
    </xdr:from>
    <xdr:ext cx="476250" cy="476250"/>
    <xdr:pic>
      <xdr:nvPicPr>
        <xdr:cNvPr id="40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679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17</xdr:col>
      <xdr:colOff>552450</xdr:colOff>
      <xdr:row>12</xdr:row>
      <xdr:rowOff>57150</xdr:rowOff>
    </xdr:from>
    <xdr:ext cx="450000" cy="450000"/>
    <xdr:pic>
      <xdr:nvPicPr>
        <xdr:cNvPr id="41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6815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15</xdr:col>
      <xdr:colOff>42750</xdr:colOff>
      <xdr:row>12</xdr:row>
      <xdr:rowOff>42750</xdr:rowOff>
    </xdr:from>
    <xdr:ext cx="476250" cy="476250"/>
    <xdr:pic>
      <xdr:nvPicPr>
        <xdr:cNvPr id="42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96550" y="2328750"/>
          <a:ext cx="476250" cy="476250"/>
        </a:xfrm>
        <a:prstGeom prst="rect">
          <a:avLst/>
        </a:prstGeom>
      </xdr:spPr>
    </xdr:pic>
    <xdr:clientData/>
  </xdr:oneCellAnchor>
  <xdr:oneCellAnchor>
    <xdr:from>
      <xdr:col>15</xdr:col>
      <xdr:colOff>542925</xdr:colOff>
      <xdr:row>12</xdr:row>
      <xdr:rowOff>44032</xdr:rowOff>
    </xdr:from>
    <xdr:ext cx="438000" cy="457467"/>
    <xdr:pic>
      <xdr:nvPicPr>
        <xdr:cNvPr id="43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9672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18</xdr:col>
      <xdr:colOff>28575</xdr:colOff>
      <xdr:row>12</xdr:row>
      <xdr:rowOff>44032</xdr:rowOff>
    </xdr:from>
    <xdr:ext cx="438000" cy="457467"/>
    <xdr:pic>
      <xdr:nvPicPr>
        <xdr:cNvPr id="44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0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18</xdr:col>
      <xdr:colOff>419099</xdr:colOff>
      <xdr:row>11</xdr:row>
      <xdr:rowOff>161924</xdr:rowOff>
    </xdr:from>
    <xdr:ext cx="600075" cy="600075"/>
    <xdr:pic>
      <xdr:nvPicPr>
        <xdr:cNvPr id="45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59024" y="2257424"/>
          <a:ext cx="600075" cy="600075"/>
        </a:xfrm>
        <a:prstGeom prst="rect">
          <a:avLst/>
        </a:prstGeom>
      </xdr:spPr>
    </xdr:pic>
    <xdr:clientData/>
  </xdr:oneCellAnchor>
  <xdr:oneCellAnchor>
    <xdr:from>
      <xdr:col>22</xdr:col>
      <xdr:colOff>71325</xdr:colOff>
      <xdr:row>12</xdr:row>
      <xdr:rowOff>52275</xdr:rowOff>
    </xdr:from>
    <xdr:ext cx="476250" cy="476250"/>
    <xdr:pic>
      <xdr:nvPicPr>
        <xdr:cNvPr id="46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4040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22</xdr:col>
      <xdr:colOff>571500</xdr:colOff>
      <xdr:row>12</xdr:row>
      <xdr:rowOff>53557</xdr:rowOff>
    </xdr:from>
    <xdr:ext cx="438000" cy="457467"/>
    <xdr:pic>
      <xdr:nvPicPr>
        <xdr:cNvPr id="47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840575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23</xdr:col>
      <xdr:colOff>476249</xdr:colOff>
      <xdr:row>11</xdr:row>
      <xdr:rowOff>180974</xdr:rowOff>
    </xdr:from>
    <xdr:ext cx="600075" cy="600075"/>
    <xdr:pic>
      <xdr:nvPicPr>
        <xdr:cNvPr id="48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25979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23</xdr:col>
      <xdr:colOff>71325</xdr:colOff>
      <xdr:row>12</xdr:row>
      <xdr:rowOff>52275</xdr:rowOff>
    </xdr:from>
    <xdr:ext cx="476250" cy="476250"/>
    <xdr:pic>
      <xdr:nvPicPr>
        <xdr:cNvPr id="49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8548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523875</xdr:colOff>
      <xdr:row>12</xdr:row>
      <xdr:rowOff>44032</xdr:rowOff>
    </xdr:from>
    <xdr:ext cx="438000" cy="457467"/>
    <xdr:pic>
      <xdr:nvPicPr>
        <xdr:cNvPr id="50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278475" y="2330032"/>
          <a:ext cx="438000" cy="457467"/>
        </a:xfrm>
        <a:prstGeom prst="rect">
          <a:avLst/>
        </a:prstGeom>
      </xdr:spPr>
    </xdr:pic>
    <xdr:clientData/>
  </xdr:oneCellAnchor>
  <xdr:oneCellAnchor>
    <xdr:from>
      <xdr:col>22</xdr:col>
      <xdr:colOff>1038225</xdr:colOff>
      <xdr:row>12</xdr:row>
      <xdr:rowOff>66675</xdr:rowOff>
    </xdr:from>
    <xdr:ext cx="450000" cy="450000"/>
    <xdr:pic>
      <xdr:nvPicPr>
        <xdr:cNvPr id="51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07300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24</xdr:col>
      <xdr:colOff>71325</xdr:colOff>
      <xdr:row>12</xdr:row>
      <xdr:rowOff>52275</xdr:rowOff>
    </xdr:from>
    <xdr:ext cx="476250" cy="476250"/>
    <xdr:pic>
      <xdr:nvPicPr>
        <xdr:cNvPr id="52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69350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24</xdr:col>
      <xdr:colOff>485774</xdr:colOff>
      <xdr:row>11</xdr:row>
      <xdr:rowOff>180974</xdr:rowOff>
    </xdr:from>
    <xdr:ext cx="600075" cy="600075"/>
    <xdr:pic>
      <xdr:nvPicPr>
        <xdr:cNvPr id="53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83799" y="2276474"/>
          <a:ext cx="600075" cy="600075"/>
        </a:xfrm>
        <a:prstGeom prst="rect">
          <a:avLst/>
        </a:prstGeom>
      </xdr:spPr>
    </xdr:pic>
    <xdr:clientData/>
  </xdr:oneCellAnchor>
  <xdr:oneCellAnchor>
    <xdr:from>
      <xdr:col>24</xdr:col>
      <xdr:colOff>1038225</xdr:colOff>
      <xdr:row>12</xdr:row>
      <xdr:rowOff>66675</xdr:rowOff>
    </xdr:from>
    <xdr:ext cx="450000" cy="450000"/>
    <xdr:pic>
      <xdr:nvPicPr>
        <xdr:cNvPr id="54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336250" y="2352675"/>
          <a:ext cx="450000" cy="450000"/>
        </a:xfrm>
        <a:prstGeom prst="rect">
          <a:avLst/>
        </a:prstGeom>
      </xdr:spPr>
    </xdr:pic>
    <xdr:clientData/>
  </xdr:oneCellAnchor>
  <xdr:oneCellAnchor>
    <xdr:from>
      <xdr:col>25</xdr:col>
      <xdr:colOff>71325</xdr:colOff>
      <xdr:row>12</xdr:row>
      <xdr:rowOff>52275</xdr:rowOff>
    </xdr:from>
    <xdr:ext cx="476250" cy="476250"/>
    <xdr:pic>
      <xdr:nvPicPr>
        <xdr:cNvPr id="55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902875" y="2338275"/>
          <a:ext cx="476250" cy="476250"/>
        </a:xfrm>
        <a:prstGeom prst="rect">
          <a:avLst/>
        </a:prstGeom>
      </xdr:spPr>
    </xdr:pic>
    <xdr:clientData/>
  </xdr:oneCellAnchor>
  <xdr:oneCellAnchor>
    <xdr:from>
      <xdr:col>25</xdr:col>
      <xdr:colOff>571500</xdr:colOff>
      <xdr:row>12</xdr:row>
      <xdr:rowOff>53557</xdr:rowOff>
    </xdr:from>
    <xdr:ext cx="438000" cy="457467"/>
    <xdr:pic>
      <xdr:nvPicPr>
        <xdr:cNvPr id="56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40305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25</xdr:col>
      <xdr:colOff>942974</xdr:colOff>
      <xdr:row>11</xdr:row>
      <xdr:rowOff>171449</xdr:rowOff>
    </xdr:from>
    <xdr:ext cx="600075" cy="600075"/>
    <xdr:pic>
      <xdr:nvPicPr>
        <xdr:cNvPr id="57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307549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25</xdr:col>
      <xdr:colOff>1485900</xdr:colOff>
      <xdr:row>12</xdr:row>
      <xdr:rowOff>57150</xdr:rowOff>
    </xdr:from>
    <xdr:ext cx="450000" cy="450000"/>
    <xdr:pic>
      <xdr:nvPicPr>
        <xdr:cNvPr id="58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50475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23</xdr:col>
      <xdr:colOff>1028700</xdr:colOff>
      <xdr:row>12</xdr:row>
      <xdr:rowOff>57150</xdr:rowOff>
    </xdr:from>
    <xdr:ext cx="450000" cy="450000"/>
    <xdr:pic>
      <xdr:nvPicPr>
        <xdr:cNvPr id="59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5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21</xdr:col>
      <xdr:colOff>33225</xdr:colOff>
      <xdr:row>12</xdr:row>
      <xdr:rowOff>33225</xdr:rowOff>
    </xdr:from>
    <xdr:ext cx="476250" cy="476250"/>
    <xdr:pic>
      <xdr:nvPicPr>
        <xdr:cNvPr id="60" name="Imagen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787825" y="2319225"/>
          <a:ext cx="476250" cy="476250"/>
        </a:xfrm>
        <a:prstGeom prst="rect">
          <a:avLst/>
        </a:prstGeom>
      </xdr:spPr>
    </xdr:pic>
    <xdr:clientData/>
  </xdr:oneCellAnchor>
  <xdr:oneCellAnchor>
    <xdr:from>
      <xdr:col>21</xdr:col>
      <xdr:colOff>923924</xdr:colOff>
      <xdr:row>11</xdr:row>
      <xdr:rowOff>171449</xdr:rowOff>
    </xdr:from>
    <xdr:ext cx="600075" cy="600075"/>
    <xdr:pic>
      <xdr:nvPicPr>
        <xdr:cNvPr id="61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678524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19</xdr:col>
      <xdr:colOff>38100</xdr:colOff>
      <xdr:row>12</xdr:row>
      <xdr:rowOff>53557</xdr:rowOff>
    </xdr:from>
    <xdr:ext cx="438000" cy="457467"/>
    <xdr:pic>
      <xdr:nvPicPr>
        <xdr:cNvPr id="62" name="Imagen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16250" y="2339557"/>
          <a:ext cx="438000" cy="457467"/>
        </a:xfrm>
        <a:prstGeom prst="rect">
          <a:avLst/>
        </a:prstGeom>
      </xdr:spPr>
    </xdr:pic>
    <xdr:clientData/>
  </xdr:oneCellAnchor>
  <xdr:oneCellAnchor>
    <xdr:from>
      <xdr:col>19</xdr:col>
      <xdr:colOff>504825</xdr:colOff>
      <xdr:row>12</xdr:row>
      <xdr:rowOff>57150</xdr:rowOff>
    </xdr:from>
    <xdr:ext cx="450000" cy="450000"/>
    <xdr:pic>
      <xdr:nvPicPr>
        <xdr:cNvPr id="63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849350" y="2343150"/>
          <a:ext cx="450000" cy="450000"/>
        </a:xfrm>
        <a:prstGeom prst="rect">
          <a:avLst/>
        </a:prstGeom>
      </xdr:spPr>
    </xdr:pic>
    <xdr:clientData/>
  </xdr:oneCellAnchor>
  <xdr:oneCellAnchor>
    <xdr:from>
      <xdr:col>19</xdr:col>
      <xdr:colOff>981074</xdr:colOff>
      <xdr:row>11</xdr:row>
      <xdr:rowOff>171449</xdr:rowOff>
    </xdr:from>
    <xdr:ext cx="600075" cy="600075"/>
    <xdr:pic>
      <xdr:nvPicPr>
        <xdr:cNvPr id="64" name="Imagen 12"/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325599" y="2266949"/>
          <a:ext cx="600075" cy="600075"/>
        </a:xfrm>
        <a:prstGeom prst="rect">
          <a:avLst/>
        </a:prstGeom>
      </xdr:spPr>
    </xdr:pic>
    <xdr:clientData/>
  </xdr:oneCellAnchor>
  <xdr:oneCellAnchor>
    <xdr:from>
      <xdr:col>20</xdr:col>
      <xdr:colOff>514350</xdr:colOff>
      <xdr:row>12</xdr:row>
      <xdr:rowOff>66675</xdr:rowOff>
    </xdr:from>
    <xdr:ext cx="450000" cy="450000"/>
    <xdr:pic>
      <xdr:nvPicPr>
        <xdr:cNvPr id="65" name="Imagen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0" y="2352675"/>
          <a:ext cx="450000" cy="4500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"/>
  <sheetViews>
    <sheetView showGridLines="0" tabSelected="1" workbookViewId="0">
      <selection activeCell="F42" sqref="F42"/>
    </sheetView>
  </sheetViews>
  <sheetFormatPr baseColWidth="10" defaultRowHeight="15" x14ac:dyDescent="0.25"/>
  <cols>
    <col min="1" max="1" width="5.140625" bestFit="1" customWidth="1"/>
    <col min="2" max="2" width="16.5703125" style="8" bestFit="1" customWidth="1"/>
    <col min="3" max="3" width="6.5703125" style="8" bestFit="1" customWidth="1"/>
    <col min="4" max="4" width="13.42578125" bestFit="1" customWidth="1"/>
    <col min="5" max="5" width="9.42578125" customWidth="1"/>
    <col min="6" max="15" width="8.7109375" customWidth="1"/>
    <col min="16" max="16" width="15.85546875" customWidth="1"/>
    <col min="17" max="18" width="15.5703125" customWidth="1"/>
    <col min="19" max="19" width="14.85546875" customWidth="1"/>
    <col min="20" max="21" width="15" customWidth="1"/>
    <col min="22" max="25" width="22.5703125" customWidth="1"/>
    <col min="26" max="26" width="29.42578125" customWidth="1"/>
    <col min="27" max="27" width="11.7109375" bestFit="1" customWidth="1"/>
    <col min="28" max="28" width="11.85546875" bestFit="1" customWidth="1"/>
    <col min="29" max="32" width="9.7109375" customWidth="1"/>
    <col min="33" max="33" width="11.42578125" hidden="1" customWidth="1"/>
  </cols>
  <sheetData>
    <row r="1" spans="1:33" ht="15" customHeight="1" x14ac:dyDescent="0.25">
      <c r="B1" s="1"/>
      <c r="C1" s="1"/>
      <c r="D1" s="1"/>
      <c r="E1" s="2"/>
      <c r="F1" s="2"/>
      <c r="G1" s="2"/>
      <c r="H1" s="2"/>
      <c r="I1" s="2"/>
      <c r="J1" s="2"/>
      <c r="K1" s="2"/>
    </row>
    <row r="2" spans="1:33" ht="15" customHeight="1" x14ac:dyDescent="0.25">
      <c r="B2" s="1"/>
      <c r="C2" s="1"/>
      <c r="D2" s="1"/>
      <c r="E2" s="2"/>
      <c r="F2" s="2"/>
      <c r="G2" s="2"/>
      <c r="H2" s="2"/>
      <c r="I2" s="2"/>
      <c r="J2" s="2"/>
      <c r="K2" s="2"/>
    </row>
    <row r="3" spans="1:33" ht="15" customHeight="1" x14ac:dyDescent="0.25">
      <c r="B3" s="1"/>
      <c r="C3" s="1"/>
      <c r="D3" s="1"/>
      <c r="E3" s="2"/>
      <c r="F3" s="2"/>
      <c r="G3" s="2"/>
      <c r="H3" s="2"/>
      <c r="I3" s="2"/>
      <c r="J3" s="2"/>
      <c r="K3" s="2"/>
    </row>
    <row r="4" spans="1:33" ht="15" customHeight="1" x14ac:dyDescent="0.25">
      <c r="B4" s="1"/>
      <c r="C4" s="1"/>
      <c r="D4" s="1"/>
      <c r="E4" s="2"/>
      <c r="F4" s="2"/>
      <c r="G4" s="2"/>
      <c r="H4" s="2"/>
      <c r="I4" s="2"/>
      <c r="J4" s="2"/>
      <c r="K4" s="2"/>
    </row>
    <row r="5" spans="1:33" ht="15" customHeight="1" x14ac:dyDescent="0.25">
      <c r="B5" s="1"/>
      <c r="C5" s="1"/>
      <c r="D5" s="1"/>
      <c r="E5" s="2"/>
      <c r="F5" s="57" t="s">
        <v>20</v>
      </c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</row>
    <row r="6" spans="1:33" ht="15" customHeight="1" x14ac:dyDescent="0.25">
      <c r="B6" s="1"/>
      <c r="C6" s="1"/>
      <c r="D6" s="1"/>
      <c r="E6" s="2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</row>
    <row r="7" spans="1:33" ht="15" customHeight="1" x14ac:dyDescent="0.3">
      <c r="A7" s="58"/>
      <c r="B7" s="58"/>
      <c r="C7" s="58"/>
      <c r="D7" s="58"/>
      <c r="E7" s="2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</row>
    <row r="8" spans="1:33" ht="15" customHeight="1" x14ac:dyDescent="0.3">
      <c r="A8" s="58" t="s">
        <v>0</v>
      </c>
      <c r="B8" s="58"/>
      <c r="C8" s="58"/>
      <c r="D8" s="58"/>
      <c r="F8" s="59"/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</row>
    <row r="9" spans="1:33" ht="15" customHeight="1" x14ac:dyDescent="0.3">
      <c r="A9" s="3" t="str">
        <f>CONCATENATE("Casillas computadas: ",AG16," de ",AG15)</f>
        <v>Casillas computadas: 28 de 28</v>
      </c>
      <c r="B9" s="4"/>
      <c r="C9" s="4"/>
      <c r="D9" s="4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</row>
    <row r="10" spans="1:33" ht="15" customHeight="1" x14ac:dyDescent="0.3">
      <c r="A10" s="5" t="str">
        <f>CONCATENATE("Porcentaje de avance de captura: ",AG18,"%")</f>
        <v>Porcentaje de avance de captura: 100.00%</v>
      </c>
      <c r="B10" s="6"/>
      <c r="C10" s="6"/>
      <c r="D10" s="7"/>
      <c r="F10" s="59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</row>
    <row r="11" spans="1:33" ht="15" customHeight="1" thickBot="1" x14ac:dyDescent="0.3">
      <c r="F11" s="2"/>
      <c r="G11" s="2"/>
      <c r="H11" s="2"/>
      <c r="I11" s="2"/>
      <c r="J11" s="2"/>
      <c r="K11" s="2"/>
    </row>
    <row r="12" spans="1:33" ht="15" customHeight="1" thickBot="1" x14ac:dyDescent="0.3">
      <c r="A12" s="60" t="s">
        <v>1</v>
      </c>
      <c r="B12" s="61"/>
      <c r="C12" s="61"/>
      <c r="D12" s="61"/>
      <c r="E12" s="62"/>
      <c r="F12" s="63">
        <v>0</v>
      </c>
      <c r="G12" s="64"/>
      <c r="H12" s="64"/>
      <c r="I12" s="64"/>
      <c r="J12" s="64"/>
      <c r="K12" s="64"/>
      <c r="L12" s="64"/>
      <c r="M12" s="64"/>
      <c r="N12" s="64"/>
      <c r="O12" s="65"/>
      <c r="P12" s="66" t="s">
        <v>19</v>
      </c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8"/>
      <c r="AC12" s="69" t="s">
        <v>2</v>
      </c>
      <c r="AD12" s="70"/>
      <c r="AE12" s="70"/>
      <c r="AF12" s="71"/>
    </row>
    <row r="13" spans="1:33" s="11" customFormat="1" ht="45.75" thickBot="1" x14ac:dyDescent="0.3">
      <c r="A13" s="9" t="s">
        <v>3</v>
      </c>
      <c r="B13" s="9" t="s">
        <v>4</v>
      </c>
      <c r="C13" s="9" t="s">
        <v>5</v>
      </c>
      <c r="D13" s="9" t="s">
        <v>6</v>
      </c>
      <c r="E13" s="9" t="s">
        <v>7</v>
      </c>
      <c r="F13" s="10"/>
      <c r="G13" s="10"/>
      <c r="H13" s="10"/>
      <c r="I13" s="10"/>
      <c r="J13" s="10"/>
      <c r="K13" s="10">
        <v>0</v>
      </c>
      <c r="L13" s="10"/>
      <c r="M13" s="10">
        <v>0</v>
      </c>
      <c r="N13" s="10">
        <v>0</v>
      </c>
      <c r="O13" s="10"/>
      <c r="P13" s="10"/>
      <c r="Q13" s="10">
        <v>0</v>
      </c>
      <c r="R13" s="10"/>
      <c r="S13" s="10"/>
      <c r="T13" s="10"/>
      <c r="U13" s="10"/>
      <c r="V13" s="10"/>
      <c r="W13" s="10"/>
      <c r="X13" s="10"/>
      <c r="Y13" s="10"/>
      <c r="Z13" s="10"/>
      <c r="AA13" s="10" t="s">
        <v>8</v>
      </c>
      <c r="AB13" s="10" t="s">
        <v>9</v>
      </c>
      <c r="AC13" s="10" t="s">
        <v>10</v>
      </c>
      <c r="AD13" s="10" t="s">
        <v>11</v>
      </c>
      <c r="AE13" s="10" t="s">
        <v>12</v>
      </c>
      <c r="AF13" s="10" t="s">
        <v>21</v>
      </c>
    </row>
    <row r="14" spans="1:33" ht="15" customHeight="1" x14ac:dyDescent="0.25">
      <c r="A14" s="12">
        <v>1</v>
      </c>
      <c r="B14" s="13" t="s">
        <v>13</v>
      </c>
      <c r="C14" s="14">
        <v>1528</v>
      </c>
      <c r="D14" s="13" t="s">
        <v>14</v>
      </c>
      <c r="E14" s="2">
        <v>426</v>
      </c>
      <c r="F14" s="15">
        <v>108</v>
      </c>
      <c r="G14" s="16">
        <v>66</v>
      </c>
      <c r="H14" s="16">
        <v>11</v>
      </c>
      <c r="I14" s="16">
        <v>4</v>
      </c>
      <c r="J14" s="16">
        <v>33</v>
      </c>
      <c r="K14" s="16">
        <v>0</v>
      </c>
      <c r="L14" s="16">
        <v>1</v>
      </c>
      <c r="M14" s="16">
        <v>0</v>
      </c>
      <c r="N14" s="16">
        <v>0</v>
      </c>
      <c r="O14" s="17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9">
        <f>SUM(P14:Z14)</f>
        <v>0</v>
      </c>
      <c r="AB14" s="19">
        <f>AA14+H14+I14+L14+O14</f>
        <v>16</v>
      </c>
      <c r="AC14" s="15">
        <v>0</v>
      </c>
      <c r="AD14" s="16">
        <v>5</v>
      </c>
      <c r="AE14" s="20">
        <f>SUM(F14:O14)</f>
        <v>223</v>
      </c>
      <c r="AF14" s="21">
        <f>AA14+AC14+AD14+AE14</f>
        <v>228</v>
      </c>
      <c r="AG14">
        <f>COUNTIF(AF14:AF41,0)</f>
        <v>0</v>
      </c>
    </row>
    <row r="15" spans="1:33" ht="15" customHeight="1" x14ac:dyDescent="0.25">
      <c r="A15" s="22">
        <f t="shared" ref="A15:A41" si="0">A14+1</f>
        <v>2</v>
      </c>
      <c r="B15" s="13" t="s">
        <v>13</v>
      </c>
      <c r="C15" s="14">
        <v>1527</v>
      </c>
      <c r="D15" s="13" t="s">
        <v>14</v>
      </c>
      <c r="E15" s="2">
        <v>606</v>
      </c>
      <c r="F15" s="23">
        <v>121</v>
      </c>
      <c r="G15" s="24">
        <v>71</v>
      </c>
      <c r="H15" s="24">
        <v>111</v>
      </c>
      <c r="I15" s="24">
        <v>1</v>
      </c>
      <c r="J15" s="24">
        <v>18</v>
      </c>
      <c r="K15" s="24">
        <v>0</v>
      </c>
      <c r="L15" s="24">
        <v>4</v>
      </c>
      <c r="M15" s="24">
        <v>0</v>
      </c>
      <c r="N15" s="24">
        <v>0</v>
      </c>
      <c r="O15" s="25">
        <v>1</v>
      </c>
      <c r="P15" s="26">
        <v>0</v>
      </c>
      <c r="Q15" s="26">
        <v>0</v>
      </c>
      <c r="R15" s="26">
        <v>0</v>
      </c>
      <c r="S15" s="26">
        <v>0</v>
      </c>
      <c r="T15" s="26">
        <v>0</v>
      </c>
      <c r="U15" s="26">
        <v>0</v>
      </c>
      <c r="V15" s="26">
        <v>0</v>
      </c>
      <c r="W15" s="26">
        <v>0</v>
      </c>
      <c r="X15" s="26">
        <v>0</v>
      </c>
      <c r="Y15" s="26">
        <v>0</v>
      </c>
      <c r="Z15" s="26">
        <v>0</v>
      </c>
      <c r="AA15" s="27">
        <f t="shared" ref="AA15:AA41" si="1">SUM(P15:Z15)</f>
        <v>0</v>
      </c>
      <c r="AB15" s="27">
        <f t="shared" ref="AB15:AB41" si="2">AA15+H15+I15+L15+O15</f>
        <v>117</v>
      </c>
      <c r="AC15" s="23">
        <v>0</v>
      </c>
      <c r="AD15" s="24">
        <v>8</v>
      </c>
      <c r="AE15" s="28">
        <f t="shared" ref="AE15:AE41" si="3">SUM(F15:O15)</f>
        <v>327</v>
      </c>
      <c r="AF15" s="29">
        <f t="shared" ref="AF15:AF41" si="4">AA15+AC15+AD15+AE15</f>
        <v>335</v>
      </c>
      <c r="AG15">
        <f>C45</f>
        <v>28</v>
      </c>
    </row>
    <row r="16" spans="1:33" ht="15" customHeight="1" x14ac:dyDescent="0.25">
      <c r="A16" s="30">
        <f t="shared" si="0"/>
        <v>3</v>
      </c>
      <c r="B16" s="13" t="s">
        <v>13</v>
      </c>
      <c r="C16" s="14">
        <v>1526</v>
      </c>
      <c r="D16" s="13" t="s">
        <v>15</v>
      </c>
      <c r="E16" s="2">
        <v>639</v>
      </c>
      <c r="F16" s="31">
        <v>242</v>
      </c>
      <c r="G16" s="32">
        <v>44</v>
      </c>
      <c r="H16" s="32">
        <v>27</v>
      </c>
      <c r="I16" s="32">
        <v>0</v>
      </c>
      <c r="J16" s="32">
        <v>82</v>
      </c>
      <c r="K16" s="32">
        <v>0</v>
      </c>
      <c r="L16" s="32">
        <v>3</v>
      </c>
      <c r="M16" s="32">
        <v>0</v>
      </c>
      <c r="N16" s="32">
        <v>0</v>
      </c>
      <c r="O16" s="33">
        <v>0</v>
      </c>
      <c r="P16" s="34">
        <v>0</v>
      </c>
      <c r="Q16" s="34">
        <v>0</v>
      </c>
      <c r="R16" s="34">
        <v>0</v>
      </c>
      <c r="S16" s="34">
        <v>0</v>
      </c>
      <c r="T16" s="34">
        <v>0</v>
      </c>
      <c r="U16" s="34">
        <v>0</v>
      </c>
      <c r="V16" s="34">
        <v>0</v>
      </c>
      <c r="W16" s="34">
        <v>0</v>
      </c>
      <c r="X16" s="34">
        <v>0</v>
      </c>
      <c r="Y16" s="34">
        <v>0</v>
      </c>
      <c r="Z16" s="34">
        <v>0</v>
      </c>
      <c r="AA16" s="35">
        <f t="shared" si="1"/>
        <v>0</v>
      </c>
      <c r="AB16" s="35">
        <v>27</v>
      </c>
      <c r="AC16" s="31">
        <v>0</v>
      </c>
      <c r="AD16" s="32">
        <v>11</v>
      </c>
      <c r="AE16" s="36">
        <f t="shared" si="3"/>
        <v>398</v>
      </c>
      <c r="AF16" s="37">
        <f t="shared" si="4"/>
        <v>409</v>
      </c>
      <c r="AG16">
        <f>AG15-AG14</f>
        <v>28</v>
      </c>
    </row>
    <row r="17" spans="1:33" ht="15" customHeight="1" x14ac:dyDescent="0.25">
      <c r="A17" s="22">
        <f t="shared" si="0"/>
        <v>4</v>
      </c>
      <c r="B17" s="13" t="s">
        <v>13</v>
      </c>
      <c r="C17" s="14">
        <v>1526</v>
      </c>
      <c r="D17" s="13" t="s">
        <v>14</v>
      </c>
      <c r="E17" s="2">
        <v>639</v>
      </c>
      <c r="F17" s="23">
        <v>252</v>
      </c>
      <c r="G17" s="24">
        <v>39</v>
      </c>
      <c r="H17" s="24">
        <v>22</v>
      </c>
      <c r="I17" s="24">
        <v>3</v>
      </c>
      <c r="J17" s="24">
        <v>61</v>
      </c>
      <c r="K17" s="24">
        <v>0</v>
      </c>
      <c r="L17" s="24">
        <v>1</v>
      </c>
      <c r="M17" s="24">
        <v>0</v>
      </c>
      <c r="N17" s="24">
        <v>0</v>
      </c>
      <c r="O17" s="25">
        <v>2</v>
      </c>
      <c r="P17" s="26">
        <v>0</v>
      </c>
      <c r="Q17" s="26">
        <v>0</v>
      </c>
      <c r="R17" s="26">
        <v>0</v>
      </c>
      <c r="S17" s="26">
        <v>0</v>
      </c>
      <c r="T17" s="26">
        <v>0</v>
      </c>
      <c r="U17" s="26">
        <v>0</v>
      </c>
      <c r="V17" s="26">
        <v>0</v>
      </c>
      <c r="W17" s="26">
        <v>0</v>
      </c>
      <c r="X17" s="26">
        <v>0</v>
      </c>
      <c r="Y17" s="26">
        <v>0</v>
      </c>
      <c r="Z17" s="26">
        <v>0</v>
      </c>
      <c r="AA17" s="27">
        <f t="shared" si="1"/>
        <v>0</v>
      </c>
      <c r="AB17" s="27">
        <f t="shared" si="2"/>
        <v>28</v>
      </c>
      <c r="AC17" s="23">
        <v>0</v>
      </c>
      <c r="AD17" s="24">
        <v>0</v>
      </c>
      <c r="AE17" s="28">
        <f t="shared" si="3"/>
        <v>380</v>
      </c>
      <c r="AF17" s="29">
        <f t="shared" si="4"/>
        <v>380</v>
      </c>
      <c r="AG17" s="38">
        <f>AG16*100/AG15</f>
        <v>100</v>
      </c>
    </row>
    <row r="18" spans="1:33" ht="15" customHeight="1" x14ac:dyDescent="0.25">
      <c r="A18" s="30">
        <f t="shared" si="0"/>
        <v>5</v>
      </c>
      <c r="B18" s="13" t="s">
        <v>13</v>
      </c>
      <c r="C18" s="14">
        <v>1525</v>
      </c>
      <c r="D18" s="13" t="s">
        <v>16</v>
      </c>
      <c r="E18" s="2">
        <v>763</v>
      </c>
      <c r="F18" s="31">
        <v>121</v>
      </c>
      <c r="G18" s="32">
        <v>59</v>
      </c>
      <c r="H18" s="32">
        <v>195</v>
      </c>
      <c r="I18" s="32">
        <v>4</v>
      </c>
      <c r="J18" s="32">
        <v>79</v>
      </c>
      <c r="K18" s="32">
        <v>0</v>
      </c>
      <c r="L18" s="32">
        <v>5</v>
      </c>
      <c r="M18" s="32">
        <v>0</v>
      </c>
      <c r="N18" s="32">
        <v>0</v>
      </c>
      <c r="O18" s="33">
        <v>2</v>
      </c>
      <c r="P18" s="34">
        <v>3</v>
      </c>
      <c r="Q18" s="34">
        <v>1</v>
      </c>
      <c r="R18" s="34">
        <v>0</v>
      </c>
      <c r="S18" s="34">
        <v>0</v>
      </c>
      <c r="T18" s="34">
        <v>0</v>
      </c>
      <c r="U18" s="34">
        <v>0</v>
      </c>
      <c r="V18" s="34">
        <v>1</v>
      </c>
      <c r="W18" s="34">
        <v>0</v>
      </c>
      <c r="X18" s="34">
        <v>0</v>
      </c>
      <c r="Y18" s="34">
        <v>0</v>
      </c>
      <c r="Z18" s="34">
        <v>0</v>
      </c>
      <c r="AA18" s="35">
        <f t="shared" si="1"/>
        <v>5</v>
      </c>
      <c r="AB18" s="35">
        <f t="shared" si="2"/>
        <v>211</v>
      </c>
      <c r="AC18" s="31">
        <v>0</v>
      </c>
      <c r="AD18" s="32">
        <v>16</v>
      </c>
      <c r="AE18" s="36">
        <f t="shared" si="3"/>
        <v>465</v>
      </c>
      <c r="AF18" s="37">
        <f t="shared" si="4"/>
        <v>486</v>
      </c>
      <c r="AG18" s="39" t="str">
        <f>TEXT(AG17,"0.00")</f>
        <v>100.00</v>
      </c>
    </row>
    <row r="19" spans="1:33" ht="15" customHeight="1" x14ac:dyDescent="0.25">
      <c r="A19" s="22">
        <f t="shared" si="0"/>
        <v>6</v>
      </c>
      <c r="B19" s="13" t="s">
        <v>13</v>
      </c>
      <c r="C19" s="14">
        <v>1525</v>
      </c>
      <c r="D19" s="13" t="s">
        <v>15</v>
      </c>
      <c r="E19" s="2">
        <v>763</v>
      </c>
      <c r="F19" s="23">
        <v>118</v>
      </c>
      <c r="G19" s="24">
        <v>73</v>
      </c>
      <c r="H19" s="24">
        <v>171</v>
      </c>
      <c r="I19" s="24">
        <v>0</v>
      </c>
      <c r="J19" s="24">
        <v>45</v>
      </c>
      <c r="K19" s="24">
        <v>0</v>
      </c>
      <c r="L19" s="24">
        <v>3</v>
      </c>
      <c r="M19" s="24">
        <v>0</v>
      </c>
      <c r="N19" s="24">
        <v>0</v>
      </c>
      <c r="O19" s="25">
        <v>2</v>
      </c>
      <c r="P19" s="26">
        <v>3</v>
      </c>
      <c r="Q19" s="26">
        <v>0</v>
      </c>
      <c r="R19" s="26">
        <v>0</v>
      </c>
      <c r="S19" s="26">
        <v>0</v>
      </c>
      <c r="T19" s="26">
        <v>0</v>
      </c>
      <c r="U19" s="26">
        <v>0</v>
      </c>
      <c r="V19" s="26">
        <v>1</v>
      </c>
      <c r="W19" s="26">
        <v>0</v>
      </c>
      <c r="X19" s="26">
        <v>0</v>
      </c>
      <c r="Y19" s="26">
        <v>0</v>
      </c>
      <c r="Z19" s="26">
        <v>0</v>
      </c>
      <c r="AA19" s="27">
        <f t="shared" si="1"/>
        <v>4</v>
      </c>
      <c r="AB19" s="27">
        <f t="shared" si="2"/>
        <v>180</v>
      </c>
      <c r="AC19" s="23">
        <v>1</v>
      </c>
      <c r="AD19" s="24">
        <v>17</v>
      </c>
      <c r="AE19" s="28">
        <f t="shared" si="3"/>
        <v>412</v>
      </c>
      <c r="AF19" s="29">
        <f t="shared" si="4"/>
        <v>434</v>
      </c>
    </row>
    <row r="20" spans="1:33" ht="15" customHeight="1" x14ac:dyDescent="0.25">
      <c r="A20" s="30">
        <f t="shared" si="0"/>
        <v>7</v>
      </c>
      <c r="B20" s="13" t="s">
        <v>13</v>
      </c>
      <c r="C20" s="14">
        <v>1525</v>
      </c>
      <c r="D20" s="13" t="s">
        <v>14</v>
      </c>
      <c r="E20" s="2">
        <v>764</v>
      </c>
      <c r="F20" s="31">
        <v>100</v>
      </c>
      <c r="G20" s="32">
        <v>71</v>
      </c>
      <c r="H20" s="32">
        <v>184</v>
      </c>
      <c r="I20" s="32">
        <v>4</v>
      </c>
      <c r="J20" s="32">
        <v>69</v>
      </c>
      <c r="K20" s="32">
        <v>0</v>
      </c>
      <c r="L20" s="32">
        <v>4</v>
      </c>
      <c r="M20" s="32">
        <v>0</v>
      </c>
      <c r="N20" s="32">
        <v>0</v>
      </c>
      <c r="O20" s="33">
        <v>1</v>
      </c>
      <c r="P20" s="34">
        <v>1</v>
      </c>
      <c r="Q20" s="34">
        <v>0</v>
      </c>
      <c r="R20" s="34">
        <v>0</v>
      </c>
      <c r="S20" s="34">
        <v>0</v>
      </c>
      <c r="T20" s="34">
        <v>0</v>
      </c>
      <c r="U20" s="34">
        <v>0</v>
      </c>
      <c r="V20" s="34">
        <v>0</v>
      </c>
      <c r="W20" s="34">
        <v>0</v>
      </c>
      <c r="X20" s="34">
        <v>0</v>
      </c>
      <c r="Y20" s="34">
        <v>0</v>
      </c>
      <c r="Z20" s="34">
        <v>0</v>
      </c>
      <c r="AA20" s="35">
        <f t="shared" si="1"/>
        <v>1</v>
      </c>
      <c r="AB20" s="35">
        <f t="shared" si="2"/>
        <v>194</v>
      </c>
      <c r="AC20" s="31">
        <v>0</v>
      </c>
      <c r="AD20" s="32">
        <v>16</v>
      </c>
      <c r="AE20" s="36">
        <f t="shared" si="3"/>
        <v>433</v>
      </c>
      <c r="AF20" s="37">
        <f t="shared" si="4"/>
        <v>450</v>
      </c>
    </row>
    <row r="21" spans="1:33" ht="15" customHeight="1" x14ac:dyDescent="0.25">
      <c r="A21" s="22">
        <f t="shared" si="0"/>
        <v>8</v>
      </c>
      <c r="B21" s="13" t="s">
        <v>13</v>
      </c>
      <c r="C21" s="14">
        <v>1524</v>
      </c>
      <c r="D21" s="13" t="s">
        <v>15</v>
      </c>
      <c r="E21" s="2">
        <v>757</v>
      </c>
      <c r="F21" s="23">
        <v>152</v>
      </c>
      <c r="G21" s="24">
        <v>104</v>
      </c>
      <c r="H21" s="24">
        <v>157</v>
      </c>
      <c r="I21" s="24">
        <v>2</v>
      </c>
      <c r="J21" s="24">
        <v>38</v>
      </c>
      <c r="K21" s="24">
        <v>0</v>
      </c>
      <c r="L21" s="24">
        <v>0</v>
      </c>
      <c r="M21" s="24">
        <v>0</v>
      </c>
      <c r="N21" s="24">
        <v>0</v>
      </c>
      <c r="O21" s="25">
        <v>0</v>
      </c>
      <c r="P21" s="26">
        <v>2</v>
      </c>
      <c r="Q21" s="26">
        <v>0</v>
      </c>
      <c r="R21" s="26">
        <v>0</v>
      </c>
      <c r="S21" s="26">
        <v>0</v>
      </c>
      <c r="T21" s="26">
        <v>0</v>
      </c>
      <c r="U21" s="26">
        <v>0</v>
      </c>
      <c r="V21" s="26">
        <v>1</v>
      </c>
      <c r="W21" s="26">
        <v>0</v>
      </c>
      <c r="X21" s="26">
        <v>0</v>
      </c>
      <c r="Y21" s="26">
        <v>0</v>
      </c>
      <c r="Z21" s="26">
        <v>0</v>
      </c>
      <c r="AA21" s="27">
        <f t="shared" si="1"/>
        <v>3</v>
      </c>
      <c r="AB21" s="27">
        <f t="shared" si="2"/>
        <v>162</v>
      </c>
      <c r="AC21" s="23">
        <v>0</v>
      </c>
      <c r="AD21" s="24">
        <v>9</v>
      </c>
      <c r="AE21" s="28">
        <f t="shared" si="3"/>
        <v>453</v>
      </c>
      <c r="AF21" s="29">
        <f t="shared" si="4"/>
        <v>465</v>
      </c>
    </row>
    <row r="22" spans="1:33" ht="15" customHeight="1" x14ac:dyDescent="0.25">
      <c r="A22" s="30">
        <f t="shared" si="0"/>
        <v>9</v>
      </c>
      <c r="B22" s="13" t="s">
        <v>13</v>
      </c>
      <c r="C22" s="14">
        <v>1524</v>
      </c>
      <c r="D22" s="13" t="s">
        <v>14</v>
      </c>
      <c r="E22" s="2">
        <v>757</v>
      </c>
      <c r="F22" s="31">
        <v>144</v>
      </c>
      <c r="G22" s="32">
        <v>113</v>
      </c>
      <c r="H22" s="32">
        <v>115</v>
      </c>
      <c r="I22" s="32">
        <v>3</v>
      </c>
      <c r="J22" s="32">
        <v>57</v>
      </c>
      <c r="K22" s="32">
        <v>0</v>
      </c>
      <c r="L22" s="32">
        <v>4</v>
      </c>
      <c r="M22" s="32">
        <v>0</v>
      </c>
      <c r="N22" s="32">
        <v>0</v>
      </c>
      <c r="O22" s="33">
        <v>4</v>
      </c>
      <c r="P22" s="34">
        <v>3</v>
      </c>
      <c r="Q22" s="34">
        <v>1</v>
      </c>
      <c r="R22" s="34">
        <v>0</v>
      </c>
      <c r="S22" s="34">
        <v>0</v>
      </c>
      <c r="T22" s="34">
        <v>0</v>
      </c>
      <c r="U22" s="34">
        <v>0</v>
      </c>
      <c r="V22" s="34">
        <v>0</v>
      </c>
      <c r="W22" s="34">
        <v>0</v>
      </c>
      <c r="X22" s="34">
        <v>0</v>
      </c>
      <c r="Y22" s="34">
        <v>0</v>
      </c>
      <c r="Z22" s="34">
        <v>0</v>
      </c>
      <c r="AA22" s="35">
        <f t="shared" si="1"/>
        <v>4</v>
      </c>
      <c r="AB22" s="35">
        <f t="shared" si="2"/>
        <v>130</v>
      </c>
      <c r="AC22" s="31">
        <v>0</v>
      </c>
      <c r="AD22" s="32">
        <v>5</v>
      </c>
      <c r="AE22" s="36">
        <f t="shared" si="3"/>
        <v>440</v>
      </c>
      <c r="AF22" s="37">
        <f t="shared" si="4"/>
        <v>449</v>
      </c>
    </row>
    <row r="23" spans="1:33" ht="15" customHeight="1" x14ac:dyDescent="0.25">
      <c r="A23" s="22">
        <f t="shared" si="0"/>
        <v>10</v>
      </c>
      <c r="B23" s="13" t="s">
        <v>13</v>
      </c>
      <c r="C23" s="14">
        <v>1523</v>
      </c>
      <c r="D23" s="13" t="s">
        <v>15</v>
      </c>
      <c r="E23" s="2">
        <v>591</v>
      </c>
      <c r="F23" s="23">
        <v>75</v>
      </c>
      <c r="G23" s="24">
        <v>44</v>
      </c>
      <c r="H23" s="24">
        <v>60</v>
      </c>
      <c r="I23" s="24">
        <v>1</v>
      </c>
      <c r="J23" s="24">
        <v>136</v>
      </c>
      <c r="K23" s="24">
        <v>0</v>
      </c>
      <c r="L23" s="24">
        <v>1</v>
      </c>
      <c r="M23" s="24">
        <v>0</v>
      </c>
      <c r="N23" s="24">
        <v>0</v>
      </c>
      <c r="O23" s="25">
        <v>0</v>
      </c>
      <c r="P23" s="26">
        <v>0</v>
      </c>
      <c r="Q23" s="26">
        <v>0</v>
      </c>
      <c r="R23" s="26">
        <v>0</v>
      </c>
      <c r="S23" s="26">
        <v>0</v>
      </c>
      <c r="T23" s="26">
        <v>0</v>
      </c>
      <c r="U23" s="26">
        <v>0</v>
      </c>
      <c r="V23" s="26">
        <v>0</v>
      </c>
      <c r="W23" s="26">
        <v>0</v>
      </c>
      <c r="X23" s="26">
        <v>0</v>
      </c>
      <c r="Y23" s="26">
        <v>0</v>
      </c>
      <c r="Z23" s="26">
        <v>0</v>
      </c>
      <c r="AA23" s="27">
        <f t="shared" si="1"/>
        <v>0</v>
      </c>
      <c r="AB23" s="27">
        <f t="shared" si="2"/>
        <v>62</v>
      </c>
      <c r="AC23" s="23">
        <v>2</v>
      </c>
      <c r="AD23" s="24">
        <v>11</v>
      </c>
      <c r="AE23" s="28">
        <f t="shared" si="3"/>
        <v>317</v>
      </c>
      <c r="AF23" s="29">
        <f t="shared" si="4"/>
        <v>330</v>
      </c>
    </row>
    <row r="24" spans="1:33" ht="15" customHeight="1" x14ac:dyDescent="0.25">
      <c r="A24" s="30">
        <f t="shared" si="0"/>
        <v>11</v>
      </c>
      <c r="B24" s="13" t="s">
        <v>13</v>
      </c>
      <c r="C24" s="14">
        <v>1523</v>
      </c>
      <c r="D24" s="13" t="s">
        <v>14</v>
      </c>
      <c r="E24" s="2">
        <v>592</v>
      </c>
      <c r="F24" s="31">
        <v>68</v>
      </c>
      <c r="G24" s="32">
        <v>30</v>
      </c>
      <c r="H24" s="32">
        <v>89</v>
      </c>
      <c r="I24" s="32">
        <v>2</v>
      </c>
      <c r="J24" s="32">
        <v>173</v>
      </c>
      <c r="K24" s="32">
        <v>0</v>
      </c>
      <c r="L24" s="32">
        <v>2</v>
      </c>
      <c r="M24" s="32">
        <v>0</v>
      </c>
      <c r="N24" s="32">
        <v>0</v>
      </c>
      <c r="O24" s="33">
        <v>3</v>
      </c>
      <c r="P24" s="34">
        <v>0</v>
      </c>
      <c r="Q24" s="34">
        <v>0</v>
      </c>
      <c r="R24" s="34">
        <v>0</v>
      </c>
      <c r="S24" s="34">
        <v>0</v>
      </c>
      <c r="T24" s="34">
        <v>0</v>
      </c>
      <c r="U24" s="34">
        <v>0</v>
      </c>
      <c r="V24" s="34">
        <v>0</v>
      </c>
      <c r="W24" s="34">
        <v>0</v>
      </c>
      <c r="X24" s="34">
        <v>0</v>
      </c>
      <c r="Y24" s="34">
        <v>0</v>
      </c>
      <c r="Z24" s="34">
        <v>0</v>
      </c>
      <c r="AA24" s="35">
        <f t="shared" si="1"/>
        <v>0</v>
      </c>
      <c r="AB24" s="35">
        <f t="shared" si="2"/>
        <v>96</v>
      </c>
      <c r="AC24" s="31">
        <v>0</v>
      </c>
      <c r="AD24" s="32">
        <v>20</v>
      </c>
      <c r="AE24" s="36">
        <f t="shared" si="3"/>
        <v>367</v>
      </c>
      <c r="AF24" s="37">
        <f t="shared" si="4"/>
        <v>387</v>
      </c>
    </row>
    <row r="25" spans="1:33" ht="15" customHeight="1" x14ac:dyDescent="0.25">
      <c r="A25" s="22">
        <f t="shared" si="0"/>
        <v>12</v>
      </c>
      <c r="B25" s="13" t="s">
        <v>13</v>
      </c>
      <c r="C25" s="14">
        <v>1522</v>
      </c>
      <c r="D25" s="13" t="s">
        <v>15</v>
      </c>
      <c r="E25" s="2">
        <v>757</v>
      </c>
      <c r="F25" s="23">
        <v>80</v>
      </c>
      <c r="G25" s="24">
        <v>101</v>
      </c>
      <c r="H25" s="24">
        <v>91</v>
      </c>
      <c r="I25" s="24">
        <v>0</v>
      </c>
      <c r="J25" s="24">
        <v>169</v>
      </c>
      <c r="K25" s="24">
        <v>0</v>
      </c>
      <c r="L25" s="24">
        <v>1</v>
      </c>
      <c r="M25" s="24">
        <v>0</v>
      </c>
      <c r="N25" s="24">
        <v>0</v>
      </c>
      <c r="O25" s="25">
        <v>0</v>
      </c>
      <c r="P25" s="26">
        <v>2</v>
      </c>
      <c r="Q25" s="26">
        <v>0</v>
      </c>
      <c r="R25" s="26">
        <v>0</v>
      </c>
      <c r="S25" s="26">
        <v>0</v>
      </c>
      <c r="T25" s="26">
        <v>0</v>
      </c>
      <c r="U25" s="26">
        <v>0</v>
      </c>
      <c r="V25" s="26">
        <v>0</v>
      </c>
      <c r="W25" s="26">
        <v>0</v>
      </c>
      <c r="X25" s="26">
        <v>0</v>
      </c>
      <c r="Y25" s="26">
        <v>0</v>
      </c>
      <c r="Z25" s="26">
        <v>0</v>
      </c>
      <c r="AA25" s="27">
        <f t="shared" si="1"/>
        <v>2</v>
      </c>
      <c r="AB25" s="27">
        <f t="shared" si="2"/>
        <v>94</v>
      </c>
      <c r="AC25" s="23">
        <v>1</v>
      </c>
      <c r="AD25" s="24">
        <v>8</v>
      </c>
      <c r="AE25" s="28">
        <v>442</v>
      </c>
      <c r="AF25" s="29">
        <f t="shared" si="4"/>
        <v>453</v>
      </c>
      <c r="AG25">
        <f>C55</f>
        <v>0</v>
      </c>
    </row>
    <row r="26" spans="1:33" ht="15" customHeight="1" x14ac:dyDescent="0.25">
      <c r="A26" s="30">
        <f t="shared" si="0"/>
        <v>13</v>
      </c>
      <c r="B26" s="13" t="s">
        <v>13</v>
      </c>
      <c r="C26" s="14">
        <v>1522</v>
      </c>
      <c r="D26" s="13" t="s">
        <v>14</v>
      </c>
      <c r="E26" s="2">
        <v>758</v>
      </c>
      <c r="F26" s="31">
        <v>90</v>
      </c>
      <c r="G26" s="32">
        <v>107</v>
      </c>
      <c r="H26" s="32">
        <v>75</v>
      </c>
      <c r="I26" s="32">
        <v>4</v>
      </c>
      <c r="J26" s="32">
        <v>166</v>
      </c>
      <c r="K26" s="32">
        <v>0</v>
      </c>
      <c r="L26" s="32">
        <v>2</v>
      </c>
      <c r="M26" s="32">
        <v>0</v>
      </c>
      <c r="N26" s="32">
        <v>0</v>
      </c>
      <c r="O26" s="33">
        <v>0</v>
      </c>
      <c r="P26" s="34">
        <v>0</v>
      </c>
      <c r="Q26" s="34">
        <v>0</v>
      </c>
      <c r="R26" s="34">
        <v>0</v>
      </c>
      <c r="S26" s="34">
        <v>0</v>
      </c>
      <c r="T26" s="34">
        <v>0</v>
      </c>
      <c r="U26" s="34">
        <v>0</v>
      </c>
      <c r="V26" s="34">
        <v>0</v>
      </c>
      <c r="W26" s="34">
        <v>0</v>
      </c>
      <c r="X26" s="34">
        <v>0</v>
      </c>
      <c r="Y26" s="34">
        <v>0</v>
      </c>
      <c r="Z26" s="34">
        <v>0</v>
      </c>
      <c r="AA26" s="35">
        <f t="shared" si="1"/>
        <v>0</v>
      </c>
      <c r="AB26" s="35">
        <f t="shared" si="2"/>
        <v>81</v>
      </c>
      <c r="AC26" s="31">
        <v>0</v>
      </c>
      <c r="AD26" s="32">
        <v>12</v>
      </c>
      <c r="AE26" s="36">
        <f t="shared" si="3"/>
        <v>444</v>
      </c>
      <c r="AF26" s="37">
        <f t="shared" si="4"/>
        <v>456</v>
      </c>
      <c r="AG26">
        <f>AG25-AG24</f>
        <v>0</v>
      </c>
    </row>
    <row r="27" spans="1:33" ht="15" customHeight="1" x14ac:dyDescent="0.25">
      <c r="A27" s="22">
        <f t="shared" si="0"/>
        <v>14</v>
      </c>
      <c r="B27" s="13" t="s">
        <v>13</v>
      </c>
      <c r="C27" s="14">
        <v>1521</v>
      </c>
      <c r="D27" s="13" t="s">
        <v>16</v>
      </c>
      <c r="E27" s="2">
        <v>575</v>
      </c>
      <c r="F27" s="23">
        <v>106</v>
      </c>
      <c r="G27" s="24">
        <v>69</v>
      </c>
      <c r="H27" s="24">
        <v>46</v>
      </c>
      <c r="I27" s="24">
        <v>1</v>
      </c>
      <c r="J27" s="24">
        <v>124</v>
      </c>
      <c r="K27" s="24">
        <v>0</v>
      </c>
      <c r="L27" s="24">
        <v>2</v>
      </c>
      <c r="M27" s="24">
        <v>0</v>
      </c>
      <c r="N27" s="24">
        <v>0</v>
      </c>
      <c r="O27" s="25">
        <v>1</v>
      </c>
      <c r="P27" s="26">
        <v>1</v>
      </c>
      <c r="Q27" s="26">
        <v>0</v>
      </c>
      <c r="R27" s="26">
        <v>0</v>
      </c>
      <c r="S27" s="26">
        <v>0</v>
      </c>
      <c r="T27" s="26">
        <v>0</v>
      </c>
      <c r="U27" s="26">
        <v>0</v>
      </c>
      <c r="V27" s="26">
        <v>0</v>
      </c>
      <c r="W27" s="26">
        <v>0</v>
      </c>
      <c r="X27" s="26">
        <v>0</v>
      </c>
      <c r="Y27" s="26">
        <v>0</v>
      </c>
      <c r="Z27" s="26">
        <v>0</v>
      </c>
      <c r="AA27" s="27">
        <f t="shared" si="1"/>
        <v>1</v>
      </c>
      <c r="AB27" s="27">
        <f t="shared" si="2"/>
        <v>51</v>
      </c>
      <c r="AC27" s="23">
        <v>0</v>
      </c>
      <c r="AD27" s="24">
        <v>9</v>
      </c>
      <c r="AE27" s="28">
        <f t="shared" si="3"/>
        <v>349</v>
      </c>
      <c r="AF27" s="29">
        <f t="shared" si="4"/>
        <v>359</v>
      </c>
      <c r="AG27" s="38" t="e">
        <f>AG26*100/AG25</f>
        <v>#DIV/0!</v>
      </c>
    </row>
    <row r="28" spans="1:33" ht="15" customHeight="1" x14ac:dyDescent="0.25">
      <c r="A28" s="30">
        <f t="shared" si="0"/>
        <v>15</v>
      </c>
      <c r="B28" s="13" t="s">
        <v>13</v>
      </c>
      <c r="C28" s="14">
        <v>1521</v>
      </c>
      <c r="D28" s="13" t="s">
        <v>15</v>
      </c>
      <c r="E28" s="2">
        <v>576</v>
      </c>
      <c r="F28" s="31">
        <v>98</v>
      </c>
      <c r="G28" s="32">
        <v>69</v>
      </c>
      <c r="H28" s="32">
        <v>36</v>
      </c>
      <c r="I28" s="32">
        <v>0</v>
      </c>
      <c r="J28" s="32">
        <v>109</v>
      </c>
      <c r="K28" s="32">
        <v>0</v>
      </c>
      <c r="L28" s="32">
        <v>0</v>
      </c>
      <c r="M28" s="32">
        <v>0</v>
      </c>
      <c r="N28" s="32">
        <v>0</v>
      </c>
      <c r="O28" s="33">
        <v>0</v>
      </c>
      <c r="P28" s="34">
        <v>0</v>
      </c>
      <c r="Q28" s="34">
        <v>0</v>
      </c>
      <c r="R28" s="34">
        <v>0</v>
      </c>
      <c r="S28" s="34">
        <v>0</v>
      </c>
      <c r="T28" s="34">
        <v>0</v>
      </c>
      <c r="U28" s="34">
        <v>0</v>
      </c>
      <c r="V28" s="34">
        <v>0</v>
      </c>
      <c r="W28" s="34">
        <v>0</v>
      </c>
      <c r="X28" s="34">
        <v>0</v>
      </c>
      <c r="Y28" s="34">
        <v>0</v>
      </c>
      <c r="Z28" s="34">
        <v>0</v>
      </c>
      <c r="AA28" s="35">
        <f t="shared" si="1"/>
        <v>0</v>
      </c>
      <c r="AB28" s="35">
        <f t="shared" si="2"/>
        <v>36</v>
      </c>
      <c r="AC28" s="31">
        <v>1</v>
      </c>
      <c r="AD28" s="32">
        <v>12</v>
      </c>
      <c r="AE28" s="36">
        <f t="shared" si="3"/>
        <v>312</v>
      </c>
      <c r="AF28" s="37">
        <f t="shared" si="4"/>
        <v>325</v>
      </c>
      <c r="AG28" s="39" t="e">
        <f>TEXT(AG27,"0.00")</f>
        <v>#DIV/0!</v>
      </c>
    </row>
    <row r="29" spans="1:33" ht="15" customHeight="1" x14ac:dyDescent="0.25">
      <c r="A29" s="22">
        <f t="shared" si="0"/>
        <v>16</v>
      </c>
      <c r="B29" s="13" t="s">
        <v>13</v>
      </c>
      <c r="C29" s="14">
        <v>1521</v>
      </c>
      <c r="D29" s="13" t="s">
        <v>14</v>
      </c>
      <c r="E29" s="2">
        <v>576</v>
      </c>
      <c r="F29" s="23">
        <v>76</v>
      </c>
      <c r="G29" s="24">
        <v>101</v>
      </c>
      <c r="H29" s="24">
        <v>44</v>
      </c>
      <c r="I29" s="24">
        <v>2</v>
      </c>
      <c r="J29" s="24">
        <v>104</v>
      </c>
      <c r="K29" s="24">
        <v>0</v>
      </c>
      <c r="L29" s="24">
        <v>2</v>
      </c>
      <c r="M29" s="24">
        <v>0</v>
      </c>
      <c r="N29" s="24">
        <v>0</v>
      </c>
      <c r="O29" s="25">
        <v>1</v>
      </c>
      <c r="P29" s="26">
        <v>1</v>
      </c>
      <c r="Q29" s="26">
        <v>0</v>
      </c>
      <c r="R29" s="26">
        <v>0</v>
      </c>
      <c r="S29" s="26">
        <v>0</v>
      </c>
      <c r="T29" s="26">
        <v>0</v>
      </c>
      <c r="U29" s="26">
        <v>0</v>
      </c>
      <c r="V29" s="26">
        <v>0</v>
      </c>
      <c r="W29" s="26">
        <v>0</v>
      </c>
      <c r="X29" s="26">
        <v>0</v>
      </c>
      <c r="Y29" s="26">
        <v>0</v>
      </c>
      <c r="Z29" s="26">
        <v>0</v>
      </c>
      <c r="AA29" s="27">
        <f t="shared" si="1"/>
        <v>1</v>
      </c>
      <c r="AB29" s="27">
        <f t="shared" si="2"/>
        <v>50</v>
      </c>
      <c r="AC29" s="23">
        <v>0</v>
      </c>
      <c r="AD29" s="24">
        <v>14</v>
      </c>
      <c r="AE29" s="28">
        <f t="shared" si="3"/>
        <v>330</v>
      </c>
      <c r="AF29" s="29">
        <f t="shared" si="4"/>
        <v>345</v>
      </c>
    </row>
    <row r="30" spans="1:33" ht="15" customHeight="1" x14ac:dyDescent="0.25">
      <c r="A30" s="30">
        <f t="shared" si="0"/>
        <v>17</v>
      </c>
      <c r="B30" s="13" t="s">
        <v>13</v>
      </c>
      <c r="C30" s="14">
        <v>1520</v>
      </c>
      <c r="D30" s="13" t="s">
        <v>16</v>
      </c>
      <c r="E30" s="2">
        <v>527</v>
      </c>
      <c r="F30" s="31">
        <v>83</v>
      </c>
      <c r="G30" s="32">
        <v>71</v>
      </c>
      <c r="H30" s="32">
        <v>53</v>
      </c>
      <c r="I30" s="32">
        <v>2</v>
      </c>
      <c r="J30" s="32">
        <v>107</v>
      </c>
      <c r="K30" s="32">
        <v>0</v>
      </c>
      <c r="L30" s="32">
        <v>0</v>
      </c>
      <c r="M30" s="32">
        <v>0</v>
      </c>
      <c r="N30" s="32">
        <v>0</v>
      </c>
      <c r="O30" s="33">
        <v>0</v>
      </c>
      <c r="P30" s="34">
        <v>0</v>
      </c>
      <c r="Q30" s="34">
        <v>0</v>
      </c>
      <c r="R30" s="34">
        <v>0</v>
      </c>
      <c r="S30" s="34">
        <v>0</v>
      </c>
      <c r="T30" s="34">
        <v>0</v>
      </c>
      <c r="U30" s="34">
        <v>0</v>
      </c>
      <c r="V30" s="34">
        <v>0</v>
      </c>
      <c r="W30" s="34">
        <v>0</v>
      </c>
      <c r="X30" s="34">
        <v>0</v>
      </c>
      <c r="Y30" s="34">
        <v>0</v>
      </c>
      <c r="Z30" s="34">
        <v>0</v>
      </c>
      <c r="AA30" s="35">
        <f t="shared" si="1"/>
        <v>0</v>
      </c>
      <c r="AB30" s="35">
        <f t="shared" si="2"/>
        <v>55</v>
      </c>
      <c r="AC30" s="31">
        <v>0</v>
      </c>
      <c r="AD30" s="32">
        <v>13</v>
      </c>
      <c r="AE30" s="36">
        <f t="shared" si="3"/>
        <v>316</v>
      </c>
      <c r="AF30" s="37">
        <f t="shared" si="4"/>
        <v>329</v>
      </c>
    </row>
    <row r="31" spans="1:33" ht="15" customHeight="1" x14ac:dyDescent="0.25">
      <c r="A31" s="22">
        <f t="shared" si="0"/>
        <v>18</v>
      </c>
      <c r="B31" s="13" t="s">
        <v>13</v>
      </c>
      <c r="C31" s="14">
        <v>1520</v>
      </c>
      <c r="D31" s="13" t="s">
        <v>15</v>
      </c>
      <c r="E31" s="2">
        <v>527</v>
      </c>
      <c r="F31" s="23">
        <v>97</v>
      </c>
      <c r="G31" s="24">
        <v>70</v>
      </c>
      <c r="H31" s="24">
        <v>51</v>
      </c>
      <c r="I31" s="24">
        <v>1</v>
      </c>
      <c r="J31" s="24">
        <v>89</v>
      </c>
      <c r="K31" s="24">
        <v>0</v>
      </c>
      <c r="L31" s="24">
        <v>0</v>
      </c>
      <c r="M31" s="24">
        <v>0</v>
      </c>
      <c r="N31" s="24">
        <v>0</v>
      </c>
      <c r="O31" s="25">
        <v>0</v>
      </c>
      <c r="P31" s="26">
        <v>0</v>
      </c>
      <c r="Q31" s="26">
        <v>0</v>
      </c>
      <c r="R31" s="26">
        <v>0</v>
      </c>
      <c r="S31" s="26">
        <v>0</v>
      </c>
      <c r="T31" s="26">
        <v>0</v>
      </c>
      <c r="U31" s="26">
        <v>0</v>
      </c>
      <c r="V31" s="26">
        <v>0</v>
      </c>
      <c r="W31" s="26">
        <v>0</v>
      </c>
      <c r="X31" s="26">
        <v>0</v>
      </c>
      <c r="Y31" s="26">
        <v>0</v>
      </c>
      <c r="Z31" s="26">
        <v>0</v>
      </c>
      <c r="AA31" s="27">
        <f t="shared" si="1"/>
        <v>0</v>
      </c>
      <c r="AB31" s="27">
        <f t="shared" si="2"/>
        <v>52</v>
      </c>
      <c r="AC31" s="23">
        <v>0</v>
      </c>
      <c r="AD31" s="24">
        <v>7</v>
      </c>
      <c r="AE31" s="28">
        <f t="shared" si="3"/>
        <v>308</v>
      </c>
      <c r="AF31" s="29">
        <f t="shared" si="4"/>
        <v>315</v>
      </c>
    </row>
    <row r="32" spans="1:33" ht="15" customHeight="1" x14ac:dyDescent="0.25">
      <c r="A32" s="30">
        <f t="shared" si="0"/>
        <v>19</v>
      </c>
      <c r="B32" s="13" t="s">
        <v>13</v>
      </c>
      <c r="C32" s="14">
        <v>1520</v>
      </c>
      <c r="D32" s="13" t="s">
        <v>14</v>
      </c>
      <c r="E32" s="2">
        <v>528</v>
      </c>
      <c r="F32" s="31">
        <v>108</v>
      </c>
      <c r="G32" s="32">
        <v>82</v>
      </c>
      <c r="H32" s="32">
        <v>49</v>
      </c>
      <c r="I32" s="32">
        <v>0</v>
      </c>
      <c r="J32" s="32">
        <v>99</v>
      </c>
      <c r="K32" s="32">
        <v>0</v>
      </c>
      <c r="L32" s="32">
        <v>0</v>
      </c>
      <c r="M32" s="32">
        <v>0</v>
      </c>
      <c r="N32" s="32">
        <v>0</v>
      </c>
      <c r="O32" s="33">
        <v>0</v>
      </c>
      <c r="P32" s="34">
        <v>0</v>
      </c>
      <c r="Q32" s="34">
        <v>0</v>
      </c>
      <c r="R32" s="34">
        <v>0</v>
      </c>
      <c r="S32" s="34">
        <v>0</v>
      </c>
      <c r="T32" s="34">
        <v>0</v>
      </c>
      <c r="U32" s="34">
        <v>0</v>
      </c>
      <c r="V32" s="34">
        <v>0</v>
      </c>
      <c r="W32" s="34">
        <v>0</v>
      </c>
      <c r="X32" s="34">
        <v>0</v>
      </c>
      <c r="Y32" s="34">
        <v>0</v>
      </c>
      <c r="Z32" s="34">
        <v>0</v>
      </c>
      <c r="AA32" s="35">
        <f t="shared" si="1"/>
        <v>0</v>
      </c>
      <c r="AB32" s="35">
        <f t="shared" si="2"/>
        <v>49</v>
      </c>
      <c r="AC32" s="31">
        <v>0</v>
      </c>
      <c r="AD32" s="32">
        <v>8</v>
      </c>
      <c r="AE32" s="36">
        <f t="shared" si="3"/>
        <v>338</v>
      </c>
      <c r="AF32" s="37">
        <f t="shared" si="4"/>
        <v>346</v>
      </c>
    </row>
    <row r="33" spans="1:33" ht="15" customHeight="1" x14ac:dyDescent="0.25">
      <c r="A33" s="22">
        <f t="shared" si="0"/>
        <v>20</v>
      </c>
      <c r="B33" s="13" t="s">
        <v>13</v>
      </c>
      <c r="C33" s="14">
        <v>1519</v>
      </c>
      <c r="D33" s="13" t="s">
        <v>15</v>
      </c>
      <c r="E33" s="2">
        <v>695</v>
      </c>
      <c r="F33" s="23">
        <v>109</v>
      </c>
      <c r="G33" s="24">
        <v>102</v>
      </c>
      <c r="H33" s="24">
        <v>59</v>
      </c>
      <c r="I33" s="24">
        <v>1</v>
      </c>
      <c r="J33" s="24">
        <v>145</v>
      </c>
      <c r="K33" s="24">
        <v>0</v>
      </c>
      <c r="L33" s="24">
        <v>0</v>
      </c>
      <c r="M33" s="24">
        <v>0</v>
      </c>
      <c r="N33" s="24">
        <v>0</v>
      </c>
      <c r="O33" s="25">
        <v>0</v>
      </c>
      <c r="P33" s="26">
        <v>0</v>
      </c>
      <c r="Q33" s="26">
        <v>0</v>
      </c>
      <c r="R33" s="26">
        <v>0</v>
      </c>
      <c r="S33" s="26">
        <v>0</v>
      </c>
      <c r="T33" s="26">
        <v>0</v>
      </c>
      <c r="U33" s="26">
        <v>0</v>
      </c>
      <c r="V33" s="26">
        <v>0</v>
      </c>
      <c r="W33" s="26">
        <v>0</v>
      </c>
      <c r="X33" s="26">
        <v>0</v>
      </c>
      <c r="Y33" s="26">
        <v>0</v>
      </c>
      <c r="Z33" s="26">
        <v>0</v>
      </c>
      <c r="AA33" s="27">
        <f t="shared" si="1"/>
        <v>0</v>
      </c>
      <c r="AB33" s="27">
        <f t="shared" si="2"/>
        <v>60</v>
      </c>
      <c r="AC33" s="23">
        <v>0</v>
      </c>
      <c r="AD33" s="24">
        <v>11</v>
      </c>
      <c r="AE33" s="28">
        <f t="shared" si="3"/>
        <v>416</v>
      </c>
      <c r="AF33" s="29">
        <f t="shared" si="4"/>
        <v>427</v>
      </c>
    </row>
    <row r="34" spans="1:33" ht="15" customHeight="1" x14ac:dyDescent="0.25">
      <c r="A34" s="30">
        <f t="shared" si="0"/>
        <v>21</v>
      </c>
      <c r="B34" s="13" t="s">
        <v>13</v>
      </c>
      <c r="C34" s="14">
        <v>1519</v>
      </c>
      <c r="D34" s="13" t="s">
        <v>14</v>
      </c>
      <c r="E34" s="2">
        <v>696</v>
      </c>
      <c r="F34" s="31">
        <v>102</v>
      </c>
      <c r="G34" s="32">
        <v>85</v>
      </c>
      <c r="H34" s="32">
        <v>65</v>
      </c>
      <c r="I34" s="32">
        <v>1</v>
      </c>
      <c r="J34" s="32">
        <v>157</v>
      </c>
      <c r="K34" s="32">
        <v>0</v>
      </c>
      <c r="L34" s="32">
        <v>0</v>
      </c>
      <c r="M34" s="32">
        <v>0</v>
      </c>
      <c r="N34" s="32">
        <v>0</v>
      </c>
      <c r="O34" s="33">
        <v>0</v>
      </c>
      <c r="P34" s="34">
        <v>0</v>
      </c>
      <c r="Q34" s="34">
        <v>0</v>
      </c>
      <c r="R34" s="34">
        <v>0</v>
      </c>
      <c r="S34" s="34">
        <v>0</v>
      </c>
      <c r="T34" s="34">
        <v>0</v>
      </c>
      <c r="U34" s="34">
        <v>0</v>
      </c>
      <c r="V34" s="34">
        <v>0</v>
      </c>
      <c r="W34" s="34">
        <v>0</v>
      </c>
      <c r="X34" s="34">
        <v>0</v>
      </c>
      <c r="Y34" s="34">
        <v>0</v>
      </c>
      <c r="Z34" s="34">
        <v>0</v>
      </c>
      <c r="AA34" s="35">
        <f t="shared" si="1"/>
        <v>0</v>
      </c>
      <c r="AB34" s="35">
        <v>0</v>
      </c>
      <c r="AC34" s="31">
        <v>0</v>
      </c>
      <c r="AD34" s="32">
        <v>17</v>
      </c>
      <c r="AE34" s="36">
        <f t="shared" si="3"/>
        <v>410</v>
      </c>
      <c r="AF34" s="37">
        <f t="shared" si="4"/>
        <v>427</v>
      </c>
    </row>
    <row r="35" spans="1:33" ht="15" customHeight="1" x14ac:dyDescent="0.25">
      <c r="A35" s="22">
        <f t="shared" si="0"/>
        <v>22</v>
      </c>
      <c r="B35" s="13" t="s">
        <v>13</v>
      </c>
      <c r="C35" s="14">
        <v>1518</v>
      </c>
      <c r="D35" s="13" t="s">
        <v>16</v>
      </c>
      <c r="E35" s="2">
        <v>572</v>
      </c>
      <c r="F35" s="23">
        <v>83</v>
      </c>
      <c r="G35" s="24">
        <v>57</v>
      </c>
      <c r="H35" s="24">
        <v>61</v>
      </c>
      <c r="I35" s="24">
        <v>0</v>
      </c>
      <c r="J35" s="24">
        <v>105</v>
      </c>
      <c r="K35" s="24">
        <v>0</v>
      </c>
      <c r="L35" s="24">
        <v>2</v>
      </c>
      <c r="M35" s="24">
        <v>0</v>
      </c>
      <c r="N35" s="24">
        <v>0</v>
      </c>
      <c r="O35" s="25">
        <v>0</v>
      </c>
      <c r="P35" s="26">
        <v>0</v>
      </c>
      <c r="Q35" s="26">
        <v>0</v>
      </c>
      <c r="R35" s="26">
        <v>0</v>
      </c>
      <c r="S35" s="26">
        <v>0</v>
      </c>
      <c r="T35" s="26">
        <v>0</v>
      </c>
      <c r="U35" s="26">
        <v>0</v>
      </c>
      <c r="V35" s="26">
        <v>0</v>
      </c>
      <c r="W35" s="26">
        <v>0</v>
      </c>
      <c r="X35" s="26">
        <v>0</v>
      </c>
      <c r="Y35" s="26">
        <v>0</v>
      </c>
      <c r="Z35" s="26">
        <v>4</v>
      </c>
      <c r="AA35" s="27">
        <f t="shared" si="1"/>
        <v>4</v>
      </c>
      <c r="AB35" s="27">
        <f t="shared" si="2"/>
        <v>67</v>
      </c>
      <c r="AC35" s="23">
        <v>0</v>
      </c>
      <c r="AD35" s="24">
        <v>11</v>
      </c>
      <c r="AE35" s="28">
        <f t="shared" si="3"/>
        <v>308</v>
      </c>
      <c r="AF35" s="29">
        <f t="shared" si="4"/>
        <v>323</v>
      </c>
      <c r="AG35">
        <f>C65</f>
        <v>0</v>
      </c>
    </row>
    <row r="36" spans="1:33" ht="15" customHeight="1" x14ac:dyDescent="0.25">
      <c r="A36" s="30">
        <f t="shared" si="0"/>
        <v>23</v>
      </c>
      <c r="B36" s="13" t="s">
        <v>13</v>
      </c>
      <c r="C36" s="14">
        <v>1518</v>
      </c>
      <c r="D36" s="13" t="s">
        <v>15</v>
      </c>
      <c r="E36" s="2">
        <v>572</v>
      </c>
      <c r="F36" s="31">
        <v>68</v>
      </c>
      <c r="G36" s="32">
        <v>58</v>
      </c>
      <c r="H36" s="32">
        <v>83</v>
      </c>
      <c r="I36" s="32">
        <v>0</v>
      </c>
      <c r="J36" s="32">
        <v>107</v>
      </c>
      <c r="K36" s="32">
        <v>0</v>
      </c>
      <c r="L36" s="32">
        <v>0</v>
      </c>
      <c r="M36" s="32">
        <v>0</v>
      </c>
      <c r="N36" s="32">
        <v>0</v>
      </c>
      <c r="O36" s="33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5">
        <f t="shared" si="1"/>
        <v>0</v>
      </c>
      <c r="AB36" s="35">
        <f t="shared" si="2"/>
        <v>83</v>
      </c>
      <c r="AC36" s="31">
        <v>1</v>
      </c>
      <c r="AD36" s="32">
        <v>12</v>
      </c>
      <c r="AE36" s="36">
        <f t="shared" si="3"/>
        <v>316</v>
      </c>
      <c r="AF36" s="37">
        <f t="shared" si="4"/>
        <v>329</v>
      </c>
      <c r="AG36">
        <f>AG35-AG34</f>
        <v>0</v>
      </c>
    </row>
    <row r="37" spans="1:33" ht="15" customHeight="1" x14ac:dyDescent="0.25">
      <c r="A37" s="22">
        <f t="shared" si="0"/>
        <v>24</v>
      </c>
      <c r="B37" s="13" t="s">
        <v>13</v>
      </c>
      <c r="C37" s="14">
        <v>1518</v>
      </c>
      <c r="D37" s="13" t="s">
        <v>14</v>
      </c>
      <c r="E37" s="2">
        <v>572</v>
      </c>
      <c r="F37" s="23">
        <v>67</v>
      </c>
      <c r="G37" s="24">
        <v>45</v>
      </c>
      <c r="H37" s="24">
        <v>87</v>
      </c>
      <c r="I37" s="24">
        <v>1</v>
      </c>
      <c r="J37" s="24">
        <v>151</v>
      </c>
      <c r="K37" s="24">
        <v>0</v>
      </c>
      <c r="L37" s="24">
        <v>0</v>
      </c>
      <c r="M37" s="24">
        <v>0</v>
      </c>
      <c r="N37" s="24">
        <v>0</v>
      </c>
      <c r="O37" s="25">
        <v>1</v>
      </c>
      <c r="P37" s="26">
        <v>0</v>
      </c>
      <c r="Q37" s="26">
        <v>0</v>
      </c>
      <c r="R37" s="26">
        <v>0</v>
      </c>
      <c r="S37" s="26">
        <v>0</v>
      </c>
      <c r="T37" s="26">
        <v>0</v>
      </c>
      <c r="U37" s="26">
        <v>0</v>
      </c>
      <c r="V37" s="26">
        <v>3</v>
      </c>
      <c r="W37" s="26">
        <v>0</v>
      </c>
      <c r="X37" s="26">
        <v>0</v>
      </c>
      <c r="Y37" s="26">
        <v>0</v>
      </c>
      <c r="Z37" s="26">
        <v>0</v>
      </c>
      <c r="AA37" s="27">
        <f t="shared" si="1"/>
        <v>3</v>
      </c>
      <c r="AB37" s="27">
        <v>3</v>
      </c>
      <c r="AC37" s="23">
        <v>0</v>
      </c>
      <c r="AD37" s="24">
        <v>7</v>
      </c>
      <c r="AE37" s="28">
        <f t="shared" si="3"/>
        <v>352</v>
      </c>
      <c r="AF37" s="29">
        <f t="shared" si="4"/>
        <v>362</v>
      </c>
      <c r="AG37" s="38" t="e">
        <f>AG36*100/AG35</f>
        <v>#DIV/0!</v>
      </c>
    </row>
    <row r="38" spans="1:33" ht="15" customHeight="1" x14ac:dyDescent="0.25">
      <c r="A38" s="30">
        <f t="shared" si="0"/>
        <v>25</v>
      </c>
      <c r="B38" s="13" t="s">
        <v>13</v>
      </c>
      <c r="C38" s="14">
        <v>1517</v>
      </c>
      <c r="D38" s="13" t="s">
        <v>17</v>
      </c>
      <c r="E38" s="2">
        <v>731</v>
      </c>
      <c r="F38" s="31">
        <v>121</v>
      </c>
      <c r="G38" s="32">
        <v>99</v>
      </c>
      <c r="H38" s="32">
        <v>40</v>
      </c>
      <c r="I38" s="32">
        <v>1</v>
      </c>
      <c r="J38" s="32">
        <v>129</v>
      </c>
      <c r="K38" s="32">
        <v>0</v>
      </c>
      <c r="L38" s="32">
        <v>1</v>
      </c>
      <c r="M38" s="32">
        <v>0</v>
      </c>
      <c r="N38" s="32">
        <v>0</v>
      </c>
      <c r="O38" s="33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5">
        <f t="shared" si="1"/>
        <v>0</v>
      </c>
      <c r="AB38" s="35">
        <f t="shared" si="2"/>
        <v>42</v>
      </c>
      <c r="AC38" s="31">
        <v>4</v>
      </c>
      <c r="AD38" s="32">
        <v>0</v>
      </c>
      <c r="AE38" s="36">
        <f t="shared" si="3"/>
        <v>391</v>
      </c>
      <c r="AF38" s="37">
        <f t="shared" si="4"/>
        <v>395</v>
      </c>
      <c r="AG38" s="39" t="e">
        <f>TEXT(AG37,"0.00")</f>
        <v>#DIV/0!</v>
      </c>
    </row>
    <row r="39" spans="1:33" ht="15" customHeight="1" x14ac:dyDescent="0.25">
      <c r="A39" s="22">
        <f t="shared" si="0"/>
        <v>26</v>
      </c>
      <c r="B39" s="13" t="s">
        <v>13</v>
      </c>
      <c r="C39" s="14">
        <v>1517</v>
      </c>
      <c r="D39" s="13" t="s">
        <v>16</v>
      </c>
      <c r="E39" s="2">
        <v>731</v>
      </c>
      <c r="F39" s="23">
        <v>135</v>
      </c>
      <c r="G39" s="24">
        <v>104</v>
      </c>
      <c r="H39" s="24">
        <v>66</v>
      </c>
      <c r="I39" s="24">
        <v>0</v>
      </c>
      <c r="J39" s="24">
        <v>117</v>
      </c>
      <c r="K39" s="24">
        <v>0</v>
      </c>
      <c r="L39" s="24">
        <v>1</v>
      </c>
      <c r="M39" s="24">
        <v>0</v>
      </c>
      <c r="N39" s="24">
        <v>0</v>
      </c>
      <c r="O39" s="25">
        <v>1</v>
      </c>
      <c r="P39" s="26">
        <v>0</v>
      </c>
      <c r="Q39" s="26">
        <v>0</v>
      </c>
      <c r="R39" s="26">
        <v>0</v>
      </c>
      <c r="S39" s="26">
        <v>0</v>
      </c>
      <c r="T39" s="26">
        <v>0</v>
      </c>
      <c r="U39" s="26">
        <v>0</v>
      </c>
      <c r="V39" s="26">
        <v>0</v>
      </c>
      <c r="W39" s="26">
        <v>0</v>
      </c>
      <c r="X39" s="26">
        <v>0</v>
      </c>
      <c r="Y39" s="26">
        <v>0</v>
      </c>
      <c r="Z39" s="26">
        <v>0</v>
      </c>
      <c r="AA39" s="27">
        <f t="shared" si="1"/>
        <v>0</v>
      </c>
      <c r="AB39" s="27">
        <f t="shared" si="2"/>
        <v>68</v>
      </c>
      <c r="AC39" s="23">
        <v>1</v>
      </c>
      <c r="AD39" s="24">
        <v>9</v>
      </c>
      <c r="AE39" s="28">
        <f t="shared" si="3"/>
        <v>424</v>
      </c>
      <c r="AF39" s="29">
        <f t="shared" si="4"/>
        <v>434</v>
      </c>
    </row>
    <row r="40" spans="1:33" ht="15" customHeight="1" x14ac:dyDescent="0.25">
      <c r="A40" s="30">
        <f t="shared" si="0"/>
        <v>27</v>
      </c>
      <c r="B40" s="13" t="s">
        <v>13</v>
      </c>
      <c r="C40" s="14">
        <v>1517</v>
      </c>
      <c r="D40" s="13" t="s">
        <v>15</v>
      </c>
      <c r="E40" s="2">
        <v>731</v>
      </c>
      <c r="F40" s="31">
        <v>130</v>
      </c>
      <c r="G40" s="32">
        <v>86</v>
      </c>
      <c r="H40" s="32">
        <v>71</v>
      </c>
      <c r="I40" s="32">
        <v>4</v>
      </c>
      <c r="J40" s="32">
        <v>112</v>
      </c>
      <c r="K40" s="32">
        <v>0</v>
      </c>
      <c r="L40" s="32">
        <v>0</v>
      </c>
      <c r="M40" s="32">
        <v>0</v>
      </c>
      <c r="N40" s="32">
        <v>0</v>
      </c>
      <c r="O40" s="33">
        <v>1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4">
        <v>0</v>
      </c>
      <c r="AA40" s="35">
        <f t="shared" si="1"/>
        <v>0</v>
      </c>
      <c r="AB40" s="35">
        <f t="shared" si="2"/>
        <v>76</v>
      </c>
      <c r="AC40" s="31">
        <v>1</v>
      </c>
      <c r="AD40" s="32">
        <v>15</v>
      </c>
      <c r="AE40" s="36">
        <f t="shared" si="3"/>
        <v>404</v>
      </c>
      <c r="AF40" s="37">
        <f t="shared" si="4"/>
        <v>420</v>
      </c>
    </row>
    <row r="41" spans="1:33" ht="15" customHeight="1" x14ac:dyDescent="0.25">
      <c r="A41" s="22">
        <f t="shared" si="0"/>
        <v>28</v>
      </c>
      <c r="B41" s="13" t="s">
        <v>13</v>
      </c>
      <c r="C41" s="14">
        <v>1517</v>
      </c>
      <c r="D41" s="13" t="s">
        <v>14</v>
      </c>
      <c r="E41" s="2">
        <v>731</v>
      </c>
      <c r="F41" s="23">
        <v>120</v>
      </c>
      <c r="G41" s="24">
        <v>95</v>
      </c>
      <c r="H41" s="24">
        <v>78</v>
      </c>
      <c r="I41" s="24">
        <v>0</v>
      </c>
      <c r="J41" s="24">
        <v>115</v>
      </c>
      <c r="K41" s="24">
        <v>0</v>
      </c>
      <c r="L41" s="24">
        <v>0</v>
      </c>
      <c r="M41" s="24">
        <v>0</v>
      </c>
      <c r="N41" s="24">
        <v>0</v>
      </c>
      <c r="O41" s="25">
        <v>1</v>
      </c>
      <c r="P41" s="26">
        <v>1</v>
      </c>
      <c r="Q41" s="26">
        <v>1</v>
      </c>
      <c r="R41" s="26">
        <v>0</v>
      </c>
      <c r="S41" s="26">
        <v>0</v>
      </c>
      <c r="T41" s="26">
        <v>0</v>
      </c>
      <c r="U41" s="26">
        <v>0</v>
      </c>
      <c r="V41" s="26">
        <v>0</v>
      </c>
      <c r="W41" s="26">
        <v>0</v>
      </c>
      <c r="X41" s="26">
        <v>0</v>
      </c>
      <c r="Y41" s="26">
        <v>0</v>
      </c>
      <c r="Z41" s="26">
        <v>0</v>
      </c>
      <c r="AA41" s="27">
        <f t="shared" si="1"/>
        <v>2</v>
      </c>
      <c r="AB41" s="27">
        <f t="shared" si="2"/>
        <v>81</v>
      </c>
      <c r="AC41" s="23">
        <v>0</v>
      </c>
      <c r="AD41" s="24">
        <v>7</v>
      </c>
      <c r="AE41" s="28">
        <f t="shared" si="3"/>
        <v>409</v>
      </c>
      <c r="AF41" s="29">
        <f t="shared" si="4"/>
        <v>418</v>
      </c>
    </row>
    <row r="42" spans="1:33" ht="5.0999999999999996" customHeight="1" x14ac:dyDescent="0.25">
      <c r="A42" s="40"/>
      <c r="B42" s="41"/>
      <c r="C42" s="42"/>
      <c r="D42" s="43"/>
      <c r="E42" s="44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6"/>
    </row>
    <row r="43" spans="1:33" ht="0.95" customHeight="1" x14ac:dyDescent="0.25">
      <c r="A43" s="47"/>
      <c r="B43" s="48"/>
      <c r="C43" s="49"/>
      <c r="D43" s="50"/>
      <c r="E43" s="51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52"/>
      <c r="R43" s="52"/>
      <c r="S43" s="52"/>
      <c r="T43" s="52"/>
      <c r="U43" s="52"/>
      <c r="V43" s="52"/>
      <c r="W43" s="52"/>
      <c r="X43" s="52"/>
      <c r="Y43" s="52"/>
      <c r="Z43" s="52"/>
      <c r="AA43" s="52"/>
      <c r="AB43" s="52"/>
      <c r="AC43" s="52"/>
      <c r="AD43" s="52"/>
      <c r="AE43" s="52"/>
      <c r="AF43" s="53"/>
    </row>
    <row r="44" spans="1:33" ht="0.95" customHeight="1" x14ac:dyDescent="0.25">
      <c r="A44" s="40"/>
      <c r="B44" s="41"/>
      <c r="C44" s="42"/>
      <c r="D44" s="43"/>
      <c r="E44" s="44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  <c r="AA44" s="45"/>
      <c r="AB44" s="45"/>
      <c r="AC44" s="45"/>
      <c r="AD44" s="45"/>
      <c r="AE44" s="45"/>
      <c r="AF44" s="46"/>
    </row>
    <row r="45" spans="1:33" ht="30" customHeight="1" x14ac:dyDescent="0.25">
      <c r="A45" s="54" t="s">
        <v>18</v>
      </c>
      <c r="B45" s="54"/>
      <c r="C45" s="54">
        <f>COUNTA(C14:C41)</f>
        <v>28</v>
      </c>
      <c r="D45" s="55"/>
      <c r="E45" s="56">
        <f>SUM(E14:E41)</f>
        <v>18152</v>
      </c>
      <c r="F45" s="56">
        <f t="shared" ref="F45:AF45" si="5">SUM(F14:F41)</f>
        <v>3174</v>
      </c>
      <c r="G45" s="56">
        <f t="shared" si="5"/>
        <v>2115</v>
      </c>
      <c r="H45" s="56">
        <f t="shared" si="5"/>
        <v>2197</v>
      </c>
      <c r="I45" s="56">
        <f t="shared" si="5"/>
        <v>42</v>
      </c>
      <c r="J45" s="56">
        <f t="shared" si="5"/>
        <v>2896</v>
      </c>
      <c r="K45" s="56">
        <f t="shared" si="5"/>
        <v>0</v>
      </c>
      <c r="L45" s="56">
        <f t="shared" si="5"/>
        <v>39</v>
      </c>
      <c r="M45" s="56">
        <f t="shared" si="5"/>
        <v>0</v>
      </c>
      <c r="N45" s="56">
        <f t="shared" si="5"/>
        <v>0</v>
      </c>
      <c r="O45" s="56">
        <f t="shared" si="5"/>
        <v>21</v>
      </c>
      <c r="P45" s="56">
        <f t="shared" si="5"/>
        <v>17</v>
      </c>
      <c r="Q45" s="56">
        <f t="shared" si="5"/>
        <v>3</v>
      </c>
      <c r="R45" s="56">
        <f t="shared" si="5"/>
        <v>0</v>
      </c>
      <c r="S45" s="56">
        <f t="shared" si="5"/>
        <v>0</v>
      </c>
      <c r="T45" s="56">
        <f t="shared" si="5"/>
        <v>0</v>
      </c>
      <c r="U45" s="56">
        <f t="shared" si="5"/>
        <v>0</v>
      </c>
      <c r="V45" s="56">
        <f t="shared" si="5"/>
        <v>6</v>
      </c>
      <c r="W45" s="56">
        <f t="shared" si="5"/>
        <v>0</v>
      </c>
      <c r="X45" s="56">
        <f t="shared" si="5"/>
        <v>0</v>
      </c>
      <c r="Y45" s="56">
        <f t="shared" si="5"/>
        <v>0</v>
      </c>
      <c r="Z45" s="56">
        <f t="shared" si="5"/>
        <v>4</v>
      </c>
      <c r="AA45" s="56">
        <f t="shared" si="5"/>
        <v>30</v>
      </c>
      <c r="AB45" s="56">
        <f t="shared" si="5"/>
        <v>2171</v>
      </c>
      <c r="AC45" s="56">
        <f t="shared" si="5"/>
        <v>12</v>
      </c>
      <c r="AD45" s="56">
        <f t="shared" si="5"/>
        <v>290</v>
      </c>
      <c r="AE45" s="56">
        <f t="shared" si="5"/>
        <v>10484</v>
      </c>
      <c r="AF45" s="56">
        <f t="shared" si="5"/>
        <v>10816</v>
      </c>
    </row>
  </sheetData>
  <mergeCells count="8">
    <mergeCell ref="F5:AF7"/>
    <mergeCell ref="A7:D7"/>
    <mergeCell ref="A8:D8"/>
    <mergeCell ref="F8:AF10"/>
    <mergeCell ref="A12:E12"/>
    <mergeCell ref="F12:O12"/>
    <mergeCell ref="P12:AB12"/>
    <mergeCell ref="AC12:AF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Villaseñor</dc:creator>
  <cp:lastModifiedBy>Chema</cp:lastModifiedBy>
  <dcterms:created xsi:type="dcterms:W3CDTF">2015-06-07T01:42:52Z</dcterms:created>
  <dcterms:modified xsi:type="dcterms:W3CDTF">2015-06-11T03:49:50Z</dcterms:modified>
</cp:coreProperties>
</file>