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Estado de Mexico\"/>
    </mc:Choice>
  </mc:AlternateContent>
  <xr:revisionPtr revIDLastSave="0" documentId="13_ncr:1_{08E395CD-E57E-4ADE-8DEB-3C927EFFF2B0}" xr6:coauthVersionLast="43" xr6:coauthVersionMax="43" xr10:uidLastSave="{00000000-0000-0000-0000-000000000000}"/>
  <bookViews>
    <workbookView xWindow="2115" yWindow="795" windowWidth="20640" windowHeight="11910" xr2:uid="{00000000-000D-0000-FFFF-FFFF00000000}"/>
  </bookViews>
  <sheets>
    <sheet name="Sheet 1" sheetId="1" r:id="rId1"/>
  </sheets>
  <definedNames>
    <definedName name="_xlnm.Print_Titles" localSheetId="0">'Sheet 1'!$A:$B,'Sheet 1'!$1:$7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8" i="1"/>
  <c r="E133" i="1" l="1"/>
  <c r="AB133" i="1" l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J133" i="1"/>
  <c r="I133" i="1"/>
  <c r="K133" i="1"/>
  <c r="F133" i="1"/>
  <c r="G133" i="1"/>
  <c r="H133" i="1" s="1"/>
  <c r="AE48" i="1" l="1"/>
  <c r="AV48" i="1" l="1"/>
  <c r="AU48" i="1"/>
  <c r="AN48" i="1"/>
  <c r="AF48" i="1"/>
  <c r="BB48" i="1" s="1"/>
  <c r="AF44" i="1"/>
  <c r="AF35" i="1"/>
  <c r="AF34" i="1"/>
  <c r="AF32" i="1"/>
  <c r="AQ48" i="1" l="1"/>
  <c r="AS48" i="1"/>
  <c r="AY48" i="1"/>
  <c r="AT48" i="1"/>
  <c r="AZ48" i="1"/>
  <c r="AG48" i="1"/>
  <c r="BF48" i="1"/>
  <c r="BA48" i="1"/>
  <c r="AJ4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8" i="1"/>
  <c r="AZ131" i="1"/>
  <c r="AZ128" i="1"/>
  <c r="AZ126" i="1"/>
  <c r="AZ120" i="1"/>
  <c r="AZ110" i="1"/>
  <c r="AZ106" i="1"/>
  <c r="AZ105" i="1"/>
  <c r="AZ88" i="1"/>
  <c r="AZ86" i="1"/>
  <c r="AZ84" i="1"/>
  <c r="AZ82" i="1"/>
  <c r="AZ72" i="1"/>
  <c r="AZ67" i="1"/>
  <c r="AZ64" i="1"/>
  <c r="AZ50" i="1"/>
  <c r="AZ42" i="1"/>
  <c r="AZ40" i="1"/>
  <c r="AZ23" i="1"/>
  <c r="AZ12" i="1"/>
  <c r="AZ10" i="1"/>
  <c r="AZ8" i="1"/>
  <c r="BD8" i="1" s="1"/>
  <c r="AY131" i="1"/>
  <c r="AY128" i="1"/>
  <c r="AY126" i="1"/>
  <c r="AY120" i="1"/>
  <c r="AY110" i="1"/>
  <c r="AY106" i="1"/>
  <c r="AY105" i="1"/>
  <c r="AY88" i="1"/>
  <c r="AY86" i="1"/>
  <c r="AY84" i="1"/>
  <c r="AY82" i="1"/>
  <c r="AY72" i="1"/>
  <c r="AY67" i="1"/>
  <c r="AY64" i="1"/>
  <c r="AY50" i="1"/>
  <c r="AY42" i="1"/>
  <c r="AY40" i="1"/>
  <c r="AY23" i="1"/>
  <c r="AY12" i="1"/>
  <c r="AY10" i="1"/>
  <c r="AY8" i="1"/>
  <c r="AW120" i="1"/>
  <c r="AV131" i="1"/>
  <c r="AV128" i="1"/>
  <c r="AV126" i="1"/>
  <c r="AV110" i="1"/>
  <c r="AV84" i="1"/>
  <c r="AV82" i="1"/>
  <c r="AV72" i="1"/>
  <c r="AV67" i="1"/>
  <c r="AV64" i="1"/>
  <c r="AV50" i="1"/>
  <c r="AV12" i="1"/>
  <c r="AU131" i="1"/>
  <c r="AU128" i="1"/>
  <c r="AU126" i="1"/>
  <c r="AU106" i="1"/>
  <c r="AU88" i="1"/>
  <c r="AU84" i="1"/>
  <c r="AU82" i="1"/>
  <c r="AU67" i="1"/>
  <c r="AU64" i="1"/>
  <c r="AU50" i="1"/>
  <c r="AU23" i="1"/>
  <c r="AU12" i="1"/>
  <c r="AT128" i="1"/>
  <c r="AT126" i="1"/>
  <c r="AT105" i="1"/>
  <c r="AT84" i="1"/>
  <c r="AT82" i="1"/>
  <c r="AT72" i="1"/>
  <c r="AT67" i="1"/>
  <c r="AT50" i="1"/>
  <c r="AT40" i="1"/>
  <c r="AT23" i="1"/>
  <c r="AT12" i="1"/>
  <c r="AS131" i="1"/>
  <c r="AS128" i="1"/>
  <c r="AS126" i="1"/>
  <c r="AS120" i="1"/>
  <c r="AS110" i="1"/>
  <c r="AS106" i="1"/>
  <c r="AS105" i="1"/>
  <c r="AS88" i="1"/>
  <c r="AS86" i="1"/>
  <c r="AS84" i="1"/>
  <c r="AS82" i="1"/>
  <c r="AS72" i="1"/>
  <c r="AS67" i="1"/>
  <c r="AS64" i="1"/>
  <c r="AS50" i="1"/>
  <c r="AS42" i="1"/>
  <c r="AS40" i="1"/>
  <c r="AS23" i="1"/>
  <c r="AS12" i="1"/>
  <c r="AS10" i="1"/>
  <c r="AS8" i="1"/>
  <c r="AR131" i="1"/>
  <c r="AR128" i="1"/>
  <c r="AR126" i="1"/>
  <c r="AR120" i="1"/>
  <c r="AR110" i="1"/>
  <c r="AR106" i="1"/>
  <c r="AR105" i="1"/>
  <c r="AR88" i="1"/>
  <c r="AR86" i="1"/>
  <c r="AR84" i="1"/>
  <c r="AR82" i="1"/>
  <c r="AR72" i="1"/>
  <c r="AR67" i="1"/>
  <c r="AR50" i="1"/>
  <c r="AR42" i="1"/>
  <c r="AR40" i="1"/>
  <c r="AR23" i="1"/>
  <c r="AR12" i="1"/>
  <c r="AR10" i="1"/>
  <c r="AR8" i="1"/>
  <c r="AQ131" i="1"/>
  <c r="AQ128" i="1"/>
  <c r="AQ126" i="1"/>
  <c r="AQ120" i="1"/>
  <c r="AQ106" i="1"/>
  <c r="AQ105" i="1"/>
  <c r="AQ88" i="1"/>
  <c r="AQ86" i="1"/>
  <c r="AQ84" i="1"/>
  <c r="AQ82" i="1"/>
  <c r="AQ72" i="1"/>
  <c r="AQ67" i="1"/>
  <c r="AQ64" i="1"/>
  <c r="AQ50" i="1"/>
  <c r="AQ42" i="1"/>
  <c r="AQ12" i="1"/>
  <c r="AP131" i="1"/>
  <c r="AP128" i="1"/>
  <c r="AP126" i="1"/>
  <c r="AP120" i="1"/>
  <c r="AP110" i="1"/>
  <c r="AP106" i="1"/>
  <c r="AP105" i="1"/>
  <c r="AP88" i="1"/>
  <c r="AP86" i="1"/>
  <c r="AP84" i="1"/>
  <c r="AP82" i="1"/>
  <c r="AP72" i="1"/>
  <c r="AP67" i="1"/>
  <c r="AP64" i="1"/>
  <c r="AP50" i="1"/>
  <c r="AP42" i="1"/>
  <c r="AP40" i="1"/>
  <c r="AP23" i="1"/>
  <c r="AP12" i="1"/>
  <c r="AP10" i="1"/>
  <c r="AP8" i="1"/>
  <c r="AO131" i="1"/>
  <c r="AO128" i="1"/>
  <c r="AO126" i="1"/>
  <c r="AO120" i="1"/>
  <c r="AO106" i="1"/>
  <c r="AO86" i="1"/>
  <c r="AO84" i="1"/>
  <c r="AO82" i="1"/>
  <c r="AO72" i="1"/>
  <c r="AO67" i="1"/>
  <c r="AO64" i="1"/>
  <c r="AO50" i="1"/>
  <c r="AO42" i="1"/>
  <c r="AO40" i="1"/>
  <c r="AO23" i="1"/>
  <c r="AO12" i="1"/>
  <c r="AO10" i="1"/>
  <c r="AO8" i="1"/>
  <c r="AN131" i="1"/>
  <c r="AN128" i="1"/>
  <c r="AN126" i="1"/>
  <c r="AN120" i="1"/>
  <c r="AN110" i="1"/>
  <c r="AN106" i="1"/>
  <c r="AN105" i="1"/>
  <c r="AN88" i="1"/>
  <c r="AN86" i="1"/>
  <c r="AN84" i="1"/>
  <c r="AN82" i="1"/>
  <c r="AN72" i="1"/>
  <c r="AN67" i="1"/>
  <c r="AN64" i="1"/>
  <c r="AN50" i="1"/>
  <c r="AN42" i="1"/>
  <c r="AN40" i="1"/>
  <c r="AN23" i="1"/>
  <c r="AN12" i="1"/>
  <c r="AN10" i="1"/>
  <c r="AN8" i="1"/>
  <c r="AM131" i="1"/>
  <c r="AM128" i="1"/>
  <c r="AM126" i="1"/>
  <c r="AM120" i="1"/>
  <c r="AM110" i="1"/>
  <c r="AM106" i="1"/>
  <c r="AM105" i="1"/>
  <c r="AM88" i="1"/>
  <c r="AM86" i="1"/>
  <c r="AM84" i="1"/>
  <c r="AM82" i="1"/>
  <c r="AM72" i="1"/>
  <c r="AM67" i="1"/>
  <c r="AM64" i="1"/>
  <c r="AM50" i="1"/>
  <c r="AM42" i="1"/>
  <c r="AM40" i="1"/>
  <c r="AM23" i="1"/>
  <c r="AM12" i="1"/>
  <c r="AM10" i="1"/>
  <c r="AM8" i="1"/>
  <c r="AL131" i="1"/>
  <c r="AL128" i="1"/>
  <c r="AL126" i="1"/>
  <c r="AL120" i="1"/>
  <c r="AL110" i="1"/>
  <c r="AL106" i="1"/>
  <c r="AL105" i="1"/>
  <c r="AL88" i="1"/>
  <c r="AL86" i="1"/>
  <c r="AL84" i="1"/>
  <c r="AL82" i="1"/>
  <c r="AL72" i="1"/>
  <c r="AL67" i="1"/>
  <c r="AL64" i="1"/>
  <c r="AL50" i="1"/>
  <c r="AL42" i="1"/>
  <c r="AL40" i="1"/>
  <c r="AL23" i="1"/>
  <c r="AL12" i="1"/>
  <c r="AL10" i="1"/>
  <c r="AL8" i="1"/>
  <c r="BF8" i="1" s="1"/>
  <c r="BH8" i="1" s="1"/>
  <c r="BC48" i="1" l="1"/>
  <c r="BD48" i="1"/>
  <c r="BE48" i="1" s="1"/>
  <c r="BG48" i="1"/>
  <c r="BH48" i="1" s="1"/>
  <c r="BJ48" i="1" s="1"/>
  <c r="AH48" i="1"/>
  <c r="AI48" i="1" s="1"/>
  <c r="BG8" i="1"/>
  <c r="BC8" i="1"/>
  <c r="BE8" i="1" s="1"/>
  <c r="AJ10" i="1"/>
  <c r="AJ12" i="1"/>
  <c r="AJ23" i="1"/>
  <c r="AJ40" i="1"/>
  <c r="AJ42" i="1"/>
  <c r="AJ50" i="1"/>
  <c r="AJ64" i="1"/>
  <c r="AJ67" i="1"/>
  <c r="AJ72" i="1"/>
  <c r="AJ82" i="1"/>
  <c r="AJ84" i="1"/>
  <c r="AJ86" i="1"/>
  <c r="AJ88" i="1"/>
  <c r="AJ105" i="1"/>
  <c r="AJ106" i="1"/>
  <c r="AJ110" i="1"/>
  <c r="AJ120" i="1"/>
  <c r="AJ126" i="1"/>
  <c r="AJ128" i="1"/>
  <c r="AJ131" i="1"/>
  <c r="AJ8" i="1"/>
  <c r="BJ8" i="1" s="1"/>
  <c r="AE9" i="1" l="1"/>
  <c r="AE11" i="1"/>
  <c r="AE13" i="1"/>
  <c r="AF13" i="1"/>
  <c r="AE14" i="1"/>
  <c r="AE15" i="1"/>
  <c r="AE16" i="1"/>
  <c r="AF16" i="1"/>
  <c r="AE17" i="1"/>
  <c r="AF17" i="1"/>
  <c r="AE18" i="1"/>
  <c r="AF18" i="1"/>
  <c r="AF19" i="1"/>
  <c r="AE20" i="1"/>
  <c r="AF20" i="1"/>
  <c r="AE21" i="1"/>
  <c r="AE22" i="1"/>
  <c r="AE24" i="1"/>
  <c r="AF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1" i="1"/>
  <c r="AE43" i="1"/>
  <c r="AE44" i="1"/>
  <c r="AE45" i="1"/>
  <c r="AE46" i="1"/>
  <c r="AE47" i="1"/>
  <c r="AE49" i="1"/>
  <c r="AE51" i="1"/>
  <c r="AF51" i="1"/>
  <c r="AE52" i="1"/>
  <c r="AF53" i="1"/>
  <c r="AE54" i="1"/>
  <c r="AF55" i="1"/>
  <c r="AE56" i="1"/>
  <c r="AE57" i="1"/>
  <c r="AF57" i="1"/>
  <c r="AE58" i="1"/>
  <c r="AE59" i="1"/>
  <c r="AF60" i="1"/>
  <c r="AF61" i="1"/>
  <c r="AE62" i="1"/>
  <c r="AE63" i="1"/>
  <c r="AF63" i="1"/>
  <c r="AE65" i="1"/>
  <c r="AE66" i="1"/>
  <c r="AE68" i="1"/>
  <c r="AE69" i="1"/>
  <c r="AE70" i="1"/>
  <c r="AE71" i="1"/>
  <c r="AE73" i="1"/>
  <c r="AE74" i="1"/>
  <c r="AF75" i="1"/>
  <c r="AF76" i="1"/>
  <c r="AE77" i="1"/>
  <c r="AE78" i="1"/>
  <c r="AE79" i="1"/>
  <c r="AV79" i="1" s="1"/>
  <c r="AE80" i="1"/>
  <c r="AF80" i="1"/>
  <c r="AE81" i="1"/>
  <c r="AE83" i="1"/>
  <c r="AE85" i="1"/>
  <c r="AL85" i="1" s="1"/>
  <c r="AE87" i="1"/>
  <c r="AF87" i="1"/>
  <c r="AE89" i="1"/>
  <c r="AF90" i="1"/>
  <c r="AE91" i="1"/>
  <c r="AF91" i="1"/>
  <c r="AE92" i="1"/>
  <c r="AE93" i="1"/>
  <c r="AF94" i="1"/>
  <c r="AE95" i="1"/>
  <c r="AF95" i="1"/>
  <c r="AE96" i="1"/>
  <c r="AE97" i="1"/>
  <c r="AF98" i="1"/>
  <c r="AE99" i="1"/>
  <c r="AE100" i="1"/>
  <c r="AE101" i="1"/>
  <c r="AE102" i="1"/>
  <c r="AF103" i="1"/>
  <c r="AE104" i="1"/>
  <c r="AE107" i="1"/>
  <c r="AE108" i="1"/>
  <c r="AF108" i="1"/>
  <c r="AE109" i="1"/>
  <c r="AF109" i="1"/>
  <c r="AE111" i="1"/>
  <c r="AE112" i="1"/>
  <c r="AF112" i="1"/>
  <c r="BB112" i="1" s="1"/>
  <c r="AE113" i="1"/>
  <c r="AE114" i="1"/>
  <c r="AE115" i="1"/>
  <c r="AE116" i="1"/>
  <c r="AE117" i="1"/>
  <c r="AE118" i="1"/>
  <c r="AE119" i="1"/>
  <c r="AE121" i="1"/>
  <c r="AE122" i="1"/>
  <c r="AF122" i="1"/>
  <c r="AE123" i="1"/>
  <c r="AF123" i="1"/>
  <c r="BB123" i="1" s="1"/>
  <c r="AE124" i="1"/>
  <c r="AE125" i="1"/>
  <c r="AE127" i="1"/>
  <c r="AF127" i="1"/>
  <c r="BB127" i="1" s="1"/>
  <c r="AE129" i="1"/>
  <c r="AF129" i="1"/>
  <c r="AE130" i="1"/>
  <c r="AF130" i="1"/>
  <c r="BB130" i="1" s="1"/>
  <c r="AE132" i="1"/>
  <c r="AC9" i="1"/>
  <c r="AD9" i="1" s="1"/>
  <c r="AC10" i="1"/>
  <c r="AC11" i="1"/>
  <c r="AD11" i="1" s="1"/>
  <c r="AC12" i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C41" i="1"/>
  <c r="AD41" i="1" s="1"/>
  <c r="AC42" i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C49" i="1"/>
  <c r="AD49" i="1" s="1"/>
  <c r="AC50" i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C65" i="1"/>
  <c r="AD65" i="1" s="1"/>
  <c r="AC66" i="1"/>
  <c r="AD66" i="1" s="1"/>
  <c r="AC67" i="1"/>
  <c r="AC68" i="1"/>
  <c r="AD68" i="1" s="1"/>
  <c r="AC69" i="1"/>
  <c r="AD69" i="1" s="1"/>
  <c r="AC70" i="1"/>
  <c r="AD70" i="1" s="1"/>
  <c r="AC71" i="1"/>
  <c r="AD71" i="1" s="1"/>
  <c r="AC72" i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C83" i="1"/>
  <c r="AD83" i="1" s="1"/>
  <c r="AC84" i="1"/>
  <c r="AC85" i="1"/>
  <c r="AD85" i="1" s="1"/>
  <c r="AC86" i="1"/>
  <c r="AC87" i="1"/>
  <c r="AD87" i="1" s="1"/>
  <c r="AC88" i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D100" i="1" s="1"/>
  <c r="AC101" i="1"/>
  <c r="AD101" i="1" s="1"/>
  <c r="AC102" i="1"/>
  <c r="AD102" i="1" s="1"/>
  <c r="AC103" i="1"/>
  <c r="AD103" i="1" s="1"/>
  <c r="AC104" i="1"/>
  <c r="AD104" i="1" s="1"/>
  <c r="AC105" i="1"/>
  <c r="AC106" i="1"/>
  <c r="AC107" i="1"/>
  <c r="AD107" i="1" s="1"/>
  <c r="AC108" i="1"/>
  <c r="AD108" i="1" s="1"/>
  <c r="AC109" i="1"/>
  <c r="AD109" i="1" s="1"/>
  <c r="AC110" i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C127" i="1"/>
  <c r="AD127" i="1" s="1"/>
  <c r="AC128" i="1"/>
  <c r="AC129" i="1"/>
  <c r="AD129" i="1" s="1"/>
  <c r="AC130" i="1"/>
  <c r="AD130" i="1" s="1"/>
  <c r="AC131" i="1"/>
  <c r="AC132" i="1"/>
  <c r="AD132" i="1" s="1"/>
  <c r="AC8" i="1"/>
  <c r="BB87" i="1" l="1"/>
  <c r="BB129" i="1"/>
  <c r="BB122" i="1"/>
  <c r="BB91" i="1"/>
  <c r="BB63" i="1"/>
  <c r="AK23" i="1"/>
  <c r="AD23" i="1"/>
  <c r="AK126" i="1"/>
  <c r="AD126" i="1"/>
  <c r="AK110" i="1"/>
  <c r="AD110" i="1"/>
  <c r="AK106" i="1"/>
  <c r="AD106" i="1"/>
  <c r="AK86" i="1"/>
  <c r="AD86" i="1"/>
  <c r="AK82" i="1"/>
  <c r="AD82" i="1"/>
  <c r="AK50" i="1"/>
  <c r="AD50" i="1"/>
  <c r="AK42" i="1"/>
  <c r="AD42" i="1"/>
  <c r="AK10" i="1"/>
  <c r="AD10" i="1"/>
  <c r="AK131" i="1"/>
  <c r="AD131" i="1"/>
  <c r="AK67" i="1"/>
  <c r="AD67" i="1"/>
  <c r="AD8" i="1"/>
  <c r="AC133" i="1"/>
  <c r="AK105" i="1"/>
  <c r="AD105" i="1"/>
  <c r="AK128" i="1"/>
  <c r="AD128" i="1"/>
  <c r="AK120" i="1"/>
  <c r="AD120" i="1"/>
  <c r="AK88" i="1"/>
  <c r="AD88" i="1"/>
  <c r="AK84" i="1"/>
  <c r="AD84" i="1"/>
  <c r="AK72" i="1"/>
  <c r="AD72" i="1"/>
  <c r="AK64" i="1"/>
  <c r="AD64" i="1"/>
  <c r="AD48" i="1"/>
  <c r="AK48" i="1"/>
  <c r="AK40" i="1"/>
  <c r="AD40" i="1"/>
  <c r="AK12" i="1"/>
  <c r="AD12" i="1"/>
  <c r="BI48" i="1"/>
  <c r="BB109" i="1"/>
  <c r="BB80" i="1"/>
  <c r="BB18" i="1"/>
  <c r="BB16" i="1"/>
  <c r="BB13" i="1"/>
  <c r="AU130" i="1"/>
  <c r="AY130" i="1"/>
  <c r="BA130" i="1"/>
  <c r="AZ130" i="1"/>
  <c r="AQ130" i="1"/>
  <c r="AS130" i="1"/>
  <c r="AN130" i="1"/>
  <c r="AG130" i="1" s="1"/>
  <c r="AJ130" i="1"/>
  <c r="AK130" i="1" s="1"/>
  <c r="AY127" i="1"/>
  <c r="BA127" i="1"/>
  <c r="AU127" i="1"/>
  <c r="AT127" i="1"/>
  <c r="AS127" i="1"/>
  <c r="AZ127" i="1"/>
  <c r="AN127" i="1"/>
  <c r="AJ127" i="1"/>
  <c r="AK127" i="1" s="1"/>
  <c r="BA123" i="1"/>
  <c r="AY123" i="1"/>
  <c r="AZ123" i="1"/>
  <c r="AT123" i="1"/>
  <c r="AS123" i="1"/>
  <c r="AV123" i="1"/>
  <c r="AQ123" i="1"/>
  <c r="AN123" i="1"/>
  <c r="BC123" i="1" s="1"/>
  <c r="AJ123" i="1"/>
  <c r="AK123" i="1" s="1"/>
  <c r="AY119" i="1"/>
  <c r="AU119" i="1"/>
  <c r="BA119" i="1"/>
  <c r="AT119" i="1"/>
  <c r="AS119" i="1"/>
  <c r="AO119" i="1"/>
  <c r="AL119" i="1"/>
  <c r="AN119" i="1"/>
  <c r="AZ119" i="1"/>
  <c r="AJ119" i="1"/>
  <c r="AY115" i="1"/>
  <c r="BA115" i="1"/>
  <c r="AV115" i="1"/>
  <c r="AT115" i="1"/>
  <c r="AS115" i="1"/>
  <c r="AZ115" i="1"/>
  <c r="AO115" i="1"/>
  <c r="AL115" i="1"/>
  <c r="AN115" i="1"/>
  <c r="AJ115" i="1"/>
  <c r="AK115" i="1" s="1"/>
  <c r="AZ112" i="1"/>
  <c r="AV112" i="1"/>
  <c r="AY112" i="1"/>
  <c r="AU112" i="1"/>
  <c r="BA112" i="1"/>
  <c r="AS112" i="1"/>
  <c r="AQ112" i="1"/>
  <c r="AT112" i="1"/>
  <c r="AP112" i="1"/>
  <c r="AR112" i="1"/>
  <c r="AN112" i="1"/>
  <c r="AM112" i="1"/>
  <c r="BF112" i="1" s="1"/>
  <c r="AJ112" i="1"/>
  <c r="AK112" i="1" s="1"/>
  <c r="BB108" i="1"/>
  <c r="AY103" i="1"/>
  <c r="BB103" i="1"/>
  <c r="AU103" i="1"/>
  <c r="AV103" i="1"/>
  <c r="AT103" i="1"/>
  <c r="AQ103" i="1"/>
  <c r="AZ103" i="1"/>
  <c r="AS103" i="1"/>
  <c r="AP103" i="1"/>
  <c r="AR103" i="1"/>
  <c r="AN103" i="1"/>
  <c r="AM103" i="1"/>
  <c r="AJ103" i="1"/>
  <c r="AK103" i="1" s="1"/>
  <c r="AY99" i="1"/>
  <c r="BA99" i="1"/>
  <c r="AQ99" i="1"/>
  <c r="AV99" i="1"/>
  <c r="AS99" i="1"/>
  <c r="AT99" i="1"/>
  <c r="AO99" i="1"/>
  <c r="AZ99" i="1"/>
  <c r="AL99" i="1"/>
  <c r="BF99" i="1" s="1"/>
  <c r="BH99" i="1" s="1"/>
  <c r="AN99" i="1"/>
  <c r="AJ99" i="1"/>
  <c r="BB95" i="1"/>
  <c r="AZ92" i="1"/>
  <c r="AV92" i="1"/>
  <c r="AY92" i="1"/>
  <c r="AS92" i="1"/>
  <c r="AQ92" i="1"/>
  <c r="AO92" i="1"/>
  <c r="AN92" i="1"/>
  <c r="BA92" i="1"/>
  <c r="AL92" i="1"/>
  <c r="AJ92" i="1"/>
  <c r="AK92" i="1" s="1"/>
  <c r="BA89" i="1"/>
  <c r="AZ89" i="1"/>
  <c r="AU89" i="1"/>
  <c r="AV89" i="1"/>
  <c r="AY89" i="1"/>
  <c r="AO89" i="1"/>
  <c r="AT89" i="1"/>
  <c r="AS89" i="1"/>
  <c r="AN89" i="1"/>
  <c r="AQ89" i="1"/>
  <c r="AL89" i="1"/>
  <c r="BF89" i="1" s="1"/>
  <c r="BH89" i="1" s="1"/>
  <c r="AJ89" i="1"/>
  <c r="AK89" i="1" s="1"/>
  <c r="AY83" i="1"/>
  <c r="BA83" i="1"/>
  <c r="AO83" i="1"/>
  <c r="AZ83" i="1"/>
  <c r="AS83" i="1"/>
  <c r="AV83" i="1"/>
  <c r="AQ83" i="1"/>
  <c r="AL83" i="1"/>
  <c r="BC83" i="1" s="1"/>
  <c r="BE83" i="1" s="1"/>
  <c r="AN83" i="1"/>
  <c r="AT83" i="1"/>
  <c r="AJ83" i="1"/>
  <c r="AK83" i="1" s="1"/>
  <c r="AY79" i="1"/>
  <c r="BA79" i="1"/>
  <c r="AS79" i="1"/>
  <c r="AZ79" i="1"/>
  <c r="AL79" i="1"/>
  <c r="BF79" i="1" s="1"/>
  <c r="BH79" i="1" s="1"/>
  <c r="AN79" i="1"/>
  <c r="AJ79" i="1"/>
  <c r="AK79" i="1" s="1"/>
  <c r="AY75" i="1"/>
  <c r="BB75" i="1"/>
  <c r="AV75" i="1"/>
  <c r="AU75" i="1"/>
  <c r="AZ75" i="1"/>
  <c r="AT75" i="1"/>
  <c r="AS75" i="1"/>
  <c r="AP75" i="1"/>
  <c r="AR75" i="1"/>
  <c r="AM75" i="1"/>
  <c r="AQ75" i="1"/>
  <c r="AN75" i="1"/>
  <c r="AJ75" i="1"/>
  <c r="AK75" i="1" s="1"/>
  <c r="BA70" i="1"/>
  <c r="AU70" i="1"/>
  <c r="AY70" i="1"/>
  <c r="AV70" i="1"/>
  <c r="AZ70" i="1"/>
  <c r="AT70" i="1"/>
  <c r="AQ70" i="1"/>
  <c r="AL70" i="1"/>
  <c r="AO70" i="1"/>
  <c r="AS70" i="1"/>
  <c r="AN70" i="1"/>
  <c r="AJ70" i="1"/>
  <c r="AK70" i="1" s="1"/>
  <c r="BA65" i="1"/>
  <c r="AZ65" i="1"/>
  <c r="AU65" i="1"/>
  <c r="AY65" i="1"/>
  <c r="AS65" i="1"/>
  <c r="AQ65" i="1"/>
  <c r="AN65" i="1"/>
  <c r="AL65" i="1"/>
  <c r="AG65" i="1" s="1"/>
  <c r="AI65" i="1" s="1"/>
  <c r="AV65" i="1"/>
  <c r="AO65" i="1"/>
  <c r="AT65" i="1"/>
  <c r="AJ65" i="1"/>
  <c r="AK65" i="1" s="1"/>
  <c r="AZ61" i="1"/>
  <c r="BB61" i="1"/>
  <c r="AT61" i="1"/>
  <c r="AP61" i="1"/>
  <c r="AS61" i="1"/>
  <c r="AY61" i="1"/>
  <c r="AR61" i="1"/>
  <c r="AN61" i="1"/>
  <c r="AM61" i="1"/>
  <c r="BF61" i="1" s="1"/>
  <c r="BH61" i="1" s="1"/>
  <c r="AQ61" i="1"/>
  <c r="AJ61" i="1"/>
  <c r="AK61" i="1" s="1"/>
  <c r="BB57" i="1"/>
  <c r="AY54" i="1"/>
  <c r="BA54" i="1"/>
  <c r="AZ54" i="1"/>
  <c r="AS54" i="1"/>
  <c r="AL54" i="1"/>
  <c r="AG54" i="1" s="1"/>
  <c r="AI54" i="1" s="1"/>
  <c r="AO54" i="1"/>
  <c r="AN54" i="1"/>
  <c r="AJ54" i="1"/>
  <c r="AK54" i="1" s="1"/>
  <c r="AY51" i="1"/>
  <c r="BA51" i="1"/>
  <c r="AZ51" i="1"/>
  <c r="AT51" i="1"/>
  <c r="AS51" i="1"/>
  <c r="AQ51" i="1"/>
  <c r="AN51" i="1"/>
  <c r="AJ51" i="1"/>
  <c r="AK51" i="1" s="1"/>
  <c r="AZ35" i="1"/>
  <c r="AS35" i="1"/>
  <c r="AN35" i="1"/>
  <c r="AT35" i="1"/>
  <c r="BA35" i="1"/>
  <c r="AY35" i="1"/>
  <c r="AQ35" i="1"/>
  <c r="BB35" i="1"/>
  <c r="AY31" i="1"/>
  <c r="AQ31" i="1"/>
  <c r="AU31" i="1"/>
  <c r="AO31" i="1"/>
  <c r="AN31" i="1"/>
  <c r="AZ31" i="1"/>
  <c r="BA31" i="1"/>
  <c r="AS31" i="1"/>
  <c r="AL31" i="1"/>
  <c r="BB17" i="1"/>
  <c r="AZ125" i="1"/>
  <c r="AY125" i="1"/>
  <c r="AQ125" i="1"/>
  <c r="AO125" i="1"/>
  <c r="BA125" i="1"/>
  <c r="AT125" i="1"/>
  <c r="AS125" i="1"/>
  <c r="AN125" i="1"/>
  <c r="AL125" i="1"/>
  <c r="AJ125" i="1"/>
  <c r="AK125" i="1" s="1"/>
  <c r="BA118" i="1"/>
  <c r="AY118" i="1"/>
  <c r="AU118" i="1"/>
  <c r="AZ118" i="1"/>
  <c r="AO118" i="1"/>
  <c r="AT118" i="1"/>
  <c r="AL118" i="1"/>
  <c r="BC118" i="1" s="1"/>
  <c r="BE118" i="1" s="1"/>
  <c r="AS118" i="1"/>
  <c r="AQ118" i="1"/>
  <c r="AN118" i="1"/>
  <c r="AJ118" i="1"/>
  <c r="AK118" i="1" s="1"/>
  <c r="BA114" i="1"/>
  <c r="AY114" i="1"/>
  <c r="AU114" i="1"/>
  <c r="AZ114" i="1"/>
  <c r="AV114" i="1"/>
  <c r="AO114" i="1"/>
  <c r="AT114" i="1"/>
  <c r="AL114" i="1"/>
  <c r="BC114" i="1" s="1"/>
  <c r="BE114" i="1" s="1"/>
  <c r="AQ114" i="1"/>
  <c r="AS114" i="1"/>
  <c r="AN114" i="1"/>
  <c r="AJ114" i="1"/>
  <c r="AK114" i="1" s="1"/>
  <c r="AY111" i="1"/>
  <c r="AU111" i="1"/>
  <c r="BA111" i="1"/>
  <c r="AZ111" i="1"/>
  <c r="AT111" i="1"/>
  <c r="AS111" i="1"/>
  <c r="AQ111" i="1"/>
  <c r="AO111" i="1"/>
  <c r="AV111" i="1"/>
  <c r="AN111" i="1"/>
  <c r="AL111" i="1"/>
  <c r="AJ111" i="1"/>
  <c r="AZ108" i="1"/>
  <c r="AY108" i="1"/>
  <c r="AS108" i="1"/>
  <c r="AT108" i="1"/>
  <c r="AQ108" i="1"/>
  <c r="BA108" i="1"/>
  <c r="AN108" i="1"/>
  <c r="AJ108" i="1"/>
  <c r="AK108" i="1" s="1"/>
  <c r="AY102" i="1"/>
  <c r="AZ102" i="1"/>
  <c r="BA102" i="1"/>
  <c r="AO102" i="1"/>
  <c r="AT102" i="1"/>
  <c r="AQ102" i="1"/>
  <c r="AL102" i="1"/>
  <c r="AS102" i="1"/>
  <c r="AN102" i="1"/>
  <c r="AJ102" i="1"/>
  <c r="AK102" i="1" s="1"/>
  <c r="AU98" i="1"/>
  <c r="AY98" i="1"/>
  <c r="AZ98" i="1"/>
  <c r="AV98" i="1"/>
  <c r="BB98" i="1"/>
  <c r="AT98" i="1"/>
  <c r="AQ98" i="1"/>
  <c r="AP98" i="1"/>
  <c r="AR98" i="1"/>
  <c r="AS98" i="1"/>
  <c r="AM98" i="1"/>
  <c r="AG98" i="1" s="1"/>
  <c r="AI98" i="1" s="1"/>
  <c r="AN98" i="1"/>
  <c r="AJ98" i="1"/>
  <c r="AK98" i="1" s="1"/>
  <c r="BA95" i="1"/>
  <c r="AY95" i="1"/>
  <c r="AU95" i="1"/>
  <c r="AQ95" i="1"/>
  <c r="AS95" i="1"/>
  <c r="AZ95" i="1"/>
  <c r="AV95" i="1"/>
  <c r="AT95" i="1"/>
  <c r="AN95" i="1"/>
  <c r="AJ95" i="1"/>
  <c r="AK95" i="1" s="1"/>
  <c r="BA81" i="1"/>
  <c r="AZ81" i="1"/>
  <c r="AW81" i="1"/>
  <c r="AV81" i="1"/>
  <c r="AU81" i="1"/>
  <c r="AT81" i="1"/>
  <c r="AQ81" i="1"/>
  <c r="AS81" i="1"/>
  <c r="AO81" i="1"/>
  <c r="AN81" i="1"/>
  <c r="AL81" i="1"/>
  <c r="AG81" i="1" s="1"/>
  <c r="AI81" i="1" s="1"/>
  <c r="AY81" i="1"/>
  <c r="AJ81" i="1"/>
  <c r="AK81" i="1" s="1"/>
  <c r="AY78" i="1"/>
  <c r="BA78" i="1"/>
  <c r="AZ78" i="1"/>
  <c r="AV78" i="1"/>
  <c r="AU78" i="1"/>
  <c r="AQ78" i="1"/>
  <c r="AO78" i="1"/>
  <c r="AT78" i="1"/>
  <c r="AS78" i="1"/>
  <c r="AN78" i="1"/>
  <c r="AL78" i="1"/>
  <c r="AJ78" i="1"/>
  <c r="AK78" i="1" s="1"/>
  <c r="BA74" i="1"/>
  <c r="AY74" i="1"/>
  <c r="AZ74" i="1"/>
  <c r="AS74" i="1"/>
  <c r="AO74" i="1"/>
  <c r="AL74" i="1"/>
  <c r="AN74" i="1"/>
  <c r="AJ74" i="1"/>
  <c r="AK74" i="1" s="1"/>
  <c r="AZ69" i="1"/>
  <c r="BA69" i="1"/>
  <c r="AS69" i="1"/>
  <c r="AN69" i="1"/>
  <c r="AY69" i="1"/>
  <c r="AT69" i="1"/>
  <c r="AQ69" i="1"/>
  <c r="AL69" i="1"/>
  <c r="AJ69" i="1"/>
  <c r="AK69" i="1" s="1"/>
  <c r="AZ60" i="1"/>
  <c r="AV60" i="1"/>
  <c r="AY60" i="1"/>
  <c r="BB60" i="1"/>
  <c r="AS60" i="1"/>
  <c r="AU60" i="1"/>
  <c r="AR60" i="1"/>
  <c r="AT60" i="1"/>
  <c r="AP60" i="1"/>
  <c r="AN60" i="1"/>
  <c r="AM60" i="1"/>
  <c r="AJ60" i="1"/>
  <c r="AK60" i="1" s="1"/>
  <c r="AZ57" i="1"/>
  <c r="BA57" i="1"/>
  <c r="AY57" i="1"/>
  <c r="AU57" i="1"/>
  <c r="AS57" i="1"/>
  <c r="AN57" i="1"/>
  <c r="AJ57" i="1"/>
  <c r="AK57" i="1" s="1"/>
  <c r="AZ53" i="1"/>
  <c r="BB53" i="1"/>
  <c r="AV53" i="1"/>
  <c r="AY53" i="1"/>
  <c r="AP53" i="1"/>
  <c r="AR53" i="1"/>
  <c r="AS53" i="1"/>
  <c r="AN53" i="1"/>
  <c r="AM53" i="1"/>
  <c r="BF53" i="1" s="1"/>
  <c r="BH53" i="1" s="1"/>
  <c r="AJ53" i="1"/>
  <c r="AK53" i="1" s="1"/>
  <c r="AZ49" i="1"/>
  <c r="BA49" i="1"/>
  <c r="AT49" i="1"/>
  <c r="AS49" i="1"/>
  <c r="AN49" i="1"/>
  <c r="AY49" i="1"/>
  <c r="AO49" i="1"/>
  <c r="AL49" i="1"/>
  <c r="AG49" i="1" s="1"/>
  <c r="AI49" i="1" s="1"/>
  <c r="AJ49" i="1"/>
  <c r="AK49" i="1" s="1"/>
  <c r="BA44" i="1"/>
  <c r="AT44" i="1"/>
  <c r="AZ44" i="1"/>
  <c r="AS44" i="1"/>
  <c r="BB44" i="1"/>
  <c r="AU44" i="1"/>
  <c r="AY44" i="1"/>
  <c r="AN44" i="1"/>
  <c r="BF44" i="1" s="1"/>
  <c r="BH44" i="1" s="1"/>
  <c r="AY34" i="1"/>
  <c r="BA34" i="1"/>
  <c r="AZ34" i="1"/>
  <c r="AN34" i="1"/>
  <c r="AS34" i="1"/>
  <c r="AV34" i="1"/>
  <c r="BB34" i="1"/>
  <c r="AK119" i="1"/>
  <c r="AZ132" i="1"/>
  <c r="AY132" i="1"/>
  <c r="BA132" i="1"/>
  <c r="AU132" i="1"/>
  <c r="AS132" i="1"/>
  <c r="AO132" i="1"/>
  <c r="AT132" i="1"/>
  <c r="AQ132" i="1"/>
  <c r="AL132" i="1"/>
  <c r="AN132" i="1"/>
  <c r="AJ132" i="1"/>
  <c r="AK132" i="1" s="1"/>
  <c r="BA129" i="1"/>
  <c r="AZ129" i="1"/>
  <c r="AU129" i="1"/>
  <c r="AQ129" i="1"/>
  <c r="AY129" i="1"/>
  <c r="AT129" i="1"/>
  <c r="AS129" i="1"/>
  <c r="AN129" i="1"/>
  <c r="AG129" i="1" s="1"/>
  <c r="AJ129" i="1"/>
  <c r="AK129" i="1" s="1"/>
  <c r="AZ124" i="1"/>
  <c r="BA124" i="1"/>
  <c r="AY124" i="1"/>
  <c r="AS124" i="1"/>
  <c r="AO124" i="1"/>
  <c r="AN124" i="1"/>
  <c r="AL124" i="1"/>
  <c r="AJ124" i="1"/>
  <c r="AK124" i="1" s="1"/>
  <c r="BA122" i="1"/>
  <c r="AY122" i="1"/>
  <c r="AZ122" i="1"/>
  <c r="AV122" i="1"/>
  <c r="AU122" i="1"/>
  <c r="AQ122" i="1"/>
  <c r="AS122" i="1"/>
  <c r="AT122" i="1"/>
  <c r="AN122" i="1"/>
  <c r="AJ122" i="1"/>
  <c r="AK122" i="1" s="1"/>
  <c r="AZ117" i="1"/>
  <c r="BA117" i="1"/>
  <c r="AO117" i="1"/>
  <c r="AY117" i="1"/>
  <c r="AS117" i="1"/>
  <c r="AQ117" i="1"/>
  <c r="AN117" i="1"/>
  <c r="AL117" i="1"/>
  <c r="AU117" i="1"/>
  <c r="AT117" i="1"/>
  <c r="AJ117" i="1"/>
  <c r="AK117" i="1" s="1"/>
  <c r="AZ113" i="1"/>
  <c r="BA113" i="1"/>
  <c r="AY113" i="1"/>
  <c r="AS113" i="1"/>
  <c r="AN113" i="1"/>
  <c r="AL113" i="1"/>
  <c r="AJ113" i="1"/>
  <c r="AK113" i="1" s="1"/>
  <c r="AY107" i="1"/>
  <c r="AV107" i="1"/>
  <c r="BA107" i="1"/>
  <c r="AX107" i="1"/>
  <c r="AU107" i="1"/>
  <c r="AT107" i="1"/>
  <c r="AQ107" i="1"/>
  <c r="AS107" i="1"/>
  <c r="AO107" i="1"/>
  <c r="AW107" i="1"/>
  <c r="AL107" i="1"/>
  <c r="AZ107" i="1"/>
  <c r="AN107" i="1"/>
  <c r="AJ107" i="1"/>
  <c r="AZ101" i="1"/>
  <c r="AV101" i="1"/>
  <c r="BA101" i="1"/>
  <c r="AU101" i="1"/>
  <c r="AY101" i="1"/>
  <c r="AO101" i="1"/>
  <c r="AS101" i="1"/>
  <c r="AT101" i="1"/>
  <c r="AN101" i="1"/>
  <c r="AQ101" i="1"/>
  <c r="AL101" i="1"/>
  <c r="AJ101" i="1"/>
  <c r="AK101" i="1" s="1"/>
  <c r="AZ97" i="1"/>
  <c r="AU97" i="1"/>
  <c r="AO97" i="1"/>
  <c r="BA97" i="1"/>
  <c r="AS97" i="1"/>
  <c r="AN97" i="1"/>
  <c r="AY97" i="1"/>
  <c r="AQ97" i="1"/>
  <c r="AL97" i="1"/>
  <c r="AG97" i="1" s="1"/>
  <c r="AI97" i="1" s="1"/>
  <c r="AJ97" i="1"/>
  <c r="AK97" i="1" s="1"/>
  <c r="BB94" i="1"/>
  <c r="AY94" i="1"/>
  <c r="AZ94" i="1"/>
  <c r="AV94" i="1"/>
  <c r="AR94" i="1"/>
  <c r="AQ94" i="1"/>
  <c r="AS94" i="1"/>
  <c r="AP94" i="1"/>
  <c r="AM94" i="1"/>
  <c r="AG94" i="1" s="1"/>
  <c r="AI94" i="1" s="1"/>
  <c r="AN94" i="1"/>
  <c r="AJ94" i="1"/>
  <c r="AK94" i="1" s="1"/>
  <c r="AY91" i="1"/>
  <c r="BA91" i="1"/>
  <c r="AZ91" i="1"/>
  <c r="AQ91" i="1"/>
  <c r="BF91" i="1" s="1"/>
  <c r="BH91" i="1" s="1"/>
  <c r="AS91" i="1"/>
  <c r="AU91" i="1"/>
  <c r="AN91" i="1"/>
  <c r="AJ91" i="1"/>
  <c r="AK91" i="1" s="1"/>
  <c r="AY87" i="1"/>
  <c r="BA87" i="1"/>
  <c r="AS87" i="1"/>
  <c r="AN87" i="1"/>
  <c r="AZ87" i="1"/>
  <c r="AJ87" i="1"/>
  <c r="AK87" i="1" s="1"/>
  <c r="BA77" i="1"/>
  <c r="AZ77" i="1"/>
  <c r="AU77" i="1"/>
  <c r="AQ77" i="1"/>
  <c r="AO77" i="1"/>
  <c r="AY77" i="1"/>
  <c r="AS77" i="1"/>
  <c r="AN77" i="1"/>
  <c r="AL77" i="1"/>
  <c r="BC77" i="1" s="1"/>
  <c r="BE77" i="1" s="1"/>
  <c r="AJ77" i="1"/>
  <c r="AK77" i="1" s="1"/>
  <c r="AZ73" i="1"/>
  <c r="AV73" i="1"/>
  <c r="AU73" i="1"/>
  <c r="AY73" i="1"/>
  <c r="BA73" i="1"/>
  <c r="AS73" i="1"/>
  <c r="AN73" i="1"/>
  <c r="AO73" i="1"/>
  <c r="AL73" i="1"/>
  <c r="AT73" i="1"/>
  <c r="AJ73" i="1"/>
  <c r="AK73" i="1" s="1"/>
  <c r="AZ68" i="1"/>
  <c r="AY68" i="1"/>
  <c r="AV68" i="1"/>
  <c r="AS68" i="1"/>
  <c r="AU68" i="1"/>
  <c r="AT68" i="1"/>
  <c r="AQ68" i="1"/>
  <c r="AN68" i="1"/>
  <c r="BA68" i="1"/>
  <c r="AO68" i="1"/>
  <c r="AL68" i="1"/>
  <c r="BC68" i="1" s="1"/>
  <c r="BE68" i="1" s="1"/>
  <c r="AJ68" i="1"/>
  <c r="AK68" i="1" s="1"/>
  <c r="AY63" i="1"/>
  <c r="BA63" i="1"/>
  <c r="AQ63" i="1"/>
  <c r="AZ63" i="1"/>
  <c r="AS63" i="1"/>
  <c r="AU63" i="1"/>
  <c r="AT63" i="1"/>
  <c r="AN63" i="1"/>
  <c r="AJ63" i="1"/>
  <c r="AK63" i="1" s="1"/>
  <c r="AY59" i="1"/>
  <c r="BA59" i="1"/>
  <c r="AV59" i="1"/>
  <c r="AS59" i="1"/>
  <c r="AT59" i="1"/>
  <c r="AQ59" i="1"/>
  <c r="AU59" i="1"/>
  <c r="AO59" i="1"/>
  <c r="AN59" i="1"/>
  <c r="AL59" i="1"/>
  <c r="BC59" i="1" s="1"/>
  <c r="BE59" i="1" s="1"/>
  <c r="AZ59" i="1"/>
  <c r="AJ59" i="1"/>
  <c r="AK59" i="1" s="1"/>
  <c r="AZ56" i="1"/>
  <c r="AV56" i="1"/>
  <c r="AY56" i="1"/>
  <c r="BA56" i="1"/>
  <c r="AU56" i="1"/>
  <c r="AS56" i="1"/>
  <c r="AQ56" i="1"/>
  <c r="AL56" i="1"/>
  <c r="BC56" i="1" s="1"/>
  <c r="BE56" i="1" s="1"/>
  <c r="AN56" i="1"/>
  <c r="AT56" i="1"/>
  <c r="AO56" i="1"/>
  <c r="AJ56" i="1"/>
  <c r="AK56" i="1" s="1"/>
  <c r="BA52" i="1"/>
  <c r="AV52" i="1"/>
  <c r="AZ52" i="1"/>
  <c r="AY52" i="1"/>
  <c r="AT52" i="1"/>
  <c r="AS52" i="1"/>
  <c r="AQ52" i="1"/>
  <c r="AO52" i="1"/>
  <c r="AL52" i="1"/>
  <c r="BC52" i="1" s="1"/>
  <c r="BE52" i="1" s="1"/>
  <c r="AN52" i="1"/>
  <c r="AU52" i="1"/>
  <c r="AJ52" i="1"/>
  <c r="AK52" i="1" s="1"/>
  <c r="AK111" i="1"/>
  <c r="AK99" i="1"/>
  <c r="AZ121" i="1"/>
  <c r="AV121" i="1"/>
  <c r="AW121" i="1"/>
  <c r="AU121" i="1"/>
  <c r="AQ121" i="1"/>
  <c r="AY121" i="1"/>
  <c r="AT121" i="1"/>
  <c r="AS121" i="1"/>
  <c r="AN121" i="1"/>
  <c r="BA121" i="1"/>
  <c r="AL121" i="1"/>
  <c r="AJ121" i="1"/>
  <c r="AK121" i="1" s="1"/>
  <c r="AZ116" i="1"/>
  <c r="AV116" i="1"/>
  <c r="AY116" i="1"/>
  <c r="AU116" i="1"/>
  <c r="AS116" i="1"/>
  <c r="AQ116" i="1"/>
  <c r="BA116" i="1"/>
  <c r="AT116" i="1"/>
  <c r="AO116" i="1"/>
  <c r="AN116" i="1"/>
  <c r="AL116" i="1"/>
  <c r="AJ116" i="1"/>
  <c r="AK116" i="1" s="1"/>
  <c r="AZ109" i="1"/>
  <c r="AV109" i="1"/>
  <c r="BA109" i="1"/>
  <c r="AS109" i="1"/>
  <c r="AN109" i="1"/>
  <c r="AT109" i="1"/>
  <c r="AU109" i="1"/>
  <c r="AY109" i="1"/>
  <c r="AJ109" i="1"/>
  <c r="AK109" i="1" s="1"/>
  <c r="BA104" i="1"/>
  <c r="AZ104" i="1"/>
  <c r="AY104" i="1"/>
  <c r="AS104" i="1"/>
  <c r="AT104" i="1"/>
  <c r="AQ104" i="1"/>
  <c r="AO104" i="1"/>
  <c r="AN104" i="1"/>
  <c r="AL104" i="1"/>
  <c r="AJ104" i="1"/>
  <c r="AK104" i="1" s="1"/>
  <c r="BA100" i="1"/>
  <c r="AZ100" i="1"/>
  <c r="AV100" i="1"/>
  <c r="AY100" i="1"/>
  <c r="AU100" i="1"/>
  <c r="AS100" i="1"/>
  <c r="AQ100" i="1"/>
  <c r="AL100" i="1"/>
  <c r="BF100" i="1" s="1"/>
  <c r="BH100" i="1" s="1"/>
  <c r="AN100" i="1"/>
  <c r="AO100" i="1"/>
  <c r="AJ100" i="1"/>
  <c r="AK100" i="1" s="1"/>
  <c r="AZ96" i="1"/>
  <c r="AH96" i="1" s="1"/>
  <c r="AV96" i="1"/>
  <c r="BA96" i="1"/>
  <c r="AY96" i="1"/>
  <c r="AS96" i="1"/>
  <c r="AU96" i="1"/>
  <c r="AO96" i="1"/>
  <c r="AQ96" i="1"/>
  <c r="AN96" i="1"/>
  <c r="AT96" i="1"/>
  <c r="AL96" i="1"/>
  <c r="AJ96" i="1"/>
  <c r="AK96" i="1" s="1"/>
  <c r="AZ93" i="1"/>
  <c r="AV93" i="1"/>
  <c r="AU93" i="1"/>
  <c r="BA93" i="1"/>
  <c r="AT93" i="1"/>
  <c r="AY93" i="1"/>
  <c r="AS93" i="1"/>
  <c r="AQ93" i="1"/>
  <c r="AN93" i="1"/>
  <c r="AL93" i="1"/>
  <c r="AO93" i="1"/>
  <c r="AJ93" i="1"/>
  <c r="AK93" i="1" s="1"/>
  <c r="BB90" i="1"/>
  <c r="AY90" i="1"/>
  <c r="AZ90" i="1"/>
  <c r="AU90" i="1"/>
  <c r="AV90" i="1"/>
  <c r="AW90" i="1"/>
  <c r="AR90" i="1"/>
  <c r="AQ90" i="1"/>
  <c r="AP90" i="1"/>
  <c r="AT90" i="1"/>
  <c r="AS90" i="1"/>
  <c r="AM90" i="1"/>
  <c r="AG90" i="1" s="1"/>
  <c r="AI90" i="1" s="1"/>
  <c r="AN90" i="1"/>
  <c r="AJ90" i="1"/>
  <c r="AK90" i="1" s="1"/>
  <c r="AZ85" i="1"/>
  <c r="AQ85" i="1"/>
  <c r="BA85" i="1"/>
  <c r="AY85" i="1"/>
  <c r="AS85" i="1"/>
  <c r="AN85" i="1"/>
  <c r="AG85" i="1" s="1"/>
  <c r="AI85" i="1" s="1"/>
  <c r="AJ85" i="1"/>
  <c r="AK85" i="1" s="1"/>
  <c r="BA80" i="1"/>
  <c r="AZ80" i="1"/>
  <c r="AW80" i="1"/>
  <c r="AV80" i="1"/>
  <c r="AY80" i="1"/>
  <c r="AS80" i="1"/>
  <c r="AT80" i="1"/>
  <c r="AN80" i="1"/>
  <c r="AQ80" i="1"/>
  <c r="AJ80" i="1"/>
  <c r="AK80" i="1" s="1"/>
  <c r="BB76" i="1"/>
  <c r="AV76" i="1"/>
  <c r="AU76" i="1"/>
  <c r="AZ76" i="1"/>
  <c r="AY76" i="1"/>
  <c r="AS76" i="1"/>
  <c r="AP76" i="1"/>
  <c r="AQ76" i="1"/>
  <c r="AT76" i="1"/>
  <c r="AR76" i="1"/>
  <c r="AN76" i="1"/>
  <c r="AM76" i="1"/>
  <c r="BF76" i="1" s="1"/>
  <c r="BH76" i="1" s="1"/>
  <c r="AJ76" i="1"/>
  <c r="AK76" i="1" s="1"/>
  <c r="AY71" i="1"/>
  <c r="BA71" i="1"/>
  <c r="AT71" i="1"/>
  <c r="AS71" i="1"/>
  <c r="AO71" i="1"/>
  <c r="AN71" i="1"/>
  <c r="AZ71" i="1"/>
  <c r="AL71" i="1"/>
  <c r="AJ71" i="1"/>
  <c r="AK71" i="1" s="1"/>
  <c r="AY66" i="1"/>
  <c r="AV66" i="1"/>
  <c r="BA66" i="1"/>
  <c r="AZ66" i="1"/>
  <c r="AU66" i="1"/>
  <c r="AT66" i="1"/>
  <c r="AQ66" i="1"/>
  <c r="AS66" i="1"/>
  <c r="AO66" i="1"/>
  <c r="AN66" i="1"/>
  <c r="AL66" i="1"/>
  <c r="AJ66" i="1"/>
  <c r="AK66" i="1" s="1"/>
  <c r="AV62" i="1"/>
  <c r="AY62" i="1"/>
  <c r="AZ62" i="1"/>
  <c r="AU62" i="1"/>
  <c r="AT62" i="1"/>
  <c r="AQ62" i="1"/>
  <c r="BA62" i="1"/>
  <c r="AO62" i="1"/>
  <c r="AL62" i="1"/>
  <c r="BC62" i="1" s="1"/>
  <c r="BE62" i="1" s="1"/>
  <c r="AS62" i="1"/>
  <c r="AN62" i="1"/>
  <c r="AJ62" i="1"/>
  <c r="AK62" i="1" s="1"/>
  <c r="BA58" i="1"/>
  <c r="AY58" i="1"/>
  <c r="AZ58" i="1"/>
  <c r="AV58" i="1"/>
  <c r="AT58" i="1"/>
  <c r="AQ58" i="1"/>
  <c r="AS58" i="1"/>
  <c r="AN58" i="1"/>
  <c r="AL58" i="1"/>
  <c r="AJ58" i="1"/>
  <c r="AK58" i="1" s="1"/>
  <c r="BB55" i="1"/>
  <c r="AY55" i="1"/>
  <c r="AR55" i="1"/>
  <c r="AU55" i="1"/>
  <c r="AS55" i="1"/>
  <c r="AZ55" i="1"/>
  <c r="AT55" i="1"/>
  <c r="AQ55" i="1"/>
  <c r="AP55" i="1"/>
  <c r="AV55" i="1"/>
  <c r="AM55" i="1"/>
  <c r="AG55" i="1" s="1"/>
  <c r="AI55" i="1" s="1"/>
  <c r="AN55" i="1"/>
  <c r="AJ55" i="1"/>
  <c r="AK55" i="1" s="1"/>
  <c r="BB51" i="1"/>
  <c r="AU32" i="1"/>
  <c r="AY32" i="1"/>
  <c r="AS32" i="1"/>
  <c r="BA32" i="1"/>
  <c r="AV32" i="1"/>
  <c r="AQ32" i="1"/>
  <c r="AZ32" i="1"/>
  <c r="AT32" i="1"/>
  <c r="AN32" i="1"/>
  <c r="BB32" i="1"/>
  <c r="AY38" i="1"/>
  <c r="AU38" i="1"/>
  <c r="AO38" i="1"/>
  <c r="AT38" i="1"/>
  <c r="BG38" i="1" s="1"/>
  <c r="AQ38" i="1"/>
  <c r="AN38" i="1"/>
  <c r="AS38" i="1"/>
  <c r="BA38" i="1"/>
  <c r="AZ38" i="1"/>
  <c r="AL38" i="1"/>
  <c r="AU27" i="1"/>
  <c r="AN27" i="1"/>
  <c r="AV27" i="1"/>
  <c r="AT27" i="1"/>
  <c r="AS27" i="1"/>
  <c r="BA27" i="1"/>
  <c r="AZ27" i="1"/>
  <c r="AQ27" i="1"/>
  <c r="AO27" i="1"/>
  <c r="AY27" i="1"/>
  <c r="AL27" i="1"/>
  <c r="AS24" i="1"/>
  <c r="BA24" i="1"/>
  <c r="AZ24" i="1"/>
  <c r="AQ24" i="1"/>
  <c r="AY24" i="1"/>
  <c r="AV24" i="1"/>
  <c r="AU24" i="1"/>
  <c r="AN24" i="1"/>
  <c r="BC24" i="1" s="1"/>
  <c r="BE24" i="1" s="1"/>
  <c r="BA20" i="1"/>
  <c r="AS20" i="1"/>
  <c r="AQ20" i="1"/>
  <c r="AZ20" i="1"/>
  <c r="AY20" i="1"/>
  <c r="AV20" i="1"/>
  <c r="AU20" i="1"/>
  <c r="AN20" i="1"/>
  <c r="BA15" i="1"/>
  <c r="AQ15" i="1"/>
  <c r="AO15" i="1"/>
  <c r="AS15" i="1"/>
  <c r="AZ15" i="1"/>
  <c r="AY15" i="1"/>
  <c r="AL15" i="1"/>
  <c r="AN15" i="1"/>
  <c r="AS11" i="1"/>
  <c r="AZ11" i="1"/>
  <c r="AV11" i="1"/>
  <c r="AT11" i="1"/>
  <c r="AQ11" i="1"/>
  <c r="BA11" i="1"/>
  <c r="AY11" i="1"/>
  <c r="AO11" i="1"/>
  <c r="AL11" i="1"/>
  <c r="AN11" i="1"/>
  <c r="AT47" i="1"/>
  <c r="AN47" i="1"/>
  <c r="AV47" i="1"/>
  <c r="AS47" i="1"/>
  <c r="AQ47" i="1"/>
  <c r="BA47" i="1"/>
  <c r="AZ47" i="1"/>
  <c r="AY47" i="1"/>
  <c r="AU47" i="1"/>
  <c r="AO47" i="1"/>
  <c r="AL47" i="1"/>
  <c r="BF47" i="1" s="1"/>
  <c r="BH47" i="1" s="1"/>
  <c r="AT43" i="1"/>
  <c r="AQ43" i="1"/>
  <c r="AN43" i="1"/>
  <c r="AS43" i="1"/>
  <c r="BA43" i="1"/>
  <c r="AZ43" i="1"/>
  <c r="AY43" i="1"/>
  <c r="AU43" i="1"/>
  <c r="AO43" i="1"/>
  <c r="AL43" i="1"/>
  <c r="AG43" i="1" s="1"/>
  <c r="AI43" i="1" s="1"/>
  <c r="BA37" i="1"/>
  <c r="AZ37" i="1"/>
  <c r="AV37" i="1"/>
  <c r="AY37" i="1"/>
  <c r="AU37" i="1"/>
  <c r="AO37" i="1"/>
  <c r="AT37" i="1"/>
  <c r="AQ37" i="1"/>
  <c r="AN37" i="1"/>
  <c r="AS37" i="1"/>
  <c r="AL37" i="1"/>
  <c r="BA33" i="1"/>
  <c r="AZ33" i="1"/>
  <c r="AT33" i="1"/>
  <c r="AY33" i="1"/>
  <c r="AQ33" i="1"/>
  <c r="AO33" i="1"/>
  <c r="AN33" i="1"/>
  <c r="AV33" i="1"/>
  <c r="AU33" i="1"/>
  <c r="AS33" i="1"/>
  <c r="AL33" i="1"/>
  <c r="BC33" i="1" s="1"/>
  <c r="BE33" i="1" s="1"/>
  <c r="AY30" i="1"/>
  <c r="AQ30" i="1"/>
  <c r="AN30" i="1"/>
  <c r="AV30" i="1"/>
  <c r="AU30" i="1"/>
  <c r="AS30" i="1"/>
  <c r="BA30" i="1"/>
  <c r="AZ30" i="1"/>
  <c r="AT30" i="1"/>
  <c r="AO30" i="1"/>
  <c r="AL30" i="1"/>
  <c r="AY26" i="1"/>
  <c r="AU26" i="1"/>
  <c r="AN26" i="1"/>
  <c r="AS26" i="1"/>
  <c r="BA26" i="1"/>
  <c r="AZ26" i="1"/>
  <c r="AQ26" i="1"/>
  <c r="AO26" i="1"/>
  <c r="AL26" i="1"/>
  <c r="AY22" i="1"/>
  <c r="AV22" i="1"/>
  <c r="AU22" i="1"/>
  <c r="AN22" i="1"/>
  <c r="BA22" i="1"/>
  <c r="AS22" i="1"/>
  <c r="AQ22" i="1"/>
  <c r="AO22" i="1"/>
  <c r="AZ22" i="1"/>
  <c r="AL22" i="1"/>
  <c r="BF22" i="1" s="1"/>
  <c r="BH22" i="1" s="1"/>
  <c r="BB19" i="1"/>
  <c r="AS19" i="1"/>
  <c r="AR19" i="1"/>
  <c r="AZ19" i="1"/>
  <c r="AP19" i="1"/>
  <c r="AY19" i="1"/>
  <c r="AN19" i="1"/>
  <c r="AM19" i="1"/>
  <c r="AZ17" i="1"/>
  <c r="AY17" i="1"/>
  <c r="AU17" i="1"/>
  <c r="BA17" i="1"/>
  <c r="AQ17" i="1"/>
  <c r="AT17" i="1"/>
  <c r="AS17" i="1"/>
  <c r="AN17" i="1"/>
  <c r="AY14" i="1"/>
  <c r="BA14" i="1"/>
  <c r="AO14" i="1"/>
  <c r="AS14" i="1"/>
  <c r="AZ14" i="1"/>
  <c r="AL14" i="1"/>
  <c r="AN14" i="1"/>
  <c r="BA9" i="1"/>
  <c r="AZ9" i="1"/>
  <c r="AW9" i="1"/>
  <c r="AY9" i="1"/>
  <c r="AO9" i="1"/>
  <c r="AU9" i="1"/>
  <c r="AT9" i="1"/>
  <c r="AS9" i="1"/>
  <c r="AQ9" i="1"/>
  <c r="AN9" i="1"/>
  <c r="AL9" i="1"/>
  <c r="AY46" i="1"/>
  <c r="AU46" i="1"/>
  <c r="AO46" i="1"/>
  <c r="AT46" i="1"/>
  <c r="AN46" i="1"/>
  <c r="AV46" i="1"/>
  <c r="AS46" i="1"/>
  <c r="AQ46" i="1"/>
  <c r="BA46" i="1"/>
  <c r="AZ46" i="1"/>
  <c r="AL46" i="1"/>
  <c r="BA41" i="1"/>
  <c r="AZ41" i="1"/>
  <c r="AY41" i="1"/>
  <c r="AV41" i="1"/>
  <c r="AU41" i="1"/>
  <c r="AO41" i="1"/>
  <c r="AT41" i="1"/>
  <c r="AQ41" i="1"/>
  <c r="AN41" i="1"/>
  <c r="AS41" i="1"/>
  <c r="AL41" i="1"/>
  <c r="AS36" i="1"/>
  <c r="BA36" i="1"/>
  <c r="AZ36" i="1"/>
  <c r="AV36" i="1"/>
  <c r="AY36" i="1"/>
  <c r="AU36" i="1"/>
  <c r="AO36" i="1"/>
  <c r="AQ36" i="1"/>
  <c r="AN36" i="1"/>
  <c r="AL36" i="1"/>
  <c r="BA29" i="1"/>
  <c r="AZ29" i="1"/>
  <c r="AT29" i="1"/>
  <c r="AO29" i="1"/>
  <c r="AY29" i="1"/>
  <c r="AQ29" i="1"/>
  <c r="AN29" i="1"/>
  <c r="AV29" i="1"/>
  <c r="AU29" i="1"/>
  <c r="AS29" i="1"/>
  <c r="AL29" i="1"/>
  <c r="BA25" i="1"/>
  <c r="AZ25" i="1"/>
  <c r="AQ25" i="1"/>
  <c r="AO25" i="1"/>
  <c r="AY25" i="1"/>
  <c r="AV25" i="1"/>
  <c r="AU25" i="1"/>
  <c r="AT25" i="1"/>
  <c r="AN25" i="1"/>
  <c r="AS25" i="1"/>
  <c r="AL25" i="1"/>
  <c r="AZ21" i="1"/>
  <c r="AY21" i="1"/>
  <c r="AV21" i="1"/>
  <c r="AU21" i="1"/>
  <c r="AN21" i="1"/>
  <c r="BA21" i="1"/>
  <c r="AS21" i="1"/>
  <c r="AQ21" i="1"/>
  <c r="AO21" i="1"/>
  <c r="AL21" i="1"/>
  <c r="BC21" i="1" s="1"/>
  <c r="BE21" i="1" s="1"/>
  <c r="AK8" i="1"/>
  <c r="BI8" i="1"/>
  <c r="BA45" i="1"/>
  <c r="AZ45" i="1"/>
  <c r="AY45" i="1"/>
  <c r="AU45" i="1"/>
  <c r="AO45" i="1"/>
  <c r="BC45" i="1" s="1"/>
  <c r="AT45" i="1"/>
  <c r="AN45" i="1"/>
  <c r="AV45" i="1"/>
  <c r="AS45" i="1"/>
  <c r="AQ45" i="1"/>
  <c r="AL45" i="1"/>
  <c r="AT39" i="1"/>
  <c r="AQ39" i="1"/>
  <c r="AN39" i="1"/>
  <c r="AS39" i="1"/>
  <c r="BA39" i="1"/>
  <c r="AZ39" i="1"/>
  <c r="AY39" i="1"/>
  <c r="AV39" i="1"/>
  <c r="AU39" i="1"/>
  <c r="AO39" i="1"/>
  <c r="AL39" i="1"/>
  <c r="AV28" i="1"/>
  <c r="AS28" i="1"/>
  <c r="BA28" i="1"/>
  <c r="AZ28" i="1"/>
  <c r="AO28" i="1"/>
  <c r="AY28" i="1"/>
  <c r="AN28" i="1"/>
  <c r="AL28" i="1"/>
  <c r="BC28" i="1" s="1"/>
  <c r="BE28" i="1" s="1"/>
  <c r="BB24" i="1"/>
  <c r="BB20" i="1"/>
  <c r="AY18" i="1"/>
  <c r="AU18" i="1"/>
  <c r="BA18" i="1"/>
  <c r="AQ18" i="1"/>
  <c r="AT18" i="1"/>
  <c r="AS18" i="1"/>
  <c r="AZ18" i="1"/>
  <c r="AN18" i="1"/>
  <c r="AS16" i="1"/>
  <c r="AZ16" i="1"/>
  <c r="AY16" i="1"/>
  <c r="AU16" i="1"/>
  <c r="BA16" i="1"/>
  <c r="AV16" i="1"/>
  <c r="AQ16" i="1"/>
  <c r="AN16" i="1"/>
  <c r="AZ13" i="1"/>
  <c r="AU13" i="1"/>
  <c r="AY13" i="1"/>
  <c r="BA13" i="1"/>
  <c r="AS13" i="1"/>
  <c r="AN13" i="1"/>
  <c r="AJ34" i="1"/>
  <c r="AK34" i="1" s="1"/>
  <c r="AJ27" i="1"/>
  <c r="AK27" i="1" s="1"/>
  <c r="AJ20" i="1"/>
  <c r="AK20" i="1" s="1"/>
  <c r="AJ11" i="1"/>
  <c r="AK11" i="1" s="1"/>
  <c r="AJ46" i="1"/>
  <c r="AK46" i="1" s="1"/>
  <c r="AJ36" i="1"/>
  <c r="AK36" i="1" s="1"/>
  <c r="AJ29" i="1"/>
  <c r="AK29" i="1" s="1"/>
  <c r="AJ21" i="1"/>
  <c r="AK21" i="1" s="1"/>
  <c r="AJ45" i="1"/>
  <c r="AK45" i="1" s="1"/>
  <c r="AJ39" i="1"/>
  <c r="AK39" i="1" s="1"/>
  <c r="AJ35" i="1"/>
  <c r="AK35" i="1" s="1"/>
  <c r="AJ28" i="1"/>
  <c r="AK28" i="1" s="1"/>
  <c r="AJ18" i="1"/>
  <c r="AK18" i="1" s="1"/>
  <c r="AJ16" i="1"/>
  <c r="AK16" i="1" s="1"/>
  <c r="AJ13" i="1"/>
  <c r="AK13" i="1" s="1"/>
  <c r="AG44" i="1"/>
  <c r="AJ38" i="1"/>
  <c r="AK38" i="1" s="1"/>
  <c r="AJ47" i="1"/>
  <c r="AK47" i="1" s="1"/>
  <c r="AJ43" i="1"/>
  <c r="AK43" i="1" s="1"/>
  <c r="AJ37" i="1"/>
  <c r="AK37" i="1" s="1"/>
  <c r="AJ33" i="1"/>
  <c r="AK33" i="1" s="1"/>
  <c r="AJ30" i="1"/>
  <c r="AK30" i="1" s="1"/>
  <c r="AJ26" i="1"/>
  <c r="AK26" i="1" s="1"/>
  <c r="AJ22" i="1"/>
  <c r="AK22" i="1" s="1"/>
  <c r="AJ19" i="1"/>
  <c r="AK19" i="1" s="1"/>
  <c r="AJ17" i="1"/>
  <c r="AK17" i="1" s="1"/>
  <c r="AJ14" i="1"/>
  <c r="AK14" i="1" s="1"/>
  <c r="AJ9" i="1"/>
  <c r="AK9" i="1" s="1"/>
  <c r="AJ44" i="1"/>
  <c r="AK44" i="1" s="1"/>
  <c r="AJ31" i="1"/>
  <c r="AK31" i="1" s="1"/>
  <c r="AJ24" i="1"/>
  <c r="AK24" i="1" s="1"/>
  <c r="AJ15" i="1"/>
  <c r="AK15" i="1" s="1"/>
  <c r="AJ41" i="1"/>
  <c r="AK41" i="1" s="1"/>
  <c r="AJ32" i="1"/>
  <c r="AK32" i="1" s="1"/>
  <c r="AJ25" i="1"/>
  <c r="AK25" i="1" s="1"/>
  <c r="BF106" i="1"/>
  <c r="BC106" i="1"/>
  <c r="AG106" i="1"/>
  <c r="AI106" i="1" s="1"/>
  <c r="BF82" i="1"/>
  <c r="BH82" i="1" s="1"/>
  <c r="BC82" i="1"/>
  <c r="BE82" i="1" s="1"/>
  <c r="AG82" i="1"/>
  <c r="AI82" i="1" s="1"/>
  <c r="BG23" i="1"/>
  <c r="BD23" i="1"/>
  <c r="AH23" i="1"/>
  <c r="BD67" i="1"/>
  <c r="BG67" i="1"/>
  <c r="AH67" i="1"/>
  <c r="BF103" i="1"/>
  <c r="BH103" i="1" s="1"/>
  <c r="BC103" i="1"/>
  <c r="BE103" i="1" s="1"/>
  <c r="AG75" i="1"/>
  <c r="AI75" i="1" s="1"/>
  <c r="BF67" i="1"/>
  <c r="BH67" i="1" s="1"/>
  <c r="BC67" i="1"/>
  <c r="BE67" i="1" s="1"/>
  <c r="AG67" i="1"/>
  <c r="AI67" i="1" s="1"/>
  <c r="BF23" i="1"/>
  <c r="BH23" i="1" s="1"/>
  <c r="AG23" i="1"/>
  <c r="AI23" i="1" s="1"/>
  <c r="BC23" i="1"/>
  <c r="BE23" i="1" s="1"/>
  <c r="BG12" i="1"/>
  <c r="AH12" i="1"/>
  <c r="BD12" i="1"/>
  <c r="BG64" i="1"/>
  <c r="BD64" i="1"/>
  <c r="AH64" i="1"/>
  <c r="BG72" i="1"/>
  <c r="BD72" i="1"/>
  <c r="AH72" i="1"/>
  <c r="BG82" i="1"/>
  <c r="BD82" i="1"/>
  <c r="AH82" i="1"/>
  <c r="BG88" i="1"/>
  <c r="BD88" i="1"/>
  <c r="AH88" i="1"/>
  <c r="BG10" i="1"/>
  <c r="AH10" i="1"/>
  <c r="BD10" i="1"/>
  <c r="BG86" i="1"/>
  <c r="BD86" i="1"/>
  <c r="AH86" i="1"/>
  <c r="BF90" i="1"/>
  <c r="BH90" i="1" s="1"/>
  <c r="BF42" i="1"/>
  <c r="BH42" i="1" s="1"/>
  <c r="BC42" i="1"/>
  <c r="BE42" i="1" s="1"/>
  <c r="AG42" i="1"/>
  <c r="AI42" i="1" s="1"/>
  <c r="AG30" i="1"/>
  <c r="AI30" i="1" s="1"/>
  <c r="AG8" i="1"/>
  <c r="AI8" i="1" s="1"/>
  <c r="BF105" i="1"/>
  <c r="BH105" i="1" s="1"/>
  <c r="BC105" i="1"/>
  <c r="BE105" i="1" s="1"/>
  <c r="AG105" i="1"/>
  <c r="AI105" i="1" s="1"/>
  <c r="BF69" i="1"/>
  <c r="BH69" i="1" s="1"/>
  <c r="BC69" i="1"/>
  <c r="BE69" i="1" s="1"/>
  <c r="AG45" i="1"/>
  <c r="AI45" i="1" s="1"/>
  <c r="BG40" i="1"/>
  <c r="BD40" i="1"/>
  <c r="AH40" i="1"/>
  <c r="BG42" i="1"/>
  <c r="AH42" i="1"/>
  <c r="BD42" i="1"/>
  <c r="BG105" i="1"/>
  <c r="BD105" i="1"/>
  <c r="AH105" i="1"/>
  <c r="BG106" i="1"/>
  <c r="BD106" i="1"/>
  <c r="AH106" i="1"/>
  <c r="BF86" i="1"/>
  <c r="BH86" i="1" s="1"/>
  <c r="BC86" i="1"/>
  <c r="BE86" i="1" s="1"/>
  <c r="AG86" i="1"/>
  <c r="AI86" i="1" s="1"/>
  <c r="BF50" i="1"/>
  <c r="BH50" i="1" s="1"/>
  <c r="BC50" i="1"/>
  <c r="BE50" i="1" s="1"/>
  <c r="AG50" i="1"/>
  <c r="AI50" i="1" s="1"/>
  <c r="BF10" i="1"/>
  <c r="BH10" i="1" s="1"/>
  <c r="BC10" i="1"/>
  <c r="BE10" i="1" s="1"/>
  <c r="AG10" i="1"/>
  <c r="AI10" i="1" s="1"/>
  <c r="BF96" i="1"/>
  <c r="BH96" i="1" s="1"/>
  <c r="BC96" i="1"/>
  <c r="BE96" i="1" s="1"/>
  <c r="BC88" i="1"/>
  <c r="BE88" i="1" s="1"/>
  <c r="BF88" i="1"/>
  <c r="BH88" i="1" s="1"/>
  <c r="AG88" i="1"/>
  <c r="AI88" i="1" s="1"/>
  <c r="BF84" i="1"/>
  <c r="BH84" i="1" s="1"/>
  <c r="BC84" i="1"/>
  <c r="BE84" i="1" s="1"/>
  <c r="AG84" i="1"/>
  <c r="AI84" i="1" s="1"/>
  <c r="BC76" i="1"/>
  <c r="BE76" i="1" s="1"/>
  <c r="BF72" i="1"/>
  <c r="BH72" i="1" s="1"/>
  <c r="BC72" i="1"/>
  <c r="BE72" i="1" s="1"/>
  <c r="AG72" i="1"/>
  <c r="AI72" i="1" s="1"/>
  <c r="BF68" i="1"/>
  <c r="BH68" i="1" s="1"/>
  <c r="BF64" i="1"/>
  <c r="BH64" i="1" s="1"/>
  <c r="BC64" i="1"/>
  <c r="BE64" i="1" s="1"/>
  <c r="AG64" i="1"/>
  <c r="AI64" i="1" s="1"/>
  <c r="BC40" i="1"/>
  <c r="BE40" i="1" s="1"/>
  <c r="BF40" i="1"/>
  <c r="BH40" i="1" s="1"/>
  <c r="AG40" i="1"/>
  <c r="AI40" i="1" s="1"/>
  <c r="BF12" i="1"/>
  <c r="BH12" i="1" s="1"/>
  <c r="BC12" i="1"/>
  <c r="BE12" i="1" s="1"/>
  <c r="AG12" i="1"/>
  <c r="AI12" i="1" s="1"/>
  <c r="BD50" i="1"/>
  <c r="BG50" i="1"/>
  <c r="AH50" i="1"/>
  <c r="BD84" i="1"/>
  <c r="BG84" i="1"/>
  <c r="AH84" i="1"/>
  <c r="AH8" i="1"/>
  <c r="BF126" i="1"/>
  <c r="BH126" i="1" s="1"/>
  <c r="BC126" i="1"/>
  <c r="BE126" i="1" s="1"/>
  <c r="AG126" i="1"/>
  <c r="AI126" i="1" s="1"/>
  <c r="BF114" i="1"/>
  <c r="BH114" i="1" s="1"/>
  <c r="BC110" i="1"/>
  <c r="BE110" i="1" s="1"/>
  <c r="BF110" i="1"/>
  <c r="BH110" i="1" s="1"/>
  <c r="AG110" i="1"/>
  <c r="AI110" i="1" s="1"/>
  <c r="BD117" i="1"/>
  <c r="BD126" i="1"/>
  <c r="BG126" i="1"/>
  <c r="AH126" i="1"/>
  <c r="AH128" i="1"/>
  <c r="BD128" i="1"/>
  <c r="BG128" i="1"/>
  <c r="BF109" i="1"/>
  <c r="BD131" i="1"/>
  <c r="BG131" i="1"/>
  <c r="AH131" i="1"/>
  <c r="BD120" i="1"/>
  <c r="BG120" i="1"/>
  <c r="AH120" i="1"/>
  <c r="BC128" i="1"/>
  <c r="BE128" i="1" s="1"/>
  <c r="BF128" i="1"/>
  <c r="BH128" i="1" s="1"/>
  <c r="AG128" i="1"/>
  <c r="AI128" i="1" s="1"/>
  <c r="BC120" i="1"/>
  <c r="BE120" i="1" s="1"/>
  <c r="AG120" i="1"/>
  <c r="AI120" i="1" s="1"/>
  <c r="BF120" i="1"/>
  <c r="BH120" i="1" s="1"/>
  <c r="AH110" i="1"/>
  <c r="BG110" i="1"/>
  <c r="BD110" i="1"/>
  <c r="BC131" i="1"/>
  <c r="BE131" i="1" s="1"/>
  <c r="AG131" i="1"/>
  <c r="AI131" i="1" s="1"/>
  <c r="BF131" i="1"/>
  <c r="BH131" i="1" s="1"/>
  <c r="AG66" i="1" l="1"/>
  <c r="AI66" i="1" s="1"/>
  <c r="AG116" i="1"/>
  <c r="AI116" i="1" s="1"/>
  <c r="AH87" i="1"/>
  <c r="AG69" i="1"/>
  <c r="BF127" i="1"/>
  <c r="BC78" i="1"/>
  <c r="BE78" i="1" s="1"/>
  <c r="BG124" i="1"/>
  <c r="BF123" i="1"/>
  <c r="BH123" i="1" s="1"/>
  <c r="BI123" i="1" s="1"/>
  <c r="BK123" i="1" s="1"/>
  <c r="AG121" i="1"/>
  <c r="AI121" i="1" s="1"/>
  <c r="AH122" i="1"/>
  <c r="BG130" i="1"/>
  <c r="BC129" i="1"/>
  <c r="AG123" i="1"/>
  <c r="AH125" i="1"/>
  <c r="BD108" i="1"/>
  <c r="AG108" i="1"/>
  <c r="AG101" i="1"/>
  <c r="AH102" i="1"/>
  <c r="BD97" i="1"/>
  <c r="BD92" i="1"/>
  <c r="BC89" i="1"/>
  <c r="BE89" i="1" s="1"/>
  <c r="BC79" i="1"/>
  <c r="BE79" i="1" s="1"/>
  <c r="BC80" i="1"/>
  <c r="BG80" i="1"/>
  <c r="AH69" i="1"/>
  <c r="BG54" i="1"/>
  <c r="AH62" i="1"/>
  <c r="BG61" i="1"/>
  <c r="BF57" i="1"/>
  <c r="BH57" i="1" s="1"/>
  <c r="BJ57" i="1" s="1"/>
  <c r="AH57" i="1"/>
  <c r="AH65" i="1"/>
  <c r="AH47" i="1"/>
  <c r="BF55" i="1"/>
  <c r="AG31" i="1"/>
  <c r="AH113" i="1"/>
  <c r="AH85" i="1"/>
  <c r="BD74" i="1"/>
  <c r="BC57" i="1"/>
  <c r="BE57" i="1" s="1"/>
  <c r="AG57" i="1"/>
  <c r="BG57" i="1"/>
  <c r="BG53" i="1"/>
  <c r="AH49" i="1"/>
  <c r="BF78" i="1"/>
  <c r="BH78" i="1" s="1"/>
  <c r="BG92" i="1"/>
  <c r="BF59" i="1"/>
  <c r="BH59" i="1" s="1"/>
  <c r="BJ59" i="1" s="1"/>
  <c r="AG46" i="1"/>
  <c r="AI46" i="1" s="1"/>
  <c r="BC46" i="1"/>
  <c r="BC93" i="1"/>
  <c r="BE93" i="1" s="1"/>
  <c r="BG73" i="1"/>
  <c r="BG91" i="1"/>
  <c r="BG49" i="1"/>
  <c r="BG69" i="1"/>
  <c r="BF74" i="1"/>
  <c r="BH74" i="1" s="1"/>
  <c r="BI74" i="1" s="1"/>
  <c r="BK74" i="1" s="1"/>
  <c r="AG70" i="1"/>
  <c r="BD70" i="1"/>
  <c r="AH75" i="1"/>
  <c r="BD79" i="1"/>
  <c r="BG119" i="1"/>
  <c r="BC119" i="1"/>
  <c r="BD123" i="1"/>
  <c r="BK48" i="1"/>
  <c r="BC112" i="1"/>
  <c r="BG125" i="1"/>
  <c r="BF118" i="1"/>
  <c r="BH118" i="1" s="1"/>
  <c r="BI118" i="1" s="1"/>
  <c r="BK118" i="1" s="1"/>
  <c r="BF101" i="1"/>
  <c r="BH101" i="1" s="1"/>
  <c r="BI101" i="1" s="1"/>
  <c r="BK101" i="1" s="1"/>
  <c r="BD57" i="1"/>
  <c r="BG65" i="1"/>
  <c r="BF117" i="1"/>
  <c r="BH117" i="1" s="1"/>
  <c r="BF122" i="1"/>
  <c r="AG78" i="1"/>
  <c r="BG78" i="1"/>
  <c r="BG81" i="1"/>
  <c r="BC95" i="1"/>
  <c r="BE95" i="1" s="1"/>
  <c r="AH114" i="1"/>
  <c r="BG118" i="1"/>
  <c r="BC22" i="1"/>
  <c r="BE22" i="1" s="1"/>
  <c r="BG90" i="1"/>
  <c r="AG109" i="1"/>
  <c r="BD56" i="1"/>
  <c r="AH68" i="1"/>
  <c r="BG129" i="1"/>
  <c r="AH132" i="1"/>
  <c r="BG60" i="1"/>
  <c r="BG83" i="1"/>
  <c r="BC115" i="1"/>
  <c r="BE115" i="1" s="1"/>
  <c r="BG115" i="1"/>
  <c r="BC109" i="1"/>
  <c r="AG115" i="1"/>
  <c r="BG114" i="1"/>
  <c r="BC108" i="1"/>
  <c r="BE108" i="1" s="1"/>
  <c r="BD116" i="1"/>
  <c r="BG113" i="1"/>
  <c r="BD98" i="1"/>
  <c r="AH92" i="1"/>
  <c r="BF93" i="1"/>
  <c r="BH93" i="1" s="1"/>
  <c r="BI93" i="1" s="1"/>
  <c r="BK93" i="1" s="1"/>
  <c r="BG96" i="1"/>
  <c r="AG104" i="1"/>
  <c r="BC100" i="1"/>
  <c r="BE100" i="1" s="1"/>
  <c r="AG99" i="1"/>
  <c r="BC91" i="1"/>
  <c r="BE91" i="1" s="1"/>
  <c r="BF94" i="1"/>
  <c r="AH101" i="1"/>
  <c r="AH83" i="1"/>
  <c r="BG85" i="1"/>
  <c r="BC87" i="1"/>
  <c r="BF56" i="1"/>
  <c r="BH56" i="1" s="1"/>
  <c r="BI56" i="1" s="1"/>
  <c r="BK56" i="1" s="1"/>
  <c r="BF62" i="1"/>
  <c r="BH62" i="1" s="1"/>
  <c r="BI62" i="1" s="1"/>
  <c r="BK62" i="1" s="1"/>
  <c r="BG74" i="1"/>
  <c r="BF33" i="1"/>
  <c r="BH33" i="1" s="1"/>
  <c r="BI33" i="1" s="1"/>
  <c r="BK33" i="1" s="1"/>
  <c r="AH39" i="1"/>
  <c r="BG45" i="1"/>
  <c r="BF41" i="1"/>
  <c r="BH41" i="1" s="1"/>
  <c r="BJ41" i="1" s="1"/>
  <c r="BG41" i="1"/>
  <c r="BC37" i="1"/>
  <c r="BE37" i="1" s="1"/>
  <c r="AH37" i="1"/>
  <c r="BC55" i="1"/>
  <c r="AH55" i="1"/>
  <c r="BD66" i="1"/>
  <c r="BG71" i="1"/>
  <c r="AG62" i="1"/>
  <c r="AI62" i="1" s="1"/>
  <c r="AH74" i="1"/>
  <c r="BC47" i="1"/>
  <c r="BE47" i="1" s="1"/>
  <c r="BG62" i="1"/>
  <c r="AG56" i="1"/>
  <c r="BG59" i="1"/>
  <c r="AG63" i="1"/>
  <c r="AH29" i="1"/>
  <c r="BG30" i="1"/>
  <c r="BG27" i="1"/>
  <c r="AG27" i="1"/>
  <c r="BD124" i="1"/>
  <c r="BD127" i="1"/>
  <c r="BG122" i="1"/>
  <c r="BG127" i="1"/>
  <c r="BH127" i="1" s="1"/>
  <c r="BJ127" i="1" s="1"/>
  <c r="BD114" i="1"/>
  <c r="BG109" i="1"/>
  <c r="BH109" i="1" s="1"/>
  <c r="BC121" i="1"/>
  <c r="BC117" i="1"/>
  <c r="BE117" i="1" s="1"/>
  <c r="BC122" i="1"/>
  <c r="BD125" i="1"/>
  <c r="AH116" i="1"/>
  <c r="BF113" i="1"/>
  <c r="AH117" i="1"/>
  <c r="BF129" i="1"/>
  <c r="BG108" i="1"/>
  <c r="AG111" i="1"/>
  <c r="BG111" i="1"/>
  <c r="AG114" i="1"/>
  <c r="AH112" i="1"/>
  <c r="AH127" i="1"/>
  <c r="BD130" i="1"/>
  <c r="BD122" i="1"/>
  <c r="BG70" i="1"/>
  <c r="BC101" i="1"/>
  <c r="BE101" i="1" s="1"/>
  <c r="BF83" i="1"/>
  <c r="BH83" i="1" s="1"/>
  <c r="BI83" i="1" s="1"/>
  <c r="BK83" i="1" s="1"/>
  <c r="BF95" i="1"/>
  <c r="BH95" i="1" s="1"/>
  <c r="BI95" i="1" s="1"/>
  <c r="BK95" i="1" s="1"/>
  <c r="BF24" i="1"/>
  <c r="BH24" i="1" s="1"/>
  <c r="BI24" i="1" s="1"/>
  <c r="BK24" i="1" s="1"/>
  <c r="BD100" i="1"/>
  <c r="BC73" i="1"/>
  <c r="AH94" i="1"/>
  <c r="BG97" i="1"/>
  <c r="BC60" i="1"/>
  <c r="BE60" i="1" s="1"/>
  <c r="BG35" i="1"/>
  <c r="AG51" i="1"/>
  <c r="AH70" i="1"/>
  <c r="AI70" i="1" s="1"/>
  <c r="BD38" i="1"/>
  <c r="BD96" i="1"/>
  <c r="BD83" i="1"/>
  <c r="BC66" i="1"/>
  <c r="BE66" i="1" s="1"/>
  <c r="AG95" i="1"/>
  <c r="BC99" i="1"/>
  <c r="BE99" i="1" s="1"/>
  <c r="BD30" i="1"/>
  <c r="BC9" i="1"/>
  <c r="BE9" i="1" s="1"/>
  <c r="BD9" i="1"/>
  <c r="BF71" i="1"/>
  <c r="BH71" i="1" s="1"/>
  <c r="BC85" i="1"/>
  <c r="BD63" i="1"/>
  <c r="BC63" i="1"/>
  <c r="BD91" i="1"/>
  <c r="AH78" i="1"/>
  <c r="BF81" i="1"/>
  <c r="AH81" i="1"/>
  <c r="BG95" i="1"/>
  <c r="BC98" i="1"/>
  <c r="BG98" i="1"/>
  <c r="BC102" i="1"/>
  <c r="BE102" i="1" s="1"/>
  <c r="BC65" i="1"/>
  <c r="BC70" i="1"/>
  <c r="BE70" i="1" s="1"/>
  <c r="BC75" i="1"/>
  <c r="BG75" i="1"/>
  <c r="BD89" i="1"/>
  <c r="BG99" i="1"/>
  <c r="AG103" i="1"/>
  <c r="AI103" i="1" s="1"/>
  <c r="BD103" i="1"/>
  <c r="BD53" i="1"/>
  <c r="AG18" i="1"/>
  <c r="BD32" i="1"/>
  <c r="BG55" i="1"/>
  <c r="BF66" i="1"/>
  <c r="BG66" i="1"/>
  <c r="AG76" i="1"/>
  <c r="BD76" i="1"/>
  <c r="BD90" i="1"/>
  <c r="AG93" i="1"/>
  <c r="BD93" i="1"/>
  <c r="AG96" i="1"/>
  <c r="AI96" i="1" s="1"/>
  <c r="BD52" i="1"/>
  <c r="BG56" i="1"/>
  <c r="AG59" i="1"/>
  <c r="BD59" i="1"/>
  <c r="AG68" i="1"/>
  <c r="BG68" i="1"/>
  <c r="BG87" i="1"/>
  <c r="BG101" i="1"/>
  <c r="BG117" i="1"/>
  <c r="AG118" i="1"/>
  <c r="BD118" i="1"/>
  <c r="AH115" i="1"/>
  <c r="BD113" i="1"/>
  <c r="BF108" i="1"/>
  <c r="BH108" i="1" s="1"/>
  <c r="BJ108" i="1" s="1"/>
  <c r="BF104" i="1"/>
  <c r="BH104" i="1" s="1"/>
  <c r="BI104" i="1" s="1"/>
  <c r="BK104" i="1" s="1"/>
  <c r="BG104" i="1"/>
  <c r="BG102" i="1"/>
  <c r="AG100" i="1"/>
  <c r="BG100" i="1"/>
  <c r="BD99" i="1"/>
  <c r="AH97" i="1"/>
  <c r="BC97" i="1"/>
  <c r="BC94" i="1"/>
  <c r="BG94" i="1"/>
  <c r="AH91" i="1"/>
  <c r="BC92" i="1"/>
  <c r="BE92" i="1" s="1"/>
  <c r="BF92" i="1"/>
  <c r="AG91" i="1"/>
  <c r="AG87" i="1"/>
  <c r="AI87" i="1" s="1"/>
  <c r="BD85" i="1"/>
  <c r="AG83" i="1"/>
  <c r="AI83" i="1" s="1"/>
  <c r="AG80" i="1"/>
  <c r="AH80" i="1"/>
  <c r="AG79" i="1"/>
  <c r="BF77" i="1"/>
  <c r="BH77" i="1" s="1"/>
  <c r="BJ77" i="1" s="1"/>
  <c r="AG77" i="1"/>
  <c r="BD77" i="1"/>
  <c r="BF63" i="1"/>
  <c r="BG63" i="1"/>
  <c r="BC61" i="1"/>
  <c r="BE61" i="1" s="1"/>
  <c r="AG61" i="1"/>
  <c r="AH61" i="1"/>
  <c r="AG53" i="1"/>
  <c r="AI53" i="1" s="1"/>
  <c r="AH53" i="1"/>
  <c r="BC53" i="1"/>
  <c r="BE53" i="1" s="1"/>
  <c r="BD54" i="1"/>
  <c r="BF51" i="1"/>
  <c r="BD51" i="1"/>
  <c r="BG44" i="1"/>
  <c r="BD24" i="1"/>
  <c r="BG17" i="1"/>
  <c r="AG15" i="1"/>
  <c r="AI15" i="1" s="1"/>
  <c r="BK8" i="1"/>
  <c r="AG132" i="1"/>
  <c r="AI132" i="1" s="1"/>
  <c r="BG132" i="1"/>
  <c r="BC130" i="1"/>
  <c r="AH130" i="1"/>
  <c r="AH129" i="1"/>
  <c r="BC127" i="1"/>
  <c r="AH124" i="1"/>
  <c r="BF124" i="1"/>
  <c r="BH124" i="1" s="1"/>
  <c r="BC125" i="1"/>
  <c r="BE125" i="1" s="1"/>
  <c r="BG123" i="1"/>
  <c r="AG127" i="1"/>
  <c r="BC124" i="1"/>
  <c r="BE124" i="1" s="1"/>
  <c r="BD121" i="1"/>
  <c r="BF121" i="1"/>
  <c r="BF119" i="1"/>
  <c r="BH119" i="1" s="1"/>
  <c r="BI119" i="1" s="1"/>
  <c r="BK119" i="1" s="1"/>
  <c r="AH119" i="1"/>
  <c r="BF115" i="1"/>
  <c r="BH115" i="1" s="1"/>
  <c r="BJ115" i="1" s="1"/>
  <c r="BD115" i="1"/>
  <c r="BC113" i="1"/>
  <c r="BD109" i="1"/>
  <c r="BE109" i="1" s="1"/>
  <c r="BF87" i="1"/>
  <c r="BF85" i="1"/>
  <c r="AH79" i="1"/>
  <c r="BG79" i="1"/>
  <c r="BC74" i="1"/>
  <c r="BE74" i="1" s="1"/>
  <c r="AG74" i="1"/>
  <c r="BF73" i="1"/>
  <c r="BD73" i="1"/>
  <c r="AH71" i="1"/>
  <c r="BD71" i="1"/>
  <c r="AG71" i="1"/>
  <c r="AI71" i="1" s="1"/>
  <c r="BC71" i="1"/>
  <c r="BC58" i="1"/>
  <c r="BE58" i="1" s="1"/>
  <c r="BD58" i="1"/>
  <c r="BF60" i="1"/>
  <c r="BH60" i="1" s="1"/>
  <c r="BI60" i="1" s="1"/>
  <c r="BK60" i="1" s="1"/>
  <c r="AH60" i="1"/>
  <c r="AG60" i="1"/>
  <c r="AI60" i="1" s="1"/>
  <c r="BC54" i="1"/>
  <c r="BC49" i="1"/>
  <c r="BC111" i="1"/>
  <c r="AG119" i="1"/>
  <c r="AI119" i="1" s="1"/>
  <c r="BD132" i="1"/>
  <c r="BD129" i="1"/>
  <c r="BG116" i="1"/>
  <c r="BG112" i="1"/>
  <c r="AG112" i="1"/>
  <c r="AI112" i="1" s="1"/>
  <c r="BF116" i="1"/>
  <c r="AG124" i="1"/>
  <c r="AI124" i="1" s="1"/>
  <c r="BC132" i="1"/>
  <c r="AH123" i="1"/>
  <c r="AI123" i="1" s="1"/>
  <c r="AH121" i="1"/>
  <c r="AH118" i="1"/>
  <c r="AH108" i="1"/>
  <c r="AI108" i="1" s="1"/>
  <c r="AG117" i="1"/>
  <c r="AI117" i="1" s="1"/>
  <c r="AG125" i="1"/>
  <c r="AI125" i="1" s="1"/>
  <c r="BD111" i="1"/>
  <c r="BF130" i="1"/>
  <c r="BH130" i="1" s="1"/>
  <c r="AH66" i="1"/>
  <c r="AH59" i="1"/>
  <c r="BF52" i="1"/>
  <c r="BH52" i="1" s="1"/>
  <c r="BF80" i="1"/>
  <c r="BH80" i="1" s="1"/>
  <c r="BI80" i="1" s="1"/>
  <c r="BK80" i="1" s="1"/>
  <c r="AG92" i="1"/>
  <c r="AI92" i="1" s="1"/>
  <c r="BF98" i="1"/>
  <c r="BD104" i="1"/>
  <c r="AH98" i="1"/>
  <c r="BG93" i="1"/>
  <c r="BD81" i="1"/>
  <c r="BG76" i="1"/>
  <c r="BD62" i="1"/>
  <c r="BD61" i="1"/>
  <c r="BG58" i="1"/>
  <c r="BF49" i="1"/>
  <c r="BH49" i="1" s="1"/>
  <c r="BF65" i="1"/>
  <c r="AG73" i="1"/>
  <c r="AI73" i="1" s="1"/>
  <c r="BC81" i="1"/>
  <c r="AG89" i="1"/>
  <c r="BF97" i="1"/>
  <c r="AH100" i="1"/>
  <c r="BD80" i="1"/>
  <c r="BE80" i="1" s="1"/>
  <c r="BG52" i="1"/>
  <c r="BF54" i="1"/>
  <c r="BH54" i="1" s="1"/>
  <c r="BC90" i="1"/>
  <c r="BE90" i="1" s="1"/>
  <c r="BF102" i="1"/>
  <c r="BH102" i="1" s="1"/>
  <c r="BI102" i="1" s="1"/>
  <c r="BK102" i="1" s="1"/>
  <c r="AH54" i="1"/>
  <c r="BG103" i="1"/>
  <c r="AH99" i="1"/>
  <c r="BD95" i="1"/>
  <c r="BG89" i="1"/>
  <c r="BD78" i="1"/>
  <c r="BG77" i="1"/>
  <c r="AH73" i="1"/>
  <c r="AH63" i="1"/>
  <c r="BD60" i="1"/>
  <c r="BC27" i="1"/>
  <c r="BE27" i="1" s="1"/>
  <c r="BC51" i="1"/>
  <c r="BF75" i="1"/>
  <c r="BH75" i="1" s="1"/>
  <c r="BD65" i="1"/>
  <c r="BG51" i="1"/>
  <c r="BF58" i="1"/>
  <c r="BH58" i="1" s="1"/>
  <c r="BI58" i="1" s="1"/>
  <c r="BK58" i="1" s="1"/>
  <c r="AG41" i="1"/>
  <c r="AH41" i="1"/>
  <c r="AI41" i="1" s="1"/>
  <c r="BF30" i="1"/>
  <c r="AG33" i="1"/>
  <c r="BF111" i="1"/>
  <c r="BH111" i="1" s="1"/>
  <c r="BI111" i="1" s="1"/>
  <c r="BK111" i="1" s="1"/>
  <c r="BD112" i="1"/>
  <c r="BC116" i="1"/>
  <c r="BE116" i="1" s="1"/>
  <c r="BF132" i="1"/>
  <c r="BG121" i="1"/>
  <c r="BD119" i="1"/>
  <c r="BE119" i="1" s="1"/>
  <c r="AG113" i="1"/>
  <c r="AI113" i="1" s="1"/>
  <c r="BF125" i="1"/>
  <c r="BH125" i="1" s="1"/>
  <c r="BJ125" i="1" s="1"/>
  <c r="AH111" i="1"/>
  <c r="AH109" i="1"/>
  <c r="AI109" i="1" s="1"/>
  <c r="AG122" i="1"/>
  <c r="AI122" i="1" s="1"/>
  <c r="BD68" i="1"/>
  <c r="BD29" i="1"/>
  <c r="AG52" i="1"/>
  <c r="BC104" i="1"/>
  <c r="BE104" i="1" s="1"/>
  <c r="BD87" i="1"/>
  <c r="AH104" i="1"/>
  <c r="BD101" i="1"/>
  <c r="AH93" i="1"/>
  <c r="AH90" i="1"/>
  <c r="AH76" i="1"/>
  <c r="AH58" i="1"/>
  <c r="AH56" i="1"/>
  <c r="BF37" i="1"/>
  <c r="BH37" i="1" s="1"/>
  <c r="AH52" i="1"/>
  <c r="AG102" i="1"/>
  <c r="AI102" i="1" s="1"/>
  <c r="AH103" i="1"/>
  <c r="BD102" i="1"/>
  <c r="AH95" i="1"/>
  <c r="BD94" i="1"/>
  <c r="AH89" i="1"/>
  <c r="AH77" i="1"/>
  <c r="BD75" i="1"/>
  <c r="BD55" i="1"/>
  <c r="BE55" i="1" s="1"/>
  <c r="BD69" i="1"/>
  <c r="AH51" i="1"/>
  <c r="BD49" i="1"/>
  <c r="AG58" i="1"/>
  <c r="BF70" i="1"/>
  <c r="BH70" i="1" s="1"/>
  <c r="BI70" i="1" s="1"/>
  <c r="BK70" i="1" s="1"/>
  <c r="BG32" i="1"/>
  <c r="BF11" i="1"/>
  <c r="BD28" i="1"/>
  <c r="AG39" i="1"/>
  <c r="AH45" i="1"/>
  <c r="BF21" i="1"/>
  <c r="BH21" i="1" s="1"/>
  <c r="BI21" i="1" s="1"/>
  <c r="BK21" i="1" s="1"/>
  <c r="BC25" i="1"/>
  <c r="BE25" i="1" s="1"/>
  <c r="BD25" i="1"/>
  <c r="BF29" i="1"/>
  <c r="AG36" i="1"/>
  <c r="BG36" i="1"/>
  <c r="BD22" i="1"/>
  <c r="AH11" i="1"/>
  <c r="BC107" i="1"/>
  <c r="BF107" i="1"/>
  <c r="AG107" i="1"/>
  <c r="AI107" i="1" s="1"/>
  <c r="BC35" i="1"/>
  <c r="AG35" i="1"/>
  <c r="BG46" i="1"/>
  <c r="BD33" i="1"/>
  <c r="AG37" i="1"/>
  <c r="AG47" i="1"/>
  <c r="BG47" i="1"/>
  <c r="BC15" i="1"/>
  <c r="BC38" i="1"/>
  <c r="AH38" i="1"/>
  <c r="AG32" i="1"/>
  <c r="BC32" i="1"/>
  <c r="AH32" i="1"/>
  <c r="AK107" i="1"/>
  <c r="BG107" i="1"/>
  <c r="BD107" i="1"/>
  <c r="AH107" i="1"/>
  <c r="AH34" i="1"/>
  <c r="BD34" i="1"/>
  <c r="BC16" i="1"/>
  <c r="BF26" i="1"/>
  <c r="BD26" i="1"/>
  <c r="BG20" i="1"/>
  <c r="AG20" i="1"/>
  <c r="BD27" i="1"/>
  <c r="AG34" i="1"/>
  <c r="BC34" i="1"/>
  <c r="AH35" i="1"/>
  <c r="BD35" i="1"/>
  <c r="BD31" i="1"/>
  <c r="BF43" i="1"/>
  <c r="AH43" i="1"/>
  <c r="BF35" i="1"/>
  <c r="BH35" i="1" s="1"/>
  <c r="BI35" i="1" s="1"/>
  <c r="BK35" i="1" s="1"/>
  <c r="AH26" i="1"/>
  <c r="AH19" i="1"/>
  <c r="BF18" i="1"/>
  <c r="AG17" i="1"/>
  <c r="BD17" i="1"/>
  <c r="AG14" i="1"/>
  <c r="AI14" i="1" s="1"/>
  <c r="BG15" i="1"/>
  <c r="BF9" i="1"/>
  <c r="BH9" i="1" s="1"/>
  <c r="BJ9" i="1" s="1"/>
  <c r="AG9" i="1"/>
  <c r="AH9" i="1"/>
  <c r="BG28" i="1"/>
  <c r="BF28" i="1"/>
  <c r="BH28" i="1" s="1"/>
  <c r="BI28" i="1" s="1"/>
  <c r="BK28" i="1" s="1"/>
  <c r="BC11" i="1"/>
  <c r="BE11" i="1" s="1"/>
  <c r="BF36" i="1"/>
  <c r="BH36" i="1" s="1"/>
  <c r="BI36" i="1" s="1"/>
  <c r="BK36" i="1" s="1"/>
  <c r="AH36" i="1"/>
  <c r="BC31" i="1"/>
  <c r="BE31" i="1" s="1"/>
  <c r="AG28" i="1"/>
  <c r="BC26" i="1"/>
  <c r="BE26" i="1" s="1"/>
  <c r="AH22" i="1"/>
  <c r="BD21" i="1"/>
  <c r="BD20" i="1"/>
  <c r="BG16" i="1"/>
  <c r="AH15" i="1"/>
  <c r="AH14" i="1"/>
  <c r="AG13" i="1"/>
  <c r="AH13" i="1"/>
  <c r="BG13" i="1"/>
  <c r="AH44" i="1"/>
  <c r="AI44" i="1" s="1"/>
  <c r="BF34" i="1"/>
  <c r="BF19" i="1"/>
  <c r="BG19" i="1"/>
  <c r="BG14" i="1"/>
  <c r="BD14" i="1"/>
  <c r="BF14" i="1"/>
  <c r="BG21" i="1"/>
  <c r="BF20" i="1"/>
  <c r="AG26" i="1"/>
  <c r="AI26" i="1" s="1"/>
  <c r="AH27" i="1"/>
  <c r="BG24" i="1"/>
  <c r="BC17" i="1"/>
  <c r="BE17" i="1" s="1"/>
  <c r="BC30" i="1"/>
  <c r="BD43" i="1"/>
  <c r="BC19" i="1"/>
  <c r="BC39" i="1"/>
  <c r="BE39" i="1" s="1"/>
  <c r="AH46" i="1"/>
  <c r="BG33" i="1"/>
  <c r="BD15" i="1"/>
  <c r="BF32" i="1"/>
  <c r="BH32" i="1" s="1"/>
  <c r="BI32" i="1" s="1"/>
  <c r="BK32" i="1" s="1"/>
  <c r="AH20" i="1"/>
  <c r="AH17" i="1"/>
  <c r="BF17" i="1"/>
  <c r="BH17" i="1" s="1"/>
  <c r="BJ17" i="1" s="1"/>
  <c r="BF25" i="1"/>
  <c r="BH25" i="1" s="1"/>
  <c r="BJ25" i="1" s="1"/>
  <c r="AH16" i="1"/>
  <c r="BG43" i="1"/>
  <c r="BG34" i="1"/>
  <c r="AG19" i="1"/>
  <c r="AI19" i="1" s="1"/>
  <c r="BF39" i="1"/>
  <c r="BH39" i="1" s="1"/>
  <c r="BJ39" i="1" s="1"/>
  <c r="BF38" i="1"/>
  <c r="BH38" i="1" s="1"/>
  <c r="BJ38" i="1" s="1"/>
  <c r="BG11" i="1"/>
  <c r="BC20" i="1"/>
  <c r="AG25" i="1"/>
  <c r="BF31" i="1"/>
  <c r="BH31" i="1" s="1"/>
  <c r="BJ31" i="1" s="1"/>
  <c r="BC43" i="1"/>
  <c r="BD47" i="1"/>
  <c r="BD13" i="1"/>
  <c r="BC36" i="1"/>
  <c r="BE36" i="1" s="1"/>
  <c r="AI129" i="1"/>
  <c r="AH33" i="1"/>
  <c r="BG29" i="1"/>
  <c r="BD18" i="1"/>
  <c r="BG31" i="1"/>
  <c r="AH28" i="1"/>
  <c r="AH21" i="1"/>
  <c r="BG18" i="1"/>
  <c r="BG9" i="1"/>
  <c r="BF16" i="1"/>
  <c r="AG24" i="1"/>
  <c r="BC44" i="1"/>
  <c r="BE44" i="1" s="1"/>
  <c r="AG38" i="1"/>
  <c r="BG26" i="1"/>
  <c r="AH24" i="1"/>
  <c r="BD11" i="1"/>
  <c r="BF13" i="1"/>
  <c r="BH13" i="1" s="1"/>
  <c r="BI13" i="1" s="1"/>
  <c r="BK13" i="1" s="1"/>
  <c r="AG21" i="1"/>
  <c r="BC29" i="1"/>
  <c r="BC41" i="1"/>
  <c r="BE41" i="1" s="1"/>
  <c r="BF45" i="1"/>
  <c r="BH45" i="1" s="1"/>
  <c r="BI45" i="1" s="1"/>
  <c r="BK45" i="1" s="1"/>
  <c r="BG37" i="1"/>
  <c r="BD16" i="1"/>
  <c r="BC18" i="1"/>
  <c r="BD41" i="1"/>
  <c r="BG39" i="1"/>
  <c r="BG25" i="1"/>
  <c r="AG11" i="1"/>
  <c r="BF15" i="1"/>
  <c r="BF27" i="1"/>
  <c r="BH27" i="1" s="1"/>
  <c r="BI27" i="1" s="1"/>
  <c r="BK27" i="1" s="1"/>
  <c r="AH30" i="1"/>
  <c r="AG22" i="1"/>
  <c r="BF46" i="1"/>
  <c r="BD46" i="1"/>
  <c r="BE46" i="1" s="1"/>
  <c r="AH31" i="1"/>
  <c r="AI31" i="1" s="1"/>
  <c r="AH18" i="1"/>
  <c r="AG16" i="1"/>
  <c r="BD19" i="1"/>
  <c r="BC13" i="1"/>
  <c r="BE13" i="1" s="1"/>
  <c r="AG29" i="1"/>
  <c r="AI29" i="1" s="1"/>
  <c r="BD37" i="1"/>
  <c r="BD44" i="1"/>
  <c r="BD39" i="1"/>
  <c r="BD36" i="1"/>
  <c r="AH25" i="1"/>
  <c r="BG22" i="1"/>
  <c r="BD45" i="1"/>
  <c r="BE45" i="1" s="1"/>
  <c r="BC14" i="1"/>
  <c r="AI130" i="1"/>
  <c r="BE123" i="1"/>
  <c r="BH106" i="1"/>
  <c r="BI106" i="1" s="1"/>
  <c r="BK106" i="1" s="1"/>
  <c r="AI69" i="1"/>
  <c r="BH11" i="1"/>
  <c r="BJ11" i="1" s="1"/>
  <c r="BI52" i="1"/>
  <c r="BK52" i="1" s="1"/>
  <c r="BJ52" i="1"/>
  <c r="BI42" i="1"/>
  <c r="BK42" i="1" s="1"/>
  <c r="BJ42" i="1"/>
  <c r="BI64" i="1"/>
  <c r="BK64" i="1" s="1"/>
  <c r="BJ64" i="1"/>
  <c r="BI96" i="1"/>
  <c r="BK96" i="1" s="1"/>
  <c r="BJ96" i="1"/>
  <c r="BI10" i="1"/>
  <c r="BK10" i="1" s="1"/>
  <c r="BJ10" i="1"/>
  <c r="BI57" i="1"/>
  <c r="BK57" i="1" s="1"/>
  <c r="BI61" i="1"/>
  <c r="BK61" i="1" s="1"/>
  <c r="BJ61" i="1"/>
  <c r="BJ56" i="1"/>
  <c r="BI72" i="1"/>
  <c r="BK72" i="1" s="1"/>
  <c r="BJ72" i="1"/>
  <c r="BI86" i="1"/>
  <c r="BK86" i="1" s="1"/>
  <c r="BJ86" i="1"/>
  <c r="BI53" i="1"/>
  <c r="BK53" i="1" s="1"/>
  <c r="BJ53" i="1"/>
  <c r="BI69" i="1"/>
  <c r="BK69" i="1" s="1"/>
  <c r="BJ69" i="1"/>
  <c r="BJ101" i="1"/>
  <c r="BJ102" i="1"/>
  <c r="BI23" i="1"/>
  <c r="BK23" i="1" s="1"/>
  <c r="BJ23" i="1"/>
  <c r="BI103" i="1"/>
  <c r="BK103" i="1" s="1"/>
  <c r="BJ103" i="1"/>
  <c r="BI22" i="1"/>
  <c r="BK22" i="1" s="1"/>
  <c r="BJ22" i="1"/>
  <c r="BE106" i="1"/>
  <c r="BI68" i="1"/>
  <c r="BK68" i="1" s="1"/>
  <c r="BJ68" i="1"/>
  <c r="BI84" i="1"/>
  <c r="BK84" i="1" s="1"/>
  <c r="BJ84" i="1"/>
  <c r="BI100" i="1"/>
  <c r="BK100" i="1" s="1"/>
  <c r="BJ100" i="1"/>
  <c r="BI90" i="1"/>
  <c r="BK90" i="1" s="1"/>
  <c r="BJ90" i="1"/>
  <c r="BI78" i="1"/>
  <c r="BK78" i="1" s="1"/>
  <c r="BJ78" i="1"/>
  <c r="BI47" i="1"/>
  <c r="BK47" i="1" s="1"/>
  <c r="BJ47" i="1"/>
  <c r="BI79" i="1"/>
  <c r="BK79" i="1" s="1"/>
  <c r="BJ79" i="1"/>
  <c r="AI57" i="1"/>
  <c r="BI67" i="1"/>
  <c r="BK67" i="1" s="1"/>
  <c r="BJ67" i="1"/>
  <c r="BJ83" i="1"/>
  <c r="BI99" i="1"/>
  <c r="BK99" i="1" s="1"/>
  <c r="BJ99" i="1"/>
  <c r="BJ60" i="1"/>
  <c r="BJ62" i="1"/>
  <c r="BE81" i="1"/>
  <c r="BI37" i="1"/>
  <c r="BK37" i="1" s="1"/>
  <c r="BJ37" i="1"/>
  <c r="BI12" i="1"/>
  <c r="BK12" i="1" s="1"/>
  <c r="BJ12" i="1"/>
  <c r="BI40" i="1"/>
  <c r="BK40" i="1" s="1"/>
  <c r="BJ40" i="1"/>
  <c r="BI44" i="1"/>
  <c r="BK44" i="1" s="1"/>
  <c r="BJ44" i="1"/>
  <c r="AI68" i="1"/>
  <c r="BI76" i="1"/>
  <c r="BK76" i="1" s="1"/>
  <c r="BJ76" i="1"/>
  <c r="BI88" i="1"/>
  <c r="BK88" i="1" s="1"/>
  <c r="BJ88" i="1"/>
  <c r="BI50" i="1"/>
  <c r="BK50" i="1" s="1"/>
  <c r="BJ50" i="1"/>
  <c r="AI101" i="1"/>
  <c r="BI9" i="1"/>
  <c r="BK9" i="1" s="1"/>
  <c r="BI89" i="1"/>
  <c r="BK89" i="1" s="1"/>
  <c r="BJ89" i="1"/>
  <c r="BI105" i="1"/>
  <c r="BK105" i="1" s="1"/>
  <c r="BJ105" i="1"/>
  <c r="BI91" i="1"/>
  <c r="BK91" i="1" s="1"/>
  <c r="BJ91" i="1"/>
  <c r="BI82" i="1"/>
  <c r="BK82" i="1" s="1"/>
  <c r="BJ82" i="1"/>
  <c r="BH112" i="1"/>
  <c r="BI126" i="1"/>
  <c r="BK126" i="1" s="1"/>
  <c r="BJ126" i="1"/>
  <c r="BI128" i="1"/>
  <c r="BK128" i="1" s="1"/>
  <c r="BJ128" i="1"/>
  <c r="BI131" i="1"/>
  <c r="BK131" i="1" s="1"/>
  <c r="BJ131" i="1"/>
  <c r="BE112" i="1"/>
  <c r="BI120" i="1"/>
  <c r="BK120" i="1" s="1"/>
  <c r="BJ120" i="1"/>
  <c r="BI117" i="1"/>
  <c r="BK117" i="1" s="1"/>
  <c r="BJ117" i="1"/>
  <c r="BI110" i="1"/>
  <c r="BK110" i="1" s="1"/>
  <c r="BJ110" i="1"/>
  <c r="BI114" i="1"/>
  <c r="BK114" i="1" s="1"/>
  <c r="BJ114" i="1"/>
  <c r="BE73" i="1" l="1"/>
  <c r="AI78" i="1"/>
  <c r="BJ118" i="1"/>
  <c r="BJ123" i="1"/>
  <c r="BH30" i="1"/>
  <c r="BH55" i="1"/>
  <c r="BE75" i="1"/>
  <c r="BE121" i="1"/>
  <c r="BH122" i="1"/>
  <c r="BI122" i="1" s="1"/>
  <c r="BK122" i="1" s="1"/>
  <c r="BE129" i="1"/>
  <c r="AI114" i="1"/>
  <c r="AI111" i="1"/>
  <c r="BE97" i="1"/>
  <c r="AI91" i="1"/>
  <c r="AI93" i="1"/>
  <c r="BH85" i="1"/>
  <c r="BI85" i="1" s="1"/>
  <c r="BK85" i="1" s="1"/>
  <c r="BH92" i="1"/>
  <c r="BI92" i="1" s="1"/>
  <c r="BK92" i="1" s="1"/>
  <c r="BH81" i="1"/>
  <c r="BI81" i="1" s="1"/>
  <c r="BK81" i="1" s="1"/>
  <c r="BJ95" i="1"/>
  <c r="BH87" i="1"/>
  <c r="BI87" i="1" s="1"/>
  <c r="BK87" i="1" s="1"/>
  <c r="AI80" i="1"/>
  <c r="BH65" i="1"/>
  <c r="BH73" i="1"/>
  <c r="AI47" i="1"/>
  <c r="AI56" i="1"/>
  <c r="AI39" i="1"/>
  <c r="BI41" i="1"/>
  <c r="BK41" i="1" s="1"/>
  <c r="AI33" i="1"/>
  <c r="AI27" i="1"/>
  <c r="BH26" i="1"/>
  <c r="BJ26" i="1" s="1"/>
  <c r="BE87" i="1"/>
  <c r="BJ74" i="1"/>
  <c r="BI59" i="1"/>
  <c r="BK59" i="1" s="1"/>
  <c r="BE49" i="1"/>
  <c r="BE63" i="1"/>
  <c r="BH129" i="1"/>
  <c r="BJ129" i="1" s="1"/>
  <c r="BE107" i="1"/>
  <c r="AI99" i="1"/>
  <c r="AI63" i="1"/>
  <c r="BJ58" i="1"/>
  <c r="BJ28" i="1"/>
  <c r="AI9" i="1"/>
  <c r="BH98" i="1"/>
  <c r="BI98" i="1" s="1"/>
  <c r="BK98" i="1" s="1"/>
  <c r="BH94" i="1"/>
  <c r="BI94" i="1" s="1"/>
  <c r="BK94" i="1" s="1"/>
  <c r="BE94" i="1"/>
  <c r="AI76" i="1"/>
  <c r="AI61" i="1"/>
  <c r="BH132" i="1"/>
  <c r="BJ132" i="1" s="1"/>
  <c r="BH121" i="1"/>
  <c r="BJ121" i="1" s="1"/>
  <c r="AI118" i="1"/>
  <c r="BH116" i="1"/>
  <c r="AI104" i="1"/>
  <c r="AI95" i="1"/>
  <c r="BE65" i="1"/>
  <c r="BH66" i="1"/>
  <c r="BI66" i="1" s="1"/>
  <c r="BK66" i="1" s="1"/>
  <c r="AI59" i="1"/>
  <c r="BH51" i="1"/>
  <c r="BJ51" i="1" s="1"/>
  <c r="AI127" i="1"/>
  <c r="AI115" i="1"/>
  <c r="BH113" i="1"/>
  <c r="BI113" i="1" s="1"/>
  <c r="BK113" i="1" s="1"/>
  <c r="AI37" i="1"/>
  <c r="BI108" i="1"/>
  <c r="BK108" i="1" s="1"/>
  <c r="BI125" i="1"/>
  <c r="BK125" i="1" s="1"/>
  <c r="BE127" i="1"/>
  <c r="BE51" i="1"/>
  <c r="BE38" i="1"/>
  <c r="BE18" i="1"/>
  <c r="BI115" i="1"/>
  <c r="BK115" i="1" s="1"/>
  <c r="AI58" i="1"/>
  <c r="AI52" i="1"/>
  <c r="BI77" i="1"/>
  <c r="BK77" i="1" s="1"/>
  <c r="BE20" i="1"/>
  <c r="BE122" i="1"/>
  <c r="BJ104" i="1"/>
  <c r="BE98" i="1"/>
  <c r="BJ33" i="1"/>
  <c r="BE34" i="1"/>
  <c r="BH63" i="1"/>
  <c r="BI63" i="1" s="1"/>
  <c r="BK63" i="1" s="1"/>
  <c r="AI38" i="1"/>
  <c r="AI34" i="1"/>
  <c r="BE32" i="1"/>
  <c r="AI79" i="1"/>
  <c r="BJ92" i="1"/>
  <c r="AI74" i="1"/>
  <c r="BH97" i="1"/>
  <c r="BI97" i="1" s="1"/>
  <c r="BK97" i="1" s="1"/>
  <c r="BJ93" i="1"/>
  <c r="AI89" i="1"/>
  <c r="BE85" i="1"/>
  <c r="BJ70" i="1"/>
  <c r="AI32" i="1"/>
  <c r="BE54" i="1"/>
  <c r="BJ24" i="1"/>
  <c r="AI25" i="1"/>
  <c r="BI127" i="1"/>
  <c r="BK127" i="1" s="1"/>
  <c r="BJ111" i="1"/>
  <c r="BE113" i="1"/>
  <c r="BE130" i="1"/>
  <c r="BJ36" i="1"/>
  <c r="AI18" i="1"/>
  <c r="BH18" i="1"/>
  <c r="BI18" i="1" s="1"/>
  <c r="BK18" i="1" s="1"/>
  <c r="AI51" i="1"/>
  <c r="BH15" i="1"/>
  <c r="BI15" i="1" s="1"/>
  <c r="BK15" i="1" s="1"/>
  <c r="BI17" i="1"/>
  <c r="BK17" i="1" s="1"/>
  <c r="BE16" i="1"/>
  <c r="BE29" i="1"/>
  <c r="BH29" i="1"/>
  <c r="BI29" i="1" s="1"/>
  <c r="BK29" i="1" s="1"/>
  <c r="BE30" i="1"/>
  <c r="AI100" i="1"/>
  <c r="AI77" i="1"/>
  <c r="BE71" i="1"/>
  <c r="BI38" i="1"/>
  <c r="BK38" i="1" s="1"/>
  <c r="BE35" i="1"/>
  <c r="AI28" i="1"/>
  <c r="BJ21" i="1"/>
  <c r="AI20" i="1"/>
  <c r="BE19" i="1"/>
  <c r="BH16" i="1"/>
  <c r="BJ16" i="1" s="1"/>
  <c r="AI11" i="1"/>
  <c r="BE132" i="1"/>
  <c r="BI130" i="1"/>
  <c r="BK130" i="1" s="1"/>
  <c r="BJ130" i="1"/>
  <c r="BJ80" i="1"/>
  <c r="BI129" i="1"/>
  <c r="BK129" i="1" s="1"/>
  <c r="BI39" i="1"/>
  <c r="BK39" i="1" s="1"/>
  <c r="BJ119" i="1"/>
  <c r="BE15" i="1"/>
  <c r="AI16" i="1"/>
  <c r="BH46" i="1"/>
  <c r="BI46" i="1" s="1"/>
  <c r="BK46" i="1" s="1"/>
  <c r="BH20" i="1"/>
  <c r="AI36" i="1"/>
  <c r="BE111" i="1"/>
  <c r="BJ122" i="1"/>
  <c r="BI25" i="1"/>
  <c r="BK25" i="1" s="1"/>
  <c r="BH14" i="1"/>
  <c r="BI14" i="1" s="1"/>
  <c r="BK14" i="1" s="1"/>
  <c r="AI35" i="1"/>
  <c r="BH107" i="1"/>
  <c r="BH43" i="1"/>
  <c r="BI43" i="1" s="1"/>
  <c r="BK43" i="1" s="1"/>
  <c r="AI13" i="1"/>
  <c r="BJ35" i="1"/>
  <c r="BH34" i="1"/>
  <c r="BI34" i="1" s="1"/>
  <c r="BK34" i="1" s="1"/>
  <c r="BJ32" i="1"/>
  <c r="BE43" i="1"/>
  <c r="BH19" i="1"/>
  <c r="BI19" i="1" s="1"/>
  <c r="BK19" i="1" s="1"/>
  <c r="AI17" i="1"/>
  <c r="BE14" i="1"/>
  <c r="BI31" i="1"/>
  <c r="BK31" i="1" s="1"/>
  <c r="AI22" i="1"/>
  <c r="AI24" i="1"/>
  <c r="BJ27" i="1"/>
  <c r="BJ81" i="1"/>
  <c r="BJ45" i="1"/>
  <c r="BI26" i="1"/>
  <c r="BK26" i="1" s="1"/>
  <c r="AI21" i="1"/>
  <c r="BJ13" i="1"/>
  <c r="BI11" i="1"/>
  <c r="BK11" i="1" s="1"/>
  <c r="BJ106" i="1"/>
  <c r="BI73" i="1"/>
  <c r="BK73" i="1" s="1"/>
  <c r="BJ73" i="1"/>
  <c r="BI75" i="1"/>
  <c r="BK75" i="1" s="1"/>
  <c r="BJ75" i="1"/>
  <c r="BI49" i="1"/>
  <c r="BK49" i="1" s="1"/>
  <c r="BJ49" i="1"/>
  <c r="BI55" i="1"/>
  <c r="BK55" i="1" s="1"/>
  <c r="BJ55" i="1"/>
  <c r="BI65" i="1"/>
  <c r="BK65" i="1" s="1"/>
  <c r="BJ65" i="1"/>
  <c r="BI30" i="1"/>
  <c r="BK30" i="1" s="1"/>
  <c r="BJ30" i="1"/>
  <c r="BI71" i="1"/>
  <c r="BK71" i="1" s="1"/>
  <c r="BJ71" i="1"/>
  <c r="BI54" i="1"/>
  <c r="BK54" i="1" s="1"/>
  <c r="BJ54" i="1"/>
  <c r="BI109" i="1"/>
  <c r="BK109" i="1" s="1"/>
  <c r="BJ109" i="1"/>
  <c r="BI124" i="1"/>
  <c r="BK124" i="1" s="1"/>
  <c r="BJ124" i="1"/>
  <c r="BI112" i="1"/>
  <c r="BK112" i="1" s="1"/>
  <c r="BJ112" i="1"/>
  <c r="BI116" i="1"/>
  <c r="BK116" i="1" s="1"/>
  <c r="BJ116" i="1"/>
  <c r="BI132" i="1" l="1"/>
  <c r="BK132" i="1" s="1"/>
  <c r="BJ98" i="1"/>
  <c r="BJ97" i="1"/>
  <c r="BJ85" i="1"/>
  <c r="BJ94" i="1"/>
  <c r="BJ87" i="1"/>
  <c r="BI121" i="1"/>
  <c r="BK121" i="1" s="1"/>
  <c r="BJ66" i="1"/>
  <c r="BI51" i="1"/>
  <c r="BK51" i="1" s="1"/>
  <c r="BJ113" i="1"/>
  <c r="BJ29" i="1"/>
  <c r="BJ18" i="1"/>
  <c r="BJ63" i="1"/>
  <c r="BJ46" i="1"/>
  <c r="BJ15" i="1"/>
  <c r="BI16" i="1"/>
  <c r="BK16" i="1" s="1"/>
  <c r="BI20" i="1"/>
  <c r="BK20" i="1" s="1"/>
  <c r="BJ20" i="1"/>
  <c r="BJ43" i="1"/>
  <c r="BJ14" i="1"/>
  <c r="BI107" i="1"/>
  <c r="BK107" i="1" s="1"/>
  <c r="BJ107" i="1"/>
  <c r="BJ34" i="1"/>
  <c r="BJ19" i="1"/>
</calcChain>
</file>

<file path=xl/sharedStrings.xml><?xml version="1.0" encoding="utf-8"?>
<sst xmlns="http://schemas.openxmlformats.org/spreadsheetml/2006/main" count="204" uniqueCount="182">
  <si>
    <t>PRD</t>
  </si>
  <si>
    <t>MORELOS</t>
  </si>
  <si>
    <t>TLATLAYA</t>
  </si>
  <si>
    <t>OZUMBA</t>
  </si>
  <si>
    <t>NEXTLALPAN</t>
  </si>
  <si>
    <t>ES</t>
  </si>
  <si>
    <t>ECATEPEC DE MORELOS</t>
  </si>
  <si>
    <t>TEMAMATLA</t>
  </si>
  <si>
    <t>OCOYOACAC</t>
  </si>
  <si>
    <t>TEXCALTITLAN</t>
  </si>
  <si>
    <t>VALLE DE CHALCO SOLIDARIDAD</t>
  </si>
  <si>
    <t>TEXCOCO</t>
  </si>
  <si>
    <t>TLALMANALCO</t>
  </si>
  <si>
    <t>CHIAUTLA</t>
  </si>
  <si>
    <t>CUAUTITLAN</t>
  </si>
  <si>
    <t>CHALCO</t>
  </si>
  <si>
    <t>ACAMBAY</t>
  </si>
  <si>
    <t>PVEM</t>
  </si>
  <si>
    <t>LERMA</t>
  </si>
  <si>
    <t>XALATLACO</t>
  </si>
  <si>
    <t>ATLACOMULCO</t>
  </si>
  <si>
    <t>METEPEC</t>
  </si>
  <si>
    <t>COCOTITLAN</t>
  </si>
  <si>
    <t>TOLUCA</t>
  </si>
  <si>
    <t>TEQUIXQUIAC</t>
  </si>
  <si>
    <t>TEMASCALAPA</t>
  </si>
  <si>
    <t>ISIDRO FABELA</t>
  </si>
  <si>
    <t>XONACATLAN</t>
  </si>
  <si>
    <t>HUEYPOXTLA</t>
  </si>
  <si>
    <t>TEPOTZOTLAN</t>
  </si>
  <si>
    <t>IXTAPAN DEL ORO</t>
  </si>
  <si>
    <t>INDEPENDIENTE</t>
  </si>
  <si>
    <t>AMATEPEC</t>
  </si>
  <si>
    <t>ZUMPAHUACAN</t>
  </si>
  <si>
    <t>TEMASCALCINGO</t>
  </si>
  <si>
    <t>JIQUIPILCO</t>
  </si>
  <si>
    <t>TIANGUISTENCO</t>
  </si>
  <si>
    <t>SAN FELIPE DEL PROGRESO</t>
  </si>
  <si>
    <t>PFD</t>
  </si>
  <si>
    <t>IXTLAHUACA</t>
  </si>
  <si>
    <t>ATLAUTLA</t>
  </si>
  <si>
    <t>SANTO TOMAS</t>
  </si>
  <si>
    <t>JALTENCO</t>
  </si>
  <si>
    <t>CHICONCUAC</t>
  </si>
  <si>
    <t>MC</t>
  </si>
  <si>
    <t>JILOTEPEC</t>
  </si>
  <si>
    <t>TEOLOYUCAN</t>
  </si>
  <si>
    <t>SULTEPEC</t>
  </si>
  <si>
    <t>PAPALOTLA</t>
  </si>
  <si>
    <t>TIMILPAN</t>
  </si>
  <si>
    <t>OTUMBA</t>
  </si>
  <si>
    <t>IXTAPALUCA</t>
  </si>
  <si>
    <t>VILLA GUERRERO</t>
  </si>
  <si>
    <t>VILLA DE ALLENDE</t>
  </si>
  <si>
    <t>TULTEPEC</t>
  </si>
  <si>
    <t>RAYON</t>
  </si>
  <si>
    <t>ZACUALPAN</t>
  </si>
  <si>
    <t>CALIMAYA</t>
  </si>
  <si>
    <t>ALMOLOYA DE JUAREZ</t>
  </si>
  <si>
    <t>TONANITLA</t>
  </si>
  <si>
    <t>SAN MATEO ATENCO</t>
  </si>
  <si>
    <t>POLOTITLAN</t>
  </si>
  <si>
    <t>DONATO GUERRA</t>
  </si>
  <si>
    <t>SAN MARTIN DE LAS PIRAMIDES</t>
  </si>
  <si>
    <t>HUIXQUILUCAN</t>
  </si>
  <si>
    <t>TEMOAYA</t>
  </si>
  <si>
    <t>AMANALCO</t>
  </si>
  <si>
    <t>SAN SIMON DE GUERRERO</t>
  </si>
  <si>
    <t>NICOLAS ROMERO</t>
  </si>
  <si>
    <t>AXAPUSCO</t>
  </si>
  <si>
    <t>NA</t>
  </si>
  <si>
    <t>NOPALTEPEC</t>
  </si>
  <si>
    <t>PAN</t>
  </si>
  <si>
    <t>LA PAZ</t>
  </si>
  <si>
    <t>SAN ANTONIO LA ISLA</t>
  </si>
  <si>
    <t>IXTAPAN DE LA SAL</t>
  </si>
  <si>
    <t>CHAPA DE MOTA</t>
  </si>
  <si>
    <t>ATENCO</t>
  </si>
  <si>
    <t>COATEPEC HARINAS</t>
  </si>
  <si>
    <t>TLALNEPANTLA DE BAZ</t>
  </si>
  <si>
    <t>ZUMPANGO</t>
  </si>
  <si>
    <t>TONATICO</t>
  </si>
  <si>
    <t>OCUILAN</t>
  </si>
  <si>
    <t>MELCHOR OCAMPO</t>
  </si>
  <si>
    <t>TEPETLIXPA</t>
  </si>
  <si>
    <t>VILLA DEL CARBON</t>
  </si>
  <si>
    <t>JUCHITEPEC</t>
  </si>
  <si>
    <t>ATIZAPAN</t>
  </si>
  <si>
    <t>TEMASCALTEPEC</t>
  </si>
  <si>
    <t>TEOTIHUACAN</t>
  </si>
  <si>
    <t>PT</t>
  </si>
  <si>
    <t>JILOTZINGO</t>
  </si>
  <si>
    <t>CAPULHUAC</t>
  </si>
  <si>
    <t>PRI</t>
  </si>
  <si>
    <t>ZINACANTEPEC</t>
  </si>
  <si>
    <t>TENANGO DEL VALLE</t>
  </si>
  <si>
    <t>SAN JOSE DEL RINCON</t>
  </si>
  <si>
    <t>TECAMAC</t>
  </si>
  <si>
    <t>HUEHUETOCA</t>
  </si>
  <si>
    <t>CUAUTITLAN IZCALLI</t>
  </si>
  <si>
    <t>AMECAMECA</t>
  </si>
  <si>
    <t>MALINALCO</t>
  </si>
  <si>
    <t>SOYANIQUILPAN DE JUAREZ</t>
  </si>
  <si>
    <t>APAXCO</t>
  </si>
  <si>
    <t>MEXICALTZINGO</t>
  </si>
  <si>
    <t>OTZOLOTEPEC</t>
  </si>
  <si>
    <t>TEZOYUCA</t>
  </si>
  <si>
    <t>TEJUPILCO</t>
  </si>
  <si>
    <t>ZACAZONAPAN</t>
  </si>
  <si>
    <t>ATIZAPAN DE ZARAGOZA</t>
  </si>
  <si>
    <t>COYOTEPEC</t>
  </si>
  <si>
    <t>AYAPANGO</t>
  </si>
  <si>
    <t>ACOLMAN</t>
  </si>
  <si>
    <t>CHIMALHUACAN</t>
  </si>
  <si>
    <t>ALMOLOYA DE ALQUISIRAS</t>
  </si>
  <si>
    <t>TENANCINGO</t>
  </si>
  <si>
    <t>TULTITLAN</t>
  </si>
  <si>
    <t>EL ORO</t>
  </si>
  <si>
    <t>CHICOLOAPAN</t>
  </si>
  <si>
    <t>LUVIANOS</t>
  </si>
  <si>
    <t>TENANGO DEL AIRE</t>
  </si>
  <si>
    <t>VILLA VICTORIA</t>
  </si>
  <si>
    <t>COACALCO DE BERRIOZABAL</t>
  </si>
  <si>
    <t>TEPETLAOXTOC</t>
  </si>
  <si>
    <t>ECATZINGO</t>
  </si>
  <si>
    <t>CHAPULTEPEC</t>
  </si>
  <si>
    <t>JOCOTITLAN</t>
  </si>
  <si>
    <t>OTZOLOAPAN</t>
  </si>
  <si>
    <t>ALMOLOYA DEL RIO</t>
  </si>
  <si>
    <t>PH</t>
  </si>
  <si>
    <t>VALLE DE BRAVO</t>
  </si>
  <si>
    <t>MORENA</t>
  </si>
  <si>
    <t>JOQUICINGO</t>
  </si>
  <si>
    <t>TEXCALYACAC</t>
  </si>
  <si>
    <t>ACULCO</t>
  </si>
  <si>
    <t>MUNICIPIO</t>
  </si>
  <si>
    <t>NOMBRE MUNICIPIO</t>
  </si>
  <si>
    <t>TOTAL CASILLAS</t>
  </si>
  <si>
    <t>TOTAL CASILLAS CAPTURADAS</t>
  </si>
  <si>
    <t>INSTITUTO ELECTORAL DEL ESTADO DE MÉXICO</t>
  </si>
  <si>
    <t>SECRETARÍA EJECUTIVA</t>
  </si>
  <si>
    <t>Unidad de Informática y Estadística</t>
  </si>
  <si>
    <t>Procesos electorales 2014 - 2015</t>
  </si>
  <si>
    <t>INDEPENDIENTE DOS</t>
  </si>
  <si>
    <t>NO REGISTRADOS</t>
  </si>
  <si>
    <t>VOTOS NULOS</t>
  </si>
  <si>
    <t>Lugar que ocupan los partidos y las coaliciones</t>
  </si>
  <si>
    <t>Margen de victoria</t>
  </si>
  <si>
    <t>Siglas</t>
  </si>
  <si>
    <t>Votación</t>
  </si>
  <si>
    <t>Porcentaje</t>
  </si>
  <si>
    <t>PRI-PVEM-NA</t>
  </si>
  <si>
    <t>No Regis</t>
  </si>
  <si>
    <t>Votos Nulos</t>
  </si>
  <si>
    <t>votos</t>
  </si>
  <si>
    <t>porcentual</t>
  </si>
  <si>
    <t>TOTAL</t>
  </si>
  <si>
    <t>PAN-PT</t>
  </si>
  <si>
    <t>PRI-PVEM</t>
  </si>
  <si>
    <t>PRI-NA</t>
  </si>
  <si>
    <t>PVEM-NA</t>
  </si>
  <si>
    <t xml:space="preserve">Candidato Ganador </t>
  </si>
  <si>
    <t>Suma de las Coaliciones</t>
  </si>
  <si>
    <t>Siglas (primeros ocho)</t>
  </si>
  <si>
    <t>Siglas (segundos ocho)</t>
  </si>
  <si>
    <t>Votación (primeros ocho)</t>
  </si>
  <si>
    <t>Votación (segundos ocho)</t>
  </si>
  <si>
    <t>Candidato en segundo lugar</t>
  </si>
  <si>
    <t>Porcentaje Captura</t>
  </si>
  <si>
    <t>TOTAL ESTATAL</t>
  </si>
  <si>
    <t>Sombreado, el Margen de victoria es menor o igual a 3 %</t>
  </si>
  <si>
    <t>LISTA NOMINAL</t>
  </si>
  <si>
    <t>PARTICIPACIÓN CIUDADANA</t>
  </si>
  <si>
    <t>Resultados de los Cómputos de la elección de miembros de los Ayuntamientos, realizados por los Consejos Municipales</t>
  </si>
  <si>
    <r>
      <t xml:space="preserve">NAUCALPAN DE JUAREZ </t>
    </r>
    <r>
      <rPr>
        <vertAlign val="superscript"/>
        <sz val="10"/>
        <color indexed="8"/>
        <rFont val="Arial Narrow"/>
        <family val="2"/>
      </rPr>
      <t>1</t>
    </r>
  </si>
  <si>
    <r>
      <t xml:space="preserve">NEZAHUALCOYOTL </t>
    </r>
    <r>
      <rPr>
        <vertAlign val="superscript"/>
        <sz val="10"/>
        <color indexed="8"/>
        <rFont val="Arial Narrow"/>
        <family val="2"/>
      </rPr>
      <t>2</t>
    </r>
  </si>
  <si>
    <t>Notas:</t>
  </si>
  <si>
    <t>1 - En Naucalpan de Juárez (Municipio 58) no se registró un acta de Escrutinio y Cómputo</t>
  </si>
  <si>
    <t>2 - En el Municipio 60 de Nezahualcóyotl no se registraron dos Actas de Escrutinio y Cómputo</t>
  </si>
  <si>
    <t xml:space="preserve">Información actualizada al </t>
  </si>
  <si>
    <t>coalPRIPVEMNA</t>
  </si>
  <si>
    <t>coalPANPT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</si>
</sst>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7"/>
      <name val="Arial"/>
      <family val="2"/>
    </font>
    <font>
      <b/>
      <sz val="10"/>
      <color theme="5" tint="-0.24994659260841701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 Narrow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9"/>
      </patternFill>
    </fill>
    <fill>
      <patternFill patternType="solid">
        <fgColor rgb="FFFF6600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34998626667073579"/>
        <bgColor indexed="9"/>
      </patternFill>
    </fill>
    <fill>
      <patternFill patternType="solid">
        <fgColor theme="0"/>
        <bgColor indexed="9"/>
      </patternFill>
    </fill>
    <fill>
      <patternFill patternType="gray125">
        <bgColor theme="0" tint="-0.24994659260841701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63036"/>
        <bgColor indexed="9"/>
      </patternFill>
    </fill>
    <fill>
      <patternFill patternType="solid">
        <fgColor rgb="FFFFCD00"/>
        <bgColor indexed="9"/>
      </patternFill>
    </fill>
    <fill>
      <patternFill patternType="solid">
        <fgColor rgb="FFBE1621"/>
        <bgColor indexed="9"/>
      </patternFill>
    </fill>
    <fill>
      <patternFill patternType="solid">
        <fgColor rgb="FF4CB059"/>
        <bgColor indexed="9"/>
      </patternFill>
    </fill>
    <fill>
      <patternFill patternType="solid">
        <fgColor rgb="FFB3272D"/>
        <bgColor indexed="9"/>
      </patternFill>
    </fill>
    <fill>
      <patternFill patternType="solid">
        <fgColor rgb="FF00ACB8"/>
        <bgColor indexed="9"/>
      </patternFill>
    </fill>
    <fill>
      <patternFill patternType="solid">
        <fgColor rgb="FFC126B8"/>
        <bgColor indexed="9"/>
      </patternFill>
    </fill>
    <fill>
      <patternFill patternType="solid">
        <fgColor rgb="FF288ABB"/>
        <bgColor indexed="9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17">
    <xf numFmtId="0" fontId="0" fillId="0" borderId="0" xfId="0"/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justify"/>
    </xf>
    <xf numFmtId="0" fontId="0" fillId="0" borderId="0" xfId="0" applyBorder="1"/>
    <xf numFmtId="0" fontId="0" fillId="0" borderId="5" xfId="0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7" xfId="0" applyNumberFormat="1" applyBorder="1"/>
    <xf numFmtId="0" fontId="0" fillId="0" borderId="8" xfId="0" applyBorder="1"/>
    <xf numFmtId="3" fontId="4" fillId="0" borderId="5" xfId="0" applyNumberFormat="1" applyFont="1" applyBorder="1"/>
    <xf numFmtId="9" fontId="0" fillId="0" borderId="0" xfId="1" applyFont="1" applyBorder="1" applyAlignment="1">
      <alignment horizontal="center"/>
    </xf>
    <xf numFmtId="3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11" borderId="0" xfId="0" applyFill="1"/>
    <xf numFmtId="0" fontId="5" fillId="5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justify" vertical="center"/>
    </xf>
    <xf numFmtId="0" fontId="1" fillId="8" borderId="7" xfId="0" applyFont="1" applyFill="1" applyBorder="1" applyAlignment="1">
      <alignment horizontal="justify" vertical="center"/>
    </xf>
    <xf numFmtId="0" fontId="1" fillId="9" borderId="7" xfId="0" applyFont="1" applyFill="1" applyBorder="1" applyAlignment="1">
      <alignment horizontal="justify" vertical="center"/>
    </xf>
    <xf numFmtId="3" fontId="0" fillId="0" borderId="14" xfId="0" applyNumberFormat="1" applyBorder="1"/>
    <xf numFmtId="3" fontId="0" fillId="0" borderId="15" xfId="0" applyNumberFormat="1" applyBorder="1"/>
    <xf numFmtId="3" fontId="0" fillId="10" borderId="15" xfId="0" applyNumberFormat="1" applyFill="1" applyBorder="1" applyAlignment="1">
      <alignment horizontal="center"/>
    </xf>
    <xf numFmtId="3" fontId="0" fillId="0" borderId="16" xfId="0" applyNumberFormat="1" applyBorder="1"/>
    <xf numFmtId="3" fontId="0" fillId="0" borderId="17" xfId="0" applyNumberFormat="1" applyBorder="1"/>
    <xf numFmtId="3" fontId="0" fillId="0" borderId="5" xfId="0" applyNumberFormat="1" applyBorder="1"/>
    <xf numFmtId="3" fontId="0" fillId="10" borderId="5" xfId="0" applyNumberFormat="1" applyFill="1" applyBorder="1" applyAlignment="1">
      <alignment horizontal="center"/>
    </xf>
    <xf numFmtId="3" fontId="0" fillId="0" borderId="18" xfId="0" applyNumberFormat="1" applyBorder="1"/>
    <xf numFmtId="3" fontId="0" fillId="10" borderId="5" xfId="0" applyNumberFormat="1" applyFill="1" applyBorder="1"/>
    <xf numFmtId="0" fontId="0" fillId="0" borderId="17" xfId="0" applyBorder="1"/>
    <xf numFmtId="0" fontId="0" fillId="0" borderId="5" xfId="0" applyBorder="1"/>
    <xf numFmtId="3" fontId="0" fillId="0" borderId="5" xfId="0" applyNumberFormat="1" applyFill="1" applyBorder="1"/>
    <xf numFmtId="3" fontId="0" fillId="10" borderId="17" xfId="0" applyNumberFormat="1" applyFill="1" applyBorder="1" applyAlignment="1">
      <alignment horizontal="center"/>
    </xf>
    <xf numFmtId="3" fontId="0" fillId="0" borderId="19" xfId="0" applyNumberFormat="1" applyBorder="1"/>
    <xf numFmtId="3" fontId="0" fillId="0" borderId="20" xfId="0" applyNumberFormat="1" applyBorder="1"/>
    <xf numFmtId="3" fontId="0" fillId="10" borderId="20" xfId="0" applyNumberFormat="1" applyFill="1" applyBorder="1"/>
    <xf numFmtId="3" fontId="0" fillId="10" borderId="20" xfId="0" applyNumberFormat="1" applyFill="1" applyBorder="1" applyAlignment="1">
      <alignment horizontal="center"/>
    </xf>
    <xf numFmtId="3" fontId="0" fillId="0" borderId="21" xfId="0" applyNumberFormat="1" applyBorder="1"/>
    <xf numFmtId="3" fontId="0" fillId="10" borderId="14" xfId="0" applyNumberFormat="1" applyFill="1" applyBorder="1"/>
    <xf numFmtId="3" fontId="0" fillId="10" borderId="16" xfId="0" applyNumberFormat="1" applyFill="1" applyBorder="1"/>
    <xf numFmtId="3" fontId="0" fillId="10" borderId="18" xfId="0" applyNumberFormat="1" applyFill="1" applyBorder="1"/>
    <xf numFmtId="3" fontId="0" fillId="10" borderId="17" xfId="0" applyNumberFormat="1" applyFill="1" applyBorder="1"/>
    <xf numFmtId="3" fontId="0" fillId="10" borderId="21" xfId="0" applyNumberFormat="1" applyFill="1" applyBorder="1"/>
    <xf numFmtId="0" fontId="3" fillId="4" borderId="7" xfId="0" applyFont="1" applyFill="1" applyBorder="1" applyAlignment="1">
      <alignment horizontal="justify" vertical="center"/>
    </xf>
    <xf numFmtId="0" fontId="3" fillId="4" borderId="7" xfId="0" applyFont="1" applyFill="1" applyBorder="1" applyAlignment="1">
      <alignment horizontal="center" vertical="center"/>
    </xf>
    <xf numFmtId="3" fontId="4" fillId="0" borderId="0" xfId="0" applyNumberFormat="1" applyFont="1" applyBorder="1"/>
    <xf numFmtId="10" fontId="4" fillId="0" borderId="0" xfId="0" applyNumberFormat="1" applyFont="1" applyBorder="1"/>
    <xf numFmtId="0" fontId="4" fillId="0" borderId="14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 wrapText="1"/>
    </xf>
    <xf numFmtId="3" fontId="4" fillId="0" borderId="15" xfId="0" applyNumberFormat="1" applyFont="1" applyBorder="1"/>
    <xf numFmtId="10" fontId="4" fillId="0" borderId="16" xfId="0" applyNumberFormat="1" applyFont="1" applyBorder="1"/>
    <xf numFmtId="0" fontId="4" fillId="0" borderId="17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10" fontId="4" fillId="0" borderId="18" xfId="0" applyNumberFormat="1" applyFont="1" applyBorder="1"/>
    <xf numFmtId="0" fontId="4" fillId="0" borderId="19" xfId="0" applyFont="1" applyFill="1" applyBorder="1" applyAlignment="1">
      <alignment horizontal="center" wrapText="1"/>
    </xf>
    <xf numFmtId="0" fontId="4" fillId="0" borderId="2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wrapText="1"/>
    </xf>
    <xf numFmtId="3" fontId="4" fillId="0" borderId="20" xfId="0" applyNumberFormat="1" applyFont="1" applyBorder="1"/>
    <xf numFmtId="10" fontId="4" fillId="0" borderId="21" xfId="0" applyNumberFormat="1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10" borderId="15" xfId="0" applyNumberForma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0" fontId="4" fillId="0" borderId="16" xfId="0" applyNumberFormat="1" applyFont="1" applyFill="1" applyBorder="1" applyAlignment="1">
      <alignment horizontal="center"/>
    </xf>
    <xf numFmtId="10" fontId="4" fillId="0" borderId="18" xfId="0" applyNumberFormat="1" applyFont="1" applyFill="1" applyBorder="1" applyAlignment="1">
      <alignment horizontal="center"/>
    </xf>
    <xf numFmtId="10" fontId="4" fillId="0" borderId="21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3" fontId="4" fillId="0" borderId="17" xfId="0" applyNumberFormat="1" applyFont="1" applyBorder="1"/>
    <xf numFmtId="3" fontId="4" fillId="0" borderId="19" xfId="0" applyNumberFormat="1" applyFont="1" applyBorder="1"/>
    <xf numFmtId="0" fontId="5" fillId="12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3" fontId="1" fillId="0" borderId="11" xfId="0" applyNumberFormat="1" applyFon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3" fontId="1" fillId="0" borderId="12" xfId="0" applyNumberFormat="1" applyFont="1" applyBorder="1"/>
    <xf numFmtId="3" fontId="1" fillId="0" borderId="13" xfId="0" applyNumberFormat="1" applyFont="1" applyBorder="1"/>
    <xf numFmtId="10" fontId="0" fillId="0" borderId="2" xfId="1" applyNumberFormat="1" applyFont="1" applyFill="1" applyBorder="1" applyAlignment="1">
      <alignment horizontal="center"/>
    </xf>
    <xf numFmtId="9" fontId="0" fillId="0" borderId="2" xfId="1" applyNumberFormat="1" applyFont="1" applyFill="1" applyBorder="1" applyAlignment="1">
      <alignment horizontal="center"/>
    </xf>
    <xf numFmtId="3" fontId="1" fillId="0" borderId="0" xfId="0" applyNumberFormat="1" applyFont="1" applyBorder="1"/>
    <xf numFmtId="9" fontId="9" fillId="0" borderId="2" xfId="1" applyNumberFormat="1" applyFont="1" applyFill="1" applyBorder="1" applyAlignment="1">
      <alignment horizontal="center"/>
    </xf>
    <xf numFmtId="10" fontId="1" fillId="0" borderId="10" xfId="1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right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0" fontId="0" fillId="0" borderId="1" xfId="0" applyBorder="1" applyAlignment="1">
      <alignment horizontal="justify"/>
    </xf>
    <xf numFmtId="0" fontId="0" fillId="0" borderId="7" xfId="0" applyBorder="1" applyAlignment="1">
      <alignment horizontal="justify"/>
    </xf>
    <xf numFmtId="0" fontId="1" fillId="0" borderId="8" xfId="0" applyFont="1" applyBorder="1" applyAlignment="1">
      <alignment horizontal="justify"/>
    </xf>
    <xf numFmtId="14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7">
    <dxf>
      <font>
        <b/>
        <i val="0"/>
        <color rgb="FFFFFF00"/>
      </font>
      <fill>
        <patternFill>
          <bgColor rgb="FF024883"/>
        </patternFill>
      </fill>
    </dxf>
    <dxf>
      <font>
        <b/>
        <i val="0"/>
        <color theme="0"/>
      </font>
      <fill>
        <patternFill>
          <bgColor rgb="FFE63036"/>
        </patternFill>
      </fill>
    </dxf>
    <dxf>
      <font>
        <b/>
        <i val="0"/>
        <color auto="1"/>
      </font>
      <fill>
        <patternFill>
          <bgColor rgb="FFF49611"/>
        </patternFill>
      </fill>
    </dxf>
    <dxf>
      <font>
        <b/>
        <i val="0"/>
        <color theme="0"/>
      </font>
      <fill>
        <patternFill>
          <bgColor rgb="FF742F8A"/>
        </patternFill>
      </fill>
    </dxf>
    <dxf>
      <font>
        <b/>
        <i val="0"/>
        <color theme="0"/>
      </font>
      <fill>
        <patternFill>
          <bgColor rgb="FFC126B8"/>
        </patternFill>
      </fill>
    </dxf>
    <dxf>
      <font>
        <b/>
        <i val="0"/>
        <color theme="0"/>
      </font>
      <fill>
        <patternFill>
          <bgColor rgb="FFB3272D"/>
        </patternFill>
      </fill>
    </dxf>
    <dxf>
      <font>
        <b/>
        <i val="0"/>
        <color auto="1"/>
      </font>
      <fill>
        <patternFill>
          <bgColor rgb="FF00ACB8"/>
        </patternFill>
      </fill>
    </dxf>
    <dxf>
      <font>
        <b/>
        <i val="0"/>
        <color auto="1"/>
      </font>
      <fill>
        <patternFill>
          <bgColor rgb="FFFF5000"/>
        </patternFill>
      </fill>
    </dxf>
    <dxf>
      <font>
        <b/>
        <i val="0"/>
        <color theme="0"/>
      </font>
      <fill>
        <patternFill>
          <bgColor rgb="FF4CB059"/>
        </patternFill>
      </fill>
    </dxf>
    <dxf>
      <font>
        <b/>
        <i val="0"/>
        <color rgb="FFFFFF00"/>
      </font>
      <fill>
        <patternFill>
          <bgColor rgb="FFBE1621"/>
        </patternFill>
      </fill>
    </dxf>
    <dxf>
      <font>
        <b/>
        <i val="0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E63036"/>
        </patternFill>
      </fill>
    </dxf>
    <dxf>
      <font>
        <b/>
        <i val="0"/>
        <color theme="0"/>
      </font>
      <fill>
        <patternFill>
          <bgColor rgb="FF024883"/>
        </patternFill>
      </fill>
    </dxf>
    <dxf>
      <font>
        <b/>
        <i val="0"/>
        <color rgb="FFFFFF00"/>
      </font>
      <fill>
        <patternFill>
          <bgColor rgb="FF024883"/>
        </patternFill>
      </fill>
    </dxf>
    <dxf>
      <font>
        <b/>
        <i val="0"/>
        <color rgb="FFFFFF00"/>
      </font>
      <fill>
        <patternFill>
          <bgColor rgb="FFBE1621"/>
        </patternFill>
      </fill>
    </dxf>
    <dxf>
      <font>
        <b/>
        <i val="0"/>
        <color theme="0"/>
      </font>
      <fill>
        <patternFill>
          <bgColor rgb="FF4CB059"/>
        </patternFill>
      </fill>
    </dxf>
    <dxf>
      <font>
        <b/>
        <i val="0"/>
        <color theme="0"/>
      </font>
      <fill>
        <patternFill>
          <bgColor rgb="FFB3272D"/>
        </patternFill>
      </fill>
    </dxf>
    <dxf>
      <font>
        <b/>
        <i val="0"/>
        <color auto="1"/>
      </font>
      <fill>
        <patternFill>
          <bgColor rgb="FF00ACB8"/>
        </patternFill>
      </fill>
    </dxf>
    <dxf>
      <font>
        <b/>
        <i val="0"/>
        <color theme="0"/>
      </font>
      <fill>
        <patternFill>
          <bgColor rgb="FFC126B8"/>
        </patternFill>
      </fill>
    </dxf>
    <dxf>
      <font>
        <b/>
        <i val="0"/>
        <color auto="1"/>
      </font>
      <fill>
        <patternFill>
          <bgColor rgb="FF288ABB"/>
        </patternFill>
      </fill>
    </dxf>
    <dxf>
      <font>
        <b/>
        <i val="0"/>
        <color theme="0"/>
      </font>
      <fill>
        <patternFill>
          <bgColor rgb="FFE6303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</dxf>
    <dxf>
      <font>
        <b/>
        <i val="0"/>
        <condense val="0"/>
        <extend val="0"/>
        <color indexed="8"/>
      </font>
      <fill>
        <patternFill>
          <bgColor rgb="FFFF5000"/>
        </patternFill>
      </fill>
    </dxf>
    <dxf>
      <font>
        <b/>
        <i val="0"/>
        <condense val="0"/>
        <extend val="0"/>
        <color indexed="9"/>
      </font>
      <fill>
        <patternFill>
          <bgColor rgb="FFE63036"/>
        </patternFill>
      </fill>
    </dxf>
    <dxf>
      <font>
        <b/>
        <i val="0"/>
        <color theme="0"/>
      </font>
      <fill>
        <patternFill>
          <bgColor rgb="FF024883"/>
        </patternFill>
      </fill>
    </dxf>
    <dxf>
      <font>
        <b/>
        <i val="0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8"/>
      </font>
      <fill>
        <patternFill>
          <bgColor rgb="FFFF66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8"/>
      </font>
      <fill>
        <patternFill>
          <bgColor rgb="FFFF66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24883"/>
      <color rgb="FFE63036"/>
      <color rgb="FFF49611"/>
      <color rgb="FF742F8A"/>
      <color rgb="FFC126B8"/>
      <color rgb="FFB3272D"/>
      <color rgb="FF00ACB8"/>
      <color rgb="FFFF5000"/>
      <color rgb="FF4CB059"/>
      <color rgb="FFBE1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45"/>
  <sheetViews>
    <sheetView tabSelected="1" zoomScale="85" zoomScaleNormal="85" workbookViewId="0">
      <pane xSplit="2" ySplit="7" topLeftCell="C111" activePane="bottomRight" state="frozen"/>
      <selection pane="topRight" activeCell="C1" sqref="C1"/>
      <selection pane="bottomLeft" activeCell="A8" sqref="A8"/>
      <selection pane="bottomRight" activeCell="A7" sqref="A7:D132"/>
    </sheetView>
  </sheetViews>
  <sheetFormatPr defaultColWidth="9.140625" defaultRowHeight="12.75" x14ac:dyDescent="0.2"/>
  <cols>
    <col min="1" max="1" width="11.28515625" customWidth="1"/>
    <col min="2" max="2" width="25.7109375" customWidth="1"/>
    <col min="3" max="3" width="15.140625" customWidth="1"/>
    <col min="4" max="4" width="12.28515625" customWidth="1"/>
    <col min="5" max="5" width="10.140625" customWidth="1"/>
    <col min="6" max="6" width="10.28515625" customWidth="1"/>
    <col min="7" max="7" width="13.7109375" customWidth="1"/>
    <col min="8" max="8" width="11.140625" customWidth="1"/>
    <col min="9" max="19" width="9.140625" customWidth="1"/>
    <col min="20" max="20" width="14.5703125" customWidth="1"/>
    <col min="21" max="21" width="11.28515625" customWidth="1"/>
    <col min="22" max="22" width="8" customWidth="1"/>
    <col min="23" max="23" width="10.5703125" customWidth="1"/>
    <col min="24" max="24" width="9.140625" customWidth="1"/>
    <col min="25" max="25" width="9.5703125" customWidth="1"/>
    <col min="26" max="26" width="9.42578125" customWidth="1"/>
    <col min="27" max="27" width="10.140625" customWidth="1"/>
    <col min="28" max="28" width="10.42578125" customWidth="1"/>
    <col min="29" max="29" width="9.42578125" customWidth="1"/>
    <col min="30" max="30" width="15.28515625" customWidth="1"/>
    <col min="31" max="31" width="16.140625" customWidth="1"/>
    <col min="32" max="32" width="11.5703125" customWidth="1"/>
    <col min="33" max="33" width="9.140625" hidden="1" customWidth="1"/>
    <col min="34" max="34" width="12.7109375" hidden="1" customWidth="1"/>
    <col min="35" max="35" width="13" customWidth="1"/>
    <col min="36" max="37" width="9.140625" customWidth="1"/>
    <col min="38" max="52" width="9.140625" hidden="1" customWidth="1"/>
    <col min="53" max="53" width="13.85546875" hidden="1" customWidth="1"/>
    <col min="54" max="55" width="9.140625" hidden="1" customWidth="1"/>
    <col min="56" max="56" width="12.28515625" hidden="1" customWidth="1"/>
    <col min="57" max="57" width="12.28515625" customWidth="1"/>
    <col min="58" max="59" width="9.140625" hidden="1" customWidth="1"/>
  </cols>
  <sheetData>
    <row r="1" spans="1:63" x14ac:dyDescent="0.2">
      <c r="A1" t="s">
        <v>139</v>
      </c>
    </row>
    <row r="2" spans="1:63" x14ac:dyDescent="0.2">
      <c r="A2" t="s">
        <v>140</v>
      </c>
    </row>
    <row r="3" spans="1:63" x14ac:dyDescent="0.2">
      <c r="A3" t="s">
        <v>141</v>
      </c>
    </row>
    <row r="4" spans="1:63" x14ac:dyDescent="0.2">
      <c r="A4" t="s">
        <v>142</v>
      </c>
      <c r="AE4" s="21"/>
      <c r="AF4" s="21"/>
      <c r="BE4" s="22" t="s">
        <v>170</v>
      </c>
      <c r="BH4" s="22"/>
      <c r="BI4" s="22"/>
      <c r="BJ4" s="22"/>
      <c r="BK4" s="22"/>
    </row>
    <row r="5" spans="1:63" x14ac:dyDescent="0.2">
      <c r="A5" t="s">
        <v>173</v>
      </c>
      <c r="AE5" s="21"/>
      <c r="AF5" s="21"/>
    </row>
    <row r="6" spans="1:63" ht="15.75" x14ac:dyDescent="0.2">
      <c r="F6" t="s">
        <v>179</v>
      </c>
      <c r="H6" s="108">
        <v>42177</v>
      </c>
      <c r="AE6" s="109" t="s">
        <v>162</v>
      </c>
      <c r="AF6" s="111"/>
      <c r="AG6" s="109" t="s">
        <v>161</v>
      </c>
      <c r="AH6" s="110"/>
      <c r="AI6" s="110"/>
      <c r="AJ6" s="110"/>
      <c r="AK6" s="111"/>
      <c r="AL6" s="112" t="s">
        <v>146</v>
      </c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4"/>
      <c r="BC6" s="109" t="s">
        <v>167</v>
      </c>
      <c r="BD6" s="110"/>
      <c r="BE6" s="110"/>
      <c r="BF6" s="110"/>
      <c r="BG6" s="110"/>
      <c r="BH6" s="110"/>
      <c r="BI6" s="111"/>
      <c r="BJ6" s="115" t="s">
        <v>147</v>
      </c>
      <c r="BK6" s="116"/>
    </row>
    <row r="7" spans="1:63" ht="51.75" thickBot="1" x14ac:dyDescent="0.25">
      <c r="A7" s="3" t="s">
        <v>135</v>
      </c>
      <c r="B7" s="3" t="s">
        <v>136</v>
      </c>
      <c r="C7" s="3" t="s">
        <v>180</v>
      </c>
      <c r="D7" s="3" t="s">
        <v>181</v>
      </c>
      <c r="E7" s="4" t="s">
        <v>171</v>
      </c>
      <c r="F7" s="4" t="s">
        <v>137</v>
      </c>
      <c r="G7" s="4" t="s">
        <v>138</v>
      </c>
      <c r="H7" s="4" t="s">
        <v>168</v>
      </c>
      <c r="I7" s="23" t="s">
        <v>72</v>
      </c>
      <c r="J7" s="84" t="s">
        <v>93</v>
      </c>
      <c r="K7" s="85" t="s">
        <v>0</v>
      </c>
      <c r="L7" s="86" t="s">
        <v>90</v>
      </c>
      <c r="M7" s="87" t="s">
        <v>17</v>
      </c>
      <c r="N7" s="24" t="s">
        <v>44</v>
      </c>
      <c r="O7" s="89" t="s">
        <v>70</v>
      </c>
      <c r="P7" s="88" t="s">
        <v>131</v>
      </c>
      <c r="Q7" s="90" t="s">
        <v>129</v>
      </c>
      <c r="R7" s="91" t="s">
        <v>5</v>
      </c>
      <c r="S7" s="25" t="s">
        <v>38</v>
      </c>
      <c r="T7" s="84" t="s">
        <v>151</v>
      </c>
      <c r="U7" s="84" t="s">
        <v>158</v>
      </c>
      <c r="V7" s="84" t="s">
        <v>159</v>
      </c>
      <c r="W7" s="84" t="s">
        <v>160</v>
      </c>
      <c r="X7" s="26" t="s">
        <v>157</v>
      </c>
      <c r="Y7" s="27" t="s">
        <v>31</v>
      </c>
      <c r="Z7" s="28" t="s">
        <v>143</v>
      </c>
      <c r="AA7" s="29" t="s">
        <v>144</v>
      </c>
      <c r="AB7" s="27" t="s">
        <v>145</v>
      </c>
      <c r="AC7" s="27" t="s">
        <v>156</v>
      </c>
      <c r="AD7" s="27" t="s">
        <v>172</v>
      </c>
      <c r="AE7" s="84" t="s">
        <v>151</v>
      </c>
      <c r="AF7" s="26" t="s">
        <v>157</v>
      </c>
      <c r="AG7" s="53" t="s">
        <v>163</v>
      </c>
      <c r="AH7" s="53" t="s">
        <v>164</v>
      </c>
      <c r="AI7" s="54" t="s">
        <v>148</v>
      </c>
      <c r="AJ7" s="54" t="s">
        <v>149</v>
      </c>
      <c r="AK7" s="54" t="s">
        <v>150</v>
      </c>
      <c r="AL7" s="23" t="s">
        <v>72</v>
      </c>
      <c r="AM7" s="84" t="s">
        <v>93</v>
      </c>
      <c r="AN7" s="85" t="s">
        <v>0</v>
      </c>
      <c r="AO7" s="86" t="s">
        <v>90</v>
      </c>
      <c r="AP7" s="87" t="s">
        <v>17</v>
      </c>
      <c r="AQ7" s="24" t="s">
        <v>44</v>
      </c>
      <c r="AR7" s="89" t="s">
        <v>70</v>
      </c>
      <c r="AS7" s="88" t="s">
        <v>131</v>
      </c>
      <c r="AT7" s="90" t="s">
        <v>129</v>
      </c>
      <c r="AU7" s="91" t="s">
        <v>5</v>
      </c>
      <c r="AV7" s="25" t="s">
        <v>38</v>
      </c>
      <c r="AW7" s="27" t="s">
        <v>31</v>
      </c>
      <c r="AX7" s="28" t="s">
        <v>143</v>
      </c>
      <c r="AY7" s="53" t="s">
        <v>152</v>
      </c>
      <c r="AZ7" s="53" t="s">
        <v>153</v>
      </c>
      <c r="BA7" s="84" t="s">
        <v>151</v>
      </c>
      <c r="BB7" s="26" t="s">
        <v>157</v>
      </c>
      <c r="BC7" s="53" t="s">
        <v>163</v>
      </c>
      <c r="BD7" s="53" t="s">
        <v>164</v>
      </c>
      <c r="BE7" s="54" t="s">
        <v>148</v>
      </c>
      <c r="BF7" s="53" t="s">
        <v>165</v>
      </c>
      <c r="BG7" s="53" t="s">
        <v>166</v>
      </c>
      <c r="BH7" s="54" t="s">
        <v>149</v>
      </c>
      <c r="BI7" s="54" t="s">
        <v>150</v>
      </c>
      <c r="BJ7" s="54" t="s">
        <v>154</v>
      </c>
      <c r="BK7" s="54" t="s">
        <v>155</v>
      </c>
    </row>
    <row r="8" spans="1:63" ht="13.5" thickTop="1" x14ac:dyDescent="0.2">
      <c r="A8" s="2">
        <v>1</v>
      </c>
      <c r="B8" s="105" t="s">
        <v>16</v>
      </c>
      <c r="C8" s="105">
        <f>IF(AE8="",0,1)</f>
        <v>0</v>
      </c>
      <c r="D8" s="105">
        <f>IF(AF8="",0,1)</f>
        <v>0</v>
      </c>
      <c r="E8" s="1">
        <v>43206</v>
      </c>
      <c r="F8" s="2">
        <v>82</v>
      </c>
      <c r="G8" s="2">
        <v>82</v>
      </c>
      <c r="H8" s="97">
        <f>G8/F8</f>
        <v>1</v>
      </c>
      <c r="I8" s="30">
        <v>8617</v>
      </c>
      <c r="J8" s="31">
        <v>10561</v>
      </c>
      <c r="K8" s="31">
        <v>797</v>
      </c>
      <c r="L8" s="31">
        <v>453</v>
      </c>
      <c r="M8" s="31">
        <v>1020</v>
      </c>
      <c r="N8" s="32"/>
      <c r="O8" s="31">
        <v>1473</v>
      </c>
      <c r="P8" s="31">
        <v>510</v>
      </c>
      <c r="Q8" s="32"/>
      <c r="R8" s="32"/>
      <c r="S8" s="32"/>
      <c r="T8" s="32"/>
      <c r="U8" s="32"/>
      <c r="V8" s="32"/>
      <c r="W8" s="32"/>
      <c r="X8" s="32"/>
      <c r="Y8" s="32"/>
      <c r="Z8" s="32"/>
      <c r="AA8" s="31">
        <v>21</v>
      </c>
      <c r="AB8" s="31">
        <v>1209</v>
      </c>
      <c r="AC8" s="33">
        <f>SUM(I8:AB8)</f>
        <v>24661</v>
      </c>
      <c r="AD8" s="102">
        <f>AC8/E8</f>
        <v>0.57077720686941624</v>
      </c>
      <c r="AE8" s="48"/>
      <c r="AF8" s="49"/>
      <c r="AG8" s="57" t="str">
        <f>IF(AL8=1,$I$7,IF(AM8=1,$J$7,IF(AN8=1,$K$7,IF(AO8=1,$L$7,IF(AP8=1,$M$7,IF(AQ8=1,$N$7,IF(AR8=1,$O$7,IF(AS8=1,$P$7,"otro"))))))))</f>
        <v>PRI</v>
      </c>
      <c r="AH8" s="58" t="str">
        <f>IF(AT8=1,$Q$7,IF(AU8=1,$R$7,IF(AV8=1,$S$7,IF(AW8=1,$Y$7,IF(AX8=1,$Z$7,IF(AZ8=1,$AB$7,IF(BA8=1,$AE$7,IF(BB8=1,$AF$7,"ninguno"))))))))</f>
        <v>ninguno</v>
      </c>
      <c r="AI8" s="59" t="str">
        <f>IF(AG8="otro",IF(AH8="ninguno","nada",AH8),AG8)</f>
        <v>PRI</v>
      </c>
      <c r="AJ8" s="60">
        <f>MAX(I8:AB8,AE8,AF8)</f>
        <v>10561</v>
      </c>
      <c r="AK8" s="61">
        <f>AJ8/AC8</f>
        <v>0.42824702972304446</v>
      </c>
      <c r="AL8" s="70">
        <f>RANK(I8,($I8,$J8,$K8,$L8,$M8,$N8,$O8,$P8,$Q8,$R8,$S8,$Y8,$Z8,$AA8,$AB8))</f>
        <v>2</v>
      </c>
      <c r="AM8" s="71">
        <f>RANK(J8,($I8,$J8,$K8,$L8,$M8,$N8,$O8,$P8,$Q8,$R8,$S8,$Y8,$Z8,$AA8,$AB8))</f>
        <v>1</v>
      </c>
      <c r="AN8" s="71">
        <f>RANK(K8,($I8,$J8,$K8,$L8,$M8,$N8,$O8,$P8,$Q8,$R8,$S8,$Y8,$Z8,$AA8,$AB8))</f>
        <v>6</v>
      </c>
      <c r="AO8" s="71">
        <f>RANK(L8,($I8,$J8,$K8,$L8,$M8,$N8,$O8,$P8,$Q8,$R8,$S8,$Y8,$Z8,$AA8,$AB8))</f>
        <v>8</v>
      </c>
      <c r="AP8" s="71">
        <f>RANK(M8,($I8,$J8,$K8,$L8,$M8,$N8,$O8,$P8,$Q8,$R8,$S8,$Y8,$Z8,$AA8,$AB8))</f>
        <v>5</v>
      </c>
      <c r="AQ8" s="32"/>
      <c r="AR8" s="71">
        <f>RANK(O8,($I8,$J8,$K8,$L8,$M8,$N8,$O8,$P8,$Q8,$R8,$S8,$Y8,$Z8,$AA8,$AB8))</f>
        <v>3</v>
      </c>
      <c r="AS8" s="71">
        <f>RANK(P8,($I8,$J8,$K8,$L8,$M8,$N8,$O8,$P8,$Q8,$R8,$S8,$Y8,$Z8,$AA8,$AB8))</f>
        <v>7</v>
      </c>
      <c r="AT8" s="32"/>
      <c r="AU8" s="32"/>
      <c r="AV8" s="32"/>
      <c r="AW8" s="32"/>
      <c r="AX8" s="32"/>
      <c r="AY8" s="71">
        <f>RANK(AA8,($I8,$J8,$K8,$L8,$M8,$N8,$O8,$P8,$Q8,$R8,$S8,$Y8,$Z8,$AA8,$AB8))</f>
        <v>9</v>
      </c>
      <c r="AZ8" s="71">
        <f>RANK(AB8,($I8,$J8,$K8,$L8,$M8,$N8,$O8,$P8,$Q8,$R8,$S8,$Y8,$Z8,$AA8,$AB8))</f>
        <v>4</v>
      </c>
      <c r="BA8" s="72"/>
      <c r="BB8" s="49"/>
      <c r="BC8" s="57" t="str">
        <f>IF(AL8=2,$I$7,IF(AM8=2,$J$7,IF(AN8=2,$K$7,IF(AO8=2,$L$7,IF(AP8=2,$M$7,IF(AQ8=2,$N$7,IF(AR8=2,$O$7,IF(AS8=2,$P$7,"otro"))))))))</f>
        <v>PAN</v>
      </c>
      <c r="BD8" s="59" t="str">
        <f>IF(AT8=2,$Q$7,IF(AU8=2,$R$7,IF(AV8=2,$S$7,IF(AW8=2,$Y$7,IF(AX8=2,$Z$7,IF(AZ8=2,$AB$7,IF(BA8=2,$AE$7,IF(BB8=2,$AF$7,"ninguno"))))))))</f>
        <v>ninguno</v>
      </c>
      <c r="BE8" s="59" t="str">
        <f>IF(BC8="otro",IF(BD8="ninguno","nada",BD8),BC8)</f>
        <v>PAN</v>
      </c>
      <c r="BF8" s="60">
        <f>IF(AL8=2,I8,IF(AM8=2,J8,IF(AN8=2,K8,IF(AO8=2,L8,IF(AP8=2,M8,IF(AQ8=2,N8,IF(AR8=2,O8,IF(AS8=2,P8,"otro"))))))))</f>
        <v>8617</v>
      </c>
      <c r="BG8" s="60" t="str">
        <f>IF(AT8=2,Q8,IF(AU8=2,R8,IF(AV8=2,S8,IF(AW8=2,Y8,IF(AX8=2,Z8,IF(AZ8=2,AB8,IF(BA8=2,AE8,IF(BB8=2,AF8,"ninguno"))))))))</f>
        <v>ninguno</v>
      </c>
      <c r="BH8" s="60">
        <f>IF(BF8="otro",IF(BG8="ninguno","nada",BG8),BF8)</f>
        <v>8617</v>
      </c>
      <c r="BI8" s="78">
        <f>BH8/AC8</f>
        <v>0.34941810956571107</v>
      </c>
      <c r="BJ8" s="81">
        <f>AJ8-BH8</f>
        <v>1944</v>
      </c>
      <c r="BK8" s="78">
        <f>AK8-BI8</f>
        <v>7.8828920157333393E-2</v>
      </c>
    </row>
    <row r="9" spans="1:63" x14ac:dyDescent="0.2">
      <c r="A9" s="2">
        <v>2</v>
      </c>
      <c r="B9" s="105" t="s">
        <v>112</v>
      </c>
      <c r="C9" s="105">
        <f t="shared" ref="C9:C72" si="0">IF(AE9="",0,1)</f>
        <v>1</v>
      </c>
      <c r="D9" s="105">
        <f t="shared" ref="D9:D72" si="1">IF(AF9="",0,1)</f>
        <v>0</v>
      </c>
      <c r="E9" s="1">
        <v>72755</v>
      </c>
      <c r="F9" s="2">
        <v>114</v>
      </c>
      <c r="G9" s="2">
        <v>114</v>
      </c>
      <c r="H9" s="97">
        <f t="shared" ref="H9:H72" si="2">G9/F9</f>
        <v>1</v>
      </c>
      <c r="I9" s="34">
        <v>1127</v>
      </c>
      <c r="J9" s="35">
        <v>19657</v>
      </c>
      <c r="K9" s="35">
        <v>7030</v>
      </c>
      <c r="L9" s="35">
        <v>1282</v>
      </c>
      <c r="M9" s="35">
        <v>710</v>
      </c>
      <c r="N9" s="35">
        <v>771</v>
      </c>
      <c r="O9" s="35">
        <v>582</v>
      </c>
      <c r="P9" s="35">
        <v>2656</v>
      </c>
      <c r="Q9" s="35">
        <v>700</v>
      </c>
      <c r="R9" s="35">
        <v>2049</v>
      </c>
      <c r="S9" s="36"/>
      <c r="T9" s="35">
        <v>45</v>
      </c>
      <c r="U9" s="35">
        <v>146</v>
      </c>
      <c r="V9" s="35">
        <v>7</v>
      </c>
      <c r="W9" s="35">
        <v>3</v>
      </c>
      <c r="X9" s="36"/>
      <c r="Y9" s="35">
        <v>2644</v>
      </c>
      <c r="Z9" s="36"/>
      <c r="AA9" s="35">
        <v>138</v>
      </c>
      <c r="AB9" s="35">
        <v>1100</v>
      </c>
      <c r="AC9" s="37">
        <f t="shared" ref="AC9:AC72" si="3">SUM(I9:AB9)</f>
        <v>40647</v>
      </c>
      <c r="AD9" s="103">
        <f t="shared" ref="AD9:AD72" si="4">AC9/E9</f>
        <v>0.55868325201017111</v>
      </c>
      <c r="AE9" s="34">
        <f t="shared" ref="AE9:AE71" si="5">J9+M9+O9+SUM(T9:W9)</f>
        <v>21150</v>
      </c>
      <c r="AF9" s="50"/>
      <c r="AG9" s="62" t="str">
        <f t="shared" ref="AG9:AG72" si="6">IF(AL9=1,$I$7,IF(AM9=1,$J$7,IF(AN9=1,$K$7,IF(AO9=1,$L$7,IF(AP9=1,$M$7,IF(AQ9=1,$N$7,IF(AR9=1,$O$7,IF(AS9=1,$P$7,"otro"))))))))</f>
        <v>otro</v>
      </c>
      <c r="AH9" s="63" t="str">
        <f t="shared" ref="AH9:AH72" si="7">IF(AT9=1,$Q$7,IF(AU9=1,$R$7,IF(AV9=1,$S$7,IF(AW9=1,$Y$7,IF(AX9=1,$Z$7,IF(AZ9=1,$AB$7,IF(BA9=1,$AE$7,IF(BB9=1,$AF$7,"ninguno"))))))))</f>
        <v>PRI-PVEM-NA</v>
      </c>
      <c r="AI9" s="7" t="str">
        <f t="shared" ref="AI9:AI72" si="8">IF(AG9="otro",IF(AH9="ninguno","nada",AH9),AG9)</f>
        <v>PRI-PVEM-NA</v>
      </c>
      <c r="AJ9" s="13">
        <f t="shared" ref="AJ9:AJ72" si="9">MAX(I9:AB9,AE9,AF9)</f>
        <v>21150</v>
      </c>
      <c r="AK9" s="64">
        <f t="shared" ref="AK9:AK72" si="10">AJ9/AC9</f>
        <v>0.52033360395601147</v>
      </c>
      <c r="AL9" s="73">
        <f>RANK(I9,($I9,$K9,$L9,$N9,$P9,$Q9,$R9,$S9,$Y9,$Z9,$AA9,$AB9,$AE9))</f>
        <v>7</v>
      </c>
      <c r="AM9" s="38"/>
      <c r="AN9" s="6">
        <f>RANK(K9,($I9,$K9,$L9,$N9,$P9,$Q9,$R9,$S9,$Y9,$Z9,$AA9,$AB9,$AE9))</f>
        <v>2</v>
      </c>
      <c r="AO9" s="6">
        <f>RANK(L9,($I9,$K9,$L9,$N9,$P9,$Q9,$R9,$S9,$Y9,$Z9,$AA9,$AB9,$AE9))</f>
        <v>6</v>
      </c>
      <c r="AP9" s="36"/>
      <c r="AQ9" s="6">
        <f>RANK(N9,($I9,$K9,$L9,$N9,$P9,$Q9,$R9,$S9,$Y9,$Z9,$AA9,$AB9,$AE9))</f>
        <v>9</v>
      </c>
      <c r="AR9" s="36"/>
      <c r="AS9" s="6">
        <f>RANK(P9,($I9,$K9,$L9,$N9,$P9,$Q9,$R9,$S9,$Y9,$Z9,$AA9,$AB9,$AE9))</f>
        <v>3</v>
      </c>
      <c r="AT9" s="6">
        <f>RANK(Q9,($I9,$K9,$L9,$N9,$P9,$Q9,$R9,$S9,$Y9,$Z9,$AA9,$AB9,$AE9))</f>
        <v>10</v>
      </c>
      <c r="AU9" s="6">
        <f>RANK(R9,($I9,$K9,$L9,$N9,$P9,$Q9,$R9,$S9,$Y9,$Z9,$AA9,$AB9,$AE9))</f>
        <v>5</v>
      </c>
      <c r="AV9" s="36"/>
      <c r="AW9" s="6">
        <f>RANK(Y9,($I9,$K9,$L9,$N9,$P9,$Q9,$R9,$S9,$Y9,$Z9,$AA9,$AB9,$AE9))</f>
        <v>4</v>
      </c>
      <c r="AX9" s="36"/>
      <c r="AY9" s="6">
        <f>RANK(AA9,($I9,$K9,$L9,$N9,$P9,$Q9,$R9,$S9,$Y9,$Z9,$AA9,$AB9,$AE9))</f>
        <v>11</v>
      </c>
      <c r="AZ9" s="6">
        <f>RANK(AB9,($I9,$K9,$L9,$N9,$P9,$Q9,$R9,$S9,$Y9,$Z9,$AA9,$AB9,$AE9))</f>
        <v>8</v>
      </c>
      <c r="BA9" s="6">
        <f>RANK(AE9,($I9,$K9,$L9,$N9,$P9,$Q9,$R9,$S9,$Y9,$Z9,$AA9,$AB9,$AE9))</f>
        <v>1</v>
      </c>
      <c r="BB9" s="50"/>
      <c r="BC9" s="62" t="str">
        <f t="shared" ref="BC9:BC72" si="11">IF(AL9=2,$I$7,IF(AM9=2,$J$7,IF(AN9=2,$K$7,IF(AO9=2,$L$7,IF(AP9=2,$M$7,IF(AQ9=2,$N$7,IF(AR9=2,$O$7,IF(AS9=2,$P$7,"otro"))))))))</f>
        <v>PRD</v>
      </c>
      <c r="BD9" s="7" t="str">
        <f t="shared" ref="BD9:BD72" si="12">IF(AT9=2,$Q$7,IF(AU9=2,$R$7,IF(AV9=2,$S$7,IF(AW9=2,$Y$7,IF(AX9=2,$Z$7,IF(AZ9=2,$AB$7,IF(BA9=2,$AE$7,IF(BB9=2,$AF$7,"ninguno"))))))))</f>
        <v>ninguno</v>
      </c>
      <c r="BE9" s="7" t="str">
        <f t="shared" ref="BE9:BE72" si="13">IF(BC9="otro",IF(BD9="ninguno","nada",BD9),BC9)</f>
        <v>PRD</v>
      </c>
      <c r="BF9" s="13">
        <f t="shared" ref="BF9:BF72" si="14">IF(AL9=2,I9,IF(AM9=2,J9,IF(AN9=2,K9,IF(AO9=2,L9,IF(AP9=2,M9,IF(AQ9=2,N9,IF(AR9=2,O9,IF(AS9=2,P9,"otro"))))))))</f>
        <v>7030</v>
      </c>
      <c r="BG9" s="13" t="str">
        <f t="shared" ref="BG9:BG72" si="15">IF(AT9=2,Q9,IF(AU9=2,R9,IF(AV9=2,S9,IF(AW9=2,Y9,IF(AX9=2,Z9,IF(AZ9=2,AB9,IF(BA9=2,AE9,IF(BB9=2,AF9,"ninguno"))))))))</f>
        <v>ninguno</v>
      </c>
      <c r="BH9" s="13">
        <f t="shared" ref="BH9:BH72" si="16">IF(BF9="otro",IF(BG9="ninguno","nada",BG9),BF9)</f>
        <v>7030</v>
      </c>
      <c r="BI9" s="79">
        <f t="shared" ref="BI9:BI72" si="17">BH9/AC9</f>
        <v>0.1729524934189485</v>
      </c>
      <c r="BJ9" s="82">
        <f t="shared" ref="BJ9:BJ72" si="18">AJ9-BH9</f>
        <v>14120</v>
      </c>
      <c r="BK9" s="79">
        <f t="shared" ref="BK9:BK72" si="19">AK9-BI9</f>
        <v>0.347381110537063</v>
      </c>
    </row>
    <row r="10" spans="1:63" x14ac:dyDescent="0.2">
      <c r="A10" s="2">
        <v>3</v>
      </c>
      <c r="B10" s="105" t="s">
        <v>134</v>
      </c>
      <c r="C10" s="105">
        <f t="shared" si="0"/>
        <v>0</v>
      </c>
      <c r="D10" s="105">
        <f t="shared" si="1"/>
        <v>0</v>
      </c>
      <c r="E10" s="1">
        <v>30662</v>
      </c>
      <c r="F10" s="2">
        <v>57</v>
      </c>
      <c r="G10" s="2">
        <v>57</v>
      </c>
      <c r="H10" s="99">
        <f t="shared" si="2"/>
        <v>1</v>
      </c>
      <c r="I10" s="34">
        <v>2018</v>
      </c>
      <c r="J10" s="35">
        <v>11156</v>
      </c>
      <c r="K10" s="35">
        <v>2841</v>
      </c>
      <c r="L10" s="35">
        <v>477</v>
      </c>
      <c r="M10" s="35">
        <v>379</v>
      </c>
      <c r="N10" s="36"/>
      <c r="O10" s="35">
        <v>804</v>
      </c>
      <c r="P10" s="35">
        <v>1035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5">
        <v>14</v>
      </c>
      <c r="AB10" s="35">
        <v>968</v>
      </c>
      <c r="AC10" s="37">
        <f t="shared" si="3"/>
        <v>19692</v>
      </c>
      <c r="AD10" s="103">
        <f t="shared" si="4"/>
        <v>0.64222816515556713</v>
      </c>
      <c r="AE10" s="51"/>
      <c r="AF10" s="50"/>
      <c r="AG10" s="62" t="str">
        <f t="shared" si="6"/>
        <v>PRI</v>
      </c>
      <c r="AH10" s="63" t="str">
        <f t="shared" si="7"/>
        <v>ninguno</v>
      </c>
      <c r="AI10" s="7" t="str">
        <f t="shared" si="8"/>
        <v>PRI</v>
      </c>
      <c r="AJ10" s="13">
        <f t="shared" si="9"/>
        <v>11156</v>
      </c>
      <c r="AK10" s="64">
        <f t="shared" si="10"/>
        <v>0.56652447694495223</v>
      </c>
      <c r="AL10" s="73">
        <f>RANK(I10,($I10,$J10,$K10,$L10,$M10,$N10,$O10,$P10,$Q10,$R10,$S10,$Y10,$Z10,$AA10,$AB10))</f>
        <v>3</v>
      </c>
      <c r="AM10" s="6">
        <f>RANK(J10,($I10,$J10,$K10,$L10,$M10,$N10,$O10,$P10,$Q10,$R10,$S10,$Y10,$Z10,$AA10,$AB10))</f>
        <v>1</v>
      </c>
      <c r="AN10" s="6">
        <f>RANK(K10,($I10,$J10,$K10,$L10,$M10,$N10,$O10,$P10,$Q10,$R10,$S10,$Y10,$Z10,$AA10,$AB10))</f>
        <v>2</v>
      </c>
      <c r="AO10" s="6">
        <f>RANK(L10,($I10,$J10,$K10,$L10,$M10,$N10,$O10,$P10,$Q10,$R10,$S10,$Y10,$Z10,$AA10,$AB10))</f>
        <v>7</v>
      </c>
      <c r="AP10" s="6">
        <f>RANK(M10,($I10,$J10,$K10,$L10,$M10,$N10,$O10,$P10,$Q10,$R10,$S10,$Y10,$Z10,$AA10,$AB10))</f>
        <v>8</v>
      </c>
      <c r="AQ10" s="36"/>
      <c r="AR10" s="6">
        <f>RANK(O10,($I10,$J10,$K10,$L10,$M10,$N10,$O10,$P10,$Q10,$R10,$S10,$Y10,$Z10,$AA10,$AB10))</f>
        <v>6</v>
      </c>
      <c r="AS10" s="6">
        <f>RANK(P10,($I10,$J10,$K10,$L10,$M10,$N10,$O10,$P10,$Q10,$R10,$S10,$Y10,$Z10,$AA10,$AB10))</f>
        <v>4</v>
      </c>
      <c r="AT10" s="36"/>
      <c r="AU10" s="36"/>
      <c r="AV10" s="36"/>
      <c r="AW10" s="36"/>
      <c r="AX10" s="36"/>
      <c r="AY10" s="6">
        <f>RANK(AA10,($I10,$J10,$K10,$L10,$M10,$N10,$O10,$P10,$Q10,$R10,$S10,$Y10,$Z10,$AA10,$AB10))</f>
        <v>9</v>
      </c>
      <c r="AZ10" s="6">
        <f>RANK(AB10,($I10,$J10,$K10,$L10,$M10,$N10,$O10,$P10,$Q10,$R10,$S10,$Y10,$Z10,$AA10,$AB10))</f>
        <v>5</v>
      </c>
      <c r="BA10" s="38"/>
      <c r="BB10" s="50"/>
      <c r="BC10" s="62" t="str">
        <f t="shared" si="11"/>
        <v>PRD</v>
      </c>
      <c r="BD10" s="7" t="str">
        <f t="shared" si="12"/>
        <v>ninguno</v>
      </c>
      <c r="BE10" s="7" t="str">
        <f t="shared" si="13"/>
        <v>PRD</v>
      </c>
      <c r="BF10" s="13">
        <f t="shared" si="14"/>
        <v>2841</v>
      </c>
      <c r="BG10" s="13" t="str">
        <f t="shared" si="15"/>
        <v>ninguno</v>
      </c>
      <c r="BH10" s="13">
        <f t="shared" si="16"/>
        <v>2841</v>
      </c>
      <c r="BI10" s="79">
        <f t="shared" si="17"/>
        <v>0.14427178549664837</v>
      </c>
      <c r="BJ10" s="82">
        <f t="shared" si="18"/>
        <v>8315</v>
      </c>
      <c r="BK10" s="79">
        <f t="shared" si="19"/>
        <v>0.42225269144830385</v>
      </c>
    </row>
    <row r="11" spans="1:63" ht="25.5" x14ac:dyDescent="0.2">
      <c r="A11" s="2">
        <v>4</v>
      </c>
      <c r="B11" s="105" t="s">
        <v>114</v>
      </c>
      <c r="C11" s="105">
        <f t="shared" si="0"/>
        <v>1</v>
      </c>
      <c r="D11" s="105">
        <f t="shared" si="1"/>
        <v>0</v>
      </c>
      <c r="E11" s="1">
        <v>11259</v>
      </c>
      <c r="F11" s="2">
        <v>23</v>
      </c>
      <c r="G11" s="2">
        <v>23</v>
      </c>
      <c r="H11" s="97">
        <f t="shared" si="2"/>
        <v>1</v>
      </c>
      <c r="I11" s="34">
        <v>3940</v>
      </c>
      <c r="J11" s="35">
        <v>4095</v>
      </c>
      <c r="K11" s="35">
        <v>52</v>
      </c>
      <c r="L11" s="35">
        <v>221</v>
      </c>
      <c r="M11" s="35">
        <v>33</v>
      </c>
      <c r="N11" s="35">
        <v>29</v>
      </c>
      <c r="O11" s="35">
        <v>24</v>
      </c>
      <c r="P11" s="35">
        <v>38</v>
      </c>
      <c r="Q11" s="35">
        <v>116</v>
      </c>
      <c r="R11" s="38"/>
      <c r="S11" s="35">
        <v>29</v>
      </c>
      <c r="T11" s="35">
        <v>66</v>
      </c>
      <c r="U11" s="35">
        <v>44</v>
      </c>
      <c r="V11" s="35">
        <v>4</v>
      </c>
      <c r="W11" s="35">
        <v>0</v>
      </c>
      <c r="X11" s="36"/>
      <c r="Y11" s="36"/>
      <c r="Z11" s="36"/>
      <c r="AA11" s="35">
        <v>0</v>
      </c>
      <c r="AB11" s="35">
        <v>133</v>
      </c>
      <c r="AC11" s="37">
        <f t="shared" si="3"/>
        <v>8824</v>
      </c>
      <c r="AD11" s="103">
        <f t="shared" si="4"/>
        <v>0.7837285726973976</v>
      </c>
      <c r="AE11" s="34">
        <f t="shared" si="5"/>
        <v>4266</v>
      </c>
      <c r="AF11" s="50"/>
      <c r="AG11" s="62" t="str">
        <f t="shared" si="6"/>
        <v>otro</v>
      </c>
      <c r="AH11" s="63" t="str">
        <f t="shared" si="7"/>
        <v>PRI-PVEM-NA</v>
      </c>
      <c r="AI11" s="7" t="str">
        <f t="shared" si="8"/>
        <v>PRI-PVEM-NA</v>
      </c>
      <c r="AJ11" s="13">
        <f t="shared" si="9"/>
        <v>4266</v>
      </c>
      <c r="AK11" s="64">
        <f t="shared" si="10"/>
        <v>0.48345421577515868</v>
      </c>
      <c r="AL11" s="73">
        <f>RANK(I11,($I11,$K11,$L11,$N11,$P11,$Q11,$R11,$S11,$Y11,$Z11,$AA11,$AB11,$AE11))</f>
        <v>2</v>
      </c>
      <c r="AM11" s="38"/>
      <c r="AN11" s="6">
        <f>RANK(K11,($I11,$K11,$L11,$N11,$P11,$Q11,$R11,$S11,$Y11,$Z11,$AA11,$AB11,$AE11))</f>
        <v>6</v>
      </c>
      <c r="AO11" s="6">
        <f>RANK(L11,($I11,$K11,$L11,$N11,$P11,$Q11,$R11,$S11,$Y11,$Z11,$AA11,$AB11,$AE11))</f>
        <v>3</v>
      </c>
      <c r="AP11" s="36"/>
      <c r="AQ11" s="6">
        <f>RANK(N11,($I11,$K11,$L11,$N11,$P11,$Q11,$R11,$S11,$Y11,$Z11,$AA11,$AB11,$AE11))</f>
        <v>8</v>
      </c>
      <c r="AR11" s="36"/>
      <c r="AS11" s="6">
        <f>RANK(P11,($I11,$K11,$L11,$N11,$P11,$Q11,$R11,$S11,$Y11,$Z11,$AA11,$AB11,$AE11))</f>
        <v>7</v>
      </c>
      <c r="AT11" s="6">
        <f>RANK(Q11,($I11,$K11,$L11,$N11,$P11,$Q11,$R11,$S11,$Y11,$Z11,$AA11,$AB11,$AE11))</f>
        <v>5</v>
      </c>
      <c r="AU11" s="36"/>
      <c r="AV11" s="6">
        <f>RANK(S11,($I11,$K11,$L11,$N11,$P11,$Q11,$R11,$S11,$Y11,$Z11,$AA11,$AB11,$AE11))</f>
        <v>8</v>
      </c>
      <c r="AW11" s="36"/>
      <c r="AX11" s="36"/>
      <c r="AY11" s="6">
        <f>RANK(AA11,($I11,$K11,$L11,$N11,$P11,$Q11,$R11,$S11,$Y11,$Z11,$AA11,$AB11,$AE11))</f>
        <v>10</v>
      </c>
      <c r="AZ11" s="6">
        <f>RANK(AB11,($I11,$K11,$L11,$N11,$P11,$Q11,$R11,$S11,$Y11,$Z11,$AA11,$AB11,$AE11))</f>
        <v>4</v>
      </c>
      <c r="BA11" s="6">
        <f>RANK(AE11,($I11,$K11,$L11,$N11,$P11,$Q11,$R11,$S11,$Y11,$Z11,$AA11,$AB11,$AE11))</f>
        <v>1</v>
      </c>
      <c r="BB11" s="50"/>
      <c r="BC11" s="62" t="str">
        <f t="shared" si="11"/>
        <v>PAN</v>
      </c>
      <c r="BD11" s="7" t="str">
        <f t="shared" si="12"/>
        <v>ninguno</v>
      </c>
      <c r="BE11" s="7" t="str">
        <f t="shared" si="13"/>
        <v>PAN</v>
      </c>
      <c r="BF11" s="13">
        <f t="shared" si="14"/>
        <v>3940</v>
      </c>
      <c r="BG11" s="13" t="str">
        <f t="shared" si="15"/>
        <v>ninguno</v>
      </c>
      <c r="BH11" s="13">
        <f t="shared" si="16"/>
        <v>3940</v>
      </c>
      <c r="BI11" s="79">
        <f t="shared" si="17"/>
        <v>0.44650951949229373</v>
      </c>
      <c r="BJ11" s="82">
        <f t="shared" si="18"/>
        <v>326</v>
      </c>
      <c r="BK11" s="79">
        <f t="shared" si="19"/>
        <v>3.6944696282864953E-2</v>
      </c>
    </row>
    <row r="12" spans="1:63" x14ac:dyDescent="0.2">
      <c r="A12" s="2">
        <v>5</v>
      </c>
      <c r="B12" s="105" t="s">
        <v>58</v>
      </c>
      <c r="C12" s="105">
        <f t="shared" si="0"/>
        <v>0</v>
      </c>
      <c r="D12" s="105">
        <f t="shared" si="1"/>
        <v>0</v>
      </c>
      <c r="E12" s="1">
        <v>103614</v>
      </c>
      <c r="F12" s="2">
        <v>171</v>
      </c>
      <c r="G12" s="2">
        <v>171</v>
      </c>
      <c r="H12" s="97">
        <f t="shared" si="2"/>
        <v>1</v>
      </c>
      <c r="I12" s="34">
        <v>6506</v>
      </c>
      <c r="J12" s="35">
        <v>18909</v>
      </c>
      <c r="K12" s="35">
        <v>7995</v>
      </c>
      <c r="L12" s="35">
        <v>7023</v>
      </c>
      <c r="M12" s="35">
        <v>3251</v>
      </c>
      <c r="N12" s="35">
        <v>2380</v>
      </c>
      <c r="O12" s="35">
        <v>2682</v>
      </c>
      <c r="P12" s="35">
        <v>1772</v>
      </c>
      <c r="Q12" s="35">
        <v>2599</v>
      </c>
      <c r="R12" s="35">
        <v>1586</v>
      </c>
      <c r="S12" s="35">
        <v>232</v>
      </c>
      <c r="T12" s="38"/>
      <c r="U12" s="38"/>
      <c r="V12" s="38"/>
      <c r="W12" s="38"/>
      <c r="X12" s="36"/>
      <c r="Y12" s="36"/>
      <c r="Z12" s="36"/>
      <c r="AA12" s="35">
        <v>34</v>
      </c>
      <c r="AB12" s="35">
        <v>2516</v>
      </c>
      <c r="AC12" s="37">
        <f t="shared" si="3"/>
        <v>57485</v>
      </c>
      <c r="AD12" s="103">
        <f t="shared" si="4"/>
        <v>0.55479954446310342</v>
      </c>
      <c r="AE12" s="51"/>
      <c r="AF12" s="50"/>
      <c r="AG12" s="62" t="str">
        <f t="shared" si="6"/>
        <v>PRI</v>
      </c>
      <c r="AH12" s="63" t="str">
        <f t="shared" si="7"/>
        <v>ninguno</v>
      </c>
      <c r="AI12" s="7" t="str">
        <f t="shared" si="8"/>
        <v>PRI</v>
      </c>
      <c r="AJ12" s="13">
        <f t="shared" si="9"/>
        <v>18909</v>
      </c>
      <c r="AK12" s="64">
        <f t="shared" si="10"/>
        <v>0.32893798382186656</v>
      </c>
      <c r="AL12" s="73">
        <f>RANK(I12,($I12,$J12,$K12,$L12,$M12,$N12,$O12,$P12,$Q12,$R12,$S12,$Y12,$Z12,$AA12,$AB12))</f>
        <v>4</v>
      </c>
      <c r="AM12" s="6">
        <f>RANK(J12,($I12,$J12,$K12,$L12,$M12,$N12,$O12,$P12,$Q12,$R12,$S12,$Y12,$Z12,$AA12,$AB12))</f>
        <v>1</v>
      </c>
      <c r="AN12" s="6">
        <f>RANK(K12,($I12,$J12,$K12,$L12,$M12,$N12,$O12,$P12,$Q12,$R12,$S12,$Y12,$Z12,$AA12,$AB12))</f>
        <v>2</v>
      </c>
      <c r="AO12" s="6">
        <f>RANK(L12,($I12,$J12,$K12,$L12,$M12,$N12,$O12,$P12,$Q12,$R12,$S12,$Y12,$Z12,$AA12,$AB12))</f>
        <v>3</v>
      </c>
      <c r="AP12" s="6">
        <f>RANK(M12,($I12,$J12,$K12,$L12,$M12,$N12,$O12,$P12,$Q12,$R12,$S12,$Y12,$Z12,$AA12,$AB12))</f>
        <v>5</v>
      </c>
      <c r="AQ12" s="6">
        <f>RANK(N12,($I12,$J12,$K12,$L12,$M12,$N12,$O12,$P12,$Q12,$R12,$S12,$Y12,$Z12,$AA12,$AB12))</f>
        <v>9</v>
      </c>
      <c r="AR12" s="6">
        <f>RANK(O12,($I12,$J12,$K12,$L12,$M12,$N12,$O12,$P12,$Q12,$R12,$S12,$Y12,$Z12,$AA12,$AB12))</f>
        <v>6</v>
      </c>
      <c r="AS12" s="6">
        <f>RANK(P12,($I12,$J12,$K12,$L12,$M12,$N12,$O12,$P12,$Q12,$R12,$S12,$Y12,$Z12,$AA12,$AB12))</f>
        <v>10</v>
      </c>
      <c r="AT12" s="6">
        <f>RANK(Q12,($I12,$J12,$K12,$L12,$M12,$N12,$O12,$P12,$Q12,$R12,$S12,$Y12,$Z12,$AA12,$AB12))</f>
        <v>7</v>
      </c>
      <c r="AU12" s="6">
        <f>RANK(R12,($I12,$J12,$K12,$L12,$M12,$N12,$O12,$P12,$Q12,$R12,$S12,$Y12,$Z12,$AA12,$AB12))</f>
        <v>11</v>
      </c>
      <c r="AV12" s="6">
        <f>RANK(S12,($I12,$J12,$K12,$L12,$M12,$N12,$O12,$P12,$Q12,$R12,$S12,$Y12,$Z12,$AA12,$AB12))</f>
        <v>12</v>
      </c>
      <c r="AW12" s="36"/>
      <c r="AX12" s="36"/>
      <c r="AY12" s="6">
        <f>RANK(AA12,($I12,$J12,$K12,$L12,$M12,$N12,$O12,$P12,$Q12,$R12,$S12,$Y12,$Z12,$AA12,$AB12))</f>
        <v>13</v>
      </c>
      <c r="AZ12" s="6">
        <f>RANK(AB12,($I12,$J12,$K12,$L12,$M12,$N12,$O12,$P12,$Q12,$R12,$S12,$Y12,$Z12,$AA12,$AB12))</f>
        <v>8</v>
      </c>
      <c r="BA12" s="38"/>
      <c r="BB12" s="50"/>
      <c r="BC12" s="62" t="str">
        <f t="shared" si="11"/>
        <v>PRD</v>
      </c>
      <c r="BD12" s="7" t="str">
        <f t="shared" si="12"/>
        <v>ninguno</v>
      </c>
      <c r="BE12" s="7" t="str">
        <f t="shared" si="13"/>
        <v>PRD</v>
      </c>
      <c r="BF12" s="13">
        <f t="shared" si="14"/>
        <v>7995</v>
      </c>
      <c r="BG12" s="13" t="str">
        <f t="shared" si="15"/>
        <v>ninguno</v>
      </c>
      <c r="BH12" s="13">
        <f t="shared" si="16"/>
        <v>7995</v>
      </c>
      <c r="BI12" s="79">
        <f t="shared" si="17"/>
        <v>0.13907975993737498</v>
      </c>
      <c r="BJ12" s="82">
        <f t="shared" si="18"/>
        <v>10914</v>
      </c>
      <c r="BK12" s="79">
        <f t="shared" si="19"/>
        <v>0.18985822388449158</v>
      </c>
    </row>
    <row r="13" spans="1:63" x14ac:dyDescent="0.2">
      <c r="A13" s="2">
        <v>6</v>
      </c>
      <c r="B13" s="105" t="s">
        <v>128</v>
      </c>
      <c r="C13" s="105">
        <f t="shared" si="0"/>
        <v>1</v>
      </c>
      <c r="D13" s="105">
        <f t="shared" si="1"/>
        <v>1</v>
      </c>
      <c r="E13" s="1">
        <v>7737</v>
      </c>
      <c r="F13" s="2">
        <v>13</v>
      </c>
      <c r="G13" s="2">
        <v>13</v>
      </c>
      <c r="H13" s="97">
        <f t="shared" si="2"/>
        <v>1</v>
      </c>
      <c r="I13" s="34">
        <v>912</v>
      </c>
      <c r="J13" s="35">
        <v>1621</v>
      </c>
      <c r="K13" s="35">
        <v>1423</v>
      </c>
      <c r="L13" s="35">
        <v>220</v>
      </c>
      <c r="M13" s="35">
        <v>42</v>
      </c>
      <c r="N13" s="36"/>
      <c r="O13" s="35">
        <v>54</v>
      </c>
      <c r="P13" s="35">
        <v>129</v>
      </c>
      <c r="Q13" s="38"/>
      <c r="R13" s="35">
        <v>827</v>
      </c>
      <c r="S13" s="38"/>
      <c r="T13" s="35">
        <v>3</v>
      </c>
      <c r="U13" s="35">
        <v>5</v>
      </c>
      <c r="V13" s="35">
        <v>6</v>
      </c>
      <c r="W13" s="35">
        <v>0</v>
      </c>
      <c r="X13" s="35">
        <v>16</v>
      </c>
      <c r="Y13" s="36"/>
      <c r="Z13" s="36"/>
      <c r="AA13" s="35">
        <v>6</v>
      </c>
      <c r="AB13" s="35">
        <v>157</v>
      </c>
      <c r="AC13" s="37">
        <f t="shared" si="3"/>
        <v>5421</v>
      </c>
      <c r="AD13" s="103">
        <f t="shared" si="4"/>
        <v>0.70065917022101587</v>
      </c>
      <c r="AE13" s="34">
        <f t="shared" si="5"/>
        <v>1731</v>
      </c>
      <c r="AF13" s="37">
        <f t="shared" ref="AF13:AF63" si="20">I13+L13+X13</f>
        <v>1148</v>
      </c>
      <c r="AG13" s="62" t="str">
        <f t="shared" si="6"/>
        <v>otro</v>
      </c>
      <c r="AH13" s="63" t="str">
        <f t="shared" si="7"/>
        <v>PRI-PVEM-NA</v>
      </c>
      <c r="AI13" s="7" t="str">
        <f t="shared" si="8"/>
        <v>PRI-PVEM-NA</v>
      </c>
      <c r="AJ13" s="13">
        <f t="shared" si="9"/>
        <v>1731</v>
      </c>
      <c r="AK13" s="64">
        <f t="shared" si="10"/>
        <v>0.3193137797454344</v>
      </c>
      <c r="AL13" s="51"/>
      <c r="AM13" s="38"/>
      <c r="AN13" s="6">
        <f>RANK(K13,($K13,$N13,$P13,$Q13,$R13,$S13,$Y13,$Z13,$AA13,$AB13,$AE13,$AF13))</f>
        <v>2</v>
      </c>
      <c r="AO13" s="38"/>
      <c r="AP13" s="36"/>
      <c r="AQ13" s="36"/>
      <c r="AR13" s="36"/>
      <c r="AS13" s="6">
        <f>RANK(P13,($K13,$N13,$P13,$Q13,$R13,$S13,$Y13,$Z13,$AA13,$AB13,$AE13,$AF13))</f>
        <v>6</v>
      </c>
      <c r="AT13" s="36"/>
      <c r="AU13" s="6">
        <f>RANK(R13,($K13,$N13,$P13,$Q13,$R13,$S13,$Y13,$Z13,$AA13,$AB13,$AE13,$AF13))</f>
        <v>4</v>
      </c>
      <c r="AV13" s="36"/>
      <c r="AW13" s="36"/>
      <c r="AX13" s="36"/>
      <c r="AY13" s="6">
        <f>RANK(AA13,($K13,$N13,$P13,$Q13,$R13,$S13,$Y13,$Z13,$AA13,$AB13,$AE13,$AF13))</f>
        <v>7</v>
      </c>
      <c r="AZ13" s="6">
        <f>RANK(AB13,($K13,$N13,$P13,$Q13,$R13,$S13,$Y13,$Z13,$AA13,$AB13,$AE13,$AF13))</f>
        <v>5</v>
      </c>
      <c r="BA13" s="6">
        <f>RANK(AE13,($K13,$N13,$P13,$Q13,$R13,$S13,$Y13,$Z13,$AA13,$AB13,$AE13,$AF13))</f>
        <v>1</v>
      </c>
      <c r="BB13" s="74">
        <f>RANK(AF13,($K13,$N13,$P13,$Q13,$R13,$S13,$Y13,$Z13,$AA13,$AB13,$AE13,$AF13))</f>
        <v>3</v>
      </c>
      <c r="BC13" s="62" t="str">
        <f t="shared" si="11"/>
        <v>PRD</v>
      </c>
      <c r="BD13" s="7" t="str">
        <f t="shared" si="12"/>
        <v>ninguno</v>
      </c>
      <c r="BE13" s="7" t="str">
        <f t="shared" si="13"/>
        <v>PRD</v>
      </c>
      <c r="BF13" s="13">
        <f t="shared" si="14"/>
        <v>1423</v>
      </c>
      <c r="BG13" s="13" t="str">
        <f t="shared" si="15"/>
        <v>ninguno</v>
      </c>
      <c r="BH13" s="13">
        <f t="shared" si="16"/>
        <v>1423</v>
      </c>
      <c r="BI13" s="79">
        <f t="shared" si="17"/>
        <v>0.2624976941523704</v>
      </c>
      <c r="BJ13" s="82">
        <f t="shared" si="18"/>
        <v>308</v>
      </c>
      <c r="BK13" s="79">
        <f t="shared" si="19"/>
        <v>5.6816085593064003E-2</v>
      </c>
    </row>
    <row r="14" spans="1:63" x14ac:dyDescent="0.2">
      <c r="A14" s="2">
        <v>7</v>
      </c>
      <c r="B14" s="105" t="s">
        <v>66</v>
      </c>
      <c r="C14" s="105">
        <f t="shared" si="0"/>
        <v>1</v>
      </c>
      <c r="D14" s="105">
        <f t="shared" si="1"/>
        <v>0</v>
      </c>
      <c r="E14" s="1">
        <v>16143</v>
      </c>
      <c r="F14" s="2">
        <v>28</v>
      </c>
      <c r="G14" s="2">
        <v>28</v>
      </c>
      <c r="H14" s="97">
        <f t="shared" si="2"/>
        <v>1</v>
      </c>
      <c r="I14" s="34">
        <v>2290</v>
      </c>
      <c r="J14" s="35">
        <v>4007</v>
      </c>
      <c r="K14" s="35">
        <v>628</v>
      </c>
      <c r="L14" s="35">
        <v>4428</v>
      </c>
      <c r="M14" s="35">
        <v>35</v>
      </c>
      <c r="N14" s="36"/>
      <c r="O14" s="35">
        <v>62</v>
      </c>
      <c r="P14" s="35">
        <v>80</v>
      </c>
      <c r="Q14" s="38"/>
      <c r="R14" s="38"/>
      <c r="S14" s="38"/>
      <c r="T14" s="35">
        <v>14</v>
      </c>
      <c r="U14" s="35">
        <v>32</v>
      </c>
      <c r="V14" s="35">
        <v>1</v>
      </c>
      <c r="W14" s="35">
        <v>0</v>
      </c>
      <c r="X14" s="36"/>
      <c r="Y14" s="36"/>
      <c r="Z14" s="36"/>
      <c r="AA14" s="35">
        <v>5</v>
      </c>
      <c r="AB14" s="35">
        <v>308</v>
      </c>
      <c r="AC14" s="37">
        <f t="shared" si="3"/>
        <v>11890</v>
      </c>
      <c r="AD14" s="103">
        <f t="shared" si="4"/>
        <v>0.73654215449420801</v>
      </c>
      <c r="AE14" s="34">
        <f t="shared" si="5"/>
        <v>4151</v>
      </c>
      <c r="AF14" s="50"/>
      <c r="AG14" s="62" t="str">
        <f t="shared" si="6"/>
        <v>PT</v>
      </c>
      <c r="AH14" s="63" t="str">
        <f t="shared" si="7"/>
        <v>ninguno</v>
      </c>
      <c r="AI14" s="7" t="str">
        <f t="shared" si="8"/>
        <v>PT</v>
      </c>
      <c r="AJ14" s="13">
        <f t="shared" si="9"/>
        <v>4428</v>
      </c>
      <c r="AK14" s="64">
        <f t="shared" si="10"/>
        <v>0.3724137931034483</v>
      </c>
      <c r="AL14" s="73">
        <f>RANK(I14,($I14,$K14,$L14,$N14,$P14,$Q14,$R14,$S14,$Y14,$Z14,$AA14,$AB14,$AE14))</f>
        <v>3</v>
      </c>
      <c r="AM14" s="38"/>
      <c r="AN14" s="6">
        <f>RANK(K14,($I14,$K14,$L14,$N14,$P14,$Q14,$R14,$S14,$Y14,$Z14,$AA14,$AB14,$AE14))</f>
        <v>4</v>
      </c>
      <c r="AO14" s="6">
        <f>RANK(L14,($I14,$K14,$L14,$N14,$P14,$Q14,$R14,$S14,$Y14,$Z14,$AA14,$AB14,$AE14))</f>
        <v>1</v>
      </c>
      <c r="AP14" s="36"/>
      <c r="AQ14" s="36"/>
      <c r="AR14" s="36"/>
      <c r="AS14" s="6">
        <f>RANK(P14,($I14,$K14,$L14,$N14,$P14,$Q14,$R14,$S14,$Y14,$Z14,$AA14,$AB14,$AE14))</f>
        <v>6</v>
      </c>
      <c r="AT14" s="36"/>
      <c r="AU14" s="36"/>
      <c r="AV14" s="36"/>
      <c r="AW14" s="36"/>
      <c r="AX14" s="36"/>
      <c r="AY14" s="6">
        <f>RANK(AA14,($I14,$K14,$L14,$N14,$P14,$Q14,$R14,$S14,$Y14,$Z14,$AA14,$AB14,$AE14))</f>
        <v>7</v>
      </c>
      <c r="AZ14" s="6">
        <f>RANK(AB14,($I14,$K14,$L14,$N14,$P14,$Q14,$R14,$S14,$Y14,$Z14,$AA14,$AB14,$AE14))</f>
        <v>5</v>
      </c>
      <c r="BA14" s="6">
        <f>RANK(AE14,($I14,$K14,$L14,$N14,$P14,$Q14,$R14,$S14,$Y14,$Z14,$AA14,$AB14,$AE14))</f>
        <v>2</v>
      </c>
      <c r="BB14" s="50"/>
      <c r="BC14" s="62" t="str">
        <f t="shared" si="11"/>
        <v>otro</v>
      </c>
      <c r="BD14" s="7" t="str">
        <f t="shared" si="12"/>
        <v>PRI-PVEM-NA</v>
      </c>
      <c r="BE14" s="7" t="str">
        <f t="shared" si="13"/>
        <v>PRI-PVEM-NA</v>
      </c>
      <c r="BF14" s="13" t="str">
        <f t="shared" si="14"/>
        <v>otro</v>
      </c>
      <c r="BG14" s="13">
        <f t="shared" si="15"/>
        <v>4151</v>
      </c>
      <c r="BH14" s="13">
        <f t="shared" si="16"/>
        <v>4151</v>
      </c>
      <c r="BI14" s="79">
        <f t="shared" si="17"/>
        <v>0.34911690496215309</v>
      </c>
      <c r="BJ14" s="82">
        <f t="shared" si="18"/>
        <v>277</v>
      </c>
      <c r="BK14" s="79">
        <f t="shared" si="19"/>
        <v>2.3296888141295213E-2</v>
      </c>
    </row>
    <row r="15" spans="1:63" x14ac:dyDescent="0.2">
      <c r="A15" s="2">
        <v>8</v>
      </c>
      <c r="B15" s="105" t="s">
        <v>32</v>
      </c>
      <c r="C15" s="105">
        <f t="shared" si="0"/>
        <v>1</v>
      </c>
      <c r="D15" s="105">
        <f t="shared" si="1"/>
        <v>0</v>
      </c>
      <c r="E15" s="1">
        <v>20617</v>
      </c>
      <c r="F15" s="2">
        <v>46</v>
      </c>
      <c r="G15" s="2">
        <v>46</v>
      </c>
      <c r="H15" s="97">
        <f t="shared" si="2"/>
        <v>1</v>
      </c>
      <c r="I15" s="34">
        <v>3236</v>
      </c>
      <c r="J15" s="35">
        <v>4272</v>
      </c>
      <c r="K15" s="35">
        <v>6733</v>
      </c>
      <c r="L15" s="35">
        <v>55</v>
      </c>
      <c r="M15" s="35">
        <v>123</v>
      </c>
      <c r="N15" s="35">
        <v>19</v>
      </c>
      <c r="O15" s="35">
        <v>43</v>
      </c>
      <c r="P15" s="35">
        <v>206</v>
      </c>
      <c r="Q15" s="38"/>
      <c r="R15" s="38"/>
      <c r="S15" s="38"/>
      <c r="T15" s="35">
        <v>15</v>
      </c>
      <c r="U15" s="35">
        <v>43</v>
      </c>
      <c r="V15" s="35">
        <v>0</v>
      </c>
      <c r="W15" s="35">
        <v>2</v>
      </c>
      <c r="X15" s="36"/>
      <c r="Y15" s="36"/>
      <c r="Z15" s="36"/>
      <c r="AA15" s="35">
        <v>0</v>
      </c>
      <c r="AB15" s="35">
        <v>488</v>
      </c>
      <c r="AC15" s="37">
        <f t="shared" si="3"/>
        <v>15235</v>
      </c>
      <c r="AD15" s="103">
        <f t="shared" si="4"/>
        <v>0.73895329097346851</v>
      </c>
      <c r="AE15" s="34">
        <f t="shared" si="5"/>
        <v>4498</v>
      </c>
      <c r="AF15" s="50"/>
      <c r="AG15" s="62" t="str">
        <f t="shared" si="6"/>
        <v>PRD</v>
      </c>
      <c r="AH15" s="63" t="str">
        <f t="shared" si="7"/>
        <v>ninguno</v>
      </c>
      <c r="AI15" s="7" t="str">
        <f t="shared" si="8"/>
        <v>PRD</v>
      </c>
      <c r="AJ15" s="13">
        <f t="shared" si="9"/>
        <v>6733</v>
      </c>
      <c r="AK15" s="64">
        <f t="shared" si="10"/>
        <v>0.44194289465047587</v>
      </c>
      <c r="AL15" s="73">
        <f>RANK(I15,($I15,$K15,$L15,$N15,$P15,$Q15,$R15,$S15,$Y15,$Z15,$AA15,$AB15,$AE15))</f>
        <v>3</v>
      </c>
      <c r="AM15" s="38"/>
      <c r="AN15" s="6">
        <f>RANK(K15,($I15,$K15,$L15,$N15,$P15,$Q15,$R15,$S15,$Y15,$Z15,$AA15,$AB15,$AE15))</f>
        <v>1</v>
      </c>
      <c r="AO15" s="6">
        <f>RANK(L15,($I15,$K15,$L15,$N15,$P15,$Q15,$R15,$S15,$Y15,$Z15,$AA15,$AB15,$AE15))</f>
        <v>6</v>
      </c>
      <c r="AP15" s="36"/>
      <c r="AQ15" s="6">
        <f>RANK(N15,($I15,$K15,$L15,$N15,$P15,$Q15,$R15,$S15,$Y15,$Z15,$AA15,$AB15,$AE15))</f>
        <v>7</v>
      </c>
      <c r="AR15" s="36"/>
      <c r="AS15" s="6">
        <f>RANK(P15,($I15,$K15,$L15,$N15,$P15,$Q15,$R15,$S15,$Y15,$Z15,$AA15,$AB15,$AE15))</f>
        <v>5</v>
      </c>
      <c r="AT15" s="36"/>
      <c r="AU15" s="36"/>
      <c r="AV15" s="36"/>
      <c r="AW15" s="36"/>
      <c r="AX15" s="36"/>
      <c r="AY15" s="6">
        <f>RANK(AA15,($I15,$K15,$L15,$N15,$P15,$Q15,$R15,$S15,$Y15,$Z15,$AA15,$AB15,$AE15))</f>
        <v>8</v>
      </c>
      <c r="AZ15" s="6">
        <f>RANK(AB15,($I15,$K15,$L15,$N15,$P15,$Q15,$R15,$S15,$Y15,$Z15,$AA15,$AB15,$AE15))</f>
        <v>4</v>
      </c>
      <c r="BA15" s="6">
        <f>RANK(AE15,($I15,$K15,$L15,$N15,$P15,$Q15,$R15,$S15,$Y15,$Z15,$AA15,$AB15,$AE15))</f>
        <v>2</v>
      </c>
      <c r="BB15" s="50"/>
      <c r="BC15" s="62" t="str">
        <f t="shared" si="11"/>
        <v>otro</v>
      </c>
      <c r="BD15" s="7" t="str">
        <f t="shared" si="12"/>
        <v>PRI-PVEM-NA</v>
      </c>
      <c r="BE15" s="7" t="str">
        <f t="shared" si="13"/>
        <v>PRI-PVEM-NA</v>
      </c>
      <c r="BF15" s="13" t="str">
        <f t="shared" si="14"/>
        <v>otro</v>
      </c>
      <c r="BG15" s="13">
        <f t="shared" si="15"/>
        <v>4498</v>
      </c>
      <c r="BH15" s="13">
        <f t="shared" si="16"/>
        <v>4498</v>
      </c>
      <c r="BI15" s="79">
        <f t="shared" si="17"/>
        <v>0.29524122087298982</v>
      </c>
      <c r="BJ15" s="82">
        <f t="shared" si="18"/>
        <v>2235</v>
      </c>
      <c r="BK15" s="79">
        <f t="shared" si="19"/>
        <v>0.14670167377748605</v>
      </c>
    </row>
    <row r="16" spans="1:63" x14ac:dyDescent="0.2">
      <c r="A16" s="2">
        <v>9</v>
      </c>
      <c r="B16" s="105" t="s">
        <v>100</v>
      </c>
      <c r="C16" s="105">
        <f t="shared" si="0"/>
        <v>1</v>
      </c>
      <c r="D16" s="105">
        <f t="shared" si="1"/>
        <v>1</v>
      </c>
      <c r="E16" s="1">
        <v>36762</v>
      </c>
      <c r="F16" s="2">
        <v>65</v>
      </c>
      <c r="G16" s="2">
        <v>65</v>
      </c>
      <c r="H16" s="97">
        <f t="shared" si="2"/>
        <v>1</v>
      </c>
      <c r="I16" s="34">
        <v>767</v>
      </c>
      <c r="J16" s="35">
        <v>5285</v>
      </c>
      <c r="K16" s="35">
        <v>4479</v>
      </c>
      <c r="L16" s="35">
        <v>223</v>
      </c>
      <c r="M16" s="35">
        <v>331</v>
      </c>
      <c r="N16" s="35">
        <v>1280</v>
      </c>
      <c r="O16" s="35">
        <v>323</v>
      </c>
      <c r="P16" s="35">
        <v>1065</v>
      </c>
      <c r="Q16" s="38"/>
      <c r="R16" s="35">
        <v>6775</v>
      </c>
      <c r="S16" s="35">
        <v>1042</v>
      </c>
      <c r="T16" s="35">
        <v>13</v>
      </c>
      <c r="U16" s="35">
        <v>68</v>
      </c>
      <c r="V16" s="35">
        <v>5</v>
      </c>
      <c r="W16" s="35">
        <v>6</v>
      </c>
      <c r="X16" s="35">
        <v>5</v>
      </c>
      <c r="Y16" s="36"/>
      <c r="Z16" s="36"/>
      <c r="AA16" s="35">
        <v>9</v>
      </c>
      <c r="AB16" s="35">
        <v>732</v>
      </c>
      <c r="AC16" s="37">
        <f t="shared" si="3"/>
        <v>22408</v>
      </c>
      <c r="AD16" s="103">
        <f t="shared" si="4"/>
        <v>0.60954246232522713</v>
      </c>
      <c r="AE16" s="34">
        <f t="shared" si="5"/>
        <v>6031</v>
      </c>
      <c r="AF16" s="37">
        <f t="shared" si="20"/>
        <v>995</v>
      </c>
      <c r="AG16" s="62" t="str">
        <f t="shared" si="6"/>
        <v>otro</v>
      </c>
      <c r="AH16" s="63" t="str">
        <f t="shared" si="7"/>
        <v>ES</v>
      </c>
      <c r="AI16" s="7" t="str">
        <f t="shared" si="8"/>
        <v>ES</v>
      </c>
      <c r="AJ16" s="13">
        <f t="shared" si="9"/>
        <v>6775</v>
      </c>
      <c r="AK16" s="64">
        <f t="shared" si="10"/>
        <v>0.30234737593716532</v>
      </c>
      <c r="AL16" s="51"/>
      <c r="AM16" s="38"/>
      <c r="AN16" s="6">
        <f>RANK(K16,($K16,$N16,$P16,$Q16,$R16,$S16,$Y16,$Z16,$AA16,$AB16,$AE16,$AF16))</f>
        <v>3</v>
      </c>
      <c r="AO16" s="38"/>
      <c r="AP16" s="36"/>
      <c r="AQ16" s="6">
        <f>RANK(N16,($K16,$N16,$P16,$Q16,$R16,$S16,$Y16,$Z16,$AA16,$AB16,$AE16,$AF16))</f>
        <v>4</v>
      </c>
      <c r="AR16" s="36"/>
      <c r="AS16" s="6">
        <f>RANK(P16,($K16,$N16,$P16,$Q16,$R16,$S16,$Y16,$Z16,$AA16,$AB16,$AE16,$AF16))</f>
        <v>5</v>
      </c>
      <c r="AT16" s="36"/>
      <c r="AU16" s="6">
        <f>RANK(R16,($K16,$N16,$P16,$Q16,$R16,$S16,$Y16,$Z16,$AA16,$AB16,$AE16,$AF16))</f>
        <v>1</v>
      </c>
      <c r="AV16" s="6">
        <f>RANK(S16,($K16,$N16,$P16,$Q16,$R16,$S16,$Y16,$Z16,$AA16,$AB16,$AE16,$AF16))</f>
        <v>6</v>
      </c>
      <c r="AW16" s="36"/>
      <c r="AX16" s="36"/>
      <c r="AY16" s="6">
        <f>RANK(AA16,($K16,$N16,$P16,$Q16,$R16,$S16,$Y16,$Z16,$AA16,$AB16,$AE16,$AF16))</f>
        <v>9</v>
      </c>
      <c r="AZ16" s="6">
        <f>RANK(AB16,($K16,$N16,$P16,$Q16,$R16,$S16,$Y16,$Z16,$AA16,$AB16,$AE16,$AF16))</f>
        <v>8</v>
      </c>
      <c r="BA16" s="6">
        <f>RANK(AE16,($K16,$N16,$P16,$Q16,$R16,$S16,$Y16,$Z16,$AA16,$AB16,$AE16,$AF16))</f>
        <v>2</v>
      </c>
      <c r="BB16" s="74">
        <f>RANK(AF16,($K16,$N16,$P16,$Q16,$R16,$S16,$Y16,$Z16,$AA16,$AB16,$AE16,$AF16))</f>
        <v>7</v>
      </c>
      <c r="BC16" s="62" t="str">
        <f t="shared" si="11"/>
        <v>otro</v>
      </c>
      <c r="BD16" s="7" t="str">
        <f t="shared" si="12"/>
        <v>PRI-PVEM-NA</v>
      </c>
      <c r="BE16" s="7" t="str">
        <f t="shared" si="13"/>
        <v>PRI-PVEM-NA</v>
      </c>
      <c r="BF16" s="13" t="str">
        <f t="shared" si="14"/>
        <v>otro</v>
      </c>
      <c r="BG16" s="13">
        <f t="shared" si="15"/>
        <v>6031</v>
      </c>
      <c r="BH16" s="13">
        <f t="shared" si="16"/>
        <v>6031</v>
      </c>
      <c r="BI16" s="79">
        <f t="shared" si="17"/>
        <v>0.26914494823277402</v>
      </c>
      <c r="BJ16" s="82">
        <f t="shared" si="18"/>
        <v>744</v>
      </c>
      <c r="BK16" s="79">
        <f t="shared" si="19"/>
        <v>3.3202427704391302E-2</v>
      </c>
    </row>
    <row r="17" spans="1:63" x14ac:dyDescent="0.2">
      <c r="A17" s="2">
        <v>10</v>
      </c>
      <c r="B17" s="105" t="s">
        <v>103</v>
      </c>
      <c r="C17" s="105">
        <f t="shared" si="0"/>
        <v>1</v>
      </c>
      <c r="D17" s="105">
        <f t="shared" si="1"/>
        <v>1</v>
      </c>
      <c r="E17" s="1">
        <v>19755</v>
      </c>
      <c r="F17" s="2">
        <v>33</v>
      </c>
      <c r="G17" s="2">
        <v>33</v>
      </c>
      <c r="H17" s="97">
        <f t="shared" si="2"/>
        <v>1</v>
      </c>
      <c r="I17" s="34">
        <v>2556</v>
      </c>
      <c r="J17" s="35">
        <v>3544</v>
      </c>
      <c r="K17" s="35">
        <v>219</v>
      </c>
      <c r="L17" s="35">
        <v>60</v>
      </c>
      <c r="M17" s="35">
        <v>57</v>
      </c>
      <c r="N17" s="35">
        <v>3207</v>
      </c>
      <c r="O17" s="35">
        <v>72</v>
      </c>
      <c r="P17" s="35">
        <v>105</v>
      </c>
      <c r="Q17" s="35">
        <v>110</v>
      </c>
      <c r="R17" s="35">
        <v>1825</v>
      </c>
      <c r="S17" s="38"/>
      <c r="T17" s="35">
        <v>5</v>
      </c>
      <c r="U17" s="35">
        <v>71</v>
      </c>
      <c r="V17" s="35">
        <v>2</v>
      </c>
      <c r="W17" s="35">
        <v>0</v>
      </c>
      <c r="X17" s="35">
        <v>52</v>
      </c>
      <c r="Y17" s="36"/>
      <c r="Z17" s="36"/>
      <c r="AA17" s="35">
        <v>13</v>
      </c>
      <c r="AB17" s="35">
        <v>297</v>
      </c>
      <c r="AC17" s="37">
        <f t="shared" si="3"/>
        <v>12195</v>
      </c>
      <c r="AD17" s="103">
        <f t="shared" si="4"/>
        <v>0.61731207289293855</v>
      </c>
      <c r="AE17" s="34">
        <f t="shared" si="5"/>
        <v>3751</v>
      </c>
      <c r="AF17" s="37">
        <f t="shared" si="20"/>
        <v>2668</v>
      </c>
      <c r="AG17" s="62" t="str">
        <f t="shared" si="6"/>
        <v>otro</v>
      </c>
      <c r="AH17" s="63" t="str">
        <f t="shared" si="7"/>
        <v>PRI-PVEM-NA</v>
      </c>
      <c r="AI17" s="7" t="str">
        <f t="shared" si="8"/>
        <v>PRI-PVEM-NA</v>
      </c>
      <c r="AJ17" s="13">
        <f t="shared" si="9"/>
        <v>3751</v>
      </c>
      <c r="AK17" s="64">
        <f t="shared" si="10"/>
        <v>0.3075850758507585</v>
      </c>
      <c r="AL17" s="51"/>
      <c r="AM17" s="38"/>
      <c r="AN17" s="6">
        <f>RANK(K17,($K17,$N17,$P17,$Q17,$R17,$S17,$Y17,$Z17,$AA17,$AB17,$AE17,$AF17))</f>
        <v>6</v>
      </c>
      <c r="AO17" s="38"/>
      <c r="AP17" s="36"/>
      <c r="AQ17" s="6">
        <f>RANK(N17,($K17,$N17,$P17,$Q17,$R17,$S17,$Y17,$Z17,$AA17,$AB17,$AE17,$AF17))</f>
        <v>2</v>
      </c>
      <c r="AR17" s="36"/>
      <c r="AS17" s="6">
        <f>RANK(P17,($K17,$N17,$P17,$Q17,$R17,$S17,$Y17,$Z17,$AA17,$AB17,$AE17,$AF17))</f>
        <v>8</v>
      </c>
      <c r="AT17" s="6">
        <f>RANK(Q17,($K17,$N17,$P17,$Q17,$R17,$S17,$Y17,$Z17,$AA17,$AB17,$AE17,$AF17))</f>
        <v>7</v>
      </c>
      <c r="AU17" s="6">
        <f>RANK(R17,($K17,$N17,$P17,$Q17,$R17,$S17,$Y17,$Z17,$AA17,$AB17,$AE17,$AF17))</f>
        <v>4</v>
      </c>
      <c r="AV17" s="36"/>
      <c r="AW17" s="36"/>
      <c r="AX17" s="36"/>
      <c r="AY17" s="6">
        <f>RANK(AA17,($K17,$N17,$P17,$Q17,$R17,$S17,$Y17,$Z17,$AA17,$AB17,$AE17,$AF17))</f>
        <v>9</v>
      </c>
      <c r="AZ17" s="6">
        <f>RANK(AB17,($K17,$N17,$P17,$Q17,$R17,$S17,$Y17,$Z17,$AA17,$AB17,$AE17,$AF17))</f>
        <v>5</v>
      </c>
      <c r="BA17" s="6">
        <f>RANK(AE17,($K17,$N17,$P17,$Q17,$R17,$S17,$Y17,$Z17,$AA17,$AB17,$AE17,$AF17))</f>
        <v>1</v>
      </c>
      <c r="BB17" s="74">
        <f>RANK(AF17,($K17,$N17,$P17,$Q17,$R17,$S17,$Y17,$Z17,$AA17,$AB17,$AE17,$AF17))</f>
        <v>3</v>
      </c>
      <c r="BC17" s="62" t="str">
        <f t="shared" si="11"/>
        <v>MC</v>
      </c>
      <c r="BD17" s="7" t="str">
        <f t="shared" si="12"/>
        <v>ninguno</v>
      </c>
      <c r="BE17" s="7" t="str">
        <f t="shared" si="13"/>
        <v>MC</v>
      </c>
      <c r="BF17" s="13">
        <f t="shared" si="14"/>
        <v>3207</v>
      </c>
      <c r="BG17" s="13" t="str">
        <f t="shared" si="15"/>
        <v>ninguno</v>
      </c>
      <c r="BH17" s="13">
        <f t="shared" si="16"/>
        <v>3207</v>
      </c>
      <c r="BI17" s="79">
        <f t="shared" si="17"/>
        <v>0.26297662976629765</v>
      </c>
      <c r="BJ17" s="82">
        <f t="shared" si="18"/>
        <v>544</v>
      </c>
      <c r="BK17" s="79">
        <f t="shared" si="19"/>
        <v>4.4608446084460851E-2</v>
      </c>
    </row>
    <row r="18" spans="1:63" x14ac:dyDescent="0.2">
      <c r="A18" s="2">
        <v>11</v>
      </c>
      <c r="B18" s="105" t="s">
        <v>77</v>
      </c>
      <c r="C18" s="105">
        <f t="shared" si="0"/>
        <v>1</v>
      </c>
      <c r="D18" s="105">
        <f t="shared" si="1"/>
        <v>1</v>
      </c>
      <c r="E18" s="1">
        <v>36365</v>
      </c>
      <c r="F18" s="2">
        <v>55</v>
      </c>
      <c r="G18" s="2">
        <v>55</v>
      </c>
      <c r="H18" s="97">
        <f t="shared" si="2"/>
        <v>1</v>
      </c>
      <c r="I18" s="34">
        <v>975</v>
      </c>
      <c r="J18" s="35">
        <v>6663</v>
      </c>
      <c r="K18" s="35">
        <v>1802</v>
      </c>
      <c r="L18" s="35">
        <v>4086</v>
      </c>
      <c r="M18" s="35">
        <v>175</v>
      </c>
      <c r="N18" s="35">
        <v>359</v>
      </c>
      <c r="O18" s="35">
        <v>246</v>
      </c>
      <c r="P18" s="35">
        <v>4011</v>
      </c>
      <c r="Q18" s="35">
        <v>455</v>
      </c>
      <c r="R18" s="35">
        <v>612</v>
      </c>
      <c r="S18" s="38"/>
      <c r="T18" s="35">
        <v>134</v>
      </c>
      <c r="U18" s="35">
        <v>56</v>
      </c>
      <c r="V18" s="35">
        <v>3</v>
      </c>
      <c r="W18" s="35">
        <v>3</v>
      </c>
      <c r="X18" s="35">
        <v>157</v>
      </c>
      <c r="Y18" s="36"/>
      <c r="Z18" s="36"/>
      <c r="AA18" s="35">
        <v>13</v>
      </c>
      <c r="AB18" s="35">
        <v>521</v>
      </c>
      <c r="AC18" s="37">
        <f t="shared" si="3"/>
        <v>20271</v>
      </c>
      <c r="AD18" s="103">
        <f t="shared" si="4"/>
        <v>0.55743159631513817</v>
      </c>
      <c r="AE18" s="34">
        <f t="shared" si="5"/>
        <v>7280</v>
      </c>
      <c r="AF18" s="37">
        <f t="shared" si="20"/>
        <v>5218</v>
      </c>
      <c r="AG18" s="62" t="str">
        <f t="shared" si="6"/>
        <v>otro</v>
      </c>
      <c r="AH18" s="63" t="str">
        <f t="shared" si="7"/>
        <v>PRI-PVEM-NA</v>
      </c>
      <c r="AI18" s="7" t="str">
        <f t="shared" si="8"/>
        <v>PRI-PVEM-NA</v>
      </c>
      <c r="AJ18" s="13">
        <f t="shared" si="9"/>
        <v>7280</v>
      </c>
      <c r="AK18" s="64">
        <f t="shared" si="10"/>
        <v>0.35913373785210401</v>
      </c>
      <c r="AL18" s="51"/>
      <c r="AM18" s="38"/>
      <c r="AN18" s="6">
        <f>RANK(K18,($K18,$N18,$P18,$Q18,$R18,$S18,$Y18,$Z18,$AA18,$AB18,$AE18,$AF18))</f>
        <v>4</v>
      </c>
      <c r="AO18" s="38"/>
      <c r="AP18" s="36"/>
      <c r="AQ18" s="6">
        <f>RANK(N18,($K18,$N18,$P18,$Q18,$R18,$S18,$Y18,$Z18,$AA18,$AB18,$AE18,$AF18))</f>
        <v>8</v>
      </c>
      <c r="AR18" s="36"/>
      <c r="AS18" s="6">
        <f>RANK(P18,($K18,$N18,$P18,$Q18,$R18,$S18,$Y18,$Z18,$AA18,$AB18,$AE18,$AF18))</f>
        <v>3</v>
      </c>
      <c r="AT18" s="6">
        <f>RANK(Q18,($K18,$N18,$P18,$Q18,$R18,$S18,$Y18,$Z18,$AA18,$AB18,$AE18,$AF18))</f>
        <v>7</v>
      </c>
      <c r="AU18" s="6">
        <f>RANK(R18,($K18,$N18,$P18,$Q18,$R18,$S18,$Y18,$Z18,$AA18,$AB18,$AE18,$AF18))</f>
        <v>5</v>
      </c>
      <c r="AV18" s="36"/>
      <c r="AW18" s="36"/>
      <c r="AX18" s="36"/>
      <c r="AY18" s="6">
        <f>RANK(AA18,($K18,$N18,$P18,$Q18,$R18,$S18,$Y18,$Z18,$AA18,$AB18,$AE18,$AF18))</f>
        <v>9</v>
      </c>
      <c r="AZ18" s="6">
        <f>RANK(AB18,($K18,$N18,$P18,$Q18,$R18,$S18,$Y18,$Z18,$AA18,$AB18,$AE18,$AF18))</f>
        <v>6</v>
      </c>
      <c r="BA18" s="6">
        <f>RANK(AE18,($K18,$N18,$P18,$Q18,$R18,$S18,$Y18,$Z18,$AA18,$AB18,$AE18,$AF18))</f>
        <v>1</v>
      </c>
      <c r="BB18" s="74">
        <f>RANK(AF18,($K18,$N18,$P18,$Q18,$R18,$S18,$Y18,$Z18,$AA18,$AB18,$AE18,$AF18))</f>
        <v>2</v>
      </c>
      <c r="BC18" s="62" t="str">
        <f t="shared" si="11"/>
        <v>otro</v>
      </c>
      <c r="BD18" s="7" t="str">
        <f t="shared" si="12"/>
        <v>PAN-PT</v>
      </c>
      <c r="BE18" s="7" t="str">
        <f t="shared" si="13"/>
        <v>PAN-PT</v>
      </c>
      <c r="BF18" s="13" t="str">
        <f t="shared" si="14"/>
        <v>otro</v>
      </c>
      <c r="BG18" s="13">
        <f t="shared" si="15"/>
        <v>5218</v>
      </c>
      <c r="BH18" s="13">
        <f t="shared" si="16"/>
        <v>5218</v>
      </c>
      <c r="BI18" s="79">
        <f t="shared" si="17"/>
        <v>0.25741206649893938</v>
      </c>
      <c r="BJ18" s="82">
        <f t="shared" si="18"/>
        <v>2062</v>
      </c>
      <c r="BK18" s="79">
        <f t="shared" si="19"/>
        <v>0.10172167135316462</v>
      </c>
    </row>
    <row r="19" spans="1:63" x14ac:dyDescent="0.2">
      <c r="A19" s="2">
        <v>12</v>
      </c>
      <c r="B19" s="105" t="s">
        <v>87</v>
      </c>
      <c r="C19" s="105">
        <f t="shared" si="0"/>
        <v>0</v>
      </c>
      <c r="D19" s="105">
        <f t="shared" si="1"/>
        <v>1</v>
      </c>
      <c r="E19" s="1">
        <v>7460</v>
      </c>
      <c r="F19" s="2">
        <v>13</v>
      </c>
      <c r="G19" s="2">
        <v>13</v>
      </c>
      <c r="H19" s="97">
        <f t="shared" si="2"/>
        <v>1</v>
      </c>
      <c r="I19" s="34">
        <v>357</v>
      </c>
      <c r="J19" s="35">
        <v>1538</v>
      </c>
      <c r="K19" s="35">
        <v>397</v>
      </c>
      <c r="L19" s="35">
        <v>887</v>
      </c>
      <c r="M19" s="35">
        <v>43</v>
      </c>
      <c r="N19" s="36"/>
      <c r="O19" s="35">
        <v>411</v>
      </c>
      <c r="P19" s="35">
        <v>858</v>
      </c>
      <c r="Q19" s="38"/>
      <c r="R19" s="38"/>
      <c r="S19" s="38"/>
      <c r="T19" s="38"/>
      <c r="U19" s="38"/>
      <c r="V19" s="38"/>
      <c r="W19" s="38"/>
      <c r="X19" s="35">
        <v>62</v>
      </c>
      <c r="Y19" s="36"/>
      <c r="Z19" s="36"/>
      <c r="AA19" s="35">
        <v>2</v>
      </c>
      <c r="AB19" s="35">
        <v>160</v>
      </c>
      <c r="AC19" s="37">
        <f t="shared" si="3"/>
        <v>4715</v>
      </c>
      <c r="AD19" s="103">
        <f t="shared" si="4"/>
        <v>0.63203753351206438</v>
      </c>
      <c r="AE19" s="51"/>
      <c r="AF19" s="37">
        <f t="shared" si="20"/>
        <v>1306</v>
      </c>
      <c r="AG19" s="62" t="str">
        <f t="shared" si="6"/>
        <v>PRI</v>
      </c>
      <c r="AH19" s="63" t="str">
        <f t="shared" si="7"/>
        <v>ninguno</v>
      </c>
      <c r="AI19" s="7" t="str">
        <f t="shared" si="8"/>
        <v>PRI</v>
      </c>
      <c r="AJ19" s="13">
        <f t="shared" si="9"/>
        <v>1538</v>
      </c>
      <c r="AK19" s="64">
        <f t="shared" si="10"/>
        <v>0.32619300106044541</v>
      </c>
      <c r="AL19" s="51"/>
      <c r="AM19" s="6">
        <f>RANK(J19,($J19,$K19,$M19,$N19,$O19,$P19,$Q19,$R19,$S19,$Y19,$Z19,$AA19,$AB19,$AE19,$AF19))</f>
        <v>1</v>
      </c>
      <c r="AN19" s="6">
        <f>RANK(K19,($J19,$K19,$M19,$N19,$O19,$P19,$Q19,$R19,$S19,$Y19,$Z19,$AA19,$AB19,$AE19,$AF19))</f>
        <v>5</v>
      </c>
      <c r="AO19" s="38"/>
      <c r="AP19" s="6">
        <f>RANK(M19,($J19,$K19,$M19,$N19,$O19,$P19,$Q19,$R19,$S19,$Y19,$Z19,$AA19,$AB19,$AE19,$AF19))</f>
        <v>7</v>
      </c>
      <c r="AQ19" s="36"/>
      <c r="AR19" s="6">
        <f>RANK(O19,($J19,$K19,$M19,$N19,$O19,$P19,$Q19,$R19,$S19,$Y19,$Z19,$AA19,$AB19,$AE19,$AF19))</f>
        <v>4</v>
      </c>
      <c r="AS19" s="6">
        <f>RANK(P19,($J19,$K19,$M19,$N19,$O19,$P19,$Q19,$R19,$S19,$Y19,$Z19,$AA19,$AB19,$AE19,$AF19))</f>
        <v>3</v>
      </c>
      <c r="AT19" s="36"/>
      <c r="AU19" s="36"/>
      <c r="AV19" s="36"/>
      <c r="AW19" s="36"/>
      <c r="AX19" s="36"/>
      <c r="AY19" s="6">
        <f>RANK(AA19,($J19,$K19,$M19,$N19,$O19,$P19,$Q19,$R19,$S19,$Y19,$Z19,$AA19,$AB19,$AE19,$AF19))</f>
        <v>8</v>
      </c>
      <c r="AZ19" s="6">
        <f>RANK(AB19,($J19,$K19,$M19,$N19,$O19,$P19,$Q19,$R19,$S19,$Y19,$Z19,$AA19,$AB19,$AE19,$AF19))</f>
        <v>6</v>
      </c>
      <c r="BA19" s="38"/>
      <c r="BB19" s="74">
        <f>RANK(AF19,($J19,$K19,$M19,$N19,$O19,$P19,$Q19,$R19,$S19,$Y19,$Z19,$AA19,$AB19,$AE19,$AF19))</f>
        <v>2</v>
      </c>
      <c r="BC19" s="62" t="str">
        <f t="shared" si="11"/>
        <v>otro</v>
      </c>
      <c r="BD19" s="7" t="str">
        <f t="shared" si="12"/>
        <v>PAN-PT</v>
      </c>
      <c r="BE19" s="7" t="str">
        <f t="shared" si="13"/>
        <v>PAN-PT</v>
      </c>
      <c r="BF19" s="13" t="str">
        <f t="shared" si="14"/>
        <v>otro</v>
      </c>
      <c r="BG19" s="13">
        <f t="shared" si="15"/>
        <v>1306</v>
      </c>
      <c r="BH19" s="13">
        <f t="shared" si="16"/>
        <v>1306</v>
      </c>
      <c r="BI19" s="79">
        <f t="shared" si="17"/>
        <v>0.27698833510074233</v>
      </c>
      <c r="BJ19" s="82">
        <f t="shared" si="18"/>
        <v>232</v>
      </c>
      <c r="BK19" s="79">
        <f t="shared" si="19"/>
        <v>4.9204665959703076E-2</v>
      </c>
    </row>
    <row r="20" spans="1:63" x14ac:dyDescent="0.2">
      <c r="A20" s="2">
        <v>13</v>
      </c>
      <c r="B20" s="105" t="s">
        <v>109</v>
      </c>
      <c r="C20" s="105">
        <f t="shared" si="0"/>
        <v>1</v>
      </c>
      <c r="D20" s="105">
        <f t="shared" si="1"/>
        <v>1</v>
      </c>
      <c r="E20" s="1">
        <v>378410</v>
      </c>
      <c r="F20" s="2">
        <v>594</v>
      </c>
      <c r="G20" s="2">
        <v>594</v>
      </c>
      <c r="H20" s="97">
        <f t="shared" si="2"/>
        <v>1</v>
      </c>
      <c r="I20" s="34">
        <v>65237</v>
      </c>
      <c r="J20" s="35">
        <v>43356</v>
      </c>
      <c r="K20" s="35">
        <v>6791</v>
      </c>
      <c r="L20" s="35">
        <v>2233</v>
      </c>
      <c r="M20" s="35">
        <v>4447</v>
      </c>
      <c r="N20" s="35">
        <v>4338</v>
      </c>
      <c r="O20" s="35">
        <v>4829</v>
      </c>
      <c r="P20" s="35">
        <v>15961</v>
      </c>
      <c r="Q20" s="38"/>
      <c r="R20" s="35">
        <v>10140</v>
      </c>
      <c r="S20" s="35">
        <v>1271</v>
      </c>
      <c r="T20" s="35">
        <v>700</v>
      </c>
      <c r="U20" s="35">
        <v>756</v>
      </c>
      <c r="V20" s="35">
        <v>266</v>
      </c>
      <c r="W20" s="35">
        <v>51</v>
      </c>
      <c r="X20" s="35">
        <v>717</v>
      </c>
      <c r="Y20" s="36"/>
      <c r="Z20" s="36"/>
      <c r="AA20" s="35">
        <v>310</v>
      </c>
      <c r="AB20" s="35">
        <v>7798</v>
      </c>
      <c r="AC20" s="37">
        <f t="shared" si="3"/>
        <v>169201</v>
      </c>
      <c r="AD20" s="103">
        <f t="shared" si="4"/>
        <v>0.4471367035754869</v>
      </c>
      <c r="AE20" s="34">
        <f t="shared" si="5"/>
        <v>54405</v>
      </c>
      <c r="AF20" s="37">
        <f t="shared" si="20"/>
        <v>68187</v>
      </c>
      <c r="AG20" s="62" t="str">
        <f t="shared" si="6"/>
        <v>otro</v>
      </c>
      <c r="AH20" s="63" t="str">
        <f t="shared" si="7"/>
        <v>PAN-PT</v>
      </c>
      <c r="AI20" s="7" t="str">
        <f t="shared" si="8"/>
        <v>PAN-PT</v>
      </c>
      <c r="AJ20" s="13">
        <f t="shared" si="9"/>
        <v>68187</v>
      </c>
      <c r="AK20" s="64">
        <f t="shared" si="10"/>
        <v>0.40299407213905353</v>
      </c>
      <c r="AL20" s="51"/>
      <c r="AM20" s="38"/>
      <c r="AN20" s="6">
        <f>RANK(K20,($K20,$N20,$P20,$Q20,$R20,$S20,$Y20,$Z20,$AA20,$AB20,$AE20,$AF20))</f>
        <v>6</v>
      </c>
      <c r="AO20" s="38"/>
      <c r="AP20" s="36"/>
      <c r="AQ20" s="6">
        <f>RANK(N20,($K20,$N20,$P20,$Q20,$R20,$S20,$Y20,$Z20,$AA20,$AB20,$AE20,$AF20))</f>
        <v>7</v>
      </c>
      <c r="AR20" s="36"/>
      <c r="AS20" s="6">
        <f>RANK(P20,($K20,$N20,$P20,$Q20,$R20,$S20,$Y20,$Z20,$AA20,$AB20,$AE20,$AF20))</f>
        <v>3</v>
      </c>
      <c r="AT20" s="36"/>
      <c r="AU20" s="6">
        <f>RANK(R20,($K20,$N20,$P20,$Q20,$R20,$S20,$Y20,$Z20,$AA20,$AB20,$AE20,$AF20))</f>
        <v>4</v>
      </c>
      <c r="AV20" s="6">
        <f>RANK(S20,($K20,$N20,$P20,$Q20,$R20,$S20,$Y20,$Z20,$AA20,$AB20,$AE20,$AF20))</f>
        <v>8</v>
      </c>
      <c r="AW20" s="36"/>
      <c r="AX20" s="36"/>
      <c r="AY20" s="6">
        <f>RANK(AA20,($K20,$N20,$P20,$Q20,$R20,$S20,$Y20,$Z20,$AA20,$AB20,$AE20,$AF20))</f>
        <v>9</v>
      </c>
      <c r="AZ20" s="6">
        <f>RANK(AB20,($K20,$N20,$P20,$Q20,$R20,$S20,$Y20,$Z20,$AA20,$AB20,$AE20,$AF20))</f>
        <v>5</v>
      </c>
      <c r="BA20" s="6">
        <f>RANK(AE20,($K20,$N20,$P20,$Q20,$R20,$S20,$Y20,$Z20,$AA20,$AB20,$AE20,$AF20))</f>
        <v>2</v>
      </c>
      <c r="BB20" s="74">
        <f>RANK(AF20,($K20,$N20,$P20,$Q20,$R20,$S20,$Y20,$Z20,$AA20,$AB20,$AE20,$AF20))</f>
        <v>1</v>
      </c>
      <c r="BC20" s="62" t="str">
        <f t="shared" si="11"/>
        <v>otro</v>
      </c>
      <c r="BD20" s="7" t="str">
        <f t="shared" si="12"/>
        <v>PRI-PVEM-NA</v>
      </c>
      <c r="BE20" s="7" t="str">
        <f t="shared" si="13"/>
        <v>PRI-PVEM-NA</v>
      </c>
      <c r="BF20" s="13" t="str">
        <f t="shared" si="14"/>
        <v>otro</v>
      </c>
      <c r="BG20" s="13">
        <f t="shared" si="15"/>
        <v>54405</v>
      </c>
      <c r="BH20" s="13">
        <f t="shared" si="16"/>
        <v>54405</v>
      </c>
      <c r="BI20" s="79">
        <f t="shared" si="17"/>
        <v>0.32154065283302108</v>
      </c>
      <c r="BJ20" s="82">
        <f t="shared" si="18"/>
        <v>13782</v>
      </c>
      <c r="BK20" s="79">
        <f t="shared" si="19"/>
        <v>8.1453419306032449E-2</v>
      </c>
    </row>
    <row r="21" spans="1:63" x14ac:dyDescent="0.2">
      <c r="A21" s="2">
        <v>14</v>
      </c>
      <c r="B21" s="105" t="s">
        <v>20</v>
      </c>
      <c r="C21" s="105">
        <f t="shared" si="0"/>
        <v>1</v>
      </c>
      <c r="D21" s="105">
        <f t="shared" si="1"/>
        <v>0</v>
      </c>
      <c r="E21" s="1">
        <v>69062</v>
      </c>
      <c r="F21" s="2">
        <v>118</v>
      </c>
      <c r="G21" s="2">
        <v>118</v>
      </c>
      <c r="H21" s="97">
        <f t="shared" si="2"/>
        <v>1</v>
      </c>
      <c r="I21" s="34">
        <v>4802</v>
      </c>
      <c r="J21" s="35">
        <v>14528</v>
      </c>
      <c r="K21" s="35">
        <v>1129</v>
      </c>
      <c r="L21" s="35">
        <v>8401</v>
      </c>
      <c r="M21" s="35">
        <v>640</v>
      </c>
      <c r="N21" s="35">
        <v>1122</v>
      </c>
      <c r="O21" s="35">
        <v>952</v>
      </c>
      <c r="P21" s="35">
        <v>1426</v>
      </c>
      <c r="Q21" s="38"/>
      <c r="R21" s="35">
        <v>969</v>
      </c>
      <c r="S21" s="35">
        <v>194</v>
      </c>
      <c r="T21" s="35">
        <v>30</v>
      </c>
      <c r="U21" s="35">
        <v>132</v>
      </c>
      <c r="V21" s="35">
        <v>11</v>
      </c>
      <c r="W21" s="35">
        <v>13</v>
      </c>
      <c r="X21" s="36"/>
      <c r="Y21" s="36"/>
      <c r="Z21" s="36"/>
      <c r="AA21" s="35">
        <v>44</v>
      </c>
      <c r="AB21" s="35">
        <v>1530</v>
      </c>
      <c r="AC21" s="37">
        <f t="shared" si="3"/>
        <v>35923</v>
      </c>
      <c r="AD21" s="103">
        <f t="shared" si="4"/>
        <v>0.52015580203295586</v>
      </c>
      <c r="AE21" s="34">
        <f t="shared" si="5"/>
        <v>16306</v>
      </c>
      <c r="AF21" s="50"/>
      <c r="AG21" s="62" t="str">
        <f t="shared" si="6"/>
        <v>otro</v>
      </c>
      <c r="AH21" s="63" t="str">
        <f t="shared" si="7"/>
        <v>PRI-PVEM-NA</v>
      </c>
      <c r="AI21" s="7" t="str">
        <f t="shared" si="8"/>
        <v>PRI-PVEM-NA</v>
      </c>
      <c r="AJ21" s="13">
        <f t="shared" si="9"/>
        <v>16306</v>
      </c>
      <c r="AK21" s="64">
        <f t="shared" si="10"/>
        <v>0.45391531887648584</v>
      </c>
      <c r="AL21" s="73">
        <f>RANK(I21,($I21,$K21,$L21,$N21,$P21,$Q21,$R21,$S21,$Y21,$Z21,$AA21,$AB21,$AE21))</f>
        <v>3</v>
      </c>
      <c r="AM21" s="38"/>
      <c r="AN21" s="6">
        <f>RANK(K21,($I21,$K21,$L21,$N21,$P21,$Q21,$R21,$S21,$Y21,$Z21,$AA21,$AB21,$AE21))</f>
        <v>6</v>
      </c>
      <c r="AO21" s="6">
        <f>RANK(L21,($I21,$K21,$L21,$N21,$P21,$Q21,$R21,$S21,$Y21,$Z21,$AA21,$AB21,$AE21))</f>
        <v>2</v>
      </c>
      <c r="AP21" s="36"/>
      <c r="AQ21" s="6">
        <f>RANK(N21,($I21,$K21,$L21,$N21,$P21,$Q21,$R21,$S21,$Y21,$Z21,$AA21,$AB21,$AE21))</f>
        <v>7</v>
      </c>
      <c r="AR21" s="36"/>
      <c r="AS21" s="6">
        <f>RANK(P21,($I21,$K21,$L21,$N21,$P21,$Q21,$R21,$S21,$Y21,$Z21,$AA21,$AB21,$AE21))</f>
        <v>5</v>
      </c>
      <c r="AT21" s="36"/>
      <c r="AU21" s="6">
        <f>RANK(R21,($I21,$K21,$L21,$N21,$P21,$Q21,$R21,$S21,$Y21,$Z21,$AA21,$AB21,$AE21))</f>
        <v>8</v>
      </c>
      <c r="AV21" s="6">
        <f>RANK(S21,($I21,$K21,$L21,$N21,$P21,$Q21,$R21,$S21,$Y21,$Z21,$AA21,$AB21,$AE21))</f>
        <v>9</v>
      </c>
      <c r="AW21" s="36"/>
      <c r="AX21" s="36"/>
      <c r="AY21" s="6">
        <f>RANK(AA21,($I21,$K21,$L21,$N21,$P21,$Q21,$R21,$S21,$Y21,$Z21,$AA21,$AB21,$AE21))</f>
        <v>10</v>
      </c>
      <c r="AZ21" s="6">
        <f>RANK(AB21,($I21,$K21,$L21,$N21,$P21,$Q21,$R21,$S21,$Y21,$Z21,$AA21,$AB21,$AE21))</f>
        <v>4</v>
      </c>
      <c r="BA21" s="6">
        <f>RANK(AE21,($I21,$K21,$L21,$N21,$P21,$Q21,$R21,$S21,$Y21,$Z21,$AA21,$AB21,$AE21))</f>
        <v>1</v>
      </c>
      <c r="BB21" s="50"/>
      <c r="BC21" s="62" t="str">
        <f t="shared" si="11"/>
        <v>PT</v>
      </c>
      <c r="BD21" s="7" t="str">
        <f t="shared" si="12"/>
        <v>ninguno</v>
      </c>
      <c r="BE21" s="7" t="str">
        <f t="shared" si="13"/>
        <v>PT</v>
      </c>
      <c r="BF21" s="13">
        <f t="shared" si="14"/>
        <v>8401</v>
      </c>
      <c r="BG21" s="13" t="str">
        <f t="shared" si="15"/>
        <v>ninguno</v>
      </c>
      <c r="BH21" s="13">
        <f t="shared" si="16"/>
        <v>8401</v>
      </c>
      <c r="BI21" s="79">
        <f t="shared" si="17"/>
        <v>0.23386131447818945</v>
      </c>
      <c r="BJ21" s="82">
        <f t="shared" si="18"/>
        <v>7905</v>
      </c>
      <c r="BK21" s="79">
        <f t="shared" si="19"/>
        <v>0.22005400439829639</v>
      </c>
    </row>
    <row r="22" spans="1:63" x14ac:dyDescent="0.2">
      <c r="A22" s="2">
        <v>15</v>
      </c>
      <c r="B22" s="105" t="s">
        <v>40</v>
      </c>
      <c r="C22" s="105">
        <f t="shared" si="0"/>
        <v>1</v>
      </c>
      <c r="D22" s="105">
        <f t="shared" si="1"/>
        <v>0</v>
      </c>
      <c r="E22" s="1">
        <v>19214</v>
      </c>
      <c r="F22" s="2">
        <v>31</v>
      </c>
      <c r="G22" s="2">
        <v>31</v>
      </c>
      <c r="H22" s="97">
        <f t="shared" si="2"/>
        <v>1</v>
      </c>
      <c r="I22" s="34">
        <v>2636</v>
      </c>
      <c r="J22" s="35">
        <v>3115</v>
      </c>
      <c r="K22" s="35">
        <v>1286</v>
      </c>
      <c r="L22" s="35">
        <v>141</v>
      </c>
      <c r="M22" s="35">
        <v>81</v>
      </c>
      <c r="N22" s="35">
        <v>1630</v>
      </c>
      <c r="O22" s="35">
        <v>62</v>
      </c>
      <c r="P22" s="35">
        <v>793</v>
      </c>
      <c r="Q22" s="38"/>
      <c r="R22" s="35">
        <v>773</v>
      </c>
      <c r="S22" s="35">
        <v>1555</v>
      </c>
      <c r="T22" s="35">
        <v>6</v>
      </c>
      <c r="U22" s="35">
        <v>8</v>
      </c>
      <c r="V22" s="35">
        <v>1</v>
      </c>
      <c r="W22" s="35">
        <v>0</v>
      </c>
      <c r="X22" s="36"/>
      <c r="Y22" s="36"/>
      <c r="Z22" s="36"/>
      <c r="AA22" s="35">
        <v>4</v>
      </c>
      <c r="AB22" s="35">
        <v>273</v>
      </c>
      <c r="AC22" s="37">
        <f t="shared" si="3"/>
        <v>12364</v>
      </c>
      <c r="AD22" s="103">
        <f t="shared" si="4"/>
        <v>0.64348912251483292</v>
      </c>
      <c r="AE22" s="34">
        <f t="shared" si="5"/>
        <v>3273</v>
      </c>
      <c r="AF22" s="50"/>
      <c r="AG22" s="62" t="str">
        <f t="shared" si="6"/>
        <v>otro</v>
      </c>
      <c r="AH22" s="63" t="str">
        <f t="shared" si="7"/>
        <v>PRI-PVEM-NA</v>
      </c>
      <c r="AI22" s="7" t="str">
        <f t="shared" si="8"/>
        <v>PRI-PVEM-NA</v>
      </c>
      <c r="AJ22" s="13">
        <f t="shared" si="9"/>
        <v>3273</v>
      </c>
      <c r="AK22" s="64">
        <f t="shared" si="10"/>
        <v>0.26472015528955029</v>
      </c>
      <c r="AL22" s="73">
        <f>RANK(I22,($I22,$K22,$L22,$N22,$P22,$Q22,$R22,$S22,$Y22,$Z22,$AA22,$AB22,$AE22))</f>
        <v>2</v>
      </c>
      <c r="AM22" s="38"/>
      <c r="AN22" s="6">
        <f>RANK(K22,($I22,$K22,$L22,$N22,$P22,$Q22,$R22,$S22,$Y22,$Z22,$AA22,$AB22,$AE22))</f>
        <v>5</v>
      </c>
      <c r="AO22" s="6">
        <f>RANK(L22,($I22,$K22,$L22,$N22,$P22,$Q22,$R22,$S22,$Y22,$Z22,$AA22,$AB22,$AE22))</f>
        <v>9</v>
      </c>
      <c r="AP22" s="36"/>
      <c r="AQ22" s="6">
        <f>RANK(N22,($I22,$K22,$L22,$N22,$P22,$Q22,$R22,$S22,$Y22,$Z22,$AA22,$AB22,$AE22))</f>
        <v>3</v>
      </c>
      <c r="AR22" s="36"/>
      <c r="AS22" s="6">
        <f>RANK(P22,($I22,$K22,$L22,$N22,$P22,$Q22,$R22,$S22,$Y22,$Z22,$AA22,$AB22,$AE22))</f>
        <v>6</v>
      </c>
      <c r="AT22" s="36"/>
      <c r="AU22" s="6">
        <f>RANK(R22,($I22,$K22,$L22,$N22,$P22,$Q22,$R22,$S22,$Y22,$Z22,$AA22,$AB22,$AE22))</f>
        <v>7</v>
      </c>
      <c r="AV22" s="6">
        <f>RANK(S22,($I22,$K22,$L22,$N22,$P22,$Q22,$R22,$S22,$Y22,$Z22,$AA22,$AB22,$AE22))</f>
        <v>4</v>
      </c>
      <c r="AW22" s="36"/>
      <c r="AX22" s="36"/>
      <c r="AY22" s="6">
        <f>RANK(AA22,($I22,$K22,$L22,$N22,$P22,$Q22,$R22,$S22,$Y22,$Z22,$AA22,$AB22,$AE22))</f>
        <v>10</v>
      </c>
      <c r="AZ22" s="6">
        <f>RANK(AB22,($I22,$K22,$L22,$N22,$P22,$Q22,$R22,$S22,$Y22,$Z22,$AA22,$AB22,$AE22))</f>
        <v>8</v>
      </c>
      <c r="BA22" s="6">
        <f>RANK(AE22,($I22,$K22,$L22,$N22,$P22,$Q22,$R22,$S22,$Y22,$Z22,$AA22,$AB22,$AE22))</f>
        <v>1</v>
      </c>
      <c r="BB22" s="50"/>
      <c r="BC22" s="62" t="str">
        <f t="shared" si="11"/>
        <v>PAN</v>
      </c>
      <c r="BD22" s="7" t="str">
        <f t="shared" si="12"/>
        <v>ninguno</v>
      </c>
      <c r="BE22" s="7" t="str">
        <f t="shared" si="13"/>
        <v>PAN</v>
      </c>
      <c r="BF22" s="13">
        <f t="shared" si="14"/>
        <v>2636</v>
      </c>
      <c r="BG22" s="13" t="str">
        <f t="shared" si="15"/>
        <v>ninguno</v>
      </c>
      <c r="BH22" s="13">
        <f t="shared" si="16"/>
        <v>2636</v>
      </c>
      <c r="BI22" s="79">
        <f t="shared" si="17"/>
        <v>0.21319961177612423</v>
      </c>
      <c r="BJ22" s="82">
        <f t="shared" si="18"/>
        <v>637</v>
      </c>
      <c r="BK22" s="79">
        <f t="shared" si="19"/>
        <v>5.1520543513426054E-2</v>
      </c>
    </row>
    <row r="23" spans="1:63" x14ac:dyDescent="0.2">
      <c r="A23" s="2">
        <v>16</v>
      </c>
      <c r="B23" s="105" t="s">
        <v>69</v>
      </c>
      <c r="C23" s="105">
        <f t="shared" si="0"/>
        <v>0</v>
      </c>
      <c r="D23" s="105">
        <f t="shared" si="1"/>
        <v>0</v>
      </c>
      <c r="E23" s="1">
        <v>16671</v>
      </c>
      <c r="F23" s="2">
        <v>32</v>
      </c>
      <c r="G23" s="2">
        <v>32</v>
      </c>
      <c r="H23" s="97">
        <f t="shared" si="2"/>
        <v>1</v>
      </c>
      <c r="I23" s="34">
        <v>2613</v>
      </c>
      <c r="J23" s="35">
        <v>5031</v>
      </c>
      <c r="K23" s="35">
        <v>754</v>
      </c>
      <c r="L23" s="35">
        <v>2824</v>
      </c>
      <c r="M23" s="35">
        <v>65</v>
      </c>
      <c r="N23" s="36"/>
      <c r="O23" s="35">
        <v>433</v>
      </c>
      <c r="P23" s="35">
        <v>287</v>
      </c>
      <c r="Q23" s="35">
        <v>154</v>
      </c>
      <c r="R23" s="35">
        <v>116</v>
      </c>
      <c r="S23" s="38"/>
      <c r="T23" s="38"/>
      <c r="U23" s="38"/>
      <c r="V23" s="38"/>
      <c r="W23" s="38"/>
      <c r="X23" s="36"/>
      <c r="Y23" s="36"/>
      <c r="Z23" s="36"/>
      <c r="AA23" s="35">
        <v>1</v>
      </c>
      <c r="AB23" s="35">
        <v>263</v>
      </c>
      <c r="AC23" s="37">
        <f t="shared" si="3"/>
        <v>12541</v>
      </c>
      <c r="AD23" s="103">
        <f t="shared" si="4"/>
        <v>0.75226441125307419</v>
      </c>
      <c r="AE23" s="51"/>
      <c r="AF23" s="50"/>
      <c r="AG23" s="62" t="str">
        <f t="shared" si="6"/>
        <v>PRI</v>
      </c>
      <c r="AH23" s="63" t="str">
        <f t="shared" si="7"/>
        <v>ninguno</v>
      </c>
      <c r="AI23" s="7" t="str">
        <f t="shared" si="8"/>
        <v>PRI</v>
      </c>
      <c r="AJ23" s="13">
        <f t="shared" si="9"/>
        <v>5031</v>
      </c>
      <c r="AK23" s="64">
        <f t="shared" si="10"/>
        <v>0.4011641814847301</v>
      </c>
      <c r="AL23" s="73">
        <f>RANK(I23,($I23,$J23,$K23,$L23,$M23,$N23,$O23,$P23,$Q23,$R23,$S23,$Y23,$Z23,$AA23,$AB23))</f>
        <v>3</v>
      </c>
      <c r="AM23" s="6">
        <f>RANK(J23,($I23,$J23,$K23,$L23,$M23,$N23,$O23,$P23,$Q23,$R23,$S23,$Y23,$Z23,$AA23,$AB23))</f>
        <v>1</v>
      </c>
      <c r="AN23" s="6">
        <f>RANK(K23,($I23,$J23,$K23,$L23,$M23,$N23,$O23,$P23,$Q23,$R23,$S23,$Y23,$Z23,$AA23,$AB23))</f>
        <v>4</v>
      </c>
      <c r="AO23" s="6">
        <f>RANK(L23,($I23,$J23,$K23,$L23,$M23,$N23,$O23,$P23,$Q23,$R23,$S23,$Y23,$Z23,$AA23,$AB23))</f>
        <v>2</v>
      </c>
      <c r="AP23" s="6">
        <f>RANK(M23,($I23,$J23,$K23,$L23,$M23,$N23,$O23,$P23,$Q23,$R23,$S23,$Y23,$Z23,$AA23,$AB23))</f>
        <v>10</v>
      </c>
      <c r="AQ23" s="36"/>
      <c r="AR23" s="6">
        <f>RANK(O23,($I23,$J23,$K23,$L23,$M23,$N23,$O23,$P23,$Q23,$R23,$S23,$Y23,$Z23,$AA23,$AB23))</f>
        <v>5</v>
      </c>
      <c r="AS23" s="6">
        <f>RANK(P23,($I23,$J23,$K23,$L23,$M23,$N23,$O23,$P23,$Q23,$R23,$S23,$Y23,$Z23,$AA23,$AB23))</f>
        <v>6</v>
      </c>
      <c r="AT23" s="6">
        <f>RANK(Q23,($I23,$J23,$K23,$L23,$M23,$N23,$O23,$P23,$Q23,$R23,$S23,$Y23,$Z23,$AA23,$AB23))</f>
        <v>8</v>
      </c>
      <c r="AU23" s="6">
        <f>RANK(R23,($I23,$J23,$K23,$L23,$M23,$N23,$O23,$P23,$Q23,$R23,$S23,$Y23,$Z23,$AA23,$AB23))</f>
        <v>9</v>
      </c>
      <c r="AV23" s="36"/>
      <c r="AW23" s="36"/>
      <c r="AX23" s="36"/>
      <c r="AY23" s="6">
        <f>RANK(AA23,($I23,$J23,$K23,$L23,$M23,$N23,$O23,$P23,$Q23,$R23,$S23,$Y23,$Z23,$AA23,$AB23))</f>
        <v>11</v>
      </c>
      <c r="AZ23" s="6">
        <f>RANK(AB23,($I23,$J23,$K23,$L23,$M23,$N23,$O23,$P23,$Q23,$R23,$S23,$Y23,$Z23,$AA23,$AB23))</f>
        <v>7</v>
      </c>
      <c r="BA23" s="38"/>
      <c r="BB23" s="50"/>
      <c r="BC23" s="62" t="str">
        <f t="shared" si="11"/>
        <v>PT</v>
      </c>
      <c r="BD23" s="7" t="str">
        <f t="shared" si="12"/>
        <v>ninguno</v>
      </c>
      <c r="BE23" s="7" t="str">
        <f t="shared" si="13"/>
        <v>PT</v>
      </c>
      <c r="BF23" s="13">
        <f t="shared" si="14"/>
        <v>2824</v>
      </c>
      <c r="BG23" s="13" t="str">
        <f t="shared" si="15"/>
        <v>ninguno</v>
      </c>
      <c r="BH23" s="13">
        <f t="shared" si="16"/>
        <v>2824</v>
      </c>
      <c r="BI23" s="79">
        <f t="shared" si="17"/>
        <v>0.22518140499162745</v>
      </c>
      <c r="BJ23" s="82">
        <f t="shared" si="18"/>
        <v>2207</v>
      </c>
      <c r="BK23" s="79">
        <f t="shared" si="19"/>
        <v>0.17598277649310265</v>
      </c>
    </row>
    <row r="24" spans="1:63" x14ac:dyDescent="0.2">
      <c r="A24" s="2">
        <v>17</v>
      </c>
      <c r="B24" s="105" t="s">
        <v>111</v>
      </c>
      <c r="C24" s="105">
        <f t="shared" si="0"/>
        <v>1</v>
      </c>
      <c r="D24" s="105">
        <f t="shared" si="1"/>
        <v>1</v>
      </c>
      <c r="E24" s="1">
        <v>5144</v>
      </c>
      <c r="F24" s="2">
        <v>9</v>
      </c>
      <c r="G24" s="2">
        <v>9</v>
      </c>
      <c r="H24" s="97">
        <f t="shared" si="2"/>
        <v>1</v>
      </c>
      <c r="I24" s="34">
        <v>32</v>
      </c>
      <c r="J24" s="35">
        <v>1451</v>
      </c>
      <c r="K24" s="35">
        <v>1343</v>
      </c>
      <c r="L24" s="35">
        <v>61</v>
      </c>
      <c r="M24" s="35">
        <v>31</v>
      </c>
      <c r="N24" s="35">
        <v>744</v>
      </c>
      <c r="O24" s="35">
        <v>11</v>
      </c>
      <c r="P24" s="35">
        <v>79</v>
      </c>
      <c r="Q24" s="38"/>
      <c r="R24" s="35">
        <v>27</v>
      </c>
      <c r="S24" s="35">
        <v>34</v>
      </c>
      <c r="T24" s="35">
        <v>1</v>
      </c>
      <c r="U24" s="35">
        <v>0</v>
      </c>
      <c r="V24" s="35">
        <v>4</v>
      </c>
      <c r="W24" s="35">
        <v>0</v>
      </c>
      <c r="X24" s="35">
        <v>3</v>
      </c>
      <c r="Y24" s="36"/>
      <c r="Z24" s="36"/>
      <c r="AA24" s="35">
        <v>0</v>
      </c>
      <c r="AB24" s="35">
        <v>58</v>
      </c>
      <c r="AC24" s="37">
        <f t="shared" si="3"/>
        <v>3879</v>
      </c>
      <c r="AD24" s="103">
        <f t="shared" si="4"/>
        <v>0.75408242612752718</v>
      </c>
      <c r="AE24" s="34">
        <f t="shared" si="5"/>
        <v>1498</v>
      </c>
      <c r="AF24" s="37">
        <f t="shared" si="20"/>
        <v>96</v>
      </c>
      <c r="AG24" s="62" t="str">
        <f t="shared" si="6"/>
        <v>otro</v>
      </c>
      <c r="AH24" s="63" t="str">
        <f t="shared" si="7"/>
        <v>PRI-PVEM-NA</v>
      </c>
      <c r="AI24" s="7" t="str">
        <f t="shared" si="8"/>
        <v>PRI-PVEM-NA</v>
      </c>
      <c r="AJ24" s="13">
        <f t="shared" si="9"/>
        <v>1498</v>
      </c>
      <c r="AK24" s="64">
        <f t="shared" si="10"/>
        <v>0.38618200567156485</v>
      </c>
      <c r="AL24" s="51"/>
      <c r="AM24" s="38"/>
      <c r="AN24" s="6">
        <f>RANK(K24,($K24,$N24,$P24,$Q24,$R24,$S24,$Y24,$Z24,$AA24,$AB24,$AE24,$AF24))</f>
        <v>2</v>
      </c>
      <c r="AO24" s="38"/>
      <c r="AP24" s="36"/>
      <c r="AQ24" s="6">
        <f>RANK(N24,($K24,$N24,$P24,$Q24,$R24,$S24,$Y24,$Z24,$AA24,$AB24,$AE24,$AF24))</f>
        <v>3</v>
      </c>
      <c r="AR24" s="36"/>
      <c r="AS24" s="6">
        <f>RANK(P24,($K24,$N24,$P24,$Q24,$R24,$S24,$Y24,$Z24,$AA24,$AB24,$AE24,$AF24))</f>
        <v>5</v>
      </c>
      <c r="AT24" s="36"/>
      <c r="AU24" s="6">
        <f>RANK(R24,($K24,$N24,$P24,$Q24,$R24,$S24,$Y24,$Z24,$AA24,$AB24,$AE24,$AF24))</f>
        <v>8</v>
      </c>
      <c r="AV24" s="6">
        <f>RANK(S24,($K24,$N24,$P24,$Q24,$R24,$S24,$Y24,$Z24,$AA24,$AB24,$AE24,$AF24))</f>
        <v>7</v>
      </c>
      <c r="AW24" s="36"/>
      <c r="AX24" s="36"/>
      <c r="AY24" s="6">
        <f>RANK(AA24,($K24,$N24,$P24,$Q24,$R24,$S24,$Y24,$Z24,$AA24,$AB24,$AE24,$AF24))</f>
        <v>9</v>
      </c>
      <c r="AZ24" s="6">
        <f>RANK(AB24,($K24,$N24,$P24,$Q24,$R24,$S24,$Y24,$Z24,$AA24,$AB24,$AE24,$AF24))</f>
        <v>6</v>
      </c>
      <c r="BA24" s="6">
        <f>RANK(AE24,($K24,$N24,$P24,$Q24,$R24,$S24,$Y24,$Z24,$AA24,$AB24,$AE24,$AF24))</f>
        <v>1</v>
      </c>
      <c r="BB24" s="74">
        <f>RANK(AF24,($K24,$N24,$P24,$Q24,$R24,$S24,$Y24,$Z24,$AA24,$AB24,$AE24,$AF24))</f>
        <v>4</v>
      </c>
      <c r="BC24" s="62" t="str">
        <f t="shared" si="11"/>
        <v>PRD</v>
      </c>
      <c r="BD24" s="7" t="str">
        <f t="shared" si="12"/>
        <v>ninguno</v>
      </c>
      <c r="BE24" s="7" t="str">
        <f t="shared" si="13"/>
        <v>PRD</v>
      </c>
      <c r="BF24" s="13">
        <f t="shared" si="14"/>
        <v>1343</v>
      </c>
      <c r="BG24" s="13" t="str">
        <f t="shared" si="15"/>
        <v>ninguno</v>
      </c>
      <c r="BH24" s="13">
        <f t="shared" si="16"/>
        <v>1343</v>
      </c>
      <c r="BI24" s="79">
        <f t="shared" si="17"/>
        <v>0.34622325341582882</v>
      </c>
      <c r="BJ24" s="82">
        <f t="shared" si="18"/>
        <v>155</v>
      </c>
      <c r="BK24" s="79">
        <f t="shared" si="19"/>
        <v>3.995875225573603E-2</v>
      </c>
    </row>
    <row r="25" spans="1:63" x14ac:dyDescent="0.2">
      <c r="A25" s="2">
        <v>18</v>
      </c>
      <c r="B25" s="105" t="s">
        <v>57</v>
      </c>
      <c r="C25" s="105">
        <f t="shared" si="0"/>
        <v>1</v>
      </c>
      <c r="D25" s="105">
        <f t="shared" si="1"/>
        <v>0</v>
      </c>
      <c r="E25" s="1">
        <v>32458</v>
      </c>
      <c r="F25" s="2">
        <v>53</v>
      </c>
      <c r="G25" s="2">
        <v>53</v>
      </c>
      <c r="H25" s="97">
        <f t="shared" si="2"/>
        <v>1</v>
      </c>
      <c r="I25" s="34">
        <v>4613</v>
      </c>
      <c r="J25" s="35">
        <v>6569</v>
      </c>
      <c r="K25" s="35">
        <v>747</v>
      </c>
      <c r="L25" s="35">
        <v>5139</v>
      </c>
      <c r="M25" s="35">
        <v>199</v>
      </c>
      <c r="N25" s="35">
        <v>390</v>
      </c>
      <c r="O25" s="35">
        <v>235</v>
      </c>
      <c r="P25" s="35">
        <v>781</v>
      </c>
      <c r="Q25" s="35">
        <v>1441</v>
      </c>
      <c r="R25" s="35">
        <v>217</v>
      </c>
      <c r="S25" s="35">
        <v>44</v>
      </c>
      <c r="T25" s="35">
        <v>182</v>
      </c>
      <c r="U25" s="35">
        <v>68</v>
      </c>
      <c r="V25" s="35">
        <v>3</v>
      </c>
      <c r="W25" s="35">
        <v>0</v>
      </c>
      <c r="X25" s="36"/>
      <c r="Y25" s="36"/>
      <c r="Z25" s="36"/>
      <c r="AA25" s="35">
        <v>8</v>
      </c>
      <c r="AB25" s="35">
        <v>593</v>
      </c>
      <c r="AC25" s="37">
        <f t="shared" si="3"/>
        <v>21229</v>
      </c>
      <c r="AD25" s="103">
        <f t="shared" si="4"/>
        <v>0.65404522767884654</v>
      </c>
      <c r="AE25" s="34">
        <f t="shared" si="5"/>
        <v>7256</v>
      </c>
      <c r="AF25" s="50"/>
      <c r="AG25" s="62" t="str">
        <f t="shared" si="6"/>
        <v>otro</v>
      </c>
      <c r="AH25" s="63" t="str">
        <f t="shared" si="7"/>
        <v>PRI-PVEM-NA</v>
      </c>
      <c r="AI25" s="7" t="str">
        <f t="shared" si="8"/>
        <v>PRI-PVEM-NA</v>
      </c>
      <c r="AJ25" s="13">
        <f t="shared" si="9"/>
        <v>7256</v>
      </c>
      <c r="AK25" s="64">
        <f t="shared" si="10"/>
        <v>0.34179659899194498</v>
      </c>
      <c r="AL25" s="73">
        <f>RANK(I25,($I25,$K25,$L25,$N25,$P25,$Q25,$R25,$S25,$Y25,$Z25,$AA25,$AB25,$AE25))</f>
        <v>3</v>
      </c>
      <c r="AM25" s="38"/>
      <c r="AN25" s="6">
        <f>RANK(K25,($I25,$K25,$L25,$N25,$P25,$Q25,$R25,$S25,$Y25,$Z25,$AA25,$AB25,$AE25))</f>
        <v>6</v>
      </c>
      <c r="AO25" s="6">
        <f>RANK(L25,($I25,$K25,$L25,$N25,$P25,$Q25,$R25,$S25,$Y25,$Z25,$AA25,$AB25,$AE25))</f>
        <v>2</v>
      </c>
      <c r="AP25" s="36"/>
      <c r="AQ25" s="6">
        <f>RANK(N25,($I25,$K25,$L25,$N25,$P25,$Q25,$R25,$S25,$Y25,$Z25,$AA25,$AB25,$AE25))</f>
        <v>8</v>
      </c>
      <c r="AR25" s="36"/>
      <c r="AS25" s="6">
        <f>RANK(P25,($I25,$K25,$L25,$N25,$P25,$Q25,$R25,$S25,$Y25,$Z25,$AA25,$AB25,$AE25))</f>
        <v>5</v>
      </c>
      <c r="AT25" s="6">
        <f>RANK(Q25,($I25,$K25,$L25,$N25,$P25,$Q25,$R25,$S25,$Y25,$Z25,$AA25,$AB25,$AE25))</f>
        <v>4</v>
      </c>
      <c r="AU25" s="6">
        <f>RANK(R25,($I25,$K25,$L25,$N25,$P25,$Q25,$R25,$S25,$Y25,$Z25,$AA25,$AB25,$AE25))</f>
        <v>9</v>
      </c>
      <c r="AV25" s="6">
        <f>RANK(S25,($I25,$K25,$L25,$N25,$P25,$Q25,$R25,$S25,$Y25,$Z25,$AA25,$AB25,$AE25))</f>
        <v>10</v>
      </c>
      <c r="AW25" s="36"/>
      <c r="AX25" s="36"/>
      <c r="AY25" s="6">
        <f>RANK(AA25,($I25,$K25,$L25,$N25,$P25,$Q25,$R25,$S25,$Y25,$Z25,$AA25,$AB25,$AE25))</f>
        <v>11</v>
      </c>
      <c r="AZ25" s="6">
        <f>RANK(AB25,($I25,$K25,$L25,$N25,$P25,$Q25,$R25,$S25,$Y25,$Z25,$AA25,$AB25,$AE25))</f>
        <v>7</v>
      </c>
      <c r="BA25" s="6">
        <f>RANK(AE25,($I25,$K25,$L25,$N25,$P25,$Q25,$R25,$S25,$Y25,$Z25,$AA25,$AB25,$AE25))</f>
        <v>1</v>
      </c>
      <c r="BB25" s="50"/>
      <c r="BC25" s="62" t="str">
        <f t="shared" si="11"/>
        <v>PT</v>
      </c>
      <c r="BD25" s="7" t="str">
        <f t="shared" si="12"/>
        <v>ninguno</v>
      </c>
      <c r="BE25" s="7" t="str">
        <f t="shared" si="13"/>
        <v>PT</v>
      </c>
      <c r="BF25" s="13">
        <f t="shared" si="14"/>
        <v>5139</v>
      </c>
      <c r="BG25" s="13" t="str">
        <f t="shared" si="15"/>
        <v>ninguno</v>
      </c>
      <c r="BH25" s="13">
        <f t="shared" si="16"/>
        <v>5139</v>
      </c>
      <c r="BI25" s="79">
        <f t="shared" si="17"/>
        <v>0.24207452070281218</v>
      </c>
      <c r="BJ25" s="82">
        <f t="shared" si="18"/>
        <v>2117</v>
      </c>
      <c r="BK25" s="79">
        <f t="shared" si="19"/>
        <v>9.9722078289132793E-2</v>
      </c>
    </row>
    <row r="26" spans="1:63" x14ac:dyDescent="0.2">
      <c r="A26" s="2">
        <v>19</v>
      </c>
      <c r="B26" s="105" t="s">
        <v>92</v>
      </c>
      <c r="C26" s="105">
        <f t="shared" si="0"/>
        <v>1</v>
      </c>
      <c r="D26" s="105">
        <f t="shared" si="1"/>
        <v>0</v>
      </c>
      <c r="E26" s="1">
        <v>22525</v>
      </c>
      <c r="F26" s="2">
        <v>37</v>
      </c>
      <c r="G26" s="2">
        <v>37</v>
      </c>
      <c r="H26" s="97">
        <f t="shared" si="2"/>
        <v>1</v>
      </c>
      <c r="I26" s="34">
        <v>2692</v>
      </c>
      <c r="J26" s="35">
        <v>2458</v>
      </c>
      <c r="K26" s="35">
        <v>3368</v>
      </c>
      <c r="L26" s="35">
        <v>691</v>
      </c>
      <c r="M26" s="35">
        <v>57</v>
      </c>
      <c r="N26" s="35">
        <v>538</v>
      </c>
      <c r="O26" s="35">
        <v>85</v>
      </c>
      <c r="P26" s="35">
        <v>587</v>
      </c>
      <c r="Q26" s="38"/>
      <c r="R26" s="35">
        <v>521</v>
      </c>
      <c r="S26" s="38"/>
      <c r="T26" s="35">
        <v>3</v>
      </c>
      <c r="U26" s="35">
        <v>15</v>
      </c>
      <c r="V26" s="35">
        <v>3</v>
      </c>
      <c r="W26" s="35">
        <v>0</v>
      </c>
      <c r="X26" s="36"/>
      <c r="Y26" s="36"/>
      <c r="Z26" s="36"/>
      <c r="AA26" s="35">
        <v>2</v>
      </c>
      <c r="AB26" s="35">
        <v>268</v>
      </c>
      <c r="AC26" s="37">
        <f t="shared" si="3"/>
        <v>11288</v>
      </c>
      <c r="AD26" s="103">
        <f t="shared" si="4"/>
        <v>0.50113207547169814</v>
      </c>
      <c r="AE26" s="34">
        <f t="shared" si="5"/>
        <v>2621</v>
      </c>
      <c r="AF26" s="50"/>
      <c r="AG26" s="62" t="str">
        <f t="shared" si="6"/>
        <v>PRD</v>
      </c>
      <c r="AH26" s="63" t="str">
        <f t="shared" si="7"/>
        <v>ninguno</v>
      </c>
      <c r="AI26" s="7" t="str">
        <f t="shared" si="8"/>
        <v>PRD</v>
      </c>
      <c r="AJ26" s="13">
        <f t="shared" si="9"/>
        <v>3368</v>
      </c>
      <c r="AK26" s="64">
        <f t="shared" si="10"/>
        <v>0.29836995038979447</v>
      </c>
      <c r="AL26" s="73">
        <f>RANK(I26,($I26,$K26,$L26,$N26,$P26,$Q26,$R26,$S26,$Y26,$Z26,$AA26,$AB26,$AE26))</f>
        <v>2</v>
      </c>
      <c r="AM26" s="38"/>
      <c r="AN26" s="6">
        <f>RANK(K26,($I26,$K26,$L26,$N26,$P26,$Q26,$R26,$S26,$Y26,$Z26,$AA26,$AB26,$AE26))</f>
        <v>1</v>
      </c>
      <c r="AO26" s="6">
        <f>RANK(L26,($I26,$K26,$L26,$N26,$P26,$Q26,$R26,$S26,$Y26,$Z26,$AA26,$AB26,$AE26))</f>
        <v>4</v>
      </c>
      <c r="AP26" s="36"/>
      <c r="AQ26" s="6">
        <f>RANK(N26,($I26,$K26,$L26,$N26,$P26,$Q26,$R26,$S26,$Y26,$Z26,$AA26,$AB26,$AE26))</f>
        <v>6</v>
      </c>
      <c r="AR26" s="36"/>
      <c r="AS26" s="6">
        <f>RANK(P26,($I26,$K26,$L26,$N26,$P26,$Q26,$R26,$S26,$Y26,$Z26,$AA26,$AB26,$AE26))</f>
        <v>5</v>
      </c>
      <c r="AT26" s="36"/>
      <c r="AU26" s="6">
        <f>RANK(R26,($I26,$K26,$L26,$N26,$P26,$Q26,$R26,$S26,$Y26,$Z26,$AA26,$AB26,$AE26))</f>
        <v>7</v>
      </c>
      <c r="AV26" s="36"/>
      <c r="AW26" s="36"/>
      <c r="AX26" s="36"/>
      <c r="AY26" s="6">
        <f>RANK(AA26,($I26,$K26,$L26,$N26,$P26,$Q26,$R26,$S26,$Y26,$Z26,$AA26,$AB26,$AE26))</f>
        <v>9</v>
      </c>
      <c r="AZ26" s="6">
        <f>RANK(AB26,($I26,$K26,$L26,$N26,$P26,$Q26,$R26,$S26,$Y26,$Z26,$AA26,$AB26,$AE26))</f>
        <v>8</v>
      </c>
      <c r="BA26" s="6">
        <f>RANK(AE26,($I26,$K26,$L26,$N26,$P26,$Q26,$R26,$S26,$Y26,$Z26,$AA26,$AB26,$AE26))</f>
        <v>3</v>
      </c>
      <c r="BB26" s="50"/>
      <c r="BC26" s="62" t="str">
        <f t="shared" si="11"/>
        <v>PAN</v>
      </c>
      <c r="BD26" s="7" t="str">
        <f t="shared" si="12"/>
        <v>ninguno</v>
      </c>
      <c r="BE26" s="7" t="str">
        <f t="shared" si="13"/>
        <v>PAN</v>
      </c>
      <c r="BF26" s="13">
        <f t="shared" si="14"/>
        <v>2692</v>
      </c>
      <c r="BG26" s="13" t="str">
        <f t="shared" si="15"/>
        <v>ninguno</v>
      </c>
      <c r="BH26" s="13">
        <f t="shared" si="16"/>
        <v>2692</v>
      </c>
      <c r="BI26" s="79">
        <f t="shared" si="17"/>
        <v>0.23848334514528702</v>
      </c>
      <c r="BJ26" s="82">
        <f t="shared" si="18"/>
        <v>676</v>
      </c>
      <c r="BK26" s="79">
        <f t="shared" si="19"/>
        <v>5.9886605244507451E-2</v>
      </c>
    </row>
    <row r="27" spans="1:63" ht="25.5" x14ac:dyDescent="0.2">
      <c r="A27" s="2">
        <v>20</v>
      </c>
      <c r="B27" s="105" t="s">
        <v>122</v>
      </c>
      <c r="C27" s="105">
        <f t="shared" si="0"/>
        <v>1</v>
      </c>
      <c r="D27" s="105">
        <f t="shared" si="1"/>
        <v>0</v>
      </c>
      <c r="E27" s="1">
        <v>215406</v>
      </c>
      <c r="F27" s="2">
        <v>339</v>
      </c>
      <c r="G27" s="2">
        <v>339</v>
      </c>
      <c r="H27" s="97">
        <f t="shared" si="2"/>
        <v>1</v>
      </c>
      <c r="I27" s="34">
        <v>19911</v>
      </c>
      <c r="J27" s="35">
        <v>23763</v>
      </c>
      <c r="K27" s="35">
        <v>20920</v>
      </c>
      <c r="L27" s="35">
        <v>1402</v>
      </c>
      <c r="M27" s="35">
        <v>3719</v>
      </c>
      <c r="N27" s="35">
        <v>4421</v>
      </c>
      <c r="O27" s="35">
        <v>2590</v>
      </c>
      <c r="P27" s="35">
        <v>11950</v>
      </c>
      <c r="Q27" s="35">
        <v>2696</v>
      </c>
      <c r="R27" s="35">
        <v>6707</v>
      </c>
      <c r="S27" s="35">
        <v>649</v>
      </c>
      <c r="T27" s="35">
        <v>233</v>
      </c>
      <c r="U27" s="35">
        <v>477</v>
      </c>
      <c r="V27" s="35">
        <v>25</v>
      </c>
      <c r="W27" s="35">
        <v>14</v>
      </c>
      <c r="X27" s="36"/>
      <c r="Y27" s="36"/>
      <c r="Z27" s="36"/>
      <c r="AA27" s="35">
        <v>208</v>
      </c>
      <c r="AB27" s="35">
        <v>4240</v>
      </c>
      <c r="AC27" s="37">
        <f t="shared" si="3"/>
        <v>103925</v>
      </c>
      <c r="AD27" s="103">
        <f t="shared" si="4"/>
        <v>0.48246102708373956</v>
      </c>
      <c r="AE27" s="34">
        <f t="shared" si="5"/>
        <v>30821</v>
      </c>
      <c r="AF27" s="50"/>
      <c r="AG27" s="62" t="str">
        <f t="shared" si="6"/>
        <v>otro</v>
      </c>
      <c r="AH27" s="63" t="str">
        <f t="shared" si="7"/>
        <v>PRI-PVEM-NA</v>
      </c>
      <c r="AI27" s="7" t="str">
        <f t="shared" si="8"/>
        <v>PRI-PVEM-NA</v>
      </c>
      <c r="AJ27" s="13">
        <f t="shared" si="9"/>
        <v>30821</v>
      </c>
      <c r="AK27" s="64">
        <f t="shared" si="10"/>
        <v>0.29656964156843879</v>
      </c>
      <c r="AL27" s="73">
        <f>RANK(I27,($I27,$K27,$L27,$N27,$P27,$Q27,$R27,$S27,$Y27,$Z27,$AA27,$AB27,$AE27))</f>
        <v>3</v>
      </c>
      <c r="AM27" s="38"/>
      <c r="AN27" s="6">
        <f>RANK(K27,($I27,$K27,$L27,$N27,$P27,$Q27,$R27,$S27,$Y27,$Z27,$AA27,$AB27,$AE27))</f>
        <v>2</v>
      </c>
      <c r="AO27" s="6">
        <f>RANK(L27,($I27,$K27,$L27,$N27,$P27,$Q27,$R27,$S27,$Y27,$Z27,$AA27,$AB27,$AE27))</f>
        <v>9</v>
      </c>
      <c r="AP27" s="36"/>
      <c r="AQ27" s="6">
        <f>RANK(N27,($I27,$K27,$L27,$N27,$P27,$Q27,$R27,$S27,$Y27,$Z27,$AA27,$AB27,$AE27))</f>
        <v>6</v>
      </c>
      <c r="AR27" s="36"/>
      <c r="AS27" s="6">
        <f>RANK(P27,($I27,$K27,$L27,$N27,$P27,$Q27,$R27,$S27,$Y27,$Z27,$AA27,$AB27,$AE27))</f>
        <v>4</v>
      </c>
      <c r="AT27" s="6">
        <f>RANK(Q27,($I27,$K27,$L27,$N27,$P27,$Q27,$R27,$S27,$Y27,$Z27,$AA27,$AB27,$AE27))</f>
        <v>8</v>
      </c>
      <c r="AU27" s="6">
        <f>RANK(R27,($I27,$K27,$L27,$N27,$P27,$Q27,$R27,$S27,$Y27,$Z27,$AA27,$AB27,$AE27))</f>
        <v>5</v>
      </c>
      <c r="AV27" s="6">
        <f>RANK(S27,($I27,$K27,$L27,$N27,$P27,$Q27,$R27,$S27,$Y27,$Z27,$AA27,$AB27,$AE27))</f>
        <v>10</v>
      </c>
      <c r="AW27" s="36"/>
      <c r="AX27" s="36"/>
      <c r="AY27" s="6">
        <f>RANK(AA27,($I27,$K27,$L27,$N27,$P27,$Q27,$R27,$S27,$Y27,$Z27,$AA27,$AB27,$AE27))</f>
        <v>11</v>
      </c>
      <c r="AZ27" s="6">
        <f>RANK(AB27,($I27,$K27,$L27,$N27,$P27,$Q27,$R27,$S27,$Y27,$Z27,$AA27,$AB27,$AE27))</f>
        <v>7</v>
      </c>
      <c r="BA27" s="6">
        <f>RANK(AE27,($I27,$K27,$L27,$N27,$P27,$Q27,$R27,$S27,$Y27,$Z27,$AA27,$AB27,$AE27))</f>
        <v>1</v>
      </c>
      <c r="BB27" s="50"/>
      <c r="BC27" s="62" t="str">
        <f t="shared" si="11"/>
        <v>PRD</v>
      </c>
      <c r="BD27" s="7" t="str">
        <f t="shared" si="12"/>
        <v>ninguno</v>
      </c>
      <c r="BE27" s="7" t="str">
        <f t="shared" si="13"/>
        <v>PRD</v>
      </c>
      <c r="BF27" s="13">
        <f t="shared" si="14"/>
        <v>20920</v>
      </c>
      <c r="BG27" s="13" t="str">
        <f t="shared" si="15"/>
        <v>ninguno</v>
      </c>
      <c r="BH27" s="13">
        <f t="shared" si="16"/>
        <v>20920</v>
      </c>
      <c r="BI27" s="79">
        <f t="shared" si="17"/>
        <v>0.20129901371181141</v>
      </c>
      <c r="BJ27" s="82">
        <f t="shared" si="18"/>
        <v>9901</v>
      </c>
      <c r="BK27" s="79">
        <f t="shared" si="19"/>
        <v>9.5270627856627377E-2</v>
      </c>
    </row>
    <row r="28" spans="1:63" x14ac:dyDescent="0.2">
      <c r="A28" s="2">
        <v>21</v>
      </c>
      <c r="B28" s="105" t="s">
        <v>78</v>
      </c>
      <c r="C28" s="105">
        <f t="shared" si="0"/>
        <v>1</v>
      </c>
      <c r="D28" s="105">
        <f t="shared" si="1"/>
        <v>0</v>
      </c>
      <c r="E28" s="1">
        <v>24805</v>
      </c>
      <c r="F28" s="2">
        <v>47</v>
      </c>
      <c r="G28" s="2">
        <v>47</v>
      </c>
      <c r="H28" s="97">
        <f t="shared" si="2"/>
        <v>1</v>
      </c>
      <c r="I28" s="34">
        <v>3451</v>
      </c>
      <c r="J28" s="35">
        <v>8605</v>
      </c>
      <c r="K28" s="35">
        <v>336</v>
      </c>
      <c r="L28" s="35">
        <v>3080</v>
      </c>
      <c r="M28" s="35">
        <v>58</v>
      </c>
      <c r="N28" s="36"/>
      <c r="O28" s="35">
        <v>66</v>
      </c>
      <c r="P28" s="35">
        <v>1432</v>
      </c>
      <c r="Q28" s="38"/>
      <c r="R28" s="38"/>
      <c r="S28" s="35">
        <v>29</v>
      </c>
      <c r="T28" s="35">
        <v>29</v>
      </c>
      <c r="U28" s="35">
        <v>74</v>
      </c>
      <c r="V28" s="35">
        <v>5</v>
      </c>
      <c r="W28" s="35">
        <v>3</v>
      </c>
      <c r="X28" s="36"/>
      <c r="Y28" s="36"/>
      <c r="Z28" s="36"/>
      <c r="AA28" s="35">
        <v>1</v>
      </c>
      <c r="AB28" s="35">
        <v>366</v>
      </c>
      <c r="AC28" s="37">
        <f t="shared" si="3"/>
        <v>17535</v>
      </c>
      <c r="AD28" s="103">
        <f t="shared" si="4"/>
        <v>0.70691392864341862</v>
      </c>
      <c r="AE28" s="34">
        <f t="shared" si="5"/>
        <v>8840</v>
      </c>
      <c r="AF28" s="50"/>
      <c r="AG28" s="62" t="str">
        <f t="shared" si="6"/>
        <v>otro</v>
      </c>
      <c r="AH28" s="63" t="str">
        <f t="shared" si="7"/>
        <v>PRI-PVEM-NA</v>
      </c>
      <c r="AI28" s="7" t="str">
        <f t="shared" si="8"/>
        <v>PRI-PVEM-NA</v>
      </c>
      <c r="AJ28" s="13">
        <f t="shared" si="9"/>
        <v>8840</v>
      </c>
      <c r="AK28" s="64">
        <f t="shared" si="10"/>
        <v>0.50413458796692334</v>
      </c>
      <c r="AL28" s="73">
        <f>RANK(I28,($I28,$K28,$L28,$N28,$P28,$Q28,$R28,$S28,$Y28,$Z28,$AA28,$AB28,$AE28))</f>
        <v>2</v>
      </c>
      <c r="AM28" s="38"/>
      <c r="AN28" s="6">
        <f>RANK(K28,($I28,$K28,$L28,$N28,$P28,$Q28,$R28,$S28,$Y28,$Z28,$AA28,$AB28,$AE28))</f>
        <v>6</v>
      </c>
      <c r="AO28" s="6">
        <f>RANK(L28,($I28,$K28,$L28,$N28,$P28,$Q28,$R28,$S28,$Y28,$Z28,$AA28,$AB28,$AE28))</f>
        <v>3</v>
      </c>
      <c r="AP28" s="36"/>
      <c r="AQ28" s="36"/>
      <c r="AR28" s="36"/>
      <c r="AS28" s="6">
        <f>RANK(P28,($I28,$K28,$L28,$N28,$P28,$Q28,$R28,$S28,$Y28,$Z28,$AA28,$AB28,$AE28))</f>
        <v>4</v>
      </c>
      <c r="AT28" s="36"/>
      <c r="AU28" s="36"/>
      <c r="AV28" s="6">
        <f>RANK(S28,($I28,$K28,$L28,$N28,$P28,$Q28,$R28,$S28,$Y28,$Z28,$AA28,$AB28,$AE28))</f>
        <v>7</v>
      </c>
      <c r="AW28" s="36"/>
      <c r="AX28" s="36"/>
      <c r="AY28" s="6">
        <f>RANK(AA28,($I28,$K28,$L28,$N28,$P28,$Q28,$R28,$S28,$Y28,$Z28,$AA28,$AB28,$AE28))</f>
        <v>8</v>
      </c>
      <c r="AZ28" s="6">
        <f>RANK(AB28,($I28,$K28,$L28,$N28,$P28,$Q28,$R28,$S28,$Y28,$Z28,$AA28,$AB28,$AE28))</f>
        <v>5</v>
      </c>
      <c r="BA28" s="6">
        <f>RANK(AE28,($I28,$K28,$L28,$N28,$P28,$Q28,$R28,$S28,$Y28,$Z28,$AA28,$AB28,$AE28))</f>
        <v>1</v>
      </c>
      <c r="BB28" s="50"/>
      <c r="BC28" s="62" t="str">
        <f t="shared" si="11"/>
        <v>PAN</v>
      </c>
      <c r="BD28" s="7" t="str">
        <f t="shared" si="12"/>
        <v>ninguno</v>
      </c>
      <c r="BE28" s="7" t="str">
        <f t="shared" si="13"/>
        <v>PAN</v>
      </c>
      <c r="BF28" s="13">
        <f t="shared" si="14"/>
        <v>3451</v>
      </c>
      <c r="BG28" s="13" t="str">
        <f t="shared" si="15"/>
        <v>ninguno</v>
      </c>
      <c r="BH28" s="13">
        <f t="shared" si="16"/>
        <v>3451</v>
      </c>
      <c r="BI28" s="79">
        <f t="shared" si="17"/>
        <v>0.19680638722554891</v>
      </c>
      <c r="BJ28" s="82">
        <f t="shared" si="18"/>
        <v>5389</v>
      </c>
      <c r="BK28" s="79">
        <f t="shared" si="19"/>
        <v>0.30732820074137446</v>
      </c>
    </row>
    <row r="29" spans="1:63" x14ac:dyDescent="0.2">
      <c r="A29" s="2">
        <v>22</v>
      </c>
      <c r="B29" s="105" t="s">
        <v>22</v>
      </c>
      <c r="C29" s="105">
        <f t="shared" si="0"/>
        <v>1</v>
      </c>
      <c r="D29" s="105">
        <f t="shared" si="1"/>
        <v>0</v>
      </c>
      <c r="E29" s="1">
        <v>10609</v>
      </c>
      <c r="F29" s="2">
        <v>17</v>
      </c>
      <c r="G29" s="2">
        <v>17</v>
      </c>
      <c r="H29" s="97">
        <f t="shared" si="2"/>
        <v>1</v>
      </c>
      <c r="I29" s="34">
        <v>556</v>
      </c>
      <c r="J29" s="35">
        <v>2027</v>
      </c>
      <c r="K29" s="35">
        <v>2369</v>
      </c>
      <c r="L29" s="35">
        <v>644</v>
      </c>
      <c r="M29" s="35">
        <v>22</v>
      </c>
      <c r="N29" s="35">
        <v>453</v>
      </c>
      <c r="O29" s="35">
        <v>26</v>
      </c>
      <c r="P29" s="35">
        <v>260</v>
      </c>
      <c r="Q29" s="35">
        <v>387</v>
      </c>
      <c r="R29" s="35">
        <v>299</v>
      </c>
      <c r="S29" s="35">
        <v>234</v>
      </c>
      <c r="T29" s="35">
        <v>9</v>
      </c>
      <c r="U29" s="35">
        <v>7</v>
      </c>
      <c r="V29" s="35">
        <v>0</v>
      </c>
      <c r="W29" s="35">
        <v>2</v>
      </c>
      <c r="X29" s="36"/>
      <c r="Y29" s="36"/>
      <c r="Z29" s="36"/>
      <c r="AA29" s="35">
        <v>2</v>
      </c>
      <c r="AB29" s="35">
        <v>104</v>
      </c>
      <c r="AC29" s="37">
        <f t="shared" si="3"/>
        <v>7401</v>
      </c>
      <c r="AD29" s="103">
        <f t="shared" si="4"/>
        <v>0.69761523234989165</v>
      </c>
      <c r="AE29" s="34">
        <f t="shared" si="5"/>
        <v>2093</v>
      </c>
      <c r="AF29" s="50"/>
      <c r="AG29" s="62" t="str">
        <f t="shared" si="6"/>
        <v>PRD</v>
      </c>
      <c r="AH29" s="63" t="str">
        <f t="shared" si="7"/>
        <v>ninguno</v>
      </c>
      <c r="AI29" s="7" t="str">
        <f t="shared" si="8"/>
        <v>PRD</v>
      </c>
      <c r="AJ29" s="13">
        <f t="shared" si="9"/>
        <v>2369</v>
      </c>
      <c r="AK29" s="64">
        <f t="shared" si="10"/>
        <v>0.32009187947574652</v>
      </c>
      <c r="AL29" s="73">
        <f>RANK(I29,($I29,$K29,$L29,$N29,$P29,$Q29,$R29,$S29,$Y29,$Z29,$AA29,$AB29,$AE29))</f>
        <v>4</v>
      </c>
      <c r="AM29" s="38"/>
      <c r="AN29" s="6">
        <f>RANK(K29,($I29,$K29,$L29,$N29,$P29,$Q29,$R29,$S29,$Y29,$Z29,$AA29,$AB29,$AE29))</f>
        <v>1</v>
      </c>
      <c r="AO29" s="6">
        <f>RANK(L29,($I29,$K29,$L29,$N29,$P29,$Q29,$R29,$S29,$Y29,$Z29,$AA29,$AB29,$AE29))</f>
        <v>3</v>
      </c>
      <c r="AP29" s="36"/>
      <c r="AQ29" s="6">
        <f>RANK(N29,($I29,$K29,$L29,$N29,$P29,$Q29,$R29,$S29,$Y29,$Z29,$AA29,$AB29,$AE29))</f>
        <v>5</v>
      </c>
      <c r="AR29" s="36"/>
      <c r="AS29" s="6">
        <f>RANK(P29,($I29,$K29,$L29,$N29,$P29,$Q29,$R29,$S29,$Y29,$Z29,$AA29,$AB29,$AE29))</f>
        <v>8</v>
      </c>
      <c r="AT29" s="6">
        <f>RANK(Q29,($I29,$K29,$L29,$N29,$P29,$Q29,$R29,$S29,$Y29,$Z29,$AA29,$AB29,$AE29))</f>
        <v>6</v>
      </c>
      <c r="AU29" s="6">
        <f>RANK(R29,($I29,$K29,$L29,$N29,$P29,$Q29,$R29,$S29,$Y29,$Z29,$AA29,$AB29,$AE29))</f>
        <v>7</v>
      </c>
      <c r="AV29" s="6">
        <f>RANK(S29,($I29,$K29,$L29,$N29,$P29,$Q29,$R29,$S29,$Y29,$Z29,$AA29,$AB29,$AE29))</f>
        <v>9</v>
      </c>
      <c r="AW29" s="36"/>
      <c r="AX29" s="36"/>
      <c r="AY29" s="6">
        <f>RANK(AA29,($I29,$K29,$L29,$N29,$P29,$Q29,$R29,$S29,$Y29,$Z29,$AA29,$AB29,$AE29))</f>
        <v>11</v>
      </c>
      <c r="AZ29" s="6">
        <f>RANK(AB29,($I29,$K29,$L29,$N29,$P29,$Q29,$R29,$S29,$Y29,$Z29,$AA29,$AB29,$AE29))</f>
        <v>10</v>
      </c>
      <c r="BA29" s="6">
        <f>RANK(AE29,($I29,$K29,$L29,$N29,$P29,$Q29,$R29,$S29,$Y29,$Z29,$AA29,$AB29,$AE29))</f>
        <v>2</v>
      </c>
      <c r="BB29" s="50"/>
      <c r="BC29" s="62" t="str">
        <f t="shared" si="11"/>
        <v>otro</v>
      </c>
      <c r="BD29" s="7" t="str">
        <f t="shared" si="12"/>
        <v>PRI-PVEM-NA</v>
      </c>
      <c r="BE29" s="7" t="str">
        <f t="shared" si="13"/>
        <v>PRI-PVEM-NA</v>
      </c>
      <c r="BF29" s="13" t="str">
        <f t="shared" si="14"/>
        <v>otro</v>
      </c>
      <c r="BG29" s="13">
        <f t="shared" si="15"/>
        <v>2093</v>
      </c>
      <c r="BH29" s="13">
        <f t="shared" si="16"/>
        <v>2093</v>
      </c>
      <c r="BI29" s="79">
        <f t="shared" si="17"/>
        <v>0.28279962167274691</v>
      </c>
      <c r="BJ29" s="82">
        <f t="shared" si="18"/>
        <v>276</v>
      </c>
      <c r="BK29" s="79">
        <f t="shared" si="19"/>
        <v>3.7292257802999607E-2</v>
      </c>
    </row>
    <row r="30" spans="1:63" x14ac:dyDescent="0.2">
      <c r="A30" s="2">
        <v>23</v>
      </c>
      <c r="B30" s="105" t="s">
        <v>110</v>
      </c>
      <c r="C30" s="105">
        <f t="shared" si="0"/>
        <v>1</v>
      </c>
      <c r="D30" s="105">
        <f t="shared" si="1"/>
        <v>0</v>
      </c>
      <c r="E30" s="1">
        <v>33615</v>
      </c>
      <c r="F30" s="2">
        <v>51</v>
      </c>
      <c r="G30" s="2">
        <v>51</v>
      </c>
      <c r="H30" s="97">
        <f t="shared" si="2"/>
        <v>1</v>
      </c>
      <c r="I30" s="34">
        <v>4458</v>
      </c>
      <c r="J30" s="35">
        <v>2973</v>
      </c>
      <c r="K30" s="35">
        <v>1141</v>
      </c>
      <c r="L30" s="35">
        <v>1148</v>
      </c>
      <c r="M30" s="35">
        <v>114</v>
      </c>
      <c r="N30" s="35">
        <v>1820</v>
      </c>
      <c r="O30" s="35">
        <v>174</v>
      </c>
      <c r="P30" s="35">
        <v>659</v>
      </c>
      <c r="Q30" s="35">
        <v>1501</v>
      </c>
      <c r="R30" s="35">
        <v>1479</v>
      </c>
      <c r="S30" s="35">
        <v>1009</v>
      </c>
      <c r="T30" s="35">
        <v>12</v>
      </c>
      <c r="U30" s="35">
        <v>22</v>
      </c>
      <c r="V30" s="35">
        <v>1</v>
      </c>
      <c r="W30" s="35">
        <v>1</v>
      </c>
      <c r="X30" s="36"/>
      <c r="Y30" s="36"/>
      <c r="Z30" s="36"/>
      <c r="AA30" s="35">
        <v>8</v>
      </c>
      <c r="AB30" s="35">
        <v>357</v>
      </c>
      <c r="AC30" s="37">
        <f t="shared" si="3"/>
        <v>16877</v>
      </c>
      <c r="AD30" s="103">
        <f t="shared" si="4"/>
        <v>0.50206752937676635</v>
      </c>
      <c r="AE30" s="34">
        <f t="shared" si="5"/>
        <v>3297</v>
      </c>
      <c r="AF30" s="50"/>
      <c r="AG30" s="62" t="str">
        <f t="shared" si="6"/>
        <v>PAN</v>
      </c>
      <c r="AH30" s="63" t="str">
        <f t="shared" si="7"/>
        <v>ninguno</v>
      </c>
      <c r="AI30" s="7" t="str">
        <f t="shared" si="8"/>
        <v>PAN</v>
      </c>
      <c r="AJ30" s="13">
        <f t="shared" si="9"/>
        <v>4458</v>
      </c>
      <c r="AK30" s="64">
        <f t="shared" si="10"/>
        <v>0.26414647152930021</v>
      </c>
      <c r="AL30" s="73">
        <f>RANK(I30,($I30,$K30,$L30,$N30,$P30,$Q30,$R30,$S30,$Y30,$Z30,$AA30,$AB30,$AE30))</f>
        <v>1</v>
      </c>
      <c r="AM30" s="38"/>
      <c r="AN30" s="6">
        <f>RANK(K30,($I30,$K30,$L30,$N30,$P30,$Q30,$R30,$S30,$Y30,$Z30,$AA30,$AB30,$AE30))</f>
        <v>7</v>
      </c>
      <c r="AO30" s="6">
        <f>RANK(L30,($I30,$K30,$L30,$N30,$P30,$Q30,$R30,$S30,$Y30,$Z30,$AA30,$AB30,$AE30))</f>
        <v>6</v>
      </c>
      <c r="AP30" s="36"/>
      <c r="AQ30" s="6">
        <f>RANK(N30,($I30,$K30,$L30,$N30,$P30,$Q30,$R30,$S30,$Y30,$Z30,$AA30,$AB30,$AE30))</f>
        <v>3</v>
      </c>
      <c r="AR30" s="36"/>
      <c r="AS30" s="6">
        <f>RANK(P30,($I30,$K30,$L30,$N30,$P30,$Q30,$R30,$S30,$Y30,$Z30,$AA30,$AB30,$AE30))</f>
        <v>9</v>
      </c>
      <c r="AT30" s="6">
        <f>RANK(Q30,($I30,$K30,$L30,$N30,$P30,$Q30,$R30,$S30,$Y30,$Z30,$AA30,$AB30,$AE30))</f>
        <v>4</v>
      </c>
      <c r="AU30" s="6">
        <f>RANK(R30,($I30,$K30,$L30,$N30,$P30,$Q30,$R30,$S30,$Y30,$Z30,$AA30,$AB30,$AE30))</f>
        <v>5</v>
      </c>
      <c r="AV30" s="6">
        <f>RANK(S30,($I30,$K30,$L30,$N30,$P30,$Q30,$R30,$S30,$Y30,$Z30,$AA30,$AB30,$AE30))</f>
        <v>8</v>
      </c>
      <c r="AW30" s="36"/>
      <c r="AX30" s="36"/>
      <c r="AY30" s="6">
        <f>RANK(AA30,($I30,$K30,$L30,$N30,$P30,$Q30,$R30,$S30,$Y30,$Z30,$AA30,$AB30,$AE30))</f>
        <v>11</v>
      </c>
      <c r="AZ30" s="6">
        <f>RANK(AB30,($I30,$K30,$L30,$N30,$P30,$Q30,$R30,$S30,$Y30,$Z30,$AA30,$AB30,$AE30))</f>
        <v>10</v>
      </c>
      <c r="BA30" s="6">
        <f>RANK(AE30,($I30,$K30,$L30,$N30,$P30,$Q30,$R30,$S30,$Y30,$Z30,$AA30,$AB30,$AE30))</f>
        <v>2</v>
      </c>
      <c r="BB30" s="50"/>
      <c r="BC30" s="62" t="str">
        <f t="shared" si="11"/>
        <v>otro</v>
      </c>
      <c r="BD30" s="7" t="str">
        <f t="shared" si="12"/>
        <v>PRI-PVEM-NA</v>
      </c>
      <c r="BE30" s="7" t="str">
        <f t="shared" si="13"/>
        <v>PRI-PVEM-NA</v>
      </c>
      <c r="BF30" s="13" t="str">
        <f t="shared" si="14"/>
        <v>otro</v>
      </c>
      <c r="BG30" s="13">
        <f t="shared" si="15"/>
        <v>3297</v>
      </c>
      <c r="BH30" s="13">
        <f t="shared" si="16"/>
        <v>3297</v>
      </c>
      <c r="BI30" s="79">
        <f t="shared" si="17"/>
        <v>0.19535462463708006</v>
      </c>
      <c r="BJ30" s="82">
        <f t="shared" si="18"/>
        <v>1161</v>
      </c>
      <c r="BK30" s="79">
        <f t="shared" si="19"/>
        <v>6.8791846892220149E-2</v>
      </c>
    </row>
    <row r="31" spans="1:63" x14ac:dyDescent="0.2">
      <c r="A31" s="2">
        <v>24</v>
      </c>
      <c r="B31" s="105" t="s">
        <v>14</v>
      </c>
      <c r="C31" s="105">
        <f t="shared" si="0"/>
        <v>1</v>
      </c>
      <c r="D31" s="105">
        <f t="shared" si="1"/>
        <v>0</v>
      </c>
      <c r="E31" s="1">
        <v>72832</v>
      </c>
      <c r="F31" s="2">
        <v>113</v>
      </c>
      <c r="G31" s="2">
        <v>113</v>
      </c>
      <c r="H31" s="97">
        <f t="shared" si="2"/>
        <v>1</v>
      </c>
      <c r="I31" s="34">
        <v>10696</v>
      </c>
      <c r="J31" s="35">
        <v>12570</v>
      </c>
      <c r="K31" s="35">
        <v>2839</v>
      </c>
      <c r="L31" s="35">
        <v>1729</v>
      </c>
      <c r="M31" s="35">
        <v>531</v>
      </c>
      <c r="N31" s="35">
        <v>876</v>
      </c>
      <c r="O31" s="35">
        <v>768</v>
      </c>
      <c r="P31" s="35">
        <v>2850</v>
      </c>
      <c r="Q31" s="38"/>
      <c r="R31" s="35">
        <v>1588</v>
      </c>
      <c r="S31" s="38"/>
      <c r="T31" s="35">
        <v>19</v>
      </c>
      <c r="U31" s="35">
        <v>123</v>
      </c>
      <c r="V31" s="35">
        <v>4</v>
      </c>
      <c r="W31" s="35">
        <v>3</v>
      </c>
      <c r="X31" s="36"/>
      <c r="Y31" s="35">
        <v>0</v>
      </c>
      <c r="Z31" s="36"/>
      <c r="AA31" s="35">
        <v>846</v>
      </c>
      <c r="AB31" s="35">
        <v>1239</v>
      </c>
      <c r="AC31" s="37">
        <f t="shared" si="3"/>
        <v>36681</v>
      </c>
      <c r="AD31" s="103">
        <f t="shared" si="4"/>
        <v>0.50363851054481545</v>
      </c>
      <c r="AE31" s="34">
        <f t="shared" si="5"/>
        <v>14018</v>
      </c>
      <c r="AF31" s="50"/>
      <c r="AG31" s="62" t="str">
        <f t="shared" si="6"/>
        <v>otro</v>
      </c>
      <c r="AH31" s="63" t="str">
        <f t="shared" si="7"/>
        <v>PRI-PVEM-NA</v>
      </c>
      <c r="AI31" s="7" t="str">
        <f t="shared" si="8"/>
        <v>PRI-PVEM-NA</v>
      </c>
      <c r="AJ31" s="13">
        <f t="shared" si="9"/>
        <v>14018</v>
      </c>
      <c r="AK31" s="64">
        <f t="shared" si="10"/>
        <v>0.3821597012077097</v>
      </c>
      <c r="AL31" s="73">
        <f>RANK(I31,($I31,$K31,$L31,$N31,$P31,$Q31,$R31,$S31,$Y31,$Z31,$AA31,$AB31,$AE31))</f>
        <v>2</v>
      </c>
      <c r="AM31" s="38"/>
      <c r="AN31" s="6">
        <f>RANK(K31,($I31,$K31,$L31,$N31,$P31,$Q31,$R31,$S31,$Y31,$Z31,$AA31,$AB31,$AE31))</f>
        <v>4</v>
      </c>
      <c r="AO31" s="6">
        <f>RANK(L31,($I31,$K31,$L31,$N31,$P31,$Q31,$R31,$S31,$Y31,$Z31,$AA31,$AB31,$AE31))</f>
        <v>5</v>
      </c>
      <c r="AP31" s="36"/>
      <c r="AQ31" s="6">
        <f>RANK(N31,($I31,$K31,$L31,$N31,$P31,$Q31,$R31,$S31,$Y31,$Z31,$AA31,$AB31,$AE31))</f>
        <v>8</v>
      </c>
      <c r="AR31" s="36"/>
      <c r="AS31" s="6">
        <f>RANK(P31,($I31,$K31,$L31,$N31,$P31,$Q31,$R31,$S31,$Y31,$Z31,$AA31,$AB31,$AE31))</f>
        <v>3</v>
      </c>
      <c r="AT31" s="36"/>
      <c r="AU31" s="6">
        <f>RANK(R31,($I31,$K31,$L31,$N31,$P31,$Q31,$R31,$S31,$Y31,$Z31,$AA31,$AB31,$AE31))</f>
        <v>6</v>
      </c>
      <c r="AV31" s="36"/>
      <c r="AW31" s="6"/>
      <c r="AX31" s="36"/>
      <c r="AY31" s="6">
        <f>RANK(AA31,($I31,$K31,$L31,$N31,$P31,$Q31,$R31,$S31,$Y31,$Z31,$AA31,$AB31,$AE31))</f>
        <v>9</v>
      </c>
      <c r="AZ31" s="6">
        <f>RANK(AB31,($I31,$K31,$L31,$N31,$P31,$Q31,$R31,$S31,$Y31,$Z31,$AA31,$AB31,$AE31))</f>
        <v>7</v>
      </c>
      <c r="BA31" s="6">
        <f>RANK(AE31,($I31,$K31,$L31,$N31,$P31,$Q31,$R31,$S31,$Y31,$Z31,$AA31,$AB31,$AE31))</f>
        <v>1</v>
      </c>
      <c r="BB31" s="50"/>
      <c r="BC31" s="62" t="str">
        <f t="shared" si="11"/>
        <v>PAN</v>
      </c>
      <c r="BD31" s="7" t="str">
        <f t="shared" si="12"/>
        <v>ninguno</v>
      </c>
      <c r="BE31" s="7" t="str">
        <f t="shared" si="13"/>
        <v>PAN</v>
      </c>
      <c r="BF31" s="13">
        <f t="shared" si="14"/>
        <v>10696</v>
      </c>
      <c r="BG31" s="13" t="str">
        <f t="shared" si="15"/>
        <v>ninguno</v>
      </c>
      <c r="BH31" s="13">
        <f t="shared" si="16"/>
        <v>10696</v>
      </c>
      <c r="BI31" s="79">
        <f t="shared" si="17"/>
        <v>0.2915951037321774</v>
      </c>
      <c r="BJ31" s="82">
        <f t="shared" si="18"/>
        <v>3322</v>
      </c>
      <c r="BK31" s="79">
        <f t="shared" si="19"/>
        <v>9.0564597475532305E-2</v>
      </c>
    </row>
    <row r="32" spans="1:63" x14ac:dyDescent="0.2">
      <c r="A32" s="2">
        <v>25</v>
      </c>
      <c r="B32" s="105" t="s">
        <v>99</v>
      </c>
      <c r="C32" s="105">
        <f t="shared" si="0"/>
        <v>1</v>
      </c>
      <c r="D32" s="105">
        <f t="shared" si="1"/>
        <v>1</v>
      </c>
      <c r="E32" s="1">
        <v>385869</v>
      </c>
      <c r="F32" s="2">
        <v>645</v>
      </c>
      <c r="G32" s="2">
        <v>645</v>
      </c>
      <c r="H32" s="97">
        <f t="shared" si="2"/>
        <v>1</v>
      </c>
      <c r="I32" s="34">
        <v>57148</v>
      </c>
      <c r="J32" s="35">
        <v>57985</v>
      </c>
      <c r="K32" s="35">
        <v>7637</v>
      </c>
      <c r="L32" s="35">
        <v>3560</v>
      </c>
      <c r="M32" s="35">
        <v>4504</v>
      </c>
      <c r="N32" s="35">
        <v>7062</v>
      </c>
      <c r="O32" s="35">
        <v>5347</v>
      </c>
      <c r="P32" s="35">
        <v>21449</v>
      </c>
      <c r="Q32" s="35">
        <v>5416</v>
      </c>
      <c r="R32" s="35">
        <v>12067</v>
      </c>
      <c r="S32" s="35">
        <v>1310</v>
      </c>
      <c r="T32" s="35">
        <v>487</v>
      </c>
      <c r="U32" s="35">
        <v>687</v>
      </c>
      <c r="V32" s="35">
        <v>68</v>
      </c>
      <c r="W32" s="35">
        <v>29</v>
      </c>
      <c r="X32" s="35">
        <v>413</v>
      </c>
      <c r="Y32" s="36"/>
      <c r="Z32" s="36"/>
      <c r="AA32" s="35">
        <v>354</v>
      </c>
      <c r="AB32" s="35">
        <v>8376</v>
      </c>
      <c r="AC32" s="37">
        <f t="shared" si="3"/>
        <v>193899</v>
      </c>
      <c r="AD32" s="103">
        <f t="shared" si="4"/>
        <v>0.5024995529570917</v>
      </c>
      <c r="AE32" s="34">
        <f t="shared" si="5"/>
        <v>69107</v>
      </c>
      <c r="AF32" s="37">
        <f t="shared" si="20"/>
        <v>61121</v>
      </c>
      <c r="AG32" s="62" t="str">
        <f t="shared" si="6"/>
        <v>otro</v>
      </c>
      <c r="AH32" s="63" t="str">
        <f t="shared" si="7"/>
        <v>PRI-PVEM-NA</v>
      </c>
      <c r="AI32" s="7" t="str">
        <f t="shared" ref="AI32" si="21">IF(AG32="otro",IF(AH32="ninguno","nada",AH32),AG32)</f>
        <v>PRI-PVEM-NA</v>
      </c>
      <c r="AJ32" s="13">
        <f t="shared" si="9"/>
        <v>69107</v>
      </c>
      <c r="AK32" s="64">
        <f t="shared" si="10"/>
        <v>0.35640720168747647</v>
      </c>
      <c r="AL32" s="51"/>
      <c r="AM32" s="38"/>
      <c r="AN32" s="6">
        <f>RANK(K32,($K32,$N32,$P32,$Q32,$R32,$S32,$Y32,$Z32,$AA32,$AB32,$AE32,$AF32))</f>
        <v>6</v>
      </c>
      <c r="AO32" s="38"/>
      <c r="AP32" s="36"/>
      <c r="AQ32" s="6">
        <f>RANK(N32,($K32,$N32,$P32,$Q32,$R32,$S32,$Y32,$Z32,$AA32,$AB32,$AE32,$AF32))</f>
        <v>7</v>
      </c>
      <c r="AR32" s="36"/>
      <c r="AS32" s="6">
        <f>RANK(P32,($K32,$N32,$P32,$Q32,$R32,$S32,$Y32,$Z32,$AA32,$AB32,$AE32,$AF32))</f>
        <v>3</v>
      </c>
      <c r="AT32" s="6">
        <f>RANK(Q32,($K32,$N32,$P32,$Q32,$R32,$S32,$Y32,$Z32,$AA32,$AB32,$AE32,$AF32))</f>
        <v>8</v>
      </c>
      <c r="AU32" s="6">
        <f>RANK(R32,($K32,$N32,$P32,$Q32,$R32,$S32,$Y32,$Z32,$AA32,$AB32,$AE32,$AF32))</f>
        <v>4</v>
      </c>
      <c r="AV32" s="6">
        <f>RANK(S32,($K32,$N32,$P32,$Q32,$R32,$S32,$Y32,$Z32,$AA32,$AB32,$AE32,$AF32))</f>
        <v>9</v>
      </c>
      <c r="AW32" s="36"/>
      <c r="AX32" s="36"/>
      <c r="AY32" s="6">
        <f>RANK(AA32,($K32,$N32,$P32,$Q32,$R32,$S32,$Y32,$Z32,$AA32,$AB32,$AE32,$AF32))</f>
        <v>10</v>
      </c>
      <c r="AZ32" s="6">
        <f>RANK(AB32,($K32,$N32,$P32,$Q32,$R32,$S32,$Y32,$Z32,$AA32,$AB32,$AE32,$AF32))</f>
        <v>5</v>
      </c>
      <c r="BA32" s="6">
        <f>RANK(AE32,($K32,$N32,$P32,$Q32,$R32,$S32,$Y32,$Z32,$AA32,$AB32,$AE32,$AF32))</f>
        <v>1</v>
      </c>
      <c r="BB32" s="74">
        <f>RANK(AF32,($K32,$N32,$P32,$Q32,$R32,$S32,$Y32,$Z32,$AA32,$AB32,$AE32,$AF32))</f>
        <v>2</v>
      </c>
      <c r="BC32" s="62" t="str">
        <f t="shared" ref="BC32" si="22">IF(AL32=2,$I$7,IF(AM32=2,$J$7,IF(AN32=2,$K$7,IF(AO32=2,$L$7,IF(AP32=2,$M$7,IF(AQ32=2,$N$7,IF(AR32=2,$O$7,IF(AS32=2,$P$7,"otro"))))))))</f>
        <v>otro</v>
      </c>
      <c r="BD32" s="7" t="str">
        <f t="shared" ref="BD32" si="23">IF(AT32=2,$Q$7,IF(AU32=2,$R$7,IF(AV32=2,$S$7,IF(AW32=2,$Y$7,IF(AX32=2,$Z$7,IF(AZ32=2,$AB$7,IF(BA32=2,$AE$7,IF(BB32=2,$AF$7,"ninguno"))))))))</f>
        <v>PAN-PT</v>
      </c>
      <c r="BE32" s="7" t="str">
        <f t="shared" ref="BE32" si="24">IF(BC32="otro",IF(BD32="ninguno","nada",BD32),BC32)</f>
        <v>PAN-PT</v>
      </c>
      <c r="BF32" s="13" t="str">
        <f t="shared" si="14"/>
        <v>otro</v>
      </c>
      <c r="BG32" s="13">
        <f t="shared" si="15"/>
        <v>61121</v>
      </c>
      <c r="BH32" s="13">
        <f t="shared" si="16"/>
        <v>61121</v>
      </c>
      <c r="BI32" s="79">
        <f t="shared" si="17"/>
        <v>0.31522081083450665</v>
      </c>
      <c r="BJ32" s="82">
        <f t="shared" si="18"/>
        <v>7986</v>
      </c>
      <c r="BK32" s="79">
        <f t="shared" si="19"/>
        <v>4.1186390852969823E-2</v>
      </c>
    </row>
    <row r="33" spans="1:63" x14ac:dyDescent="0.2">
      <c r="A33" s="2">
        <v>26</v>
      </c>
      <c r="B33" s="105" t="s">
        <v>15</v>
      </c>
      <c r="C33" s="105">
        <f t="shared" si="0"/>
        <v>1</v>
      </c>
      <c r="D33" s="105">
        <f t="shared" si="1"/>
        <v>0</v>
      </c>
      <c r="E33" s="1">
        <v>211298</v>
      </c>
      <c r="F33" s="2">
        <v>319</v>
      </c>
      <c r="G33" s="2">
        <v>319</v>
      </c>
      <c r="H33" s="97">
        <f t="shared" si="2"/>
        <v>1</v>
      </c>
      <c r="I33" s="34">
        <v>5383</v>
      </c>
      <c r="J33" s="35">
        <v>28337</v>
      </c>
      <c r="K33" s="35">
        <v>19783</v>
      </c>
      <c r="L33" s="35">
        <v>1174</v>
      </c>
      <c r="M33" s="35">
        <v>2234</v>
      </c>
      <c r="N33" s="35">
        <v>14318</v>
      </c>
      <c r="O33" s="35">
        <v>1609</v>
      </c>
      <c r="P33" s="35">
        <v>7281</v>
      </c>
      <c r="Q33" s="35">
        <v>1977</v>
      </c>
      <c r="R33" s="35">
        <v>6759</v>
      </c>
      <c r="S33" s="35">
        <v>571</v>
      </c>
      <c r="T33" s="35">
        <v>82</v>
      </c>
      <c r="U33" s="35">
        <v>354</v>
      </c>
      <c r="V33" s="35">
        <v>28</v>
      </c>
      <c r="W33" s="35">
        <v>11</v>
      </c>
      <c r="X33" s="36"/>
      <c r="Y33" s="36"/>
      <c r="Z33" s="36"/>
      <c r="AA33" s="35">
        <v>75</v>
      </c>
      <c r="AB33" s="35">
        <v>3890</v>
      </c>
      <c r="AC33" s="37">
        <f t="shared" si="3"/>
        <v>93866</v>
      </c>
      <c r="AD33" s="103">
        <f t="shared" si="4"/>
        <v>0.44423515603555169</v>
      </c>
      <c r="AE33" s="34">
        <f t="shared" si="5"/>
        <v>32655</v>
      </c>
      <c r="AF33" s="50"/>
      <c r="AG33" s="62" t="str">
        <f t="shared" si="6"/>
        <v>otro</v>
      </c>
      <c r="AH33" s="63" t="str">
        <f t="shared" si="7"/>
        <v>PRI-PVEM-NA</v>
      </c>
      <c r="AI33" s="7" t="str">
        <f t="shared" si="8"/>
        <v>PRI-PVEM-NA</v>
      </c>
      <c r="AJ33" s="13">
        <f t="shared" si="9"/>
        <v>32655</v>
      </c>
      <c r="AK33" s="64">
        <f t="shared" si="10"/>
        <v>0.34788954467006156</v>
      </c>
      <c r="AL33" s="73">
        <f>RANK(I33,($I33,$K33,$L33,$N33,$P33,$Q33,$R33,$S33,$Y33,$Z33,$AA33,$AB33,$AE33))</f>
        <v>6</v>
      </c>
      <c r="AM33" s="38"/>
      <c r="AN33" s="6">
        <f>RANK(K33,($I33,$K33,$L33,$N33,$P33,$Q33,$R33,$S33,$Y33,$Z33,$AA33,$AB33,$AE33))</f>
        <v>2</v>
      </c>
      <c r="AO33" s="6">
        <f>RANK(L33,($I33,$K33,$L33,$N33,$P33,$Q33,$R33,$S33,$Y33,$Z33,$AA33,$AB33,$AE33))</f>
        <v>9</v>
      </c>
      <c r="AP33" s="36"/>
      <c r="AQ33" s="6">
        <f>RANK(N33,($I33,$K33,$L33,$N33,$P33,$Q33,$R33,$S33,$Y33,$Z33,$AA33,$AB33,$AE33))</f>
        <v>3</v>
      </c>
      <c r="AR33" s="36"/>
      <c r="AS33" s="6">
        <f>RANK(P33,($I33,$K33,$L33,$N33,$P33,$Q33,$R33,$S33,$Y33,$Z33,$AA33,$AB33,$AE33))</f>
        <v>4</v>
      </c>
      <c r="AT33" s="6">
        <f>RANK(Q33,($I33,$K33,$L33,$N33,$P33,$Q33,$R33,$S33,$Y33,$Z33,$AA33,$AB33,$AE33))</f>
        <v>8</v>
      </c>
      <c r="AU33" s="6">
        <f>RANK(R33,($I33,$K33,$L33,$N33,$P33,$Q33,$R33,$S33,$Y33,$Z33,$AA33,$AB33,$AE33))</f>
        <v>5</v>
      </c>
      <c r="AV33" s="6">
        <f>RANK(S33,($I33,$K33,$L33,$N33,$P33,$Q33,$R33,$S33,$Y33,$Z33,$AA33,$AB33,$AE33))</f>
        <v>10</v>
      </c>
      <c r="AW33" s="36"/>
      <c r="AX33" s="36"/>
      <c r="AY33" s="6">
        <f>RANK(AA33,($I33,$K33,$L33,$N33,$P33,$Q33,$R33,$S33,$Y33,$Z33,$AA33,$AB33,$AE33))</f>
        <v>11</v>
      </c>
      <c r="AZ33" s="6">
        <f>RANK(AB33,($I33,$K33,$L33,$N33,$P33,$Q33,$R33,$S33,$Y33,$Z33,$AA33,$AB33,$AE33))</f>
        <v>7</v>
      </c>
      <c r="BA33" s="6">
        <f>RANK(AE33,($I33,$K33,$L33,$N33,$P33,$Q33,$R33,$S33,$Y33,$Z33,$AA33,$AB33,$AE33))</f>
        <v>1</v>
      </c>
      <c r="BB33" s="50"/>
      <c r="BC33" s="62" t="str">
        <f t="shared" si="11"/>
        <v>PRD</v>
      </c>
      <c r="BD33" s="7" t="str">
        <f t="shared" si="12"/>
        <v>ninguno</v>
      </c>
      <c r="BE33" s="7" t="str">
        <f t="shared" si="13"/>
        <v>PRD</v>
      </c>
      <c r="BF33" s="13">
        <f t="shared" si="14"/>
        <v>19783</v>
      </c>
      <c r="BG33" s="13" t="str">
        <f t="shared" si="15"/>
        <v>ninguno</v>
      </c>
      <c r="BH33" s="13">
        <f t="shared" si="16"/>
        <v>19783</v>
      </c>
      <c r="BI33" s="79">
        <f t="shared" si="17"/>
        <v>0.21075788890546099</v>
      </c>
      <c r="BJ33" s="82">
        <f t="shared" si="18"/>
        <v>12872</v>
      </c>
      <c r="BK33" s="79">
        <f t="shared" si="19"/>
        <v>0.13713165576460057</v>
      </c>
    </row>
    <row r="34" spans="1:63" x14ac:dyDescent="0.2">
      <c r="A34" s="2">
        <v>27</v>
      </c>
      <c r="B34" s="105" t="s">
        <v>76</v>
      </c>
      <c r="C34" s="105">
        <f t="shared" si="0"/>
        <v>1</v>
      </c>
      <c r="D34" s="105">
        <f t="shared" si="1"/>
        <v>1</v>
      </c>
      <c r="E34" s="1">
        <v>19076</v>
      </c>
      <c r="F34" s="2">
        <v>36</v>
      </c>
      <c r="G34" s="2">
        <v>36</v>
      </c>
      <c r="H34" s="97">
        <f t="shared" si="2"/>
        <v>1</v>
      </c>
      <c r="I34" s="34">
        <v>7638</v>
      </c>
      <c r="J34" s="35">
        <v>5096</v>
      </c>
      <c r="K34" s="35">
        <v>345</v>
      </c>
      <c r="L34" s="35">
        <v>77</v>
      </c>
      <c r="M34" s="35">
        <v>52</v>
      </c>
      <c r="N34" s="36"/>
      <c r="O34" s="35">
        <v>113</v>
      </c>
      <c r="P34" s="35">
        <v>339</v>
      </c>
      <c r="Q34" s="38"/>
      <c r="R34" s="38"/>
      <c r="S34" s="35">
        <v>99</v>
      </c>
      <c r="T34" s="35">
        <v>22</v>
      </c>
      <c r="U34" s="35">
        <v>62</v>
      </c>
      <c r="V34" s="35">
        <v>7</v>
      </c>
      <c r="W34" s="35">
        <v>4</v>
      </c>
      <c r="X34" s="35">
        <v>143</v>
      </c>
      <c r="Y34" s="36"/>
      <c r="Z34" s="36"/>
      <c r="AA34" s="35">
        <v>2</v>
      </c>
      <c r="AB34" s="35">
        <v>419</v>
      </c>
      <c r="AC34" s="37">
        <f t="shared" si="3"/>
        <v>14418</v>
      </c>
      <c r="AD34" s="103">
        <f t="shared" si="4"/>
        <v>0.75581882994338434</v>
      </c>
      <c r="AE34" s="34">
        <f t="shared" si="5"/>
        <v>5356</v>
      </c>
      <c r="AF34" s="37">
        <f t="shared" si="20"/>
        <v>7858</v>
      </c>
      <c r="AG34" s="62" t="str">
        <f t="shared" si="6"/>
        <v>otro</v>
      </c>
      <c r="AH34" s="63" t="str">
        <f t="shared" si="7"/>
        <v>PAN-PT</v>
      </c>
      <c r="AI34" s="7" t="str">
        <f t="shared" ref="AI34:AI35" si="25">IF(AG34="otro",IF(AH34="ninguno","nada",AH34),AG34)</f>
        <v>PAN-PT</v>
      </c>
      <c r="AJ34" s="13">
        <f t="shared" si="9"/>
        <v>7858</v>
      </c>
      <c r="AK34" s="64">
        <f t="shared" si="10"/>
        <v>0.54501317797197946</v>
      </c>
      <c r="AL34" s="51"/>
      <c r="AM34" s="38"/>
      <c r="AN34" s="6">
        <f>RANK(K34,($K34,$N34,$P34,$Q34,$R34,$S34,$Y34,$Z34,$AA34,$AB34,$AE34,$AF34))</f>
        <v>4</v>
      </c>
      <c r="AO34" s="38"/>
      <c r="AP34" s="36"/>
      <c r="AQ34" s="36"/>
      <c r="AR34" s="36"/>
      <c r="AS34" s="6">
        <f>RANK(P34,($I34,$K34,$L34,$N34,$P34,$Q34,$R34,$S34,$Y34,$Z34,$AA34,$AB34,$AE34))</f>
        <v>5</v>
      </c>
      <c r="AT34" s="36"/>
      <c r="AU34" s="36"/>
      <c r="AV34" s="6">
        <f>RANK(S34,($K34,$N34,$P34,$Q34,$R34,$S34,$Y34,$Z34,$AA34,$AB34,$AE34,$AF34))</f>
        <v>6</v>
      </c>
      <c r="AW34" s="36"/>
      <c r="AX34" s="36"/>
      <c r="AY34" s="6">
        <f>RANK(AA34,($K34,$N34,$P34,$Q34,$R34,$S34,$Y34,$Z34,$AA34,$AB34,$AE34,$AF34))</f>
        <v>7</v>
      </c>
      <c r="AZ34" s="6">
        <f>RANK(AB34,($K34,$N34,$P34,$Q34,$R34,$S34,$Y34,$Z34,$AA34,$AB34,$AE34,$AF34))</f>
        <v>3</v>
      </c>
      <c r="BA34" s="6">
        <f>RANK(AE34,($K34,$N34,$P34,$Q34,$R34,$S34,$Y34,$Z34,$AA34,$AB34,$AE34,$AF34))</f>
        <v>2</v>
      </c>
      <c r="BB34" s="74">
        <f>RANK(AF34,($K34,$N34,$P34,$Q34,$R34,$S34,$Y34,$Z34,$AA34,$AB34,$AE34,$AF34))</f>
        <v>1</v>
      </c>
      <c r="BC34" s="62" t="str">
        <f t="shared" ref="BC34:BC35" si="26">IF(AL34=2,$I$7,IF(AM34=2,$J$7,IF(AN34=2,$K$7,IF(AO34=2,$L$7,IF(AP34=2,$M$7,IF(AQ34=2,$N$7,IF(AR34=2,$O$7,IF(AS34=2,$P$7,"otro"))))))))</f>
        <v>otro</v>
      </c>
      <c r="BD34" s="7" t="str">
        <f t="shared" ref="BD34:BD35" si="27">IF(AT34=2,$Q$7,IF(AU34=2,$R$7,IF(AV34=2,$S$7,IF(AW34=2,$Y$7,IF(AX34=2,$Z$7,IF(AZ34=2,$AB$7,IF(BA34=2,$AE$7,IF(BB34=2,$AF$7,"ninguno"))))))))</f>
        <v>PRI-PVEM-NA</v>
      </c>
      <c r="BE34" s="7" t="str">
        <f t="shared" ref="BE34:BE35" si="28">IF(BC34="otro",IF(BD34="ninguno","nada",BD34),BC34)</f>
        <v>PRI-PVEM-NA</v>
      </c>
      <c r="BF34" s="13" t="str">
        <f t="shared" si="14"/>
        <v>otro</v>
      </c>
      <c r="BG34" s="13">
        <f t="shared" si="15"/>
        <v>5356</v>
      </c>
      <c r="BH34" s="13">
        <f t="shared" si="16"/>
        <v>5356</v>
      </c>
      <c r="BI34" s="79">
        <f t="shared" si="17"/>
        <v>0.37148009432653628</v>
      </c>
      <c r="BJ34" s="82">
        <f t="shared" si="18"/>
        <v>2502</v>
      </c>
      <c r="BK34" s="79">
        <f t="shared" si="19"/>
        <v>0.17353308364544318</v>
      </c>
    </row>
    <row r="35" spans="1:63" x14ac:dyDescent="0.2">
      <c r="A35" s="2">
        <v>28</v>
      </c>
      <c r="B35" s="105" t="s">
        <v>125</v>
      </c>
      <c r="C35" s="105">
        <f t="shared" si="0"/>
        <v>1</v>
      </c>
      <c r="D35" s="105">
        <f t="shared" si="1"/>
        <v>1</v>
      </c>
      <c r="E35" s="1">
        <v>7160</v>
      </c>
      <c r="F35" s="2">
        <v>10</v>
      </c>
      <c r="G35" s="2">
        <v>10</v>
      </c>
      <c r="H35" s="97">
        <f t="shared" si="2"/>
        <v>1</v>
      </c>
      <c r="I35" s="34">
        <v>389</v>
      </c>
      <c r="J35" s="35">
        <v>1646</v>
      </c>
      <c r="K35" s="35">
        <v>232</v>
      </c>
      <c r="L35" s="35">
        <v>1548</v>
      </c>
      <c r="M35" s="35">
        <v>29</v>
      </c>
      <c r="N35" s="35">
        <v>122</v>
      </c>
      <c r="O35" s="35">
        <v>65</v>
      </c>
      <c r="P35" s="35">
        <v>82</v>
      </c>
      <c r="Q35" s="35">
        <v>239</v>
      </c>
      <c r="R35" s="38"/>
      <c r="S35" s="38"/>
      <c r="T35" s="35">
        <v>9</v>
      </c>
      <c r="U35" s="35">
        <v>12</v>
      </c>
      <c r="V35" s="35">
        <v>2</v>
      </c>
      <c r="W35" s="35">
        <v>0</v>
      </c>
      <c r="X35" s="35">
        <v>129</v>
      </c>
      <c r="Y35" s="36"/>
      <c r="Z35" s="36"/>
      <c r="AA35" s="35">
        <v>2</v>
      </c>
      <c r="AB35" s="35">
        <v>114</v>
      </c>
      <c r="AC35" s="37">
        <f t="shared" si="3"/>
        <v>4620</v>
      </c>
      <c r="AD35" s="103">
        <f t="shared" si="4"/>
        <v>0.64525139664804465</v>
      </c>
      <c r="AE35" s="34">
        <f t="shared" si="5"/>
        <v>1763</v>
      </c>
      <c r="AF35" s="37">
        <f t="shared" si="20"/>
        <v>2066</v>
      </c>
      <c r="AG35" s="62" t="str">
        <f t="shared" si="6"/>
        <v>otro</v>
      </c>
      <c r="AH35" s="63" t="str">
        <f t="shared" si="7"/>
        <v>PAN-PT</v>
      </c>
      <c r="AI35" s="7" t="str">
        <f t="shared" si="25"/>
        <v>PAN-PT</v>
      </c>
      <c r="AJ35" s="13">
        <f t="shared" si="9"/>
        <v>2066</v>
      </c>
      <c r="AK35" s="64">
        <f t="shared" si="10"/>
        <v>0.44718614718614719</v>
      </c>
      <c r="AL35" s="51"/>
      <c r="AM35" s="38"/>
      <c r="AN35" s="6">
        <f>RANK(K35,($K35,$N35,$P35,$Q35,$R35,$S35,$Y35,$Z35,$AA35,$AB35,$AE35,$AF35))</f>
        <v>4</v>
      </c>
      <c r="AO35" s="38"/>
      <c r="AP35" s="36"/>
      <c r="AQ35" s="6">
        <f>RANK(N35,($K35,$N35,$P35,$Q35,$R35,$S35,$Y35,$Z35,$AA35,$AB35,$AE35,$AF35))</f>
        <v>5</v>
      </c>
      <c r="AR35" s="36"/>
      <c r="AS35" s="6">
        <f>RANK(P35,($I35,$K35,$L35,$N35,$P35,$Q35,$R35,$S35,$Y35,$Z35,$AA35,$AB35,$AE35))</f>
        <v>8</v>
      </c>
      <c r="AT35" s="6">
        <f>RANK(Q35,($K35,$N35,$P35,$Q35,$R35,$S35,$Y35,$Z35,$AA35,$AB35,$AE35,$AF35))</f>
        <v>3</v>
      </c>
      <c r="AU35" s="36"/>
      <c r="AV35" s="36"/>
      <c r="AW35" s="36"/>
      <c r="AX35" s="36"/>
      <c r="AY35" s="6">
        <f>RANK(AA35,($K35,$N35,$P35,$Q35,$R35,$S35,$Y35,$Z35,$AA35,$AB35,$AE35,$AF35))</f>
        <v>8</v>
      </c>
      <c r="AZ35" s="6">
        <f>RANK(AB35,($K35,$N35,$P35,$Q35,$R35,$S35,$Y35,$Z35,$AA35,$AB35,$AE35,$AF35))</f>
        <v>6</v>
      </c>
      <c r="BA35" s="6">
        <f>RANK(AE35,($K35,$N35,$P35,$Q35,$R35,$S35,$Y35,$Z35,$AA35,$AB35,$AE35,$AF35))</f>
        <v>2</v>
      </c>
      <c r="BB35" s="74">
        <f>RANK(AF35,($K35,$N35,$P35,$Q35,$R35,$S35,$Y35,$Z35,$AA35,$AB35,$AE35,$AF35))</f>
        <v>1</v>
      </c>
      <c r="BC35" s="62" t="str">
        <f t="shared" si="26"/>
        <v>otro</v>
      </c>
      <c r="BD35" s="7" t="str">
        <f t="shared" si="27"/>
        <v>PRI-PVEM-NA</v>
      </c>
      <c r="BE35" s="7" t="str">
        <f t="shared" si="28"/>
        <v>PRI-PVEM-NA</v>
      </c>
      <c r="BF35" s="13" t="str">
        <f t="shared" si="14"/>
        <v>otro</v>
      </c>
      <c r="BG35" s="13">
        <f t="shared" si="15"/>
        <v>1763</v>
      </c>
      <c r="BH35" s="13">
        <f t="shared" si="16"/>
        <v>1763</v>
      </c>
      <c r="BI35" s="79">
        <f t="shared" si="17"/>
        <v>0.38160173160173161</v>
      </c>
      <c r="BJ35" s="82">
        <f t="shared" si="18"/>
        <v>303</v>
      </c>
      <c r="BK35" s="79">
        <f t="shared" si="19"/>
        <v>6.5584415584415579E-2</v>
      </c>
    </row>
    <row r="36" spans="1:63" x14ac:dyDescent="0.2">
      <c r="A36" s="2">
        <v>29</v>
      </c>
      <c r="B36" s="105" t="s">
        <v>13</v>
      </c>
      <c r="C36" s="105">
        <f t="shared" si="0"/>
        <v>1</v>
      </c>
      <c r="D36" s="105">
        <f t="shared" si="1"/>
        <v>0</v>
      </c>
      <c r="E36" s="1">
        <v>19155</v>
      </c>
      <c r="F36" s="2">
        <v>33</v>
      </c>
      <c r="G36" s="2">
        <v>33</v>
      </c>
      <c r="H36" s="97">
        <f t="shared" si="2"/>
        <v>1</v>
      </c>
      <c r="I36" s="34">
        <v>147</v>
      </c>
      <c r="J36" s="35">
        <v>4646</v>
      </c>
      <c r="K36" s="35">
        <v>343</v>
      </c>
      <c r="L36" s="35">
        <v>171</v>
      </c>
      <c r="M36" s="35">
        <v>88</v>
      </c>
      <c r="N36" s="35">
        <v>3889</v>
      </c>
      <c r="O36" s="35">
        <v>101</v>
      </c>
      <c r="P36" s="35">
        <v>2569</v>
      </c>
      <c r="Q36" s="38"/>
      <c r="R36" s="35">
        <v>201</v>
      </c>
      <c r="S36" s="35">
        <v>67</v>
      </c>
      <c r="T36" s="35">
        <v>106</v>
      </c>
      <c r="U36" s="35">
        <v>88</v>
      </c>
      <c r="V36" s="35">
        <v>8</v>
      </c>
      <c r="W36" s="35">
        <v>0</v>
      </c>
      <c r="X36" s="38"/>
      <c r="Y36" s="36"/>
      <c r="Z36" s="36"/>
      <c r="AA36" s="35">
        <v>4</v>
      </c>
      <c r="AB36" s="35">
        <v>216</v>
      </c>
      <c r="AC36" s="37">
        <f t="shared" si="3"/>
        <v>12644</v>
      </c>
      <c r="AD36" s="103">
        <f t="shared" si="4"/>
        <v>0.66008874967371445</v>
      </c>
      <c r="AE36" s="34">
        <f t="shared" si="5"/>
        <v>5037</v>
      </c>
      <c r="AF36" s="50"/>
      <c r="AG36" s="62" t="str">
        <f t="shared" si="6"/>
        <v>otro</v>
      </c>
      <c r="AH36" s="63" t="str">
        <f t="shared" si="7"/>
        <v>PRI-PVEM-NA</v>
      </c>
      <c r="AI36" s="7" t="str">
        <f t="shared" si="8"/>
        <v>PRI-PVEM-NA</v>
      </c>
      <c r="AJ36" s="13">
        <f t="shared" si="9"/>
        <v>5037</v>
      </c>
      <c r="AK36" s="64">
        <f t="shared" si="10"/>
        <v>0.39837076874406835</v>
      </c>
      <c r="AL36" s="73">
        <f>RANK(I36,($I36,$K36,$L36,$N36,$P36,$Q36,$R36,$S36,$Y36,$Z36,$AA36,$AB36,$AE36))</f>
        <v>8</v>
      </c>
      <c r="AM36" s="38"/>
      <c r="AN36" s="6">
        <f>RANK(K36,($I36,$K36,$L36,$N36,$P36,$Q36,$R36,$S36,$Y36,$Z36,$AA36,$AB36,$AE36))</f>
        <v>4</v>
      </c>
      <c r="AO36" s="6">
        <f>RANK(L36,($I36,$K36,$L36,$N36,$P36,$Q36,$R36,$S36,$Y36,$Z36,$AA36,$AB36,$AE36))</f>
        <v>7</v>
      </c>
      <c r="AP36" s="36"/>
      <c r="AQ36" s="6">
        <f>RANK(N36,($I36,$K36,$L36,$N36,$P36,$Q36,$R36,$S36,$Y36,$Z36,$AA36,$AB36,$AE36))</f>
        <v>2</v>
      </c>
      <c r="AR36" s="36"/>
      <c r="AS36" s="6">
        <f>RANK(P36,($I36,$K36,$L36,$N36,$P36,$Q36,$R36,$S36,$Y36,$Z36,$AA36,$AB36,$AE36))</f>
        <v>3</v>
      </c>
      <c r="AT36" s="36"/>
      <c r="AU36" s="6">
        <f>RANK(R36,($I36,$K36,$L36,$N36,$P36,$Q36,$R36,$S36,$Y36,$Z36,$AA36,$AB36,$AE36))</f>
        <v>6</v>
      </c>
      <c r="AV36" s="6">
        <f>RANK(S36,($I36,$K36,$L36,$N36,$P36,$Q36,$R36,$S36,$Y36,$Z36,$AA36,$AB36,$AE36))</f>
        <v>9</v>
      </c>
      <c r="AW36" s="36"/>
      <c r="AX36" s="36"/>
      <c r="AY36" s="6">
        <f>RANK(AA36,($I36,$K36,$L36,$N36,$P36,$Q36,$R36,$S36,$Y36,$Z36,$AA36,$AB36,$AE36))</f>
        <v>10</v>
      </c>
      <c r="AZ36" s="6">
        <f>RANK(AB36,($I36,$K36,$L36,$N36,$P36,$Q36,$R36,$S36,$Y36,$Z36,$AA36,$AB36,$AE36))</f>
        <v>5</v>
      </c>
      <c r="BA36" s="6">
        <f>RANK(AE36,($I36,$K36,$L36,$N36,$P36,$Q36,$R36,$S36,$Y36,$Z36,$AA36,$AB36,$AE36))</f>
        <v>1</v>
      </c>
      <c r="BB36" s="50"/>
      <c r="BC36" s="62" t="str">
        <f t="shared" si="11"/>
        <v>MC</v>
      </c>
      <c r="BD36" s="7" t="str">
        <f t="shared" si="12"/>
        <v>ninguno</v>
      </c>
      <c r="BE36" s="7" t="str">
        <f t="shared" si="13"/>
        <v>MC</v>
      </c>
      <c r="BF36" s="13">
        <f t="shared" si="14"/>
        <v>3889</v>
      </c>
      <c r="BG36" s="13" t="str">
        <f t="shared" si="15"/>
        <v>ninguno</v>
      </c>
      <c r="BH36" s="13">
        <f t="shared" si="16"/>
        <v>3889</v>
      </c>
      <c r="BI36" s="79">
        <f t="shared" si="17"/>
        <v>0.30757671622904142</v>
      </c>
      <c r="BJ36" s="82">
        <f t="shared" si="18"/>
        <v>1148</v>
      </c>
      <c r="BK36" s="79">
        <f t="shared" si="19"/>
        <v>9.0794052515026924E-2</v>
      </c>
    </row>
    <row r="37" spans="1:63" x14ac:dyDescent="0.2">
      <c r="A37" s="2">
        <v>30</v>
      </c>
      <c r="B37" s="105" t="s">
        <v>118</v>
      </c>
      <c r="C37" s="105">
        <f t="shared" si="0"/>
        <v>1</v>
      </c>
      <c r="D37" s="105">
        <f t="shared" si="1"/>
        <v>0</v>
      </c>
      <c r="E37" s="1">
        <v>119557</v>
      </c>
      <c r="F37" s="2">
        <v>195</v>
      </c>
      <c r="G37" s="2">
        <v>195</v>
      </c>
      <c r="H37" s="97">
        <f t="shared" si="2"/>
        <v>1</v>
      </c>
      <c r="I37" s="34">
        <v>1176</v>
      </c>
      <c r="J37" s="35">
        <v>16666</v>
      </c>
      <c r="K37" s="35">
        <v>12407</v>
      </c>
      <c r="L37" s="35">
        <v>448</v>
      </c>
      <c r="M37" s="35">
        <v>952</v>
      </c>
      <c r="N37" s="35">
        <v>615</v>
      </c>
      <c r="O37" s="35">
        <v>919</v>
      </c>
      <c r="P37" s="35">
        <v>10140</v>
      </c>
      <c r="Q37" s="35">
        <v>2888</v>
      </c>
      <c r="R37" s="35">
        <v>8846</v>
      </c>
      <c r="S37" s="35">
        <v>236</v>
      </c>
      <c r="T37" s="35">
        <v>128</v>
      </c>
      <c r="U37" s="35">
        <v>112</v>
      </c>
      <c r="V37" s="35">
        <v>15</v>
      </c>
      <c r="W37" s="35">
        <v>3</v>
      </c>
      <c r="X37" s="38"/>
      <c r="Y37" s="36"/>
      <c r="Z37" s="36"/>
      <c r="AA37" s="35">
        <v>61</v>
      </c>
      <c r="AB37" s="35">
        <v>1920</v>
      </c>
      <c r="AC37" s="37">
        <f t="shared" si="3"/>
        <v>57532</v>
      </c>
      <c r="AD37" s="103">
        <f t="shared" si="4"/>
        <v>0.48120979950985721</v>
      </c>
      <c r="AE37" s="34">
        <f t="shared" si="5"/>
        <v>18795</v>
      </c>
      <c r="AF37" s="50"/>
      <c r="AG37" s="62" t="str">
        <f t="shared" si="6"/>
        <v>otro</v>
      </c>
      <c r="AH37" s="63" t="str">
        <f t="shared" si="7"/>
        <v>PRI-PVEM-NA</v>
      </c>
      <c r="AI37" s="7" t="str">
        <f t="shared" si="8"/>
        <v>PRI-PVEM-NA</v>
      </c>
      <c r="AJ37" s="13">
        <f t="shared" si="9"/>
        <v>18795</v>
      </c>
      <c r="AK37" s="64">
        <f t="shared" si="10"/>
        <v>0.32668775637905861</v>
      </c>
      <c r="AL37" s="73">
        <f>RANK(I37,($I37,$K37,$L37,$N37,$P37,$Q37,$R37,$S37,$Y37,$Z37,$AA37,$AB37,$AE37))</f>
        <v>7</v>
      </c>
      <c r="AM37" s="38"/>
      <c r="AN37" s="6">
        <f>RANK(K37,($I37,$K37,$L37,$N37,$P37,$Q37,$R37,$S37,$Y37,$Z37,$AA37,$AB37,$AE37))</f>
        <v>2</v>
      </c>
      <c r="AO37" s="6">
        <f>RANK(L37,($I37,$K37,$L37,$N37,$P37,$Q37,$R37,$S37,$Y37,$Z37,$AA37,$AB37,$AE37))</f>
        <v>9</v>
      </c>
      <c r="AP37" s="36"/>
      <c r="AQ37" s="6">
        <f>RANK(N37,($I37,$K37,$L37,$N37,$P37,$Q37,$R37,$S37,$Y37,$Z37,$AA37,$AB37,$AE37))</f>
        <v>8</v>
      </c>
      <c r="AR37" s="36"/>
      <c r="AS37" s="6">
        <f>RANK(P37,($I37,$K37,$L37,$N37,$P37,$Q37,$R37,$S37,$Y37,$Z37,$AA37,$AB37,$AE37))</f>
        <v>3</v>
      </c>
      <c r="AT37" s="6">
        <f>RANK(Q37,($I37,$K37,$L37,$N37,$P37,$Q37,$R37,$S37,$Y37,$Z37,$AA37,$AB37,$AE37))</f>
        <v>5</v>
      </c>
      <c r="AU37" s="6">
        <f>RANK(R37,($I37,$K37,$L37,$N37,$P37,$Q37,$R37,$S37,$Y37,$Z37,$AA37,$AB37,$AE37))</f>
        <v>4</v>
      </c>
      <c r="AV37" s="6">
        <f>RANK(S37,($I37,$K37,$L37,$N37,$P37,$Q37,$R37,$S37,$Y37,$Z37,$AA37,$AB37,$AE37))</f>
        <v>10</v>
      </c>
      <c r="AW37" s="36"/>
      <c r="AX37" s="36"/>
      <c r="AY37" s="6">
        <f>RANK(AA37,($I37,$K37,$L37,$N37,$P37,$Q37,$R37,$S37,$Y37,$Z37,$AA37,$AB37,$AE37))</f>
        <v>11</v>
      </c>
      <c r="AZ37" s="6">
        <f>RANK(AB37,($I37,$K37,$L37,$N37,$P37,$Q37,$R37,$S37,$Y37,$Z37,$AA37,$AB37,$AE37))</f>
        <v>6</v>
      </c>
      <c r="BA37" s="6">
        <f>RANK(AE37,($I37,$K37,$L37,$N37,$P37,$Q37,$R37,$S37,$Y37,$Z37,$AA37,$AB37,$AE37))</f>
        <v>1</v>
      </c>
      <c r="BB37" s="50"/>
      <c r="BC37" s="62" t="str">
        <f t="shared" si="11"/>
        <v>PRD</v>
      </c>
      <c r="BD37" s="7" t="str">
        <f t="shared" si="12"/>
        <v>ninguno</v>
      </c>
      <c r="BE37" s="7" t="str">
        <f t="shared" si="13"/>
        <v>PRD</v>
      </c>
      <c r="BF37" s="13">
        <f t="shared" si="14"/>
        <v>12407</v>
      </c>
      <c r="BG37" s="13" t="str">
        <f t="shared" si="15"/>
        <v>ninguno</v>
      </c>
      <c r="BH37" s="13">
        <f t="shared" si="16"/>
        <v>12407</v>
      </c>
      <c r="BI37" s="79">
        <f t="shared" si="17"/>
        <v>0.21565389696169088</v>
      </c>
      <c r="BJ37" s="82">
        <f t="shared" si="18"/>
        <v>6388</v>
      </c>
      <c r="BK37" s="79">
        <f t="shared" si="19"/>
        <v>0.11103385941736774</v>
      </c>
    </row>
    <row r="38" spans="1:63" x14ac:dyDescent="0.2">
      <c r="A38" s="2">
        <v>31</v>
      </c>
      <c r="B38" s="105" t="s">
        <v>43</v>
      </c>
      <c r="C38" s="105">
        <f t="shared" si="0"/>
        <v>1</v>
      </c>
      <c r="D38" s="105">
        <f t="shared" si="1"/>
        <v>0</v>
      </c>
      <c r="E38" s="1">
        <v>17629</v>
      </c>
      <c r="F38" s="2">
        <v>28</v>
      </c>
      <c r="G38" s="2">
        <v>28</v>
      </c>
      <c r="H38" s="97">
        <f t="shared" si="2"/>
        <v>1</v>
      </c>
      <c r="I38" s="34">
        <v>139</v>
      </c>
      <c r="J38" s="35">
        <v>2757</v>
      </c>
      <c r="K38" s="35">
        <v>616</v>
      </c>
      <c r="L38" s="35">
        <v>1517</v>
      </c>
      <c r="M38" s="35">
        <v>41</v>
      </c>
      <c r="N38" s="35">
        <v>635</v>
      </c>
      <c r="O38" s="35">
        <v>48</v>
      </c>
      <c r="P38" s="35">
        <v>2241</v>
      </c>
      <c r="Q38" s="35">
        <v>2285</v>
      </c>
      <c r="R38" s="35">
        <v>731</v>
      </c>
      <c r="S38" s="38"/>
      <c r="T38" s="35">
        <v>14</v>
      </c>
      <c r="U38" s="35">
        <v>25</v>
      </c>
      <c r="V38" s="35">
        <v>8</v>
      </c>
      <c r="W38" s="35">
        <v>0</v>
      </c>
      <c r="X38" s="38"/>
      <c r="Y38" s="36"/>
      <c r="Z38" s="36"/>
      <c r="AA38" s="35">
        <v>3</v>
      </c>
      <c r="AB38" s="35">
        <v>212</v>
      </c>
      <c r="AC38" s="37">
        <f t="shared" si="3"/>
        <v>11272</v>
      </c>
      <c r="AD38" s="103">
        <f t="shared" si="4"/>
        <v>0.63940098701004022</v>
      </c>
      <c r="AE38" s="34">
        <f t="shared" si="5"/>
        <v>2893</v>
      </c>
      <c r="AF38" s="50"/>
      <c r="AG38" s="62" t="str">
        <f t="shared" si="6"/>
        <v>otro</v>
      </c>
      <c r="AH38" s="63" t="str">
        <f t="shared" si="7"/>
        <v>PRI-PVEM-NA</v>
      </c>
      <c r="AI38" s="7" t="str">
        <f t="shared" si="8"/>
        <v>PRI-PVEM-NA</v>
      </c>
      <c r="AJ38" s="13">
        <f t="shared" si="9"/>
        <v>2893</v>
      </c>
      <c r="AK38" s="64">
        <f t="shared" si="10"/>
        <v>0.25665365507452093</v>
      </c>
      <c r="AL38" s="73">
        <f>RANK(I38,($I38,$K38,$L38,$N38,$P38,$Q38,$R38,$S38,$Y38,$Z38,$AA38,$AB38,$AE38))</f>
        <v>9</v>
      </c>
      <c r="AM38" s="38"/>
      <c r="AN38" s="6">
        <f>RANK(K38,($I38,$K38,$L38,$N38,$P38,$Q38,$R38,$S38,$Y38,$Z38,$AA38,$AB38,$AE38))</f>
        <v>7</v>
      </c>
      <c r="AO38" s="6">
        <f>RANK(L38,($I38,$K38,$L38,$N38,$P38,$Q38,$R38,$S38,$Y38,$Z38,$AA38,$AB38,$AE38))</f>
        <v>4</v>
      </c>
      <c r="AP38" s="36"/>
      <c r="AQ38" s="6">
        <f>RANK(N38,($I38,$K38,$L38,$N38,$P38,$Q38,$R38,$S38,$Y38,$Z38,$AA38,$AB38,$AE38))</f>
        <v>6</v>
      </c>
      <c r="AR38" s="36"/>
      <c r="AS38" s="6">
        <f>RANK(P38,($I38,$K38,$L38,$N38,$P38,$Q38,$R38,$S38,$Y38,$Z38,$AA38,$AB38,$AE38))</f>
        <v>3</v>
      </c>
      <c r="AT38" s="6">
        <f>RANK(Q38,($I38,$K38,$L38,$N38,$P38,$Q38,$R38,$S38,$Y38,$Z38,$AA38,$AB38,$AE38))</f>
        <v>2</v>
      </c>
      <c r="AU38" s="6">
        <f>RANK(R38,($I38,$K38,$L38,$N38,$P38,$Q38,$R38,$S38,$Y38,$Z38,$AA38,$AB38,$AE38))</f>
        <v>5</v>
      </c>
      <c r="AV38" s="36"/>
      <c r="AW38" s="36"/>
      <c r="AX38" s="36"/>
      <c r="AY38" s="6">
        <f>RANK(AA38,($I38,$K38,$L38,$N38,$P38,$Q38,$R38,$S38,$Y38,$Z38,$AA38,$AB38,$AE38))</f>
        <v>10</v>
      </c>
      <c r="AZ38" s="6">
        <f>RANK(AB38,($I38,$K38,$L38,$N38,$P38,$Q38,$R38,$S38,$Y38,$Z38,$AA38,$AB38,$AE38))</f>
        <v>8</v>
      </c>
      <c r="BA38" s="6">
        <f>RANK(AE38,($I38,$K38,$L38,$N38,$P38,$Q38,$R38,$S38,$Y38,$Z38,$AA38,$AB38,$AE38))</f>
        <v>1</v>
      </c>
      <c r="BB38" s="50"/>
      <c r="BC38" s="62" t="str">
        <f t="shared" si="11"/>
        <v>otro</v>
      </c>
      <c r="BD38" s="7" t="str">
        <f t="shared" si="12"/>
        <v>PH</v>
      </c>
      <c r="BE38" s="7" t="str">
        <f t="shared" si="13"/>
        <v>PH</v>
      </c>
      <c r="BF38" s="13" t="str">
        <f t="shared" si="14"/>
        <v>otro</v>
      </c>
      <c r="BG38" s="13">
        <f t="shared" si="15"/>
        <v>2285</v>
      </c>
      <c r="BH38" s="13">
        <f t="shared" si="16"/>
        <v>2285</v>
      </c>
      <c r="BI38" s="79">
        <f t="shared" si="17"/>
        <v>0.20271469127040453</v>
      </c>
      <c r="BJ38" s="82">
        <f t="shared" si="18"/>
        <v>608</v>
      </c>
      <c r="BK38" s="79">
        <f t="shared" si="19"/>
        <v>5.3938963804116391E-2</v>
      </c>
    </row>
    <row r="39" spans="1:63" x14ac:dyDescent="0.2">
      <c r="A39" s="2">
        <v>32</v>
      </c>
      <c r="B39" s="105" t="s">
        <v>113</v>
      </c>
      <c r="C39" s="105">
        <f t="shared" si="0"/>
        <v>1</v>
      </c>
      <c r="D39" s="105">
        <f t="shared" si="1"/>
        <v>0</v>
      </c>
      <c r="E39" s="1">
        <v>410239</v>
      </c>
      <c r="F39" s="2">
        <v>628</v>
      </c>
      <c r="G39" s="2">
        <v>628</v>
      </c>
      <c r="H39" s="97">
        <f t="shared" si="2"/>
        <v>1</v>
      </c>
      <c r="I39" s="34">
        <v>6220</v>
      </c>
      <c r="J39" s="35">
        <v>54776</v>
      </c>
      <c r="K39" s="35">
        <v>20605</v>
      </c>
      <c r="L39" s="35">
        <v>2908</v>
      </c>
      <c r="M39" s="35">
        <v>5012</v>
      </c>
      <c r="N39" s="35">
        <v>2024</v>
      </c>
      <c r="O39" s="35">
        <v>4022</v>
      </c>
      <c r="P39" s="35">
        <v>22578</v>
      </c>
      <c r="Q39" s="35">
        <v>3229</v>
      </c>
      <c r="R39" s="35">
        <v>5854</v>
      </c>
      <c r="S39" s="35">
        <v>811</v>
      </c>
      <c r="T39" s="35">
        <v>172</v>
      </c>
      <c r="U39" s="35">
        <v>626</v>
      </c>
      <c r="V39" s="35">
        <v>35</v>
      </c>
      <c r="W39" s="35">
        <v>32</v>
      </c>
      <c r="X39" s="38"/>
      <c r="Y39" s="36"/>
      <c r="Z39" s="36"/>
      <c r="AA39" s="35">
        <v>101</v>
      </c>
      <c r="AB39" s="35">
        <v>5587</v>
      </c>
      <c r="AC39" s="37">
        <f t="shared" si="3"/>
        <v>134592</v>
      </c>
      <c r="AD39" s="103">
        <f t="shared" si="4"/>
        <v>0.32808192297660632</v>
      </c>
      <c r="AE39" s="34">
        <f t="shared" si="5"/>
        <v>64675</v>
      </c>
      <c r="AF39" s="50"/>
      <c r="AG39" s="62" t="str">
        <f t="shared" si="6"/>
        <v>otro</v>
      </c>
      <c r="AH39" s="63" t="str">
        <f t="shared" si="7"/>
        <v>PRI-PVEM-NA</v>
      </c>
      <c r="AI39" s="7" t="str">
        <f t="shared" si="8"/>
        <v>PRI-PVEM-NA</v>
      </c>
      <c r="AJ39" s="13">
        <f t="shared" si="9"/>
        <v>64675</v>
      </c>
      <c r="AK39" s="64">
        <f t="shared" si="10"/>
        <v>0.48052633143128864</v>
      </c>
      <c r="AL39" s="73">
        <f>RANK(I39,($I39,$K39,$L39,$N39,$P39,$Q39,$R39,$S39,$Y39,$Z39,$AA39,$AB39,$AE39))</f>
        <v>4</v>
      </c>
      <c r="AM39" s="38"/>
      <c r="AN39" s="6">
        <f>RANK(K39,($I39,$K39,$L39,$N39,$P39,$Q39,$R39,$S39,$Y39,$Z39,$AA39,$AB39,$AE39))</f>
        <v>3</v>
      </c>
      <c r="AO39" s="6">
        <f>RANK(L39,($I39,$K39,$L39,$N39,$P39,$Q39,$R39,$S39,$Y39,$Z39,$AA39,$AB39,$AE39))</f>
        <v>8</v>
      </c>
      <c r="AP39" s="36"/>
      <c r="AQ39" s="6">
        <f>RANK(N39,($I39,$K39,$L39,$N39,$P39,$Q39,$R39,$S39,$Y39,$Z39,$AA39,$AB39,$AE39))</f>
        <v>9</v>
      </c>
      <c r="AR39" s="36"/>
      <c r="AS39" s="6">
        <f>RANK(P39,($I39,$K39,$L39,$N39,$P39,$Q39,$R39,$S39,$Y39,$Z39,$AA39,$AB39,$AE39))</f>
        <v>2</v>
      </c>
      <c r="AT39" s="6">
        <f>RANK(Q39,($I39,$K39,$L39,$N39,$P39,$Q39,$R39,$S39,$Y39,$Z39,$AA39,$AB39,$AE39))</f>
        <v>7</v>
      </c>
      <c r="AU39" s="6">
        <f>RANK(R39,($I39,$K39,$L39,$N39,$P39,$Q39,$R39,$S39,$Y39,$Z39,$AA39,$AB39,$AE39))</f>
        <v>5</v>
      </c>
      <c r="AV39" s="6">
        <f>RANK(S39,($I39,$K39,$L39,$N39,$P39,$Q39,$R39,$S39,$Y39,$Z39,$AA39,$AB39,$AE39))</f>
        <v>10</v>
      </c>
      <c r="AW39" s="36"/>
      <c r="AX39" s="36"/>
      <c r="AY39" s="6">
        <f>RANK(AA39,($I39,$K39,$L39,$N39,$P39,$Q39,$R39,$S39,$Y39,$Z39,$AA39,$AB39,$AE39))</f>
        <v>11</v>
      </c>
      <c r="AZ39" s="6">
        <f>RANK(AB39,($I39,$K39,$L39,$N39,$P39,$Q39,$R39,$S39,$Y39,$Z39,$AA39,$AB39,$AE39))</f>
        <v>6</v>
      </c>
      <c r="BA39" s="6">
        <f>RANK(AE39,($I39,$K39,$L39,$N39,$P39,$Q39,$R39,$S39,$Y39,$Z39,$AA39,$AB39,$AE39))</f>
        <v>1</v>
      </c>
      <c r="BB39" s="50"/>
      <c r="BC39" s="62" t="str">
        <f t="shared" si="11"/>
        <v>MORENA</v>
      </c>
      <c r="BD39" s="7" t="str">
        <f t="shared" si="12"/>
        <v>ninguno</v>
      </c>
      <c r="BE39" s="7" t="str">
        <f t="shared" si="13"/>
        <v>MORENA</v>
      </c>
      <c r="BF39" s="13">
        <f t="shared" si="14"/>
        <v>22578</v>
      </c>
      <c r="BG39" s="13" t="str">
        <f t="shared" si="15"/>
        <v>ninguno</v>
      </c>
      <c r="BH39" s="13">
        <f t="shared" si="16"/>
        <v>22578</v>
      </c>
      <c r="BI39" s="79">
        <f t="shared" si="17"/>
        <v>0.16775142653352354</v>
      </c>
      <c r="BJ39" s="82">
        <f t="shared" si="18"/>
        <v>42097</v>
      </c>
      <c r="BK39" s="79">
        <f t="shared" si="19"/>
        <v>0.3127749048977651</v>
      </c>
    </row>
    <row r="40" spans="1:63" x14ac:dyDescent="0.2">
      <c r="A40" s="2">
        <v>33</v>
      </c>
      <c r="B40" s="105" t="s">
        <v>62</v>
      </c>
      <c r="C40" s="105">
        <f t="shared" si="0"/>
        <v>0</v>
      </c>
      <c r="D40" s="105">
        <f t="shared" si="1"/>
        <v>0</v>
      </c>
      <c r="E40" s="1">
        <v>21549</v>
      </c>
      <c r="F40" s="2">
        <v>37</v>
      </c>
      <c r="G40" s="2">
        <v>37</v>
      </c>
      <c r="H40" s="97">
        <f t="shared" si="2"/>
        <v>1</v>
      </c>
      <c r="I40" s="34">
        <v>1894</v>
      </c>
      <c r="J40" s="35">
        <v>6631</v>
      </c>
      <c r="K40" s="35">
        <v>7265</v>
      </c>
      <c r="L40" s="35">
        <v>51</v>
      </c>
      <c r="M40" s="35">
        <v>39</v>
      </c>
      <c r="N40" s="36"/>
      <c r="O40" s="35">
        <v>447</v>
      </c>
      <c r="P40" s="35">
        <v>124</v>
      </c>
      <c r="Q40" s="35">
        <v>107</v>
      </c>
      <c r="R40" s="38"/>
      <c r="S40" s="38"/>
      <c r="T40" s="38"/>
      <c r="U40" s="38"/>
      <c r="V40" s="38"/>
      <c r="W40" s="38"/>
      <c r="X40" s="38"/>
      <c r="Y40" s="36"/>
      <c r="Z40" s="36"/>
      <c r="AA40" s="35">
        <v>0</v>
      </c>
      <c r="AB40" s="35">
        <v>485</v>
      </c>
      <c r="AC40" s="37">
        <f t="shared" si="3"/>
        <v>17043</v>
      </c>
      <c r="AD40" s="103">
        <f t="shared" si="4"/>
        <v>0.79089516914938052</v>
      </c>
      <c r="AE40" s="51"/>
      <c r="AF40" s="50"/>
      <c r="AG40" s="62" t="str">
        <f t="shared" si="6"/>
        <v>PRD</v>
      </c>
      <c r="AH40" s="63" t="str">
        <f t="shared" si="7"/>
        <v>ninguno</v>
      </c>
      <c r="AI40" s="7" t="str">
        <f t="shared" si="8"/>
        <v>PRD</v>
      </c>
      <c r="AJ40" s="13">
        <f t="shared" si="9"/>
        <v>7265</v>
      </c>
      <c r="AK40" s="64">
        <f t="shared" si="10"/>
        <v>0.42627471689256585</v>
      </c>
      <c r="AL40" s="73">
        <f>RANK(I40,($I40,$J40,$K40,$L40,$M40,$N40,$O40,$P40,$Q40,$R40,$S40,$Y40,$Z40,$AA40,$AB40))</f>
        <v>3</v>
      </c>
      <c r="AM40" s="6">
        <f>RANK(J40,($I40,$J40,$K40,$L40,$M40,$N40,$O40,$P40,$Q40,$R40,$S40,$Y40,$Z40,$AA40,$AB40))</f>
        <v>2</v>
      </c>
      <c r="AN40" s="6">
        <f>RANK(K40,($I40,$J40,$K40,$L40,$M40,$N40,$O40,$P40,$Q40,$R40,$S40,$Y40,$Z40,$AA40,$AB40))</f>
        <v>1</v>
      </c>
      <c r="AO40" s="6">
        <f>RANK(L40,($I40,$J40,$K40,$L40,$M40,$N40,$O40,$P40,$Q40,$R40,$S40,$Y40,$Z40,$AA40,$AB40))</f>
        <v>8</v>
      </c>
      <c r="AP40" s="6">
        <f>RANK(M40,($I40,$J40,$K40,$L40,$M40,$N40,$O40,$P40,$Q40,$R40,$S40,$Y40,$Z40,$AA40,$AB40))</f>
        <v>9</v>
      </c>
      <c r="AQ40" s="36"/>
      <c r="AR40" s="6">
        <f>RANK(O40,($I40,$J40,$K40,$L40,$M40,$N40,$O40,$P40,$Q40,$R40,$S40,$Y40,$Z40,$AA40,$AB40))</f>
        <v>5</v>
      </c>
      <c r="AS40" s="6">
        <f>RANK(P40,($I40,$J40,$K40,$L40,$M40,$N40,$O40,$P40,$Q40,$R40,$S40,$Y40,$Z40,$AA40,$AB40))</f>
        <v>6</v>
      </c>
      <c r="AT40" s="6">
        <f>RANK(Q40,($I40,$J40,$K40,$L40,$M40,$N40,$O40,$P40,$Q40,$R40,$S40,$Y40,$Z40,$AA40,$AB40))</f>
        <v>7</v>
      </c>
      <c r="AU40" s="36"/>
      <c r="AV40" s="36"/>
      <c r="AW40" s="36"/>
      <c r="AX40" s="36"/>
      <c r="AY40" s="6">
        <f>RANK(AA40,($I40,$J40,$K40,$L40,$M40,$N40,$O40,$P40,$Q40,$R40,$S40,$Y40,$Z40,$AA40,$AB40))</f>
        <v>10</v>
      </c>
      <c r="AZ40" s="6">
        <f>RANK(AB40,($I40,$J40,$K40,$L40,$M40,$N40,$O40,$P40,$Q40,$R40,$S40,$Y40,$Z40,$AA40,$AB40))</f>
        <v>4</v>
      </c>
      <c r="BA40" s="38"/>
      <c r="BB40" s="50"/>
      <c r="BC40" s="62" t="str">
        <f t="shared" si="11"/>
        <v>PRI</v>
      </c>
      <c r="BD40" s="7" t="str">
        <f t="shared" si="12"/>
        <v>ninguno</v>
      </c>
      <c r="BE40" s="7" t="str">
        <f t="shared" si="13"/>
        <v>PRI</v>
      </c>
      <c r="BF40" s="13">
        <f t="shared" si="14"/>
        <v>6631</v>
      </c>
      <c r="BG40" s="13" t="str">
        <f t="shared" si="15"/>
        <v>ninguno</v>
      </c>
      <c r="BH40" s="13">
        <f t="shared" si="16"/>
        <v>6631</v>
      </c>
      <c r="BI40" s="79">
        <f t="shared" si="17"/>
        <v>0.38907469342251949</v>
      </c>
      <c r="BJ40" s="82">
        <f t="shared" si="18"/>
        <v>634</v>
      </c>
      <c r="BK40" s="79">
        <f t="shared" si="19"/>
        <v>3.7200023470046362E-2</v>
      </c>
    </row>
    <row r="41" spans="1:63" x14ac:dyDescent="0.2">
      <c r="A41" s="2">
        <v>34</v>
      </c>
      <c r="B41" s="105" t="s">
        <v>6</v>
      </c>
      <c r="C41" s="105">
        <f t="shared" si="0"/>
        <v>1</v>
      </c>
      <c r="D41" s="105">
        <f t="shared" si="1"/>
        <v>0</v>
      </c>
      <c r="E41" s="1">
        <v>1205403</v>
      </c>
      <c r="F41" s="2">
        <v>1993</v>
      </c>
      <c r="G41" s="2">
        <v>1993</v>
      </c>
      <c r="H41" s="97">
        <f t="shared" si="2"/>
        <v>1</v>
      </c>
      <c r="I41" s="34">
        <v>39301</v>
      </c>
      <c r="J41" s="35">
        <v>167194</v>
      </c>
      <c r="K41" s="35">
        <v>91908</v>
      </c>
      <c r="L41" s="35">
        <v>14139</v>
      </c>
      <c r="M41" s="35">
        <v>18669</v>
      </c>
      <c r="N41" s="35">
        <v>12828</v>
      </c>
      <c r="O41" s="35">
        <v>17812</v>
      </c>
      <c r="P41" s="35">
        <v>63913</v>
      </c>
      <c r="Q41" s="35">
        <v>14431</v>
      </c>
      <c r="R41" s="35">
        <v>27567</v>
      </c>
      <c r="S41" s="35">
        <v>2899</v>
      </c>
      <c r="T41" s="35">
        <v>1459</v>
      </c>
      <c r="U41" s="35">
        <v>2522</v>
      </c>
      <c r="V41" s="35">
        <v>191</v>
      </c>
      <c r="W41" s="35">
        <v>59</v>
      </c>
      <c r="X41" s="38"/>
      <c r="Y41" s="36"/>
      <c r="Z41" s="36"/>
      <c r="AA41" s="35">
        <v>783</v>
      </c>
      <c r="AB41" s="35">
        <v>25734</v>
      </c>
      <c r="AC41" s="37">
        <f t="shared" si="3"/>
        <v>501409</v>
      </c>
      <c r="AD41" s="103">
        <f t="shared" si="4"/>
        <v>0.4159679376938667</v>
      </c>
      <c r="AE41" s="34">
        <f t="shared" si="5"/>
        <v>207906</v>
      </c>
      <c r="AF41" s="50"/>
      <c r="AG41" s="62" t="str">
        <f t="shared" si="6"/>
        <v>otro</v>
      </c>
      <c r="AH41" s="63" t="str">
        <f t="shared" si="7"/>
        <v>PRI-PVEM-NA</v>
      </c>
      <c r="AI41" s="7" t="str">
        <f t="shared" si="8"/>
        <v>PRI-PVEM-NA</v>
      </c>
      <c r="AJ41" s="13">
        <f t="shared" si="9"/>
        <v>207906</v>
      </c>
      <c r="AK41" s="64">
        <f t="shared" si="10"/>
        <v>0.41464353451972341</v>
      </c>
      <c r="AL41" s="73">
        <f>RANK(I41,($I41,$K41,$L41,$N41,$P41,$Q41,$R41,$S41,$Y41,$Z41,$AA41,$AB41,$AE41))</f>
        <v>4</v>
      </c>
      <c r="AM41" s="38"/>
      <c r="AN41" s="6">
        <f>RANK(K41,($I41,$K41,$L41,$N41,$P41,$Q41,$R41,$S41,$Y41,$Z41,$AA41,$AB41,$AE41))</f>
        <v>2</v>
      </c>
      <c r="AO41" s="6">
        <f>RANK(L41,($I41,$K41,$L41,$N41,$P41,$Q41,$R41,$S41,$Y41,$Z41,$AA41,$AB41,$AE41))</f>
        <v>8</v>
      </c>
      <c r="AP41" s="36"/>
      <c r="AQ41" s="6">
        <f>RANK(N41,($I41,$K41,$L41,$N41,$P41,$Q41,$R41,$S41,$Y41,$Z41,$AA41,$AB41,$AE41))</f>
        <v>9</v>
      </c>
      <c r="AR41" s="36"/>
      <c r="AS41" s="6">
        <f>RANK(P41,($I41,$K41,$L41,$N41,$P41,$Q41,$R41,$S41,$Y41,$Z41,$AA41,$AB41,$AE41))</f>
        <v>3</v>
      </c>
      <c r="AT41" s="6">
        <f>RANK(Q41,($I41,$K41,$L41,$N41,$P41,$Q41,$R41,$S41,$Y41,$Z41,$AA41,$AB41,$AE41))</f>
        <v>7</v>
      </c>
      <c r="AU41" s="6">
        <f>RANK(R41,($I41,$K41,$L41,$N41,$P41,$Q41,$R41,$S41,$Y41,$Z41,$AA41,$AB41,$AE41))</f>
        <v>5</v>
      </c>
      <c r="AV41" s="6">
        <f>RANK(S41,($I41,$K41,$L41,$N41,$P41,$Q41,$R41,$S41,$Y41,$Z41,$AA41,$AB41,$AE41))</f>
        <v>10</v>
      </c>
      <c r="AW41" s="36"/>
      <c r="AX41" s="36"/>
      <c r="AY41" s="6">
        <f>RANK(AA41,($I41,$K41,$L41,$N41,$P41,$Q41,$R41,$S41,$Y41,$Z41,$AA41,$AB41,$AE41))</f>
        <v>11</v>
      </c>
      <c r="AZ41" s="6">
        <f>RANK(AB41,($I41,$K41,$L41,$N41,$P41,$Q41,$R41,$S41,$Y41,$Z41,$AA41,$AB41,$AE41))</f>
        <v>6</v>
      </c>
      <c r="BA41" s="6">
        <f>RANK(AE41,($I41,$K41,$L41,$N41,$P41,$Q41,$R41,$S41,$Y41,$Z41,$AA41,$AB41,$AE41))</f>
        <v>1</v>
      </c>
      <c r="BB41" s="50"/>
      <c r="BC41" s="62" t="str">
        <f t="shared" si="11"/>
        <v>PRD</v>
      </c>
      <c r="BD41" s="7" t="str">
        <f t="shared" si="12"/>
        <v>ninguno</v>
      </c>
      <c r="BE41" s="7" t="str">
        <f t="shared" si="13"/>
        <v>PRD</v>
      </c>
      <c r="BF41" s="13">
        <f t="shared" si="14"/>
        <v>91908</v>
      </c>
      <c r="BG41" s="13" t="str">
        <f t="shared" si="15"/>
        <v>ninguno</v>
      </c>
      <c r="BH41" s="13">
        <f t="shared" si="16"/>
        <v>91908</v>
      </c>
      <c r="BI41" s="79">
        <f t="shared" si="17"/>
        <v>0.18329946211575779</v>
      </c>
      <c r="BJ41" s="82">
        <f t="shared" si="18"/>
        <v>115998</v>
      </c>
      <c r="BK41" s="79">
        <f t="shared" si="19"/>
        <v>0.23134407240396562</v>
      </c>
    </row>
    <row r="42" spans="1:63" x14ac:dyDescent="0.2">
      <c r="A42" s="2">
        <v>35</v>
      </c>
      <c r="B42" s="105" t="s">
        <v>124</v>
      </c>
      <c r="C42" s="105">
        <f t="shared" si="0"/>
        <v>0</v>
      </c>
      <c r="D42" s="105">
        <f t="shared" si="1"/>
        <v>0</v>
      </c>
      <c r="E42" s="1">
        <v>6216</v>
      </c>
      <c r="F42" s="2">
        <v>10</v>
      </c>
      <c r="G42" s="2">
        <v>10</v>
      </c>
      <c r="H42" s="97">
        <f t="shared" si="2"/>
        <v>1</v>
      </c>
      <c r="I42" s="34">
        <v>1437</v>
      </c>
      <c r="J42" s="35">
        <v>1690</v>
      </c>
      <c r="K42" s="35">
        <v>31</v>
      </c>
      <c r="L42" s="35">
        <v>257</v>
      </c>
      <c r="M42" s="35">
        <v>172</v>
      </c>
      <c r="N42" s="35">
        <v>505</v>
      </c>
      <c r="O42" s="35">
        <v>192</v>
      </c>
      <c r="P42" s="35">
        <v>55</v>
      </c>
      <c r="Q42" s="38"/>
      <c r="R42" s="38"/>
      <c r="S42" s="38"/>
      <c r="T42" s="38"/>
      <c r="U42" s="38"/>
      <c r="V42" s="38"/>
      <c r="W42" s="38"/>
      <c r="X42" s="38"/>
      <c r="Y42" s="36"/>
      <c r="Z42" s="36"/>
      <c r="AA42" s="35">
        <v>1</v>
      </c>
      <c r="AB42" s="35">
        <v>133</v>
      </c>
      <c r="AC42" s="37">
        <f t="shared" si="3"/>
        <v>4473</v>
      </c>
      <c r="AD42" s="103">
        <f t="shared" si="4"/>
        <v>0.71959459459459463</v>
      </c>
      <c r="AE42" s="51"/>
      <c r="AF42" s="50"/>
      <c r="AG42" s="62" t="str">
        <f t="shared" si="6"/>
        <v>PRI</v>
      </c>
      <c r="AH42" s="63" t="str">
        <f t="shared" si="7"/>
        <v>ninguno</v>
      </c>
      <c r="AI42" s="7" t="str">
        <f t="shared" si="8"/>
        <v>PRI</v>
      </c>
      <c r="AJ42" s="13">
        <f t="shared" si="9"/>
        <v>1690</v>
      </c>
      <c r="AK42" s="64">
        <f t="shared" si="10"/>
        <v>0.37782249049854683</v>
      </c>
      <c r="AL42" s="73">
        <f>RANK(I42,($I42,$J42,$K42,$L42,$M42,$N42,$O42,$P42,$Q42,$R42,$S42,$Y42,$Z42,$AA42,$AB42))</f>
        <v>2</v>
      </c>
      <c r="AM42" s="6">
        <f>RANK(J42,($I42,$J42,$K42,$L42,$M42,$N42,$O42,$P42,$Q42,$R42,$S42,$Y42,$Z42,$AA42,$AB42))</f>
        <v>1</v>
      </c>
      <c r="AN42" s="6">
        <f>RANK(K42,($I42,$J42,$K42,$L42,$M42,$N42,$O42,$P42,$Q42,$R42,$S42,$Y42,$Z42,$AA42,$AB42))</f>
        <v>9</v>
      </c>
      <c r="AO42" s="6">
        <f>RANK(L42,($I42,$J42,$K42,$L42,$M42,$N42,$O42,$P42,$Q42,$R42,$S42,$Y42,$Z42,$AA42,$AB42))</f>
        <v>4</v>
      </c>
      <c r="AP42" s="6">
        <f>RANK(M42,($I42,$J42,$K42,$L42,$M42,$N42,$O42,$P42,$Q42,$R42,$S42,$Y42,$Z42,$AA42,$AB42))</f>
        <v>6</v>
      </c>
      <c r="AQ42" s="6">
        <f>RANK(N42,($I42,$J42,$K42,$L42,$M42,$N42,$O42,$P42,$Q42,$R42,$S42,$Y42,$Z42,$AA42,$AB42))</f>
        <v>3</v>
      </c>
      <c r="AR42" s="6">
        <f>RANK(O42,($I42,$J42,$K42,$L42,$M42,$N42,$O42,$P42,$Q42,$R42,$S42,$Y42,$Z42,$AA42,$AB42))</f>
        <v>5</v>
      </c>
      <c r="AS42" s="6">
        <f>RANK(P42,($I42,$J42,$K42,$L42,$M42,$N42,$O42,$P42,$Q42,$R42,$S42,$Y42,$Z42,$AA42,$AB42))</f>
        <v>8</v>
      </c>
      <c r="AT42" s="36"/>
      <c r="AU42" s="36"/>
      <c r="AV42" s="36"/>
      <c r="AW42" s="36"/>
      <c r="AX42" s="36"/>
      <c r="AY42" s="6">
        <f>RANK(AA42,($I42,$J42,$K42,$L42,$M42,$N42,$O42,$P42,$Q42,$R42,$S42,$Y42,$Z42,$AA42,$AB42))</f>
        <v>10</v>
      </c>
      <c r="AZ42" s="6">
        <f>RANK(AB42,($I42,$J42,$K42,$L42,$M42,$N42,$O42,$P42,$Q42,$R42,$S42,$Y42,$Z42,$AA42,$AB42))</f>
        <v>7</v>
      </c>
      <c r="BA42" s="38"/>
      <c r="BB42" s="50"/>
      <c r="BC42" s="62" t="str">
        <f t="shared" si="11"/>
        <v>PAN</v>
      </c>
      <c r="BD42" s="7" t="str">
        <f t="shared" si="12"/>
        <v>ninguno</v>
      </c>
      <c r="BE42" s="7" t="str">
        <f t="shared" si="13"/>
        <v>PAN</v>
      </c>
      <c r="BF42" s="13">
        <f t="shared" si="14"/>
        <v>1437</v>
      </c>
      <c r="BG42" s="13" t="str">
        <f t="shared" si="15"/>
        <v>ninguno</v>
      </c>
      <c r="BH42" s="13">
        <f t="shared" si="16"/>
        <v>1437</v>
      </c>
      <c r="BI42" s="79">
        <f t="shared" si="17"/>
        <v>0.32126089872568747</v>
      </c>
      <c r="BJ42" s="82">
        <f t="shared" si="18"/>
        <v>253</v>
      </c>
      <c r="BK42" s="79">
        <f t="shared" si="19"/>
        <v>5.6561591772859354E-2</v>
      </c>
    </row>
    <row r="43" spans="1:63" x14ac:dyDescent="0.2">
      <c r="A43" s="2">
        <v>36</v>
      </c>
      <c r="B43" s="105" t="s">
        <v>98</v>
      </c>
      <c r="C43" s="105">
        <f t="shared" si="0"/>
        <v>1</v>
      </c>
      <c r="D43" s="105">
        <f t="shared" si="1"/>
        <v>0</v>
      </c>
      <c r="E43" s="1">
        <v>80654</v>
      </c>
      <c r="F43" s="2">
        <v>125</v>
      </c>
      <c r="G43" s="2">
        <v>125</v>
      </c>
      <c r="H43" s="97">
        <f t="shared" si="2"/>
        <v>1</v>
      </c>
      <c r="I43" s="34">
        <v>11485</v>
      </c>
      <c r="J43" s="35">
        <v>9211</v>
      </c>
      <c r="K43" s="35">
        <v>9068</v>
      </c>
      <c r="L43" s="35">
        <v>263</v>
      </c>
      <c r="M43" s="35">
        <v>465</v>
      </c>
      <c r="N43" s="35">
        <v>2447</v>
      </c>
      <c r="O43" s="35">
        <v>405</v>
      </c>
      <c r="P43" s="35">
        <v>768</v>
      </c>
      <c r="Q43" s="35">
        <v>687</v>
      </c>
      <c r="R43" s="35">
        <v>866</v>
      </c>
      <c r="S43" s="38"/>
      <c r="T43" s="35">
        <v>74</v>
      </c>
      <c r="U43" s="35">
        <v>445</v>
      </c>
      <c r="V43" s="35">
        <v>6</v>
      </c>
      <c r="W43" s="35">
        <v>1</v>
      </c>
      <c r="X43" s="38"/>
      <c r="Y43" s="36"/>
      <c r="Z43" s="36"/>
      <c r="AA43" s="35">
        <v>38</v>
      </c>
      <c r="AB43" s="35">
        <v>763</v>
      </c>
      <c r="AC43" s="37">
        <f t="shared" si="3"/>
        <v>36992</v>
      </c>
      <c r="AD43" s="103">
        <f t="shared" si="4"/>
        <v>0.45865053190170357</v>
      </c>
      <c r="AE43" s="34">
        <f t="shared" si="5"/>
        <v>10607</v>
      </c>
      <c r="AF43" s="50"/>
      <c r="AG43" s="62" t="str">
        <f t="shared" si="6"/>
        <v>PAN</v>
      </c>
      <c r="AH43" s="63" t="str">
        <f t="shared" si="7"/>
        <v>ninguno</v>
      </c>
      <c r="AI43" s="7" t="str">
        <f t="shared" si="8"/>
        <v>PAN</v>
      </c>
      <c r="AJ43" s="13">
        <f t="shared" si="9"/>
        <v>11485</v>
      </c>
      <c r="AK43" s="64">
        <f t="shared" si="10"/>
        <v>0.31047253460207613</v>
      </c>
      <c r="AL43" s="73">
        <f>RANK(I43,($I43,$K43,$L43,$N43,$P43,$Q43,$R43,$S43,$Y43,$Z43,$AA43,$AB43,$AE43))</f>
        <v>1</v>
      </c>
      <c r="AM43" s="38"/>
      <c r="AN43" s="6">
        <f>RANK(K43,($I43,$K43,$L43,$N43,$P43,$Q43,$R43,$S43,$Y43,$Z43,$AA43,$AB43,$AE43))</f>
        <v>3</v>
      </c>
      <c r="AO43" s="6">
        <f>RANK(L43,($I43,$K43,$L43,$N43,$P43,$Q43,$R43,$S43,$Y43,$Z43,$AA43,$AB43,$AE43))</f>
        <v>9</v>
      </c>
      <c r="AP43" s="36"/>
      <c r="AQ43" s="6">
        <f>RANK(N43,($I43,$K43,$L43,$N43,$P43,$Q43,$R43,$S43,$Y43,$Z43,$AA43,$AB43,$AE43))</f>
        <v>4</v>
      </c>
      <c r="AR43" s="36"/>
      <c r="AS43" s="6">
        <f>RANK(P43,($I43,$K43,$L43,$N43,$P43,$Q43,$R43,$S43,$Y43,$Z43,$AA43,$AB43,$AE43))</f>
        <v>6</v>
      </c>
      <c r="AT43" s="6">
        <f>RANK(Q43,($I43,$K43,$L43,$N43,$P43,$Q43,$R43,$S43,$Y43,$Z43,$AA43,$AB43,$AE43))</f>
        <v>8</v>
      </c>
      <c r="AU43" s="6">
        <f>RANK(R43,($I43,$K43,$L43,$N43,$P43,$Q43,$R43,$S43,$Y43,$Z43,$AA43,$AB43,$AE43))</f>
        <v>5</v>
      </c>
      <c r="AV43" s="36"/>
      <c r="AW43" s="36"/>
      <c r="AX43" s="36"/>
      <c r="AY43" s="6">
        <f>RANK(AA43,($I43,$K43,$L43,$N43,$P43,$Q43,$R43,$S43,$Y43,$Z43,$AA43,$AB43,$AE43))</f>
        <v>10</v>
      </c>
      <c r="AZ43" s="6">
        <f>RANK(AB43,($I43,$K43,$L43,$N43,$P43,$Q43,$R43,$S43,$Y43,$Z43,$AA43,$AB43,$AE43))</f>
        <v>7</v>
      </c>
      <c r="BA43" s="6">
        <f>RANK(AE43,($I43,$K43,$L43,$N43,$P43,$Q43,$R43,$S43,$Y43,$Z43,$AA43,$AB43,$AE43))</f>
        <v>2</v>
      </c>
      <c r="BB43" s="50"/>
      <c r="BC43" s="62" t="str">
        <f t="shared" si="11"/>
        <v>otro</v>
      </c>
      <c r="BD43" s="7" t="str">
        <f t="shared" si="12"/>
        <v>PRI-PVEM-NA</v>
      </c>
      <c r="BE43" s="7" t="str">
        <f t="shared" si="13"/>
        <v>PRI-PVEM-NA</v>
      </c>
      <c r="BF43" s="13" t="str">
        <f t="shared" si="14"/>
        <v>otro</v>
      </c>
      <c r="BG43" s="13">
        <f t="shared" si="15"/>
        <v>10607</v>
      </c>
      <c r="BH43" s="13">
        <f t="shared" si="16"/>
        <v>10607</v>
      </c>
      <c r="BI43" s="79">
        <f t="shared" si="17"/>
        <v>0.28673767301038061</v>
      </c>
      <c r="BJ43" s="82">
        <f t="shared" si="18"/>
        <v>878</v>
      </c>
      <c r="BK43" s="79">
        <f t="shared" si="19"/>
        <v>2.3734861591695522E-2</v>
      </c>
    </row>
    <row r="44" spans="1:63" x14ac:dyDescent="0.2">
      <c r="A44" s="2">
        <v>37</v>
      </c>
      <c r="B44" s="105" t="s">
        <v>28</v>
      </c>
      <c r="C44" s="105">
        <f t="shared" si="0"/>
        <v>1</v>
      </c>
      <c r="D44" s="105">
        <f t="shared" si="1"/>
        <v>1</v>
      </c>
      <c r="E44" s="1">
        <v>28247</v>
      </c>
      <c r="F44" s="2">
        <v>45</v>
      </c>
      <c r="G44" s="2">
        <v>45</v>
      </c>
      <c r="H44" s="97">
        <f t="shared" si="2"/>
        <v>1</v>
      </c>
      <c r="I44" s="34">
        <v>5188</v>
      </c>
      <c r="J44" s="35">
        <v>5136</v>
      </c>
      <c r="K44" s="35">
        <v>5393</v>
      </c>
      <c r="L44" s="35">
        <v>83</v>
      </c>
      <c r="M44" s="35">
        <v>89</v>
      </c>
      <c r="N44" s="36"/>
      <c r="O44" s="35">
        <v>147</v>
      </c>
      <c r="P44" s="35">
        <v>431</v>
      </c>
      <c r="Q44" s="35">
        <v>237</v>
      </c>
      <c r="R44" s="35">
        <v>1823</v>
      </c>
      <c r="S44" s="38"/>
      <c r="T44" s="35">
        <v>18</v>
      </c>
      <c r="U44" s="35">
        <v>56</v>
      </c>
      <c r="V44" s="35">
        <v>5</v>
      </c>
      <c r="W44" s="35">
        <v>3</v>
      </c>
      <c r="X44" s="35">
        <v>21</v>
      </c>
      <c r="Y44" s="36"/>
      <c r="Z44" s="36"/>
      <c r="AA44" s="35">
        <v>2</v>
      </c>
      <c r="AB44" s="35">
        <v>536</v>
      </c>
      <c r="AC44" s="37">
        <f t="shared" si="3"/>
        <v>19168</v>
      </c>
      <c r="AD44" s="103">
        <f t="shared" si="4"/>
        <v>0.67858533649591102</v>
      </c>
      <c r="AE44" s="34">
        <f t="shared" si="5"/>
        <v>5454</v>
      </c>
      <c r="AF44" s="37">
        <f t="shared" si="20"/>
        <v>5292</v>
      </c>
      <c r="AG44" s="62" t="str">
        <f t="shared" si="6"/>
        <v>otro</v>
      </c>
      <c r="AH44" s="63" t="str">
        <f t="shared" si="7"/>
        <v>PRI-PVEM-NA</v>
      </c>
      <c r="AI44" s="7" t="str">
        <f t="shared" si="8"/>
        <v>PRI-PVEM-NA</v>
      </c>
      <c r="AJ44" s="13">
        <f t="shared" si="9"/>
        <v>5454</v>
      </c>
      <c r="AK44" s="64">
        <f t="shared" si="10"/>
        <v>0.28453672787979967</v>
      </c>
      <c r="AL44" s="51"/>
      <c r="AM44" s="38"/>
      <c r="AN44" s="6">
        <f>RANK(K44,($K44,$N44,$P44,$Q44,$R44,$S44,$Y44,$Z44,$AA44,$AB44,$AE44,$AF44))</f>
        <v>2</v>
      </c>
      <c r="AO44" s="38"/>
      <c r="AP44" s="36"/>
      <c r="AQ44" s="36"/>
      <c r="AR44" s="36"/>
      <c r="AS44" s="6">
        <f>RANK(P44,($I44,$K44,$L44,$N44,$P44,$Q44,$R44,$S44,$Y44,$Z44,$AA44,$AB44,$AE44))</f>
        <v>6</v>
      </c>
      <c r="AT44" s="6">
        <f>RANK(Q44,($K44,$N44,$P44,$Q44,$R44,$S44,$Y44,$Z44,$AA44,$AB44,$AE44,$AF44))</f>
        <v>7</v>
      </c>
      <c r="AU44" s="6">
        <f>RANK(R44,($K44,$N44,$P44,$Q44,$R44,$S44,$Y44,$Z44,$AA44,$AB44,$AE44,$AF44))</f>
        <v>4</v>
      </c>
      <c r="AV44" s="36"/>
      <c r="AW44" s="36"/>
      <c r="AX44" s="36"/>
      <c r="AY44" s="6">
        <f>RANK(AA44,($K44,$N44,$P44,$Q44,$R44,$S44,$Y44,$Z44,$AA44,$AB44,$AE44,$AF44))</f>
        <v>8</v>
      </c>
      <c r="AZ44" s="6">
        <f>RANK(AB44,($K44,$N44,$P44,$Q44,$R44,$S44,$Y44,$Z44,$AA44,$AB44,$AE44,$AF44))</f>
        <v>5</v>
      </c>
      <c r="BA44" s="6">
        <f>RANK(AE44,($K44,$N44,$P44,$Q44,$R44,$S44,$Y44,$Z44,$AA44,$AB44,$AE44,$AF44))</f>
        <v>1</v>
      </c>
      <c r="BB44" s="74">
        <f>RANK(AF44,($K44,$N44,$P44,$Q44,$R44,$S44,$Y44,$Z44,$AA44,$AB44,$AE44,$AF44))</f>
        <v>3</v>
      </c>
      <c r="BC44" s="62" t="str">
        <f t="shared" si="11"/>
        <v>PRD</v>
      </c>
      <c r="BD44" s="7" t="str">
        <f t="shared" si="12"/>
        <v>ninguno</v>
      </c>
      <c r="BE44" s="7" t="str">
        <f t="shared" si="13"/>
        <v>PRD</v>
      </c>
      <c r="BF44" s="13">
        <f t="shared" si="14"/>
        <v>5393</v>
      </c>
      <c r="BG44" s="13" t="str">
        <f t="shared" si="15"/>
        <v>ninguno</v>
      </c>
      <c r="BH44" s="13">
        <f t="shared" si="16"/>
        <v>5393</v>
      </c>
      <c r="BI44" s="79">
        <f t="shared" si="17"/>
        <v>0.28135434056761272</v>
      </c>
      <c r="BJ44" s="82">
        <f t="shared" si="18"/>
        <v>61</v>
      </c>
      <c r="BK44" s="79">
        <f t="shared" si="19"/>
        <v>3.1823873121869517E-3</v>
      </c>
    </row>
    <row r="45" spans="1:63" x14ac:dyDescent="0.2">
      <c r="A45" s="2">
        <v>38</v>
      </c>
      <c r="B45" s="105" t="s">
        <v>64</v>
      </c>
      <c r="C45" s="105">
        <f t="shared" si="0"/>
        <v>1</v>
      </c>
      <c r="D45" s="105">
        <f t="shared" si="1"/>
        <v>0</v>
      </c>
      <c r="E45" s="1">
        <v>169368</v>
      </c>
      <c r="F45" s="2">
        <v>266</v>
      </c>
      <c r="G45" s="2">
        <v>266</v>
      </c>
      <c r="H45" s="97">
        <f t="shared" si="2"/>
        <v>1</v>
      </c>
      <c r="I45" s="34">
        <v>35609</v>
      </c>
      <c r="J45" s="35">
        <v>31541</v>
      </c>
      <c r="K45" s="35">
        <v>6065</v>
      </c>
      <c r="L45" s="35">
        <v>713</v>
      </c>
      <c r="M45" s="35">
        <v>1506</v>
      </c>
      <c r="N45" s="35">
        <v>940</v>
      </c>
      <c r="O45" s="35">
        <v>1511</v>
      </c>
      <c r="P45" s="35">
        <v>4657</v>
      </c>
      <c r="Q45" s="35">
        <v>1490</v>
      </c>
      <c r="R45" s="35">
        <v>2635</v>
      </c>
      <c r="S45" s="35">
        <v>329</v>
      </c>
      <c r="T45" s="35">
        <v>66</v>
      </c>
      <c r="U45" s="35">
        <v>585</v>
      </c>
      <c r="V45" s="35">
        <v>17</v>
      </c>
      <c r="W45" s="35">
        <v>3</v>
      </c>
      <c r="X45" s="38"/>
      <c r="Y45" s="36"/>
      <c r="Z45" s="36"/>
      <c r="AA45" s="35">
        <v>107</v>
      </c>
      <c r="AB45" s="35">
        <v>3874</v>
      </c>
      <c r="AC45" s="37">
        <f t="shared" si="3"/>
        <v>91648</v>
      </c>
      <c r="AD45" s="103">
        <f t="shared" si="4"/>
        <v>0.54111756648245246</v>
      </c>
      <c r="AE45" s="34">
        <f t="shared" si="5"/>
        <v>35229</v>
      </c>
      <c r="AF45" s="50"/>
      <c r="AG45" s="62" t="str">
        <f t="shared" si="6"/>
        <v>PAN</v>
      </c>
      <c r="AH45" s="63" t="str">
        <f t="shared" si="7"/>
        <v>ninguno</v>
      </c>
      <c r="AI45" s="7" t="str">
        <f t="shared" si="8"/>
        <v>PAN</v>
      </c>
      <c r="AJ45" s="13">
        <f t="shared" si="9"/>
        <v>35609</v>
      </c>
      <c r="AK45" s="64">
        <f t="shared" si="10"/>
        <v>0.38854093924581007</v>
      </c>
      <c r="AL45" s="73">
        <f>RANK(I45,($I45,$K45,$L45,$N45,$P45,$Q45,$R45,$S45,$Y45,$Z45,$AA45,$AB45,$AE45))</f>
        <v>1</v>
      </c>
      <c r="AM45" s="38"/>
      <c r="AN45" s="6">
        <f>RANK(K45,($I45,$K45,$L45,$N45,$P45,$Q45,$R45,$S45,$Y45,$Z45,$AA45,$AB45,$AE45))</f>
        <v>3</v>
      </c>
      <c r="AO45" s="6">
        <f>RANK(L45,($I45,$K45,$L45,$N45,$P45,$Q45,$R45,$S45,$Y45,$Z45,$AA45,$AB45,$AE45))</f>
        <v>9</v>
      </c>
      <c r="AP45" s="36"/>
      <c r="AQ45" s="6">
        <f>RANK(N45,($I45,$K45,$L45,$N45,$P45,$Q45,$R45,$S45,$Y45,$Z45,$AA45,$AB45,$AE45))</f>
        <v>8</v>
      </c>
      <c r="AR45" s="36"/>
      <c r="AS45" s="6">
        <f>RANK(P45,($I45,$K45,$L45,$N45,$P45,$Q45,$R45,$S45,$Y45,$Z45,$AA45,$AB45,$AE45))</f>
        <v>4</v>
      </c>
      <c r="AT45" s="6">
        <f>RANK(Q45,($I45,$K45,$L45,$N45,$P45,$Q45,$R45,$S45,$Y45,$Z45,$AA45,$AB45,$AE45))</f>
        <v>7</v>
      </c>
      <c r="AU45" s="6">
        <f>RANK(R45,($I45,$K45,$L45,$N45,$P45,$Q45,$R45,$S45,$Y45,$Z45,$AA45,$AB45,$AE45))</f>
        <v>6</v>
      </c>
      <c r="AV45" s="6">
        <f>RANK(S45,($I45,$K45,$L45,$N45,$P45,$Q45,$R45,$S45,$Y45,$Z45,$AA45,$AB45,$AE45))</f>
        <v>10</v>
      </c>
      <c r="AW45" s="36"/>
      <c r="AX45" s="36"/>
      <c r="AY45" s="6">
        <f>RANK(AA45,($I45,$K45,$L45,$N45,$P45,$Q45,$R45,$S45,$Y45,$Z45,$AA45,$AB45,$AE45))</f>
        <v>11</v>
      </c>
      <c r="AZ45" s="6">
        <f>RANK(AB45,($I45,$K45,$L45,$N45,$P45,$Q45,$R45,$S45,$Y45,$Z45,$AA45,$AB45,$AE45))</f>
        <v>5</v>
      </c>
      <c r="BA45" s="6">
        <f>RANK(AE45,($I45,$K45,$L45,$N45,$P45,$Q45,$R45,$S45,$Y45,$Z45,$AA45,$AB45,$AE45))</f>
        <v>2</v>
      </c>
      <c r="BB45" s="50"/>
      <c r="BC45" s="62" t="str">
        <f t="shared" si="11"/>
        <v>otro</v>
      </c>
      <c r="BD45" s="7" t="str">
        <f t="shared" si="12"/>
        <v>PRI-PVEM-NA</v>
      </c>
      <c r="BE45" s="7" t="str">
        <f t="shared" si="13"/>
        <v>PRI-PVEM-NA</v>
      </c>
      <c r="BF45" s="13" t="str">
        <f t="shared" si="14"/>
        <v>otro</v>
      </c>
      <c r="BG45" s="13">
        <f t="shared" si="15"/>
        <v>35229</v>
      </c>
      <c r="BH45" s="13">
        <f t="shared" si="16"/>
        <v>35229</v>
      </c>
      <c r="BI45" s="79">
        <f t="shared" si="17"/>
        <v>0.38439464036312848</v>
      </c>
      <c r="BJ45" s="82">
        <f t="shared" si="18"/>
        <v>380</v>
      </c>
      <c r="BK45" s="79">
        <f t="shared" si="19"/>
        <v>4.1462988826815872E-3</v>
      </c>
    </row>
    <row r="46" spans="1:63" x14ac:dyDescent="0.2">
      <c r="A46" s="2">
        <v>39</v>
      </c>
      <c r="B46" s="105" t="s">
        <v>26</v>
      </c>
      <c r="C46" s="105">
        <f t="shared" si="0"/>
        <v>1</v>
      </c>
      <c r="D46" s="105">
        <f t="shared" si="1"/>
        <v>0</v>
      </c>
      <c r="E46" s="1">
        <v>7469</v>
      </c>
      <c r="F46" s="2">
        <v>13</v>
      </c>
      <c r="G46" s="2">
        <v>13</v>
      </c>
      <c r="H46" s="97">
        <f t="shared" si="2"/>
        <v>1</v>
      </c>
      <c r="I46" s="34">
        <v>392</v>
      </c>
      <c r="J46" s="35">
        <v>1159</v>
      </c>
      <c r="K46" s="35">
        <v>1428</v>
      </c>
      <c r="L46" s="35">
        <v>663</v>
      </c>
      <c r="M46" s="35">
        <v>19</v>
      </c>
      <c r="N46" s="35">
        <v>542</v>
      </c>
      <c r="O46" s="35">
        <v>35</v>
      </c>
      <c r="P46" s="35">
        <v>314</v>
      </c>
      <c r="Q46" s="35">
        <v>592</v>
      </c>
      <c r="R46" s="35">
        <v>73</v>
      </c>
      <c r="S46" s="35">
        <v>133</v>
      </c>
      <c r="T46" s="35">
        <v>6</v>
      </c>
      <c r="U46" s="35">
        <v>10</v>
      </c>
      <c r="V46" s="35">
        <v>0</v>
      </c>
      <c r="W46" s="35">
        <v>0</v>
      </c>
      <c r="X46" s="38"/>
      <c r="Y46" s="36"/>
      <c r="Z46" s="36"/>
      <c r="AA46" s="35">
        <v>0</v>
      </c>
      <c r="AB46" s="35">
        <v>100</v>
      </c>
      <c r="AC46" s="37">
        <f t="shared" si="3"/>
        <v>5466</v>
      </c>
      <c r="AD46" s="103">
        <f t="shared" si="4"/>
        <v>0.7318248761547731</v>
      </c>
      <c r="AE46" s="34">
        <f t="shared" si="5"/>
        <v>1229</v>
      </c>
      <c r="AF46" s="50"/>
      <c r="AG46" s="62" t="str">
        <f t="shared" si="6"/>
        <v>PRD</v>
      </c>
      <c r="AH46" s="63" t="str">
        <f t="shared" si="7"/>
        <v>ninguno</v>
      </c>
      <c r="AI46" s="7" t="str">
        <f t="shared" si="8"/>
        <v>PRD</v>
      </c>
      <c r="AJ46" s="13">
        <f t="shared" si="9"/>
        <v>1428</v>
      </c>
      <c r="AK46" s="64">
        <f t="shared" si="10"/>
        <v>0.26125137211855104</v>
      </c>
      <c r="AL46" s="73">
        <f>RANK(I46,($I46,$K46,$L46,$N46,$P46,$Q46,$R46,$S46,$Y46,$Z46,$AA46,$AB46,$AE46))</f>
        <v>6</v>
      </c>
      <c r="AM46" s="38"/>
      <c r="AN46" s="6">
        <f>RANK(K46,($I46,$K46,$L46,$N46,$P46,$Q46,$R46,$S46,$Y46,$Z46,$AA46,$AB46,$AE46))</f>
        <v>1</v>
      </c>
      <c r="AO46" s="6">
        <f>RANK(L46,($I46,$K46,$L46,$N46,$P46,$Q46,$R46,$S46,$Y46,$Z46,$AA46,$AB46,$AE46))</f>
        <v>3</v>
      </c>
      <c r="AP46" s="36"/>
      <c r="AQ46" s="6">
        <f>RANK(N46,($I46,$K46,$L46,$N46,$P46,$Q46,$R46,$S46,$Y46,$Z46,$AA46,$AB46,$AE46))</f>
        <v>5</v>
      </c>
      <c r="AR46" s="36"/>
      <c r="AS46" s="6">
        <f>RANK(P46,($I46,$K46,$L46,$N46,$P46,$Q46,$R46,$S46,$Y46,$Z46,$AA46,$AB46,$AE46))</f>
        <v>7</v>
      </c>
      <c r="AT46" s="6">
        <f>RANK(Q46,($I46,$K46,$L46,$N46,$P46,$Q46,$R46,$S46,$Y46,$Z46,$AA46,$AB46,$AE46))</f>
        <v>4</v>
      </c>
      <c r="AU46" s="6">
        <f>RANK(R46,($I46,$K46,$L46,$N46,$P46,$Q46,$R46,$S46,$Y46,$Z46,$AA46,$AB46,$AE46))</f>
        <v>10</v>
      </c>
      <c r="AV46" s="6">
        <f>RANK(S46,($I46,$K46,$L46,$N46,$P46,$Q46,$R46,$S46,$Y46,$Z46,$AA46,$AB46,$AE46))</f>
        <v>8</v>
      </c>
      <c r="AW46" s="36"/>
      <c r="AX46" s="36"/>
      <c r="AY46" s="6">
        <f>RANK(AA46,($I46,$K46,$L46,$N46,$P46,$Q46,$R46,$S46,$Y46,$Z46,$AA46,$AB46,$AE46))</f>
        <v>11</v>
      </c>
      <c r="AZ46" s="6">
        <f>RANK(AB46,($I46,$K46,$L46,$N46,$P46,$Q46,$R46,$S46,$Y46,$Z46,$AA46,$AB46,$AE46))</f>
        <v>9</v>
      </c>
      <c r="BA46" s="6">
        <f>RANK(AE46,($I46,$K46,$L46,$N46,$P46,$Q46,$R46,$S46,$Y46,$Z46,$AA46,$AB46,$AE46))</f>
        <v>2</v>
      </c>
      <c r="BB46" s="50"/>
      <c r="BC46" s="62" t="str">
        <f t="shared" si="11"/>
        <v>otro</v>
      </c>
      <c r="BD46" s="7" t="str">
        <f t="shared" si="12"/>
        <v>PRI-PVEM-NA</v>
      </c>
      <c r="BE46" s="7" t="str">
        <f t="shared" si="13"/>
        <v>PRI-PVEM-NA</v>
      </c>
      <c r="BF46" s="13" t="str">
        <f t="shared" si="14"/>
        <v>otro</v>
      </c>
      <c r="BG46" s="13">
        <f t="shared" si="15"/>
        <v>1229</v>
      </c>
      <c r="BH46" s="13">
        <f t="shared" si="16"/>
        <v>1229</v>
      </c>
      <c r="BI46" s="79">
        <f t="shared" si="17"/>
        <v>0.22484449323088182</v>
      </c>
      <c r="BJ46" s="82">
        <f t="shared" si="18"/>
        <v>199</v>
      </c>
      <c r="BK46" s="79">
        <f t="shared" si="19"/>
        <v>3.640687888766922E-2</v>
      </c>
    </row>
    <row r="47" spans="1:63" x14ac:dyDescent="0.2">
      <c r="A47" s="2">
        <v>40</v>
      </c>
      <c r="B47" s="105" t="s">
        <v>51</v>
      </c>
      <c r="C47" s="105">
        <f t="shared" si="0"/>
        <v>1</v>
      </c>
      <c r="D47" s="105">
        <f t="shared" si="1"/>
        <v>0</v>
      </c>
      <c r="E47" s="1">
        <v>314782</v>
      </c>
      <c r="F47" s="2">
        <v>530</v>
      </c>
      <c r="G47" s="2">
        <v>530</v>
      </c>
      <c r="H47" s="97">
        <f t="shared" si="2"/>
        <v>1</v>
      </c>
      <c r="I47" s="34">
        <v>7330</v>
      </c>
      <c r="J47" s="35">
        <v>60284</v>
      </c>
      <c r="K47" s="35">
        <v>47234</v>
      </c>
      <c r="L47" s="35">
        <v>1442</v>
      </c>
      <c r="M47" s="35">
        <v>3338</v>
      </c>
      <c r="N47" s="35">
        <v>2546</v>
      </c>
      <c r="O47" s="35">
        <v>2632</v>
      </c>
      <c r="P47" s="35">
        <v>8765</v>
      </c>
      <c r="Q47" s="35">
        <v>2434</v>
      </c>
      <c r="R47" s="35">
        <v>4402</v>
      </c>
      <c r="S47" s="35">
        <v>594</v>
      </c>
      <c r="T47" s="35">
        <v>258</v>
      </c>
      <c r="U47" s="35">
        <v>811</v>
      </c>
      <c r="V47" s="35">
        <v>49</v>
      </c>
      <c r="W47" s="35">
        <v>10</v>
      </c>
      <c r="X47" s="38"/>
      <c r="Y47" s="36"/>
      <c r="Z47" s="36"/>
      <c r="AA47" s="35">
        <v>152</v>
      </c>
      <c r="AB47" s="35">
        <v>4902</v>
      </c>
      <c r="AC47" s="37">
        <f t="shared" si="3"/>
        <v>147183</v>
      </c>
      <c r="AD47" s="103">
        <f t="shared" si="4"/>
        <v>0.46757120801062324</v>
      </c>
      <c r="AE47" s="34">
        <f t="shared" si="5"/>
        <v>67382</v>
      </c>
      <c r="AF47" s="50"/>
      <c r="AG47" s="62" t="str">
        <f t="shared" si="6"/>
        <v>otro</v>
      </c>
      <c r="AH47" s="63" t="str">
        <f t="shared" si="7"/>
        <v>PRI-PVEM-NA</v>
      </c>
      <c r="AI47" s="7" t="str">
        <f t="shared" si="8"/>
        <v>PRI-PVEM-NA</v>
      </c>
      <c r="AJ47" s="13">
        <f t="shared" si="9"/>
        <v>67382</v>
      </c>
      <c r="AK47" s="64">
        <f t="shared" si="10"/>
        <v>0.45781102437102111</v>
      </c>
      <c r="AL47" s="73">
        <f>RANK(I47,($I47,$K47,$L47,$N47,$P47,$Q47,$R47,$S47,$Y47,$Z47,$AA47,$AB47,$AE47))</f>
        <v>4</v>
      </c>
      <c r="AM47" s="38"/>
      <c r="AN47" s="6">
        <f>RANK(K47,($I47,$K47,$L47,$N47,$P47,$Q47,$R47,$S47,$Y47,$Z47,$AA47,$AB47,$AE47))</f>
        <v>2</v>
      </c>
      <c r="AO47" s="6">
        <f>RANK(L47,($I47,$K47,$L47,$N47,$P47,$Q47,$R47,$S47,$Y47,$Z47,$AA47,$AB47,$AE47))</f>
        <v>9</v>
      </c>
      <c r="AP47" s="36"/>
      <c r="AQ47" s="6">
        <f>RANK(N47,($I47,$K47,$L47,$N47,$P47,$Q47,$R47,$S47,$Y47,$Z47,$AA47,$AB47,$AE47))</f>
        <v>7</v>
      </c>
      <c r="AR47" s="36"/>
      <c r="AS47" s="6">
        <f>RANK(P47,($I47,$K47,$L47,$N47,$P47,$Q47,$R47,$S47,$Y47,$Z47,$AA47,$AB47,$AE47))</f>
        <v>3</v>
      </c>
      <c r="AT47" s="6">
        <f>RANK(Q47,($I47,$K47,$L47,$N47,$P47,$Q47,$R47,$S47,$Y47,$Z47,$AA47,$AB47,$AE47))</f>
        <v>8</v>
      </c>
      <c r="AU47" s="6">
        <f>RANK(R47,($I47,$K47,$L47,$N47,$P47,$Q47,$R47,$S47,$Y47,$Z47,$AA47,$AB47,$AE47))</f>
        <v>6</v>
      </c>
      <c r="AV47" s="6">
        <f>RANK(S47,($I47,$K47,$L47,$N47,$P47,$Q47,$R47,$S47,$Y47,$Z47,$AA47,$AB47,$AE47))</f>
        <v>10</v>
      </c>
      <c r="AW47" s="36"/>
      <c r="AX47" s="36"/>
      <c r="AY47" s="6">
        <f>RANK(AA47,($I47,$K47,$L47,$N47,$P47,$Q47,$R47,$S47,$Y47,$Z47,$AA47,$AB47,$AE47))</f>
        <v>11</v>
      </c>
      <c r="AZ47" s="6">
        <f>RANK(AB47,($I47,$K47,$L47,$N47,$P47,$Q47,$R47,$S47,$Y47,$Z47,$AA47,$AB47,$AE47))</f>
        <v>5</v>
      </c>
      <c r="BA47" s="6">
        <f>RANK(AE47,($I47,$K47,$L47,$N47,$P47,$Q47,$R47,$S47,$Y47,$Z47,$AA47,$AB47,$AE47))</f>
        <v>1</v>
      </c>
      <c r="BB47" s="50"/>
      <c r="BC47" s="62" t="str">
        <f t="shared" si="11"/>
        <v>PRD</v>
      </c>
      <c r="BD47" s="7" t="str">
        <f t="shared" si="12"/>
        <v>ninguno</v>
      </c>
      <c r="BE47" s="7" t="str">
        <f t="shared" si="13"/>
        <v>PRD</v>
      </c>
      <c r="BF47" s="13">
        <f t="shared" si="14"/>
        <v>47234</v>
      </c>
      <c r="BG47" s="13" t="str">
        <f t="shared" si="15"/>
        <v>ninguno</v>
      </c>
      <c r="BH47" s="13">
        <f t="shared" si="16"/>
        <v>47234</v>
      </c>
      <c r="BI47" s="79">
        <f t="shared" si="17"/>
        <v>0.3209202149704789</v>
      </c>
      <c r="BJ47" s="82">
        <f t="shared" si="18"/>
        <v>20148</v>
      </c>
      <c r="BK47" s="79">
        <f t="shared" si="19"/>
        <v>0.13689080940054221</v>
      </c>
    </row>
    <row r="48" spans="1:63" x14ac:dyDescent="0.2">
      <c r="A48" s="2">
        <v>41</v>
      </c>
      <c r="B48" s="105" t="s">
        <v>75</v>
      </c>
      <c r="C48" s="105">
        <f t="shared" si="0"/>
        <v>1</v>
      </c>
      <c r="D48" s="105">
        <f t="shared" si="1"/>
        <v>1</v>
      </c>
      <c r="E48" s="1">
        <v>24641</v>
      </c>
      <c r="F48" s="2">
        <v>45</v>
      </c>
      <c r="G48" s="2">
        <v>45</v>
      </c>
      <c r="H48" s="97">
        <f t="shared" si="2"/>
        <v>1</v>
      </c>
      <c r="I48" s="39">
        <v>1704</v>
      </c>
      <c r="J48" s="40">
        <v>6571</v>
      </c>
      <c r="K48" s="40">
        <v>1179</v>
      </c>
      <c r="L48" s="40">
        <v>743</v>
      </c>
      <c r="M48" s="40">
        <v>119</v>
      </c>
      <c r="N48" s="40">
        <v>657</v>
      </c>
      <c r="O48" s="40">
        <v>148</v>
      </c>
      <c r="P48" s="40">
        <v>102</v>
      </c>
      <c r="Q48" s="40">
        <v>2267</v>
      </c>
      <c r="R48" s="40">
        <v>1080</v>
      </c>
      <c r="S48" s="40">
        <v>477</v>
      </c>
      <c r="T48" s="41">
        <v>220</v>
      </c>
      <c r="U48" s="41">
        <v>55</v>
      </c>
      <c r="V48" s="41">
        <v>11</v>
      </c>
      <c r="W48" s="41">
        <v>2</v>
      </c>
      <c r="X48" s="40">
        <v>163</v>
      </c>
      <c r="Y48" s="36"/>
      <c r="Z48" s="36"/>
      <c r="AA48" s="40">
        <v>13</v>
      </c>
      <c r="AB48" s="40">
        <v>617</v>
      </c>
      <c r="AC48" s="37">
        <f t="shared" si="3"/>
        <v>16128</v>
      </c>
      <c r="AD48" s="103">
        <f t="shared" si="4"/>
        <v>0.65451889127876306</v>
      </c>
      <c r="AE48" s="34">
        <f t="shared" si="5"/>
        <v>7126</v>
      </c>
      <c r="AF48" s="37">
        <f t="shared" si="20"/>
        <v>2610</v>
      </c>
      <c r="AG48" s="62" t="str">
        <f t="shared" ref="AG48" si="29">IF(AL48=1,$I$7,IF(AM48=1,$J$7,IF(AN48=1,$K$7,IF(AO48=1,$L$7,IF(AP48=1,$M$7,IF(AQ48=1,$N$7,IF(AR48=1,$O$7,IF(AS48=1,$P$7,"otro"))))))))</f>
        <v>otro</v>
      </c>
      <c r="AH48" s="63" t="str">
        <f t="shared" ref="AH48" si="30">IF(AT48=1,$Q$7,IF(AU48=1,$R$7,IF(AV48=1,$S$7,IF(AW48=1,$Y$7,IF(AX48=1,$Z$7,IF(AZ48=1,$AB$7,IF(BA48=1,$AE$7,IF(BB48=1,$AF$7,"ninguno"))))))))</f>
        <v>PRI-PVEM-NA</v>
      </c>
      <c r="AI48" s="7" t="str">
        <f t="shared" si="8"/>
        <v>PRI-PVEM-NA</v>
      </c>
      <c r="AJ48" s="13">
        <f t="shared" ref="AJ48" si="31">MAX(I48:AB48,AE48,AF48)</f>
        <v>7126</v>
      </c>
      <c r="AK48" s="64">
        <f t="shared" ref="AK48" si="32">AJ48/AC48</f>
        <v>0.44184027777777779</v>
      </c>
      <c r="AL48" s="51"/>
      <c r="AM48" s="38"/>
      <c r="AN48" s="6">
        <f>RANK(K48,($K48,$N48,$P48,$Q48,$R48,$S48,$Y48,$Z48,$AA48,$AB48,$AE48,$AF48))</f>
        <v>4</v>
      </c>
      <c r="AO48" s="38"/>
      <c r="AP48" s="36"/>
      <c r="AQ48" s="6">
        <f>RANK(N48,($K48,$N48,$P48,$Q48,$R48,$S48,$Y48,$Z48,$AA48,$AB48,$AE48,$AF48))</f>
        <v>6</v>
      </c>
      <c r="AR48" s="36"/>
      <c r="AS48" s="6">
        <f>RANK(P48,($K48,$N48,$P48,$Q48,$R48,$S48,$Y48,$Z48,$AA48,$AB48,$AE48,$AF48))</f>
        <v>9</v>
      </c>
      <c r="AT48" s="6">
        <f>RANK(Q48,($K48,$N48,$P48,$Q48,$R48,$S48,$Y48,$Z48,$AA48,$AB48,$AE48,$AF48))</f>
        <v>3</v>
      </c>
      <c r="AU48" s="6">
        <f>RANK(R48,($K48,$N48,$P48,$Q48,$R48,$S48,$Y48,$Z48,$AA48,$AB48,$AE48,$AF48))</f>
        <v>5</v>
      </c>
      <c r="AV48" s="6">
        <f>RANK(S48,($K48,$N48,$P48,$Q48,$R48,$S48,$Y48,$Z48,$AA48,$AB48,$AE48,$AF48))</f>
        <v>8</v>
      </c>
      <c r="AW48" s="36"/>
      <c r="AX48" s="36"/>
      <c r="AY48" s="6">
        <f>RANK(AA48,($K48,$N48,$P48,$Q48,$R48,$S48,$Y48,$Z48,$AA48,$AB48,$AE48,$AF48))</f>
        <v>10</v>
      </c>
      <c r="AZ48" s="6">
        <f>RANK(AB48,($K48,$N48,$P48,$Q48,$R48,$S48,$Y48,$Z48,$AA48,$AB48,$AE48,$AF48))</f>
        <v>7</v>
      </c>
      <c r="BA48" s="6">
        <f>RANK(AE48,($K48,$N48,$P48,$Q48,$R48,$S48,$Y48,$Z48,$AA48,$AB48,$AE48,$AF48))</f>
        <v>1</v>
      </c>
      <c r="BB48" s="74">
        <f>RANK(AF48,($K48,$N48,$P48,$Q48,$R48,$S48,$Y48,$Z48,$AA48,$AB48,$AE48,$AF48))</f>
        <v>2</v>
      </c>
      <c r="BC48" s="62" t="str">
        <f t="shared" si="11"/>
        <v>otro</v>
      </c>
      <c r="BD48" s="7" t="str">
        <f t="shared" si="12"/>
        <v>PAN-PT</v>
      </c>
      <c r="BE48" s="7" t="str">
        <f t="shared" si="13"/>
        <v>PAN-PT</v>
      </c>
      <c r="BF48" s="13" t="str">
        <f t="shared" ref="BF48" si="33">IF(AL48=2,I48,IF(AM48=2,J48,IF(AN48=2,K48,IF(AO48=2,L48,IF(AP48=2,M48,IF(AQ48=2,N48,IF(AR48=2,O48,IF(AS48=2,P48,"otro"))))))))</f>
        <v>otro</v>
      </c>
      <c r="BG48" s="13">
        <f t="shared" ref="BG48" si="34">IF(AT48=2,Q48,IF(AU48=2,R48,IF(AV48=2,S48,IF(AW48=2,Y48,IF(AX48=2,Z48,IF(AZ48=2,AB48,IF(BA48=2,AE48,IF(BB48=2,AF48,"ninguno"))))))))</f>
        <v>2610</v>
      </c>
      <c r="BH48" s="13">
        <f t="shared" ref="BH48" si="35">IF(BF48="otro",IF(BG48="ninguno","nada",BG48),BF48)</f>
        <v>2610</v>
      </c>
      <c r="BI48" s="79">
        <f t="shared" ref="BI48" si="36">BH48/AC48</f>
        <v>0.16183035714285715</v>
      </c>
      <c r="BJ48" s="82">
        <f t="shared" ref="BJ48" si="37">AJ48-BH48</f>
        <v>4516</v>
      </c>
      <c r="BK48" s="79">
        <f t="shared" ref="BK48" si="38">AK48-BI48</f>
        <v>0.28000992063492064</v>
      </c>
    </row>
    <row r="49" spans="1:63" x14ac:dyDescent="0.2">
      <c r="A49" s="2">
        <v>42</v>
      </c>
      <c r="B49" s="105" t="s">
        <v>30</v>
      </c>
      <c r="C49" s="105">
        <f t="shared" si="0"/>
        <v>1</v>
      </c>
      <c r="D49" s="105">
        <f t="shared" si="1"/>
        <v>0</v>
      </c>
      <c r="E49" s="1">
        <v>4770</v>
      </c>
      <c r="F49" s="2">
        <v>9</v>
      </c>
      <c r="G49" s="2">
        <v>9</v>
      </c>
      <c r="H49" s="97">
        <f t="shared" si="2"/>
        <v>1</v>
      </c>
      <c r="I49" s="34">
        <v>2159</v>
      </c>
      <c r="J49" s="35">
        <v>1591</v>
      </c>
      <c r="K49" s="35">
        <v>228</v>
      </c>
      <c r="L49" s="35">
        <v>9</v>
      </c>
      <c r="M49" s="35">
        <v>7</v>
      </c>
      <c r="N49" s="36"/>
      <c r="O49" s="35">
        <v>5</v>
      </c>
      <c r="P49" s="35">
        <v>2</v>
      </c>
      <c r="Q49" s="35">
        <v>2</v>
      </c>
      <c r="R49" s="38"/>
      <c r="S49" s="38"/>
      <c r="T49" s="35">
        <v>1</v>
      </c>
      <c r="U49" s="35">
        <v>13</v>
      </c>
      <c r="V49" s="35">
        <v>2</v>
      </c>
      <c r="W49" s="35">
        <v>1</v>
      </c>
      <c r="X49" s="38"/>
      <c r="Y49" s="36"/>
      <c r="Z49" s="36"/>
      <c r="AA49" s="35">
        <v>0</v>
      </c>
      <c r="AB49" s="35">
        <v>96</v>
      </c>
      <c r="AC49" s="37">
        <f t="shared" si="3"/>
        <v>4116</v>
      </c>
      <c r="AD49" s="103">
        <f t="shared" si="4"/>
        <v>0.86289308176100632</v>
      </c>
      <c r="AE49" s="34">
        <f t="shared" si="5"/>
        <v>1620</v>
      </c>
      <c r="AF49" s="50"/>
      <c r="AG49" s="62" t="str">
        <f t="shared" si="6"/>
        <v>PAN</v>
      </c>
      <c r="AH49" s="63" t="str">
        <f t="shared" si="7"/>
        <v>ninguno</v>
      </c>
      <c r="AI49" s="7" t="str">
        <f t="shared" si="8"/>
        <v>PAN</v>
      </c>
      <c r="AJ49" s="13">
        <f t="shared" si="9"/>
        <v>2159</v>
      </c>
      <c r="AK49" s="64">
        <f t="shared" si="10"/>
        <v>0.52453838678328479</v>
      </c>
      <c r="AL49" s="73">
        <f>RANK(I49,($I49,$K49,$L49,$N49,$P49,$Q49,$R49,$S49,$Y49,$Z49,$AA49,$AB49,$AE49))</f>
        <v>1</v>
      </c>
      <c r="AM49" s="38"/>
      <c r="AN49" s="6">
        <f>RANK(K49,($I49,$K49,$L49,$N49,$P49,$Q49,$R49,$S49,$Y49,$Z49,$AA49,$AB49,$AE49))</f>
        <v>3</v>
      </c>
      <c r="AO49" s="6">
        <f>RANK(L49,($I49,$K49,$L49,$N49,$P49,$Q49,$R49,$S49,$Y49,$Z49,$AA49,$AB49,$AE49))</f>
        <v>5</v>
      </c>
      <c r="AP49" s="36"/>
      <c r="AQ49" s="36"/>
      <c r="AR49" s="36"/>
      <c r="AS49" s="6">
        <f>RANK(P49,($I49,$K49,$L49,$N49,$P49,$Q49,$R49,$S49,$Y49,$Z49,$AA49,$AB49,$AE49))</f>
        <v>6</v>
      </c>
      <c r="AT49" s="6">
        <f>RANK(Q49,($I49,$K49,$L49,$N49,$P49,$Q49,$R49,$S49,$Y49,$Z49,$AA49,$AB49,$AE49))</f>
        <v>6</v>
      </c>
      <c r="AU49" s="36"/>
      <c r="AV49" s="36"/>
      <c r="AW49" s="36"/>
      <c r="AX49" s="36"/>
      <c r="AY49" s="6">
        <f>RANK(AA49,($I49,$K49,$L49,$N49,$P49,$Q49,$R49,$S49,$Y49,$Z49,$AA49,$AB49,$AE49))</f>
        <v>8</v>
      </c>
      <c r="AZ49" s="6">
        <f>RANK(AB49,($I49,$K49,$L49,$N49,$P49,$Q49,$R49,$S49,$Y49,$Z49,$AA49,$AB49,$AE49))</f>
        <v>4</v>
      </c>
      <c r="BA49" s="6">
        <f>RANK(AE49,($I49,$K49,$L49,$N49,$P49,$Q49,$R49,$S49,$Y49,$Z49,$AA49,$AB49,$AE49))</f>
        <v>2</v>
      </c>
      <c r="BB49" s="50"/>
      <c r="BC49" s="62" t="str">
        <f t="shared" si="11"/>
        <v>otro</v>
      </c>
      <c r="BD49" s="7" t="str">
        <f t="shared" si="12"/>
        <v>PRI-PVEM-NA</v>
      </c>
      <c r="BE49" s="7" t="str">
        <f t="shared" si="13"/>
        <v>PRI-PVEM-NA</v>
      </c>
      <c r="BF49" s="13" t="str">
        <f t="shared" si="14"/>
        <v>otro</v>
      </c>
      <c r="BG49" s="13">
        <f t="shared" si="15"/>
        <v>1620</v>
      </c>
      <c r="BH49" s="13">
        <f t="shared" si="16"/>
        <v>1620</v>
      </c>
      <c r="BI49" s="79">
        <f t="shared" si="17"/>
        <v>0.39358600583090381</v>
      </c>
      <c r="BJ49" s="82">
        <f t="shared" si="18"/>
        <v>539</v>
      </c>
      <c r="BK49" s="79">
        <f t="shared" si="19"/>
        <v>0.13095238095238099</v>
      </c>
    </row>
    <row r="50" spans="1:63" x14ac:dyDescent="0.2">
      <c r="A50" s="2">
        <v>43</v>
      </c>
      <c r="B50" s="105" t="s">
        <v>39</v>
      </c>
      <c r="C50" s="105">
        <f t="shared" si="0"/>
        <v>0</v>
      </c>
      <c r="D50" s="105">
        <f t="shared" si="1"/>
        <v>0</v>
      </c>
      <c r="E50" s="1">
        <v>100673</v>
      </c>
      <c r="F50" s="2">
        <v>160</v>
      </c>
      <c r="G50" s="2">
        <v>160</v>
      </c>
      <c r="H50" s="97">
        <f t="shared" si="2"/>
        <v>1</v>
      </c>
      <c r="I50" s="34">
        <v>3851</v>
      </c>
      <c r="J50" s="35">
        <v>21449</v>
      </c>
      <c r="K50" s="35">
        <v>2074</v>
      </c>
      <c r="L50" s="35">
        <v>811</v>
      </c>
      <c r="M50" s="35">
        <v>1156</v>
      </c>
      <c r="N50" s="35">
        <v>12184</v>
      </c>
      <c r="O50" s="35">
        <v>2760</v>
      </c>
      <c r="P50" s="35">
        <v>1719</v>
      </c>
      <c r="Q50" s="35">
        <v>1190</v>
      </c>
      <c r="R50" s="35">
        <v>2652</v>
      </c>
      <c r="S50" s="35">
        <v>307</v>
      </c>
      <c r="T50" s="38"/>
      <c r="U50" s="38"/>
      <c r="V50" s="38"/>
      <c r="W50" s="38"/>
      <c r="X50" s="38"/>
      <c r="Y50" s="36"/>
      <c r="Z50" s="36"/>
      <c r="AA50" s="35">
        <v>26</v>
      </c>
      <c r="AB50" s="35">
        <v>2236</v>
      </c>
      <c r="AC50" s="37">
        <f t="shared" si="3"/>
        <v>52415</v>
      </c>
      <c r="AD50" s="103">
        <f t="shared" si="4"/>
        <v>0.52064605206957182</v>
      </c>
      <c r="AE50" s="51"/>
      <c r="AF50" s="50"/>
      <c r="AG50" s="62" t="str">
        <f t="shared" si="6"/>
        <v>PRI</v>
      </c>
      <c r="AH50" s="63" t="str">
        <f t="shared" si="7"/>
        <v>ninguno</v>
      </c>
      <c r="AI50" s="7" t="str">
        <f t="shared" si="8"/>
        <v>PRI</v>
      </c>
      <c r="AJ50" s="13">
        <f t="shared" si="9"/>
        <v>21449</v>
      </c>
      <c r="AK50" s="64">
        <f t="shared" si="10"/>
        <v>0.40921491939330346</v>
      </c>
      <c r="AL50" s="73">
        <f>RANK(I50,($I50,$J50,$K50,$L50,$M50,$N50,$O50,$P50,$Q50,$R50,$S50,$Y50,$Z50,$AA50,$AB50))</f>
        <v>3</v>
      </c>
      <c r="AM50" s="6">
        <f>RANK(J50,($I50,$J50,$K50,$L50,$M50,$N50,$O50,$P50,$Q50,$R50,$S50,$Y50,$Z50,$AA50,$AB50))</f>
        <v>1</v>
      </c>
      <c r="AN50" s="6">
        <f>RANK(K50,($I50,$J50,$K50,$L50,$M50,$N50,$O50,$P50,$Q50,$R50,$S50,$Y50,$Z50,$AA50,$AB50))</f>
        <v>7</v>
      </c>
      <c r="AO50" s="6">
        <f>RANK(L50,($I50,$J50,$K50,$L50,$M50,$N50,$O50,$P50,$Q50,$R50,$S50,$Y50,$Z50,$AA50,$AB50))</f>
        <v>11</v>
      </c>
      <c r="AP50" s="6">
        <f>RANK(M50,($I50,$J50,$K50,$L50,$M50,$N50,$O50,$P50,$Q50,$R50,$S50,$Y50,$Z50,$AA50,$AB50))</f>
        <v>10</v>
      </c>
      <c r="AQ50" s="6">
        <f>RANK(N50,($I50,$J50,$K50,$L50,$M50,$N50,$O50,$P50,$Q50,$R50,$S50,$Y50,$Z50,$AA50,$AB50))</f>
        <v>2</v>
      </c>
      <c r="AR50" s="6">
        <f>RANK(O50,($I50,$J50,$K50,$L50,$M50,$N50,$O50,$P50,$Q50,$R50,$S50,$Y50,$Z50,$AA50,$AB50))</f>
        <v>4</v>
      </c>
      <c r="AS50" s="6">
        <f>RANK(P50,($I50,$J50,$K50,$L50,$M50,$N50,$O50,$P50,$Q50,$R50,$S50,$Y50,$Z50,$AA50,$AB50))</f>
        <v>8</v>
      </c>
      <c r="AT50" s="6">
        <f>RANK(Q50,($I50,$J50,$K50,$L50,$M50,$N50,$O50,$P50,$Q50,$R50,$S50,$Y50,$Z50,$AA50,$AB50))</f>
        <v>9</v>
      </c>
      <c r="AU50" s="6">
        <f>RANK(R50,($I50,$J50,$K50,$L50,$M50,$N50,$O50,$P50,$Q50,$R50,$S50,$Y50,$Z50,$AA50,$AB50))</f>
        <v>5</v>
      </c>
      <c r="AV50" s="6">
        <f>RANK(S50,($I50,$J50,$K50,$L50,$M50,$N50,$O50,$P50,$Q50,$R50,$S50,$Y50,$Z50,$AA50,$AB50))</f>
        <v>12</v>
      </c>
      <c r="AW50" s="36"/>
      <c r="AX50" s="36"/>
      <c r="AY50" s="6">
        <f>RANK(AA50,($I50,$J50,$K50,$L50,$M50,$N50,$O50,$P50,$Q50,$R50,$S50,$Y50,$Z50,$AA50,$AB50))</f>
        <v>13</v>
      </c>
      <c r="AZ50" s="6">
        <f>RANK(AB50,($I50,$J50,$K50,$L50,$M50,$N50,$O50,$P50,$Q50,$R50,$S50,$Y50,$Z50,$AA50,$AB50))</f>
        <v>6</v>
      </c>
      <c r="BA50" s="38"/>
      <c r="BB50" s="50"/>
      <c r="BC50" s="62" t="str">
        <f t="shared" si="11"/>
        <v>MC</v>
      </c>
      <c r="BD50" s="7" t="str">
        <f t="shared" si="12"/>
        <v>ninguno</v>
      </c>
      <c r="BE50" s="7" t="str">
        <f t="shared" si="13"/>
        <v>MC</v>
      </c>
      <c r="BF50" s="13">
        <f t="shared" si="14"/>
        <v>12184</v>
      </c>
      <c r="BG50" s="13" t="str">
        <f t="shared" si="15"/>
        <v>ninguno</v>
      </c>
      <c r="BH50" s="13">
        <f t="shared" si="16"/>
        <v>12184</v>
      </c>
      <c r="BI50" s="79">
        <f t="shared" si="17"/>
        <v>0.2324525422111991</v>
      </c>
      <c r="BJ50" s="82">
        <f t="shared" si="18"/>
        <v>9265</v>
      </c>
      <c r="BK50" s="79">
        <f t="shared" si="19"/>
        <v>0.17676237718210436</v>
      </c>
    </row>
    <row r="51" spans="1:63" x14ac:dyDescent="0.2">
      <c r="A51" s="2">
        <v>44</v>
      </c>
      <c r="B51" s="105" t="s">
        <v>19</v>
      </c>
      <c r="C51" s="105">
        <f t="shared" si="0"/>
        <v>1</v>
      </c>
      <c r="D51" s="105">
        <f t="shared" si="1"/>
        <v>1</v>
      </c>
      <c r="E51" s="1">
        <v>16018</v>
      </c>
      <c r="F51" s="2">
        <v>25</v>
      </c>
      <c r="G51" s="2">
        <v>25</v>
      </c>
      <c r="H51" s="97">
        <f t="shared" si="2"/>
        <v>1</v>
      </c>
      <c r="I51" s="34">
        <v>3106</v>
      </c>
      <c r="J51" s="35">
        <v>3068</v>
      </c>
      <c r="K51" s="35">
        <v>1363</v>
      </c>
      <c r="L51" s="35">
        <v>142</v>
      </c>
      <c r="M51" s="35">
        <v>23</v>
      </c>
      <c r="N51" s="35">
        <v>77</v>
      </c>
      <c r="O51" s="35">
        <v>51</v>
      </c>
      <c r="P51" s="35">
        <v>233</v>
      </c>
      <c r="Q51" s="35">
        <v>176</v>
      </c>
      <c r="R51" s="38"/>
      <c r="S51" s="38"/>
      <c r="T51" s="35">
        <v>10</v>
      </c>
      <c r="U51" s="35">
        <v>20</v>
      </c>
      <c r="V51" s="35">
        <v>2</v>
      </c>
      <c r="W51" s="35">
        <v>0</v>
      </c>
      <c r="X51" s="35">
        <v>67</v>
      </c>
      <c r="Y51" s="36"/>
      <c r="Z51" s="36"/>
      <c r="AA51" s="35">
        <v>5</v>
      </c>
      <c r="AB51" s="35">
        <v>208</v>
      </c>
      <c r="AC51" s="37">
        <f t="shared" si="3"/>
        <v>8551</v>
      </c>
      <c r="AD51" s="103">
        <f t="shared" si="4"/>
        <v>0.53383693344986893</v>
      </c>
      <c r="AE51" s="34">
        <f t="shared" si="5"/>
        <v>3174</v>
      </c>
      <c r="AF51" s="37">
        <f t="shared" si="20"/>
        <v>3315</v>
      </c>
      <c r="AG51" s="62" t="str">
        <f t="shared" si="6"/>
        <v>otro</v>
      </c>
      <c r="AH51" s="63" t="str">
        <f t="shared" si="7"/>
        <v>PAN-PT</v>
      </c>
      <c r="AI51" s="7" t="str">
        <f t="shared" si="8"/>
        <v>PAN-PT</v>
      </c>
      <c r="AJ51" s="13">
        <f t="shared" si="9"/>
        <v>3315</v>
      </c>
      <c r="AK51" s="64">
        <f t="shared" si="10"/>
        <v>0.38767395626242546</v>
      </c>
      <c r="AL51" s="51"/>
      <c r="AM51" s="38"/>
      <c r="AN51" s="6">
        <f>RANK(K51,($K51,$N51,$P51,$Q51,$R51,$S51,$Y51,$Z51,$AA51,$AB51,$AE51,$AF51))</f>
        <v>3</v>
      </c>
      <c r="AO51" s="38"/>
      <c r="AP51" s="36"/>
      <c r="AQ51" s="6">
        <f>RANK(N51,($K51,$N51,$P51,$Q51,$R51,$S51,$Y51,$Z51,$AA51,$AB51,$AE51,$AF51))</f>
        <v>7</v>
      </c>
      <c r="AR51" s="36"/>
      <c r="AS51" s="6">
        <f>RANK(P51,($K51,$N51,$P51,$Q51,$R51,$S51,$Y51,$Z51,$AA51,$AB51,$AE51,$AF51))</f>
        <v>4</v>
      </c>
      <c r="AT51" s="6">
        <f>RANK(Q51,($K51,$N51,$P51,$Q51,$R51,$S51,$Y51,$Z51,$AA51,$AB51,$AE51,$AF51))</f>
        <v>6</v>
      </c>
      <c r="AU51" s="36"/>
      <c r="AV51" s="36"/>
      <c r="AW51" s="36"/>
      <c r="AX51" s="36"/>
      <c r="AY51" s="6">
        <f>RANK(AA51,($K51,$N51,$P51,$Q51,$R51,$S51,$Y51,$Z51,$AA51,$AB51,$AE51,$AF51))</f>
        <v>8</v>
      </c>
      <c r="AZ51" s="6">
        <f>RANK(AB51,($K51,$N51,$P51,$Q51,$R51,$S51,$Y51,$Z51,$AA51,$AB51,$AE51,$AF51))</f>
        <v>5</v>
      </c>
      <c r="BA51" s="6">
        <f>RANK(AE51,($K51,$N51,$P51,$Q51,$R51,$S51,$Y51,$Z51,$AA51,$AB51,$AE51,$AF51))</f>
        <v>2</v>
      </c>
      <c r="BB51" s="74">
        <f>RANK(AF51,($K51,$N51,$P51,$Q51,$R51,$S51,$Y51,$Z51,$AA51,$AB51,$AE51,$AF51))</f>
        <v>1</v>
      </c>
      <c r="BC51" s="62" t="str">
        <f t="shared" si="11"/>
        <v>otro</v>
      </c>
      <c r="BD51" s="7" t="str">
        <f t="shared" si="12"/>
        <v>PRI-PVEM-NA</v>
      </c>
      <c r="BE51" s="7" t="str">
        <f t="shared" si="13"/>
        <v>PRI-PVEM-NA</v>
      </c>
      <c r="BF51" s="13" t="str">
        <f t="shared" si="14"/>
        <v>otro</v>
      </c>
      <c r="BG51" s="13">
        <f t="shared" si="15"/>
        <v>3174</v>
      </c>
      <c r="BH51" s="13">
        <f t="shared" si="16"/>
        <v>3174</v>
      </c>
      <c r="BI51" s="79">
        <f t="shared" si="17"/>
        <v>0.37118465676529061</v>
      </c>
      <c r="BJ51" s="82">
        <f t="shared" si="18"/>
        <v>141</v>
      </c>
      <c r="BK51" s="79">
        <f t="shared" si="19"/>
        <v>1.6489299497134846E-2</v>
      </c>
    </row>
    <row r="52" spans="1:63" x14ac:dyDescent="0.2">
      <c r="A52" s="2">
        <v>45</v>
      </c>
      <c r="B52" s="105" t="s">
        <v>42</v>
      </c>
      <c r="C52" s="105">
        <f t="shared" si="0"/>
        <v>1</v>
      </c>
      <c r="D52" s="105">
        <f t="shared" si="1"/>
        <v>0</v>
      </c>
      <c r="E52" s="1">
        <v>18275</v>
      </c>
      <c r="F52" s="2">
        <v>31</v>
      </c>
      <c r="G52" s="2">
        <v>31</v>
      </c>
      <c r="H52" s="97">
        <f t="shared" si="2"/>
        <v>1</v>
      </c>
      <c r="I52" s="34">
        <v>2485</v>
      </c>
      <c r="J52" s="35">
        <v>2568</v>
      </c>
      <c r="K52" s="35">
        <v>695</v>
      </c>
      <c r="L52" s="35">
        <v>193</v>
      </c>
      <c r="M52" s="35">
        <v>117</v>
      </c>
      <c r="N52" s="35">
        <v>2446</v>
      </c>
      <c r="O52" s="35">
        <v>96</v>
      </c>
      <c r="P52" s="35">
        <v>383</v>
      </c>
      <c r="Q52" s="35">
        <v>253</v>
      </c>
      <c r="R52" s="35">
        <v>831</v>
      </c>
      <c r="S52" s="35">
        <v>165</v>
      </c>
      <c r="T52" s="35">
        <v>13</v>
      </c>
      <c r="U52" s="35">
        <v>25</v>
      </c>
      <c r="V52" s="35">
        <v>2</v>
      </c>
      <c r="W52" s="35">
        <v>1</v>
      </c>
      <c r="X52" s="38"/>
      <c r="Y52" s="36"/>
      <c r="Z52" s="36"/>
      <c r="AA52" s="35">
        <v>11</v>
      </c>
      <c r="AB52" s="35">
        <v>258</v>
      </c>
      <c r="AC52" s="37">
        <f t="shared" si="3"/>
        <v>10542</v>
      </c>
      <c r="AD52" s="103">
        <f t="shared" si="4"/>
        <v>0.57685362517099859</v>
      </c>
      <c r="AE52" s="34">
        <f t="shared" si="5"/>
        <v>2822</v>
      </c>
      <c r="AF52" s="50"/>
      <c r="AG52" s="62" t="str">
        <f t="shared" si="6"/>
        <v>otro</v>
      </c>
      <c r="AH52" s="63" t="str">
        <f t="shared" si="7"/>
        <v>PRI-PVEM-NA</v>
      </c>
      <c r="AI52" s="7" t="str">
        <f t="shared" si="8"/>
        <v>PRI-PVEM-NA</v>
      </c>
      <c r="AJ52" s="13">
        <f t="shared" si="9"/>
        <v>2822</v>
      </c>
      <c r="AK52" s="64">
        <f t="shared" si="10"/>
        <v>0.26769114020110035</v>
      </c>
      <c r="AL52" s="73">
        <f>RANK(I52,($I52,$K52,$L52,$N52,$P52,$Q52,$R52,$S52,$Y52,$Z52,$AA52,$AB52,$AE52))</f>
        <v>2</v>
      </c>
      <c r="AM52" s="38"/>
      <c r="AN52" s="6">
        <f>RANK(K52,($I52,$K52,$L52,$N52,$P52,$Q52,$R52,$S52,$Y52,$Z52,$AA52,$AB52,$AE52))</f>
        <v>5</v>
      </c>
      <c r="AO52" s="6">
        <f>RANK(L52,($I52,$K52,$L52,$N52,$P52,$Q52,$R52,$S52,$Y52,$Z52,$AA52,$AB52,$AE52))</f>
        <v>9</v>
      </c>
      <c r="AP52" s="36"/>
      <c r="AQ52" s="6">
        <f>RANK(N52,($I52,$K52,$L52,$N52,$P52,$Q52,$R52,$S52,$Y52,$Z52,$AA52,$AB52,$AE52))</f>
        <v>3</v>
      </c>
      <c r="AR52" s="36"/>
      <c r="AS52" s="6">
        <f>RANK(P52,($I52,$K52,$L52,$N52,$P52,$Q52,$R52,$S52,$Y52,$Z52,$AA52,$AB52,$AE52))</f>
        <v>6</v>
      </c>
      <c r="AT52" s="6">
        <f>RANK(Q52,($I52,$K52,$L52,$N52,$P52,$Q52,$R52,$S52,$Y52,$Z52,$AA52,$AB52,$AE52))</f>
        <v>8</v>
      </c>
      <c r="AU52" s="6">
        <f>RANK(R52,($I52,$K52,$L52,$N52,$P52,$Q52,$R52,$S52,$Y52,$Z52,$AA52,$AB52,$AE52))</f>
        <v>4</v>
      </c>
      <c r="AV52" s="6">
        <f>RANK(S52,($I52,$K52,$L52,$N52,$P52,$Q52,$R52,$S52,$Y52,$Z52,$AA52,$AB52,$AE52))</f>
        <v>10</v>
      </c>
      <c r="AW52" s="36"/>
      <c r="AX52" s="36"/>
      <c r="AY52" s="6">
        <f>RANK(AA52,($I52,$K52,$L52,$N52,$P52,$Q52,$R52,$S52,$Y52,$Z52,$AA52,$AB52,$AE52))</f>
        <v>11</v>
      </c>
      <c r="AZ52" s="6">
        <f>RANK(AB52,($I52,$K52,$L52,$N52,$P52,$Q52,$R52,$S52,$Y52,$Z52,$AA52,$AB52,$AE52))</f>
        <v>7</v>
      </c>
      <c r="BA52" s="6">
        <f>RANK(AE52,($I52,$K52,$L52,$N52,$P52,$Q52,$R52,$S52,$Y52,$Z52,$AA52,$AB52,$AE52))</f>
        <v>1</v>
      </c>
      <c r="BB52" s="50"/>
      <c r="BC52" s="62" t="str">
        <f t="shared" si="11"/>
        <v>PAN</v>
      </c>
      <c r="BD52" s="7" t="str">
        <f t="shared" si="12"/>
        <v>ninguno</v>
      </c>
      <c r="BE52" s="7" t="str">
        <f t="shared" si="13"/>
        <v>PAN</v>
      </c>
      <c r="BF52" s="13">
        <f t="shared" si="14"/>
        <v>2485</v>
      </c>
      <c r="BG52" s="13" t="str">
        <f t="shared" si="15"/>
        <v>ninguno</v>
      </c>
      <c r="BH52" s="13">
        <f t="shared" si="16"/>
        <v>2485</v>
      </c>
      <c r="BI52" s="79">
        <f t="shared" si="17"/>
        <v>0.2357237715803453</v>
      </c>
      <c r="BJ52" s="82">
        <f t="shared" si="18"/>
        <v>337</v>
      </c>
      <c r="BK52" s="79">
        <f t="shared" si="19"/>
        <v>3.1967368620755054E-2</v>
      </c>
    </row>
    <row r="53" spans="1:63" x14ac:dyDescent="0.2">
      <c r="A53" s="2">
        <v>46</v>
      </c>
      <c r="B53" s="105" t="s">
        <v>45</v>
      </c>
      <c r="C53" s="105">
        <f t="shared" si="0"/>
        <v>0</v>
      </c>
      <c r="D53" s="105">
        <f t="shared" si="1"/>
        <v>1</v>
      </c>
      <c r="E53" s="1">
        <v>59999</v>
      </c>
      <c r="F53" s="2">
        <v>107</v>
      </c>
      <c r="G53" s="2">
        <v>107</v>
      </c>
      <c r="H53" s="97">
        <f t="shared" si="2"/>
        <v>1</v>
      </c>
      <c r="I53" s="34">
        <v>7592</v>
      </c>
      <c r="J53" s="35">
        <v>11391</v>
      </c>
      <c r="K53" s="35">
        <v>1844</v>
      </c>
      <c r="L53" s="35">
        <v>315</v>
      </c>
      <c r="M53" s="35">
        <v>476</v>
      </c>
      <c r="N53" s="36"/>
      <c r="O53" s="35">
        <v>17241</v>
      </c>
      <c r="P53" s="35">
        <v>310</v>
      </c>
      <c r="Q53" s="38"/>
      <c r="R53" s="38"/>
      <c r="S53" s="35">
        <v>279</v>
      </c>
      <c r="T53" s="38"/>
      <c r="U53" s="38"/>
      <c r="V53" s="38"/>
      <c r="W53" s="38"/>
      <c r="X53" s="35">
        <v>34</v>
      </c>
      <c r="Y53" s="36"/>
      <c r="Z53" s="36"/>
      <c r="AA53" s="35">
        <v>14</v>
      </c>
      <c r="AB53" s="35">
        <v>1101</v>
      </c>
      <c r="AC53" s="37">
        <f t="shared" si="3"/>
        <v>40597</v>
      </c>
      <c r="AD53" s="103">
        <f t="shared" si="4"/>
        <v>0.67662794379906332</v>
      </c>
      <c r="AE53" s="51"/>
      <c r="AF53" s="37">
        <f t="shared" si="20"/>
        <v>7941</v>
      </c>
      <c r="AG53" s="62" t="str">
        <f t="shared" si="6"/>
        <v>NA</v>
      </c>
      <c r="AH53" s="63" t="str">
        <f t="shared" si="7"/>
        <v>ninguno</v>
      </c>
      <c r="AI53" s="7" t="str">
        <f t="shared" si="8"/>
        <v>NA</v>
      </c>
      <c r="AJ53" s="13">
        <f t="shared" si="9"/>
        <v>17241</v>
      </c>
      <c r="AK53" s="64">
        <f t="shared" si="10"/>
        <v>0.42468655319358573</v>
      </c>
      <c r="AL53" s="51"/>
      <c r="AM53" s="6">
        <f>RANK(J53,($J53,$K53,$M53,$N53,$O53,$P53,$Q53,$R53,$S53,$Y53,$Z53,$AA53,$AB53,$AE53,$AF53))</f>
        <v>2</v>
      </c>
      <c r="AN53" s="6">
        <f>RANK(K53,($J53,$K53,$M53,$N53,$O53,$P53,$Q53,$R53,$S53,$Y53,$Z53,$AA53,$AB53,$AE53,$AF53))</f>
        <v>4</v>
      </c>
      <c r="AO53" s="38"/>
      <c r="AP53" s="6">
        <f>RANK(M53,($J53,$K53,$M53,$N53,$O53,$P53,$Q53,$R53,$S53,$Y53,$Z53,$AA53,$AB53,$AE53,$AF53))</f>
        <v>6</v>
      </c>
      <c r="AQ53" s="36"/>
      <c r="AR53" s="6">
        <f>RANK(O53,($J53,$K53,$M53,$N53,$O53,$P53,$Q53,$R53,$S53,$Y53,$Z53,$AA53,$AB53,$AE53,$AF53))</f>
        <v>1</v>
      </c>
      <c r="AS53" s="6">
        <f>RANK(P53,($J53,$K53,$M53,$N53,$O53,$P53,$Q53,$R53,$S53,$Y53,$Z53,$AA53,$AB53,$AE53,$AF53))</f>
        <v>7</v>
      </c>
      <c r="AT53" s="36"/>
      <c r="AU53" s="36"/>
      <c r="AV53" s="6">
        <f>RANK(S53,($J53,$K53,$M53,$N53,$O53,$P53,$Q53,$R53,$S53,$Y53,$Z53,$AA53,$AB53,$AE53,$AF53))</f>
        <v>8</v>
      </c>
      <c r="AW53" s="36"/>
      <c r="AX53" s="36"/>
      <c r="AY53" s="6">
        <f>RANK(AA53,($J53,$K53,$M53,$N53,$O53,$P53,$Q53,$R53,$S53,$Y53,$Z53,$AA53,$AB53,$AE53,$AF53))</f>
        <v>9</v>
      </c>
      <c r="AZ53" s="6">
        <f>RANK(AB53,($J53,$K53,$M53,$N53,$O53,$P53,$Q53,$R53,$S53,$Y53,$Z53,$AA53,$AB53,$AE53,$AF53))</f>
        <v>5</v>
      </c>
      <c r="BA53" s="38"/>
      <c r="BB53" s="74">
        <f>RANK(AF53,($J53,$K53,$M53,$N53,$O53,$P53,$Q53,$R53,$S53,$Y53,$Z53,$AA53,$AB53,$AE53,$AF53))</f>
        <v>3</v>
      </c>
      <c r="BC53" s="62" t="str">
        <f t="shared" si="11"/>
        <v>PRI</v>
      </c>
      <c r="BD53" s="7" t="str">
        <f t="shared" si="12"/>
        <v>ninguno</v>
      </c>
      <c r="BE53" s="7" t="str">
        <f t="shared" si="13"/>
        <v>PRI</v>
      </c>
      <c r="BF53" s="13">
        <f t="shared" si="14"/>
        <v>11391</v>
      </c>
      <c r="BG53" s="13" t="str">
        <f t="shared" si="15"/>
        <v>ninguno</v>
      </c>
      <c r="BH53" s="13">
        <f t="shared" si="16"/>
        <v>11391</v>
      </c>
      <c r="BI53" s="79">
        <f t="shared" si="17"/>
        <v>0.28058723551001308</v>
      </c>
      <c r="BJ53" s="82">
        <f t="shared" si="18"/>
        <v>5850</v>
      </c>
      <c r="BK53" s="79">
        <f t="shared" si="19"/>
        <v>0.14409931768357265</v>
      </c>
    </row>
    <row r="54" spans="1:63" x14ac:dyDescent="0.2">
      <c r="A54" s="2">
        <v>47</v>
      </c>
      <c r="B54" s="105" t="s">
        <v>91</v>
      </c>
      <c r="C54" s="105">
        <f t="shared" si="0"/>
        <v>1</v>
      </c>
      <c r="D54" s="105">
        <f t="shared" si="1"/>
        <v>0</v>
      </c>
      <c r="E54" s="1">
        <v>13869</v>
      </c>
      <c r="F54" s="2">
        <v>23</v>
      </c>
      <c r="G54" s="2">
        <v>23</v>
      </c>
      <c r="H54" s="97">
        <f t="shared" si="2"/>
        <v>1</v>
      </c>
      <c r="I54" s="34">
        <v>4309</v>
      </c>
      <c r="J54" s="35">
        <v>2613</v>
      </c>
      <c r="K54" s="35">
        <v>1222</v>
      </c>
      <c r="L54" s="35">
        <v>174</v>
      </c>
      <c r="M54" s="35">
        <v>172</v>
      </c>
      <c r="N54" s="36"/>
      <c r="O54" s="35">
        <v>119</v>
      </c>
      <c r="P54" s="35">
        <v>337</v>
      </c>
      <c r="Q54" s="38"/>
      <c r="R54" s="38"/>
      <c r="S54" s="38"/>
      <c r="T54" s="35">
        <v>11</v>
      </c>
      <c r="U54" s="35">
        <v>61</v>
      </c>
      <c r="V54" s="35">
        <v>4</v>
      </c>
      <c r="W54" s="35">
        <v>0</v>
      </c>
      <c r="X54" s="38"/>
      <c r="Y54" s="36"/>
      <c r="Z54" s="36"/>
      <c r="AA54" s="35">
        <v>6</v>
      </c>
      <c r="AB54" s="35">
        <v>265</v>
      </c>
      <c r="AC54" s="37">
        <f t="shared" si="3"/>
        <v>9293</v>
      </c>
      <c r="AD54" s="103">
        <f t="shared" si="4"/>
        <v>0.67005551950392961</v>
      </c>
      <c r="AE54" s="34">
        <f t="shared" si="5"/>
        <v>2980</v>
      </c>
      <c r="AF54" s="50"/>
      <c r="AG54" s="62" t="str">
        <f t="shared" si="6"/>
        <v>PAN</v>
      </c>
      <c r="AH54" s="63" t="str">
        <f t="shared" si="7"/>
        <v>ninguno</v>
      </c>
      <c r="AI54" s="7" t="str">
        <f t="shared" si="8"/>
        <v>PAN</v>
      </c>
      <c r="AJ54" s="13">
        <f t="shared" si="9"/>
        <v>4309</v>
      </c>
      <c r="AK54" s="64">
        <f t="shared" si="10"/>
        <v>0.46368234154740129</v>
      </c>
      <c r="AL54" s="73">
        <f>RANK(I54,($I54,$K54,$L54,$N54,$P54,$Q54,$R54,$S54,$Y54,$Z54,$AA54,$AB54,$AE54))</f>
        <v>1</v>
      </c>
      <c r="AM54" s="38"/>
      <c r="AN54" s="6">
        <f>RANK(K54,($I54,$K54,$L54,$N54,$P54,$Q54,$R54,$S54,$Y54,$Z54,$AA54,$AB54,$AE54))</f>
        <v>3</v>
      </c>
      <c r="AO54" s="6">
        <f>RANK(L54,($I54,$K54,$L54,$N54,$P54,$Q54,$R54,$S54,$Y54,$Z54,$AA54,$AB54,$AE54))</f>
        <v>6</v>
      </c>
      <c r="AP54" s="36"/>
      <c r="AQ54" s="36"/>
      <c r="AR54" s="36"/>
      <c r="AS54" s="6">
        <f>RANK(P54,($I54,$K54,$L54,$N54,$P54,$Q54,$R54,$S54,$Y54,$Z54,$AA54,$AB54,$AE54))</f>
        <v>4</v>
      </c>
      <c r="AT54" s="36"/>
      <c r="AU54" s="36"/>
      <c r="AV54" s="36"/>
      <c r="AW54" s="36"/>
      <c r="AX54" s="36"/>
      <c r="AY54" s="6">
        <f>RANK(AA54,($I54,$K54,$L54,$N54,$P54,$Q54,$R54,$S54,$Y54,$Z54,$AA54,$AB54,$AE54))</f>
        <v>7</v>
      </c>
      <c r="AZ54" s="6">
        <f>RANK(AB54,($I54,$K54,$L54,$N54,$P54,$Q54,$R54,$S54,$Y54,$Z54,$AA54,$AB54,$AE54))</f>
        <v>5</v>
      </c>
      <c r="BA54" s="6">
        <f>RANK(AE54,($I54,$K54,$L54,$N54,$P54,$Q54,$R54,$S54,$Y54,$Z54,$AA54,$AB54,$AE54))</f>
        <v>2</v>
      </c>
      <c r="BB54" s="50"/>
      <c r="BC54" s="62" t="str">
        <f t="shared" si="11"/>
        <v>otro</v>
      </c>
      <c r="BD54" s="7" t="str">
        <f t="shared" si="12"/>
        <v>PRI-PVEM-NA</v>
      </c>
      <c r="BE54" s="7" t="str">
        <f t="shared" si="13"/>
        <v>PRI-PVEM-NA</v>
      </c>
      <c r="BF54" s="13" t="str">
        <f t="shared" si="14"/>
        <v>otro</v>
      </c>
      <c r="BG54" s="13">
        <f t="shared" si="15"/>
        <v>2980</v>
      </c>
      <c r="BH54" s="13">
        <f t="shared" si="16"/>
        <v>2980</v>
      </c>
      <c r="BI54" s="79">
        <f t="shared" si="17"/>
        <v>0.3206714731518347</v>
      </c>
      <c r="BJ54" s="82">
        <f t="shared" si="18"/>
        <v>1329</v>
      </c>
      <c r="BK54" s="79">
        <f t="shared" si="19"/>
        <v>0.14301086839556659</v>
      </c>
    </row>
    <row r="55" spans="1:63" x14ac:dyDescent="0.2">
      <c r="A55" s="2">
        <v>48</v>
      </c>
      <c r="B55" s="105" t="s">
        <v>35</v>
      </c>
      <c r="C55" s="105">
        <f t="shared" si="0"/>
        <v>0</v>
      </c>
      <c r="D55" s="105">
        <f t="shared" si="1"/>
        <v>1</v>
      </c>
      <c r="E55" s="1">
        <v>47820</v>
      </c>
      <c r="F55" s="2">
        <v>84</v>
      </c>
      <c r="G55" s="2">
        <v>84</v>
      </c>
      <c r="H55" s="97">
        <f t="shared" si="2"/>
        <v>1</v>
      </c>
      <c r="I55" s="34">
        <v>618</v>
      </c>
      <c r="J55" s="35">
        <v>10848</v>
      </c>
      <c r="K55" s="35">
        <v>1139</v>
      </c>
      <c r="L55" s="35">
        <v>6572</v>
      </c>
      <c r="M55" s="35">
        <v>692</v>
      </c>
      <c r="N55" s="35">
        <v>906</v>
      </c>
      <c r="O55" s="35">
        <v>1060</v>
      </c>
      <c r="P55" s="35">
        <v>3480</v>
      </c>
      <c r="Q55" s="35">
        <v>519</v>
      </c>
      <c r="R55" s="35">
        <v>264</v>
      </c>
      <c r="S55" s="35">
        <v>82</v>
      </c>
      <c r="T55" s="38"/>
      <c r="U55" s="38"/>
      <c r="V55" s="38"/>
      <c r="W55" s="38"/>
      <c r="X55" s="35">
        <v>59</v>
      </c>
      <c r="Y55" s="36"/>
      <c r="Z55" s="36"/>
      <c r="AA55" s="35">
        <v>5</v>
      </c>
      <c r="AB55" s="35">
        <v>1278</v>
      </c>
      <c r="AC55" s="37">
        <f t="shared" si="3"/>
        <v>27522</v>
      </c>
      <c r="AD55" s="103">
        <f t="shared" si="4"/>
        <v>0.57553324968632369</v>
      </c>
      <c r="AE55" s="51"/>
      <c r="AF55" s="37">
        <f t="shared" si="20"/>
        <v>7249</v>
      </c>
      <c r="AG55" s="62" t="str">
        <f t="shared" si="6"/>
        <v>PRI</v>
      </c>
      <c r="AH55" s="63" t="str">
        <f t="shared" si="7"/>
        <v>ninguno</v>
      </c>
      <c r="AI55" s="7" t="str">
        <f t="shared" si="8"/>
        <v>PRI</v>
      </c>
      <c r="AJ55" s="13">
        <f t="shared" si="9"/>
        <v>10848</v>
      </c>
      <c r="AK55" s="64">
        <f t="shared" si="10"/>
        <v>0.39415740135164595</v>
      </c>
      <c r="AL55" s="51"/>
      <c r="AM55" s="6">
        <f>RANK(J55,($J55,$K55,$M55,$N55,$O55,$P55,$Q55,$R55,$S55,$Y55,$Z55,$AA55,$AB55,$AE55,$AF55))</f>
        <v>1</v>
      </c>
      <c r="AN55" s="6">
        <f>RANK(K55,($J55,$K55,$M55,$N55,$O55,$P55,$Q55,$R55,$S55,$Y55,$Z55,$AA55,$AB55,$AE55,$AF55))</f>
        <v>5</v>
      </c>
      <c r="AO55" s="38"/>
      <c r="AP55" s="6">
        <f>RANK(M55,($J55,$K55,$M55,$N55,$O55,$P55,$Q55,$R55,$S55,$Y55,$Z55,$AA55,$AB55,$AE55,$AF55))</f>
        <v>8</v>
      </c>
      <c r="AQ55" s="6">
        <f>RANK(N55,($J55,$K55,$M55,$N55,$O55,$P55,$Q55,$R55,$S55,$Y55,$Z55,$AA55,$AB55,$AE55,$AF55))</f>
        <v>7</v>
      </c>
      <c r="AR55" s="6">
        <f>RANK(O55,($J55,$K55,$M55,$N55,$O55,$P55,$Q55,$R55,$S55,$Y55,$Z55,$AA55,$AB55,$AE55,$AF55))</f>
        <v>6</v>
      </c>
      <c r="AS55" s="6">
        <f>RANK(P55,($J55,$K55,$M55,$N55,$O55,$P55,$Q55,$R55,$S55,$Y55,$Z55,$AA55,$AB55,$AE55,$AF55))</f>
        <v>3</v>
      </c>
      <c r="AT55" s="6">
        <f>RANK(Q55,($J55,$K55,$M55,$N55,$O55,$P55,$Q55,$R55,$S55,$Y55,$Z55,$AA55,$AB55,$AE55,$AF55))</f>
        <v>9</v>
      </c>
      <c r="AU55" s="6">
        <f>RANK(R55,($J55,$K55,$M55,$N55,$O55,$P55,$Q55,$R55,$S55,$Y55,$Z55,$AA55,$AB55,$AE55,$AF55))</f>
        <v>10</v>
      </c>
      <c r="AV55" s="6">
        <f>RANK(S55,($J55,$K55,$M55,$N55,$O55,$P55,$Q55,$R55,$S55,$Y55,$Z55,$AA55,$AB55,$AE55,$AF55))</f>
        <v>11</v>
      </c>
      <c r="AW55" s="36"/>
      <c r="AX55" s="36"/>
      <c r="AY55" s="6">
        <f>RANK(AA55,($J55,$K55,$M55,$N55,$O55,$P55,$Q55,$R55,$S55,$Y55,$Z55,$AA55,$AB55,$AE55,$AF55))</f>
        <v>12</v>
      </c>
      <c r="AZ55" s="6">
        <f>RANK(AB55,($J55,$K55,$M55,$N55,$O55,$P55,$Q55,$R55,$S55,$Y55,$Z55,$AA55,$AB55,$AE55,$AF55))</f>
        <v>4</v>
      </c>
      <c r="BA55" s="38"/>
      <c r="BB55" s="74">
        <f>RANK(AF55,($J55,$K55,$M55,$N55,$O55,$P55,$Q55,$R55,$S55,$Y55,$Z55,$AA55,$AB55,$AE55,$AF55))</f>
        <v>2</v>
      </c>
      <c r="BC55" s="62" t="str">
        <f t="shared" si="11"/>
        <v>otro</v>
      </c>
      <c r="BD55" s="7" t="str">
        <f t="shared" si="12"/>
        <v>PAN-PT</v>
      </c>
      <c r="BE55" s="7" t="str">
        <f t="shared" si="13"/>
        <v>PAN-PT</v>
      </c>
      <c r="BF55" s="13" t="str">
        <f t="shared" si="14"/>
        <v>otro</v>
      </c>
      <c r="BG55" s="13">
        <f t="shared" si="15"/>
        <v>7249</v>
      </c>
      <c r="BH55" s="13">
        <f t="shared" si="16"/>
        <v>7249</v>
      </c>
      <c r="BI55" s="79">
        <f t="shared" si="17"/>
        <v>0.26338928856914468</v>
      </c>
      <c r="BJ55" s="82">
        <f t="shared" si="18"/>
        <v>3599</v>
      </c>
      <c r="BK55" s="79">
        <f t="shared" si="19"/>
        <v>0.13076811278250128</v>
      </c>
    </row>
    <row r="56" spans="1:63" x14ac:dyDescent="0.2">
      <c r="A56" s="2">
        <v>49</v>
      </c>
      <c r="B56" s="105" t="s">
        <v>126</v>
      </c>
      <c r="C56" s="105">
        <f t="shared" si="0"/>
        <v>1</v>
      </c>
      <c r="D56" s="105">
        <f t="shared" si="1"/>
        <v>0</v>
      </c>
      <c r="E56" s="1">
        <v>44240</v>
      </c>
      <c r="F56" s="2">
        <v>81</v>
      </c>
      <c r="G56" s="2">
        <v>81</v>
      </c>
      <c r="H56" s="97">
        <f t="shared" si="2"/>
        <v>1</v>
      </c>
      <c r="I56" s="34">
        <v>7815</v>
      </c>
      <c r="J56" s="35">
        <v>12672</v>
      </c>
      <c r="K56" s="35">
        <v>663</v>
      </c>
      <c r="L56" s="35">
        <v>1181</v>
      </c>
      <c r="M56" s="35">
        <v>340</v>
      </c>
      <c r="N56" s="35">
        <v>500</v>
      </c>
      <c r="O56" s="35">
        <v>418</v>
      </c>
      <c r="P56" s="35">
        <v>1119</v>
      </c>
      <c r="Q56" s="35">
        <v>325</v>
      </c>
      <c r="R56" s="35">
        <v>541</v>
      </c>
      <c r="S56" s="35">
        <v>120</v>
      </c>
      <c r="T56" s="35">
        <v>257</v>
      </c>
      <c r="U56" s="35">
        <v>81</v>
      </c>
      <c r="V56" s="35">
        <v>3</v>
      </c>
      <c r="W56" s="35">
        <v>2</v>
      </c>
      <c r="X56" s="38"/>
      <c r="Y56" s="36"/>
      <c r="Z56" s="36"/>
      <c r="AA56" s="35">
        <v>18</v>
      </c>
      <c r="AB56" s="35">
        <v>944</v>
      </c>
      <c r="AC56" s="37">
        <f t="shared" si="3"/>
        <v>26999</v>
      </c>
      <c r="AD56" s="103">
        <f t="shared" si="4"/>
        <v>0.61028481012658231</v>
      </c>
      <c r="AE56" s="34">
        <f t="shared" si="5"/>
        <v>13773</v>
      </c>
      <c r="AF56" s="50"/>
      <c r="AG56" s="62" t="str">
        <f t="shared" si="6"/>
        <v>otro</v>
      </c>
      <c r="AH56" s="63" t="str">
        <f t="shared" si="7"/>
        <v>PRI-PVEM-NA</v>
      </c>
      <c r="AI56" s="7" t="str">
        <f t="shared" si="8"/>
        <v>PRI-PVEM-NA</v>
      </c>
      <c r="AJ56" s="13">
        <f t="shared" si="9"/>
        <v>13773</v>
      </c>
      <c r="AK56" s="64">
        <f t="shared" si="10"/>
        <v>0.51013000481499315</v>
      </c>
      <c r="AL56" s="73">
        <f>RANK(I56,($I56,$K56,$L56,$N56,$P56,$Q56,$R56,$S56,$Y56,$Z56,$AA56,$AB56,$AE56))</f>
        <v>2</v>
      </c>
      <c r="AM56" s="38"/>
      <c r="AN56" s="6">
        <f>RANK(K56,($I56,$K56,$L56,$N56,$P56,$Q56,$R56,$S56,$Y56,$Z56,$AA56,$AB56,$AE56))</f>
        <v>6</v>
      </c>
      <c r="AO56" s="6">
        <f>RANK(L56,($I56,$K56,$L56,$N56,$P56,$Q56,$R56,$S56,$Y56,$Z56,$AA56,$AB56,$AE56))</f>
        <v>3</v>
      </c>
      <c r="AP56" s="36"/>
      <c r="AQ56" s="6">
        <f>RANK(N56,($I56,$K56,$L56,$N56,$P56,$Q56,$R56,$S56,$Y56,$Z56,$AA56,$AB56,$AE56))</f>
        <v>8</v>
      </c>
      <c r="AR56" s="36"/>
      <c r="AS56" s="6">
        <f>RANK(P56,($I56,$K56,$L56,$N56,$P56,$Q56,$R56,$S56,$Y56,$Z56,$AA56,$AB56,$AE56))</f>
        <v>4</v>
      </c>
      <c r="AT56" s="6">
        <f>RANK(Q56,($I56,$K56,$L56,$N56,$P56,$Q56,$R56,$S56,$Y56,$Z56,$AA56,$AB56,$AE56))</f>
        <v>9</v>
      </c>
      <c r="AU56" s="6">
        <f>RANK(R56,($I56,$K56,$L56,$N56,$P56,$Q56,$R56,$S56,$Y56,$Z56,$AA56,$AB56,$AE56))</f>
        <v>7</v>
      </c>
      <c r="AV56" s="6">
        <f>RANK(S56,($I56,$K56,$L56,$N56,$P56,$Q56,$R56,$S56,$Y56,$Z56,$AA56,$AB56,$AE56))</f>
        <v>10</v>
      </c>
      <c r="AW56" s="36"/>
      <c r="AX56" s="36"/>
      <c r="AY56" s="6">
        <f>RANK(AA56,($I56,$K56,$L56,$N56,$P56,$Q56,$R56,$S56,$Y56,$Z56,$AA56,$AB56,$AE56))</f>
        <v>11</v>
      </c>
      <c r="AZ56" s="6">
        <f>RANK(AB56,($I56,$K56,$L56,$N56,$P56,$Q56,$R56,$S56,$Y56,$Z56,$AA56,$AB56,$AE56))</f>
        <v>5</v>
      </c>
      <c r="BA56" s="6">
        <f>RANK(AE56,($I56,$K56,$L56,$N56,$P56,$Q56,$R56,$S56,$Y56,$Z56,$AA56,$AB56,$AE56))</f>
        <v>1</v>
      </c>
      <c r="BB56" s="50"/>
      <c r="BC56" s="62" t="str">
        <f t="shared" si="11"/>
        <v>PAN</v>
      </c>
      <c r="BD56" s="7" t="str">
        <f t="shared" si="12"/>
        <v>ninguno</v>
      </c>
      <c r="BE56" s="7" t="str">
        <f t="shared" si="13"/>
        <v>PAN</v>
      </c>
      <c r="BF56" s="13">
        <f t="shared" si="14"/>
        <v>7815</v>
      </c>
      <c r="BG56" s="13" t="str">
        <f t="shared" si="15"/>
        <v>ninguno</v>
      </c>
      <c r="BH56" s="13">
        <f t="shared" si="16"/>
        <v>7815</v>
      </c>
      <c r="BI56" s="79">
        <f t="shared" si="17"/>
        <v>0.28945516500611135</v>
      </c>
      <c r="BJ56" s="82">
        <f t="shared" si="18"/>
        <v>5958</v>
      </c>
      <c r="BK56" s="79">
        <f t="shared" si="19"/>
        <v>0.22067483980888181</v>
      </c>
    </row>
    <row r="57" spans="1:63" x14ac:dyDescent="0.2">
      <c r="A57" s="2">
        <v>50</v>
      </c>
      <c r="B57" s="105" t="s">
        <v>132</v>
      </c>
      <c r="C57" s="105">
        <f t="shared" si="0"/>
        <v>1</v>
      </c>
      <c r="D57" s="105">
        <f t="shared" si="1"/>
        <v>1</v>
      </c>
      <c r="E57" s="1">
        <v>9245</v>
      </c>
      <c r="F57" s="2">
        <v>16</v>
      </c>
      <c r="G57" s="2">
        <v>16</v>
      </c>
      <c r="H57" s="97">
        <f t="shared" si="2"/>
        <v>1</v>
      </c>
      <c r="I57" s="34">
        <v>1344</v>
      </c>
      <c r="J57" s="35">
        <v>2584</v>
      </c>
      <c r="K57" s="35">
        <v>395</v>
      </c>
      <c r="L57" s="35">
        <v>50</v>
      </c>
      <c r="M57" s="35">
        <v>33</v>
      </c>
      <c r="N57" s="36"/>
      <c r="O57" s="35">
        <v>123</v>
      </c>
      <c r="P57" s="35">
        <v>1861</v>
      </c>
      <c r="Q57" s="38"/>
      <c r="R57" s="35">
        <v>298</v>
      </c>
      <c r="S57" s="38"/>
      <c r="T57" s="35">
        <v>12</v>
      </c>
      <c r="U57" s="35">
        <v>8</v>
      </c>
      <c r="V57" s="35">
        <v>20</v>
      </c>
      <c r="W57" s="35">
        <v>3</v>
      </c>
      <c r="X57" s="35">
        <v>14</v>
      </c>
      <c r="Y57" s="36"/>
      <c r="Z57" s="36"/>
      <c r="AA57" s="35">
        <v>0</v>
      </c>
      <c r="AB57" s="35">
        <v>156</v>
      </c>
      <c r="AC57" s="37">
        <f t="shared" si="3"/>
        <v>6901</v>
      </c>
      <c r="AD57" s="103">
        <f t="shared" si="4"/>
        <v>0.74645754461871283</v>
      </c>
      <c r="AE57" s="34">
        <f t="shared" si="5"/>
        <v>2783</v>
      </c>
      <c r="AF57" s="37">
        <f t="shared" si="20"/>
        <v>1408</v>
      </c>
      <c r="AG57" s="62" t="str">
        <f t="shared" si="6"/>
        <v>otro</v>
      </c>
      <c r="AH57" s="63" t="str">
        <f t="shared" si="7"/>
        <v>PRI-PVEM-NA</v>
      </c>
      <c r="AI57" s="7" t="str">
        <f t="shared" si="8"/>
        <v>PRI-PVEM-NA</v>
      </c>
      <c r="AJ57" s="13">
        <f t="shared" si="9"/>
        <v>2783</v>
      </c>
      <c r="AK57" s="64">
        <f t="shared" si="10"/>
        <v>0.40327488769743514</v>
      </c>
      <c r="AL57" s="51"/>
      <c r="AM57" s="38"/>
      <c r="AN57" s="6">
        <f>RANK(K57,($K57,$N57,$P57,$Q57,$R57,$S57,$Y57,$Z57,$AA57,$AB57,$AE57,$AF57))</f>
        <v>4</v>
      </c>
      <c r="AO57" s="38"/>
      <c r="AP57" s="36"/>
      <c r="AQ57" s="36"/>
      <c r="AR57" s="36"/>
      <c r="AS57" s="6">
        <f>RANK(P57,($K57,$N57,$P57,$Q57,$R57,$S57,$Y57,$Z57,$AA57,$AB57,$AE57,$AF57))</f>
        <v>2</v>
      </c>
      <c r="AT57" s="36"/>
      <c r="AU57" s="6">
        <f>RANK(R57,($K57,$N57,$P57,$Q57,$R57,$S57,$Y57,$Z57,$AA57,$AB57,$AE57,$AF57))</f>
        <v>5</v>
      </c>
      <c r="AV57" s="36"/>
      <c r="AW57" s="36"/>
      <c r="AX57" s="36"/>
      <c r="AY57" s="6">
        <f>RANK(AA57,($K57,$N57,$P57,$Q57,$R57,$S57,$Y57,$Z57,$AA57,$AB57,$AE57,$AF57))</f>
        <v>7</v>
      </c>
      <c r="AZ57" s="6">
        <f>RANK(AB57,($K57,$N57,$P57,$Q57,$R57,$S57,$Y57,$Z57,$AA57,$AB57,$AE57,$AF57))</f>
        <v>6</v>
      </c>
      <c r="BA57" s="6">
        <f>RANK(AE57,($K57,$N57,$P57,$Q57,$R57,$S57,$Y57,$Z57,$AA57,$AB57,$AE57,$AF57))</f>
        <v>1</v>
      </c>
      <c r="BB57" s="74">
        <f>RANK(AF57,($K57,$N57,$P57,$Q57,$R57,$S57,$Y57,$Z57,$AA57,$AB57,$AE57,$AF57))</f>
        <v>3</v>
      </c>
      <c r="BC57" s="62" t="str">
        <f t="shared" si="11"/>
        <v>MORENA</v>
      </c>
      <c r="BD57" s="7" t="str">
        <f t="shared" si="12"/>
        <v>ninguno</v>
      </c>
      <c r="BE57" s="7" t="str">
        <f t="shared" si="13"/>
        <v>MORENA</v>
      </c>
      <c r="BF57" s="13">
        <f t="shared" si="14"/>
        <v>1861</v>
      </c>
      <c r="BG57" s="13" t="str">
        <f t="shared" si="15"/>
        <v>ninguno</v>
      </c>
      <c r="BH57" s="13">
        <f t="shared" si="16"/>
        <v>1861</v>
      </c>
      <c r="BI57" s="79">
        <f t="shared" si="17"/>
        <v>0.26967106216490366</v>
      </c>
      <c r="BJ57" s="82">
        <f t="shared" si="18"/>
        <v>922</v>
      </c>
      <c r="BK57" s="79">
        <f t="shared" si="19"/>
        <v>0.13360382553253147</v>
      </c>
    </row>
    <row r="58" spans="1:63" x14ac:dyDescent="0.2">
      <c r="A58" s="2">
        <v>51</v>
      </c>
      <c r="B58" s="105" t="s">
        <v>86</v>
      </c>
      <c r="C58" s="105">
        <f t="shared" si="0"/>
        <v>1</v>
      </c>
      <c r="D58" s="105">
        <f t="shared" si="1"/>
        <v>0</v>
      </c>
      <c r="E58" s="1">
        <v>15937</v>
      </c>
      <c r="F58" s="2">
        <v>25</v>
      </c>
      <c r="G58" s="2">
        <v>25</v>
      </c>
      <c r="H58" s="97">
        <f t="shared" si="2"/>
        <v>1</v>
      </c>
      <c r="I58" s="34">
        <v>557</v>
      </c>
      <c r="J58" s="35">
        <v>3798</v>
      </c>
      <c r="K58" s="35">
        <v>1775</v>
      </c>
      <c r="L58" s="36">
        <v>0</v>
      </c>
      <c r="M58" s="35">
        <v>122</v>
      </c>
      <c r="N58" s="35">
        <v>2571</v>
      </c>
      <c r="O58" s="35">
        <v>104</v>
      </c>
      <c r="P58" s="35">
        <v>577</v>
      </c>
      <c r="Q58" s="35">
        <v>118</v>
      </c>
      <c r="R58" s="38"/>
      <c r="S58" s="35">
        <v>31</v>
      </c>
      <c r="T58" s="35">
        <v>10</v>
      </c>
      <c r="U58" s="35">
        <v>61</v>
      </c>
      <c r="V58" s="35">
        <v>11</v>
      </c>
      <c r="W58" s="35">
        <v>1</v>
      </c>
      <c r="X58" s="38"/>
      <c r="Y58" s="36"/>
      <c r="Z58" s="36"/>
      <c r="AA58" s="35">
        <v>4</v>
      </c>
      <c r="AB58" s="35">
        <v>272</v>
      </c>
      <c r="AC58" s="37">
        <f t="shared" si="3"/>
        <v>10012</v>
      </c>
      <c r="AD58" s="103">
        <f t="shared" si="4"/>
        <v>0.62822363054527197</v>
      </c>
      <c r="AE58" s="34">
        <f t="shared" si="5"/>
        <v>4107</v>
      </c>
      <c r="AF58" s="50"/>
      <c r="AG58" s="62" t="str">
        <f t="shared" si="6"/>
        <v>otro</v>
      </c>
      <c r="AH58" s="63" t="str">
        <f t="shared" si="7"/>
        <v>PRI-PVEM-NA</v>
      </c>
      <c r="AI58" s="7" t="str">
        <f t="shared" si="8"/>
        <v>PRI-PVEM-NA</v>
      </c>
      <c r="AJ58" s="13">
        <f t="shared" si="9"/>
        <v>4107</v>
      </c>
      <c r="AK58" s="64">
        <f t="shared" si="10"/>
        <v>0.41020775069916099</v>
      </c>
      <c r="AL58" s="73">
        <f>RANK(I58,($I58,$K58,$L58,$N58,$P58,$Q58,$R58,$S58,$Y58,$Z58,$AA58,$AB58,$AE58))</f>
        <v>5</v>
      </c>
      <c r="AM58" s="38"/>
      <c r="AN58" s="6">
        <f>RANK(K58,($I58,$K58,$L58,$N58,$P58,$Q58,$R58,$S58,$Y58,$Z58,$AA58,$AB58,$AE58))</f>
        <v>3</v>
      </c>
      <c r="AO58" s="38"/>
      <c r="AP58" s="36"/>
      <c r="AQ58" s="6">
        <f>RANK(N58,($I58,$K58,$L58,$N58,$P58,$Q58,$R58,$S58,$Y58,$Z58,$AA58,$AB58,$AE58))</f>
        <v>2</v>
      </c>
      <c r="AR58" s="36"/>
      <c r="AS58" s="6">
        <f>RANK(P58,($I58,$K58,$L58,$N58,$P58,$Q58,$R58,$S58,$Y58,$Z58,$AA58,$AB58,$AE58))</f>
        <v>4</v>
      </c>
      <c r="AT58" s="6">
        <f>RANK(Q58,($I58,$K58,$L58,$N58,$P58,$Q58,$R58,$S58,$Y58,$Z58,$AA58,$AB58,$AE58))</f>
        <v>7</v>
      </c>
      <c r="AU58" s="36"/>
      <c r="AV58" s="6">
        <f>RANK(S58,($I58,$K58,$L58,$N58,$P58,$Q58,$R58,$S58,$Y58,$Z58,$AA58,$AB58,$AE58))</f>
        <v>8</v>
      </c>
      <c r="AW58" s="36"/>
      <c r="AX58" s="36"/>
      <c r="AY58" s="6">
        <f>RANK(AA58,($I58,$K58,$L58,$N58,$P58,$Q58,$R58,$S58,$Y58,$Z58,$AA58,$AB58,$AE58))</f>
        <v>9</v>
      </c>
      <c r="AZ58" s="6">
        <f>RANK(AB58,($I58,$K58,$L58,$N58,$P58,$Q58,$R58,$S58,$Y58,$Z58,$AA58,$AB58,$AE58))</f>
        <v>6</v>
      </c>
      <c r="BA58" s="6">
        <f>RANK(AE58,($I58,$K58,$L58,$N58,$P58,$Q58,$R58,$S58,$Y58,$Z58,$AA58,$AB58,$AE58))</f>
        <v>1</v>
      </c>
      <c r="BB58" s="50"/>
      <c r="BC58" s="62" t="str">
        <f t="shared" si="11"/>
        <v>MC</v>
      </c>
      <c r="BD58" s="7" t="str">
        <f t="shared" si="12"/>
        <v>ninguno</v>
      </c>
      <c r="BE58" s="7" t="str">
        <f t="shared" si="13"/>
        <v>MC</v>
      </c>
      <c r="BF58" s="13">
        <f t="shared" si="14"/>
        <v>2571</v>
      </c>
      <c r="BG58" s="13" t="str">
        <f t="shared" si="15"/>
        <v>ninguno</v>
      </c>
      <c r="BH58" s="13">
        <f t="shared" si="16"/>
        <v>2571</v>
      </c>
      <c r="BI58" s="79">
        <f t="shared" si="17"/>
        <v>0.2567918497802637</v>
      </c>
      <c r="BJ58" s="82">
        <f t="shared" si="18"/>
        <v>1536</v>
      </c>
      <c r="BK58" s="79">
        <f t="shared" si="19"/>
        <v>0.15341590091889729</v>
      </c>
    </row>
    <row r="59" spans="1:63" x14ac:dyDescent="0.2">
      <c r="A59" s="2">
        <v>52</v>
      </c>
      <c r="B59" s="105" t="s">
        <v>18</v>
      </c>
      <c r="C59" s="105">
        <f t="shared" si="0"/>
        <v>1</v>
      </c>
      <c r="D59" s="105">
        <f t="shared" si="1"/>
        <v>0</v>
      </c>
      <c r="E59" s="1">
        <v>87865</v>
      </c>
      <c r="F59" s="2">
        <v>141</v>
      </c>
      <c r="G59" s="2">
        <v>141</v>
      </c>
      <c r="H59" s="97">
        <f t="shared" si="2"/>
        <v>1</v>
      </c>
      <c r="I59" s="34">
        <v>18635</v>
      </c>
      <c r="J59" s="35">
        <v>20011</v>
      </c>
      <c r="K59" s="35">
        <v>3383</v>
      </c>
      <c r="L59" s="35">
        <v>1454</v>
      </c>
      <c r="M59" s="35">
        <v>653</v>
      </c>
      <c r="N59" s="35">
        <v>611</v>
      </c>
      <c r="O59" s="35">
        <v>813</v>
      </c>
      <c r="P59" s="35">
        <v>2593</v>
      </c>
      <c r="Q59" s="35">
        <v>746</v>
      </c>
      <c r="R59" s="35">
        <v>1090</v>
      </c>
      <c r="S59" s="35">
        <v>412</v>
      </c>
      <c r="T59" s="35">
        <v>44</v>
      </c>
      <c r="U59" s="35">
        <v>163</v>
      </c>
      <c r="V59" s="35">
        <v>21</v>
      </c>
      <c r="W59" s="35">
        <v>3</v>
      </c>
      <c r="X59" s="38"/>
      <c r="Y59" s="36"/>
      <c r="Z59" s="36"/>
      <c r="AA59" s="35">
        <v>30</v>
      </c>
      <c r="AB59" s="35">
        <v>1490</v>
      </c>
      <c r="AC59" s="37">
        <f t="shared" si="3"/>
        <v>52152</v>
      </c>
      <c r="AD59" s="103">
        <f t="shared" si="4"/>
        <v>0.59354691856825814</v>
      </c>
      <c r="AE59" s="34">
        <f t="shared" si="5"/>
        <v>21708</v>
      </c>
      <c r="AF59" s="50"/>
      <c r="AG59" s="62" t="str">
        <f t="shared" si="6"/>
        <v>otro</v>
      </c>
      <c r="AH59" s="63" t="str">
        <f t="shared" si="7"/>
        <v>PRI-PVEM-NA</v>
      </c>
      <c r="AI59" s="7" t="str">
        <f t="shared" si="8"/>
        <v>PRI-PVEM-NA</v>
      </c>
      <c r="AJ59" s="13">
        <f t="shared" si="9"/>
        <v>21708</v>
      </c>
      <c r="AK59" s="64">
        <f t="shared" si="10"/>
        <v>0.41624482282558672</v>
      </c>
      <c r="AL59" s="73">
        <f>RANK(I59,($I59,$K59,$L59,$N59,$P59,$Q59,$R59,$S59,$Y59,$Z59,$AA59,$AB59,$AE59))</f>
        <v>2</v>
      </c>
      <c r="AM59" s="38"/>
      <c r="AN59" s="6">
        <f>RANK(K59,($I59,$K59,$L59,$N59,$P59,$Q59,$R59,$S59,$Y59,$Z59,$AA59,$AB59,$AE59))</f>
        <v>3</v>
      </c>
      <c r="AO59" s="6">
        <f>RANK(L59,($I59,$K59,$L59,$N59,$P59,$Q59,$R59,$S59,$Y59,$Z59,$AA59,$AB59,$AE59))</f>
        <v>6</v>
      </c>
      <c r="AP59" s="36"/>
      <c r="AQ59" s="6">
        <f>RANK(N59,($I59,$K59,$L59,$N59,$P59,$Q59,$R59,$S59,$Y59,$Z59,$AA59,$AB59,$AE59))</f>
        <v>9</v>
      </c>
      <c r="AR59" s="36"/>
      <c r="AS59" s="6">
        <f>RANK(P59,($I59,$K59,$L59,$N59,$P59,$Q59,$R59,$S59,$Y59,$Z59,$AA59,$AB59,$AE59))</f>
        <v>4</v>
      </c>
      <c r="AT59" s="6">
        <f>RANK(Q59,($I59,$K59,$L59,$N59,$P59,$Q59,$R59,$S59,$Y59,$Z59,$AA59,$AB59,$AE59))</f>
        <v>8</v>
      </c>
      <c r="AU59" s="6">
        <f>RANK(R59,($I59,$K59,$L59,$N59,$P59,$Q59,$R59,$S59,$Y59,$Z59,$AA59,$AB59,$AE59))</f>
        <v>7</v>
      </c>
      <c r="AV59" s="6">
        <f>RANK(S59,($I59,$K59,$L59,$N59,$P59,$Q59,$R59,$S59,$Y59,$Z59,$AA59,$AB59,$AE59))</f>
        <v>10</v>
      </c>
      <c r="AW59" s="36"/>
      <c r="AX59" s="36"/>
      <c r="AY59" s="6">
        <f>RANK(AA59,($I59,$K59,$L59,$N59,$P59,$Q59,$R59,$S59,$Y59,$Z59,$AA59,$AB59,$AE59))</f>
        <v>11</v>
      </c>
      <c r="AZ59" s="6">
        <f>RANK(AB59,($I59,$K59,$L59,$N59,$P59,$Q59,$R59,$S59,$Y59,$Z59,$AA59,$AB59,$AE59))</f>
        <v>5</v>
      </c>
      <c r="BA59" s="6">
        <f>RANK(AE59,($I59,$K59,$L59,$N59,$P59,$Q59,$R59,$S59,$Y59,$Z59,$AA59,$AB59,$AE59))</f>
        <v>1</v>
      </c>
      <c r="BB59" s="50"/>
      <c r="BC59" s="62" t="str">
        <f t="shared" si="11"/>
        <v>PAN</v>
      </c>
      <c r="BD59" s="7" t="str">
        <f t="shared" si="12"/>
        <v>ninguno</v>
      </c>
      <c r="BE59" s="7" t="str">
        <f t="shared" si="13"/>
        <v>PAN</v>
      </c>
      <c r="BF59" s="13">
        <f t="shared" si="14"/>
        <v>18635</v>
      </c>
      <c r="BG59" s="13" t="str">
        <f t="shared" si="15"/>
        <v>ninguno</v>
      </c>
      <c r="BH59" s="13">
        <f t="shared" si="16"/>
        <v>18635</v>
      </c>
      <c r="BI59" s="79">
        <f t="shared" si="17"/>
        <v>0.35732090811474154</v>
      </c>
      <c r="BJ59" s="82">
        <f t="shared" si="18"/>
        <v>3073</v>
      </c>
      <c r="BK59" s="79">
        <f t="shared" si="19"/>
        <v>5.8923914710845182E-2</v>
      </c>
    </row>
    <row r="60" spans="1:63" x14ac:dyDescent="0.2">
      <c r="A60" s="2">
        <v>53</v>
      </c>
      <c r="B60" s="105" t="s">
        <v>101</v>
      </c>
      <c r="C60" s="105">
        <f t="shared" si="0"/>
        <v>0</v>
      </c>
      <c r="D60" s="105">
        <f t="shared" si="1"/>
        <v>1</v>
      </c>
      <c r="E60" s="1">
        <v>17872</v>
      </c>
      <c r="F60" s="2">
        <v>34</v>
      </c>
      <c r="G60" s="2">
        <v>34</v>
      </c>
      <c r="H60" s="97">
        <f t="shared" si="2"/>
        <v>1</v>
      </c>
      <c r="I60" s="34">
        <v>3022</v>
      </c>
      <c r="J60" s="35">
        <v>4776</v>
      </c>
      <c r="K60" s="35">
        <v>3754</v>
      </c>
      <c r="L60" s="35">
        <v>97</v>
      </c>
      <c r="M60" s="35">
        <v>60</v>
      </c>
      <c r="N60" s="36"/>
      <c r="O60" s="35">
        <v>375</v>
      </c>
      <c r="P60" s="35">
        <v>195</v>
      </c>
      <c r="Q60" s="35">
        <v>242</v>
      </c>
      <c r="R60" s="35">
        <v>53</v>
      </c>
      <c r="S60" s="35">
        <v>15</v>
      </c>
      <c r="T60" s="38"/>
      <c r="U60" s="38"/>
      <c r="V60" s="38"/>
      <c r="W60" s="38"/>
      <c r="X60" s="35">
        <v>20</v>
      </c>
      <c r="Y60" s="36"/>
      <c r="Z60" s="36"/>
      <c r="AA60" s="35">
        <v>8</v>
      </c>
      <c r="AB60" s="35">
        <v>399</v>
      </c>
      <c r="AC60" s="37">
        <f t="shared" si="3"/>
        <v>13016</v>
      </c>
      <c r="AD60" s="103">
        <f t="shared" si="4"/>
        <v>0.72829006266786034</v>
      </c>
      <c r="AE60" s="51"/>
      <c r="AF60" s="37">
        <f t="shared" si="20"/>
        <v>3139</v>
      </c>
      <c r="AG60" s="62" t="str">
        <f t="shared" si="6"/>
        <v>PRI</v>
      </c>
      <c r="AH60" s="63" t="str">
        <f t="shared" si="7"/>
        <v>ninguno</v>
      </c>
      <c r="AI60" s="7" t="str">
        <f t="shared" si="8"/>
        <v>PRI</v>
      </c>
      <c r="AJ60" s="13">
        <f t="shared" si="9"/>
        <v>4776</v>
      </c>
      <c r="AK60" s="64">
        <f t="shared" si="10"/>
        <v>0.36693300553165337</v>
      </c>
      <c r="AL60" s="51"/>
      <c r="AM60" s="6">
        <f>RANK(J60,($J60,$K60,$M60,$N60,$O60,$P60,$Q60,$R60,$S60,$Y60,$Z60,$AA60,$AB60,$AE60,$AF60))</f>
        <v>1</v>
      </c>
      <c r="AN60" s="6">
        <f>RANK(K60,($J60,$K60,$M60,$N60,$O60,$P60,$Q60,$R60,$S60,$Y60,$Z60,$AA60,$AB60,$AE60,$AF60))</f>
        <v>2</v>
      </c>
      <c r="AO60" s="38"/>
      <c r="AP60" s="6">
        <f>RANK(M60,($J60,$K60,$M60,$N60,$O60,$P60,$Q60,$R60,$S60,$Y60,$Z60,$AA60,$AB60,$AE60,$AF60))</f>
        <v>8</v>
      </c>
      <c r="AQ60" s="36"/>
      <c r="AR60" s="6">
        <f>RANK(O60,($J60,$K60,$M60,$N60,$O60,$P60,$Q60,$R60,$S60,$Y60,$Z60,$AA60,$AB60,$AE60,$AF60))</f>
        <v>5</v>
      </c>
      <c r="AS60" s="6">
        <f>RANK(P60,($J60,$K60,$M60,$N60,$O60,$P60,$Q60,$R60,$S60,$Y60,$Z60,$AA60,$AB60,$AE60,$AF60))</f>
        <v>7</v>
      </c>
      <c r="AT60" s="6">
        <f>RANK(Q60,($J60,$K60,$M60,$N60,$O60,$P60,$Q60,$R60,$S60,$Y60,$Z60,$AA60,$AB60,$AE60,$AF60))</f>
        <v>6</v>
      </c>
      <c r="AU60" s="6">
        <f>RANK(R60,($J60,$K60,$M60,$N60,$O60,$P60,$Q60,$R60,$S60,$Y60,$Z60,$AA60,$AB60,$AE60,$AF60))</f>
        <v>9</v>
      </c>
      <c r="AV60" s="6">
        <f>RANK(S60,($J60,$K60,$M60,$N60,$O60,$P60,$Q60,$R60,$S60,$Y60,$Z60,$AA60,$AB60,$AE60,$AF60))</f>
        <v>10</v>
      </c>
      <c r="AW60" s="36"/>
      <c r="AX60" s="36"/>
      <c r="AY60" s="6">
        <f>RANK(AA60,($J60,$K60,$M60,$N60,$O60,$P60,$Q60,$R60,$S60,$Y60,$Z60,$AA60,$AB60,$AE60,$AF60))</f>
        <v>11</v>
      </c>
      <c r="AZ60" s="6">
        <f>RANK(AB60,($J60,$K60,$M60,$N60,$O60,$P60,$Q60,$R60,$S60,$Y60,$Z60,$AA60,$AB60,$AE60,$AF60))</f>
        <v>4</v>
      </c>
      <c r="BA60" s="38"/>
      <c r="BB60" s="74">
        <f>RANK(AF60,($J60,$K60,$M60,$N60,$O60,$P60,$Q60,$R60,$S60,$Y60,$Z60,$AA60,$AB60,$AE60,$AF60))</f>
        <v>3</v>
      </c>
      <c r="BC60" s="62" t="str">
        <f t="shared" si="11"/>
        <v>PRD</v>
      </c>
      <c r="BD60" s="7" t="str">
        <f t="shared" si="12"/>
        <v>ninguno</v>
      </c>
      <c r="BE60" s="7" t="str">
        <f t="shared" si="13"/>
        <v>PRD</v>
      </c>
      <c r="BF60" s="13">
        <f t="shared" si="14"/>
        <v>3754</v>
      </c>
      <c r="BG60" s="13" t="str">
        <f t="shared" si="15"/>
        <v>ninguno</v>
      </c>
      <c r="BH60" s="13">
        <f t="shared" si="16"/>
        <v>3754</v>
      </c>
      <c r="BI60" s="79">
        <f t="shared" si="17"/>
        <v>0.2884142593730793</v>
      </c>
      <c r="BJ60" s="82">
        <f t="shared" si="18"/>
        <v>1022</v>
      </c>
      <c r="BK60" s="79">
        <f t="shared" si="19"/>
        <v>7.8518746158574071E-2</v>
      </c>
    </row>
    <row r="61" spans="1:63" x14ac:dyDescent="0.2">
      <c r="A61" s="2">
        <v>54</v>
      </c>
      <c r="B61" s="105" t="s">
        <v>83</v>
      </c>
      <c r="C61" s="105">
        <f t="shared" si="0"/>
        <v>0</v>
      </c>
      <c r="D61" s="105">
        <f t="shared" si="1"/>
        <v>1</v>
      </c>
      <c r="E61" s="1">
        <v>43386</v>
      </c>
      <c r="F61" s="2">
        <v>65</v>
      </c>
      <c r="G61" s="2">
        <v>65</v>
      </c>
      <c r="H61" s="97">
        <f t="shared" si="2"/>
        <v>1</v>
      </c>
      <c r="I61" s="34">
        <v>6188</v>
      </c>
      <c r="J61" s="35">
        <v>5303</v>
      </c>
      <c r="K61" s="35">
        <v>4941</v>
      </c>
      <c r="L61" s="35">
        <v>169</v>
      </c>
      <c r="M61" s="35">
        <v>177</v>
      </c>
      <c r="N61" s="35">
        <v>2751</v>
      </c>
      <c r="O61" s="35">
        <v>537</v>
      </c>
      <c r="P61" s="35">
        <v>983</v>
      </c>
      <c r="Q61" s="35">
        <v>1813</v>
      </c>
      <c r="R61" s="38"/>
      <c r="S61" s="38"/>
      <c r="T61" s="38"/>
      <c r="U61" s="38"/>
      <c r="V61" s="38"/>
      <c r="W61" s="38"/>
      <c r="X61" s="35">
        <v>30</v>
      </c>
      <c r="Y61" s="36"/>
      <c r="Z61" s="36"/>
      <c r="AA61" s="35">
        <v>15</v>
      </c>
      <c r="AB61" s="35">
        <v>603</v>
      </c>
      <c r="AC61" s="37">
        <f t="shared" si="3"/>
        <v>23510</v>
      </c>
      <c r="AD61" s="103">
        <f t="shared" si="4"/>
        <v>0.54187986908219243</v>
      </c>
      <c r="AE61" s="51"/>
      <c r="AF61" s="37">
        <f t="shared" si="20"/>
        <v>6387</v>
      </c>
      <c r="AG61" s="62" t="str">
        <f t="shared" si="6"/>
        <v>otro</v>
      </c>
      <c r="AH61" s="63" t="str">
        <f t="shared" si="7"/>
        <v>PAN-PT</v>
      </c>
      <c r="AI61" s="7" t="str">
        <f t="shared" si="8"/>
        <v>PAN-PT</v>
      </c>
      <c r="AJ61" s="13">
        <f t="shared" si="9"/>
        <v>6387</v>
      </c>
      <c r="AK61" s="64">
        <f t="shared" si="10"/>
        <v>0.27167162909400255</v>
      </c>
      <c r="AL61" s="51"/>
      <c r="AM61" s="6">
        <f>RANK(J61,($J61,$K61,$M61,$N61,$O61,$P61,$Q61,$R61,$S61,$Y61,$Z61,$AA61,$AB61,$AE61,$AF61))</f>
        <v>2</v>
      </c>
      <c r="AN61" s="6">
        <f>RANK(K61,($J61,$K61,$M61,$N61,$O61,$P61,$Q61,$R61,$S61,$Y61,$Z61,$AA61,$AB61,$AE61,$AF61))</f>
        <v>3</v>
      </c>
      <c r="AO61" s="38"/>
      <c r="AP61" s="6">
        <f>RANK(M61,($J61,$K61,$M61,$N61,$O61,$P61,$Q61,$R61,$S61,$Y61,$Z61,$AA61,$AB61,$AE61,$AF61))</f>
        <v>9</v>
      </c>
      <c r="AQ61" s="6">
        <f>RANK(N61,($J61,$K61,$M61,$N61,$O61,$P61,$Q61,$R61,$S61,$Y61,$Z61,$AA61,$AB61,$AE61,$AF61))</f>
        <v>4</v>
      </c>
      <c r="AR61" s="6">
        <f>RANK(O61,($J61,$K61,$M61,$N61,$O61,$P61,$Q61,$R61,$S61,$Y61,$Z61,$AA61,$AB61,$AE61,$AF61))</f>
        <v>8</v>
      </c>
      <c r="AS61" s="6">
        <f>RANK(P61,($J61,$K61,$M61,$N61,$O61,$P61,$Q61,$R61,$S61,$Y61,$Z61,$AA61,$AB61,$AE61,$AF61))</f>
        <v>6</v>
      </c>
      <c r="AT61" s="6">
        <f>RANK(Q61,($J61,$K61,$M61,$N61,$O61,$P61,$Q61,$R61,$S61,$Y61,$Z61,$AA61,$AB61,$AE61,$AF61))</f>
        <v>5</v>
      </c>
      <c r="AU61" s="36"/>
      <c r="AV61" s="36"/>
      <c r="AW61" s="36"/>
      <c r="AX61" s="36"/>
      <c r="AY61" s="6">
        <f>RANK(AA61,($J61,$K61,$M61,$N61,$O61,$P61,$Q61,$R61,$S61,$Y61,$Z61,$AA61,$AB61,$AE61,$AF61))</f>
        <v>10</v>
      </c>
      <c r="AZ61" s="6">
        <f>RANK(AB61,($J61,$K61,$M61,$N61,$O61,$P61,$Q61,$R61,$S61,$Y61,$Z61,$AA61,$AB61,$AE61,$AF61))</f>
        <v>7</v>
      </c>
      <c r="BA61" s="38"/>
      <c r="BB61" s="74">
        <f>RANK(AF61,($J61,$K61,$M61,$N61,$O61,$P61,$Q61,$R61,$S61,$Y61,$Z61,$AA61,$AB61,$AE61,$AF61))</f>
        <v>1</v>
      </c>
      <c r="BC61" s="62" t="str">
        <f t="shared" si="11"/>
        <v>PRI</v>
      </c>
      <c r="BD61" s="7" t="str">
        <f t="shared" si="12"/>
        <v>ninguno</v>
      </c>
      <c r="BE61" s="7" t="str">
        <f t="shared" si="13"/>
        <v>PRI</v>
      </c>
      <c r="BF61" s="13">
        <f t="shared" si="14"/>
        <v>5303</v>
      </c>
      <c r="BG61" s="13" t="str">
        <f t="shared" si="15"/>
        <v>ninguno</v>
      </c>
      <c r="BH61" s="13">
        <f t="shared" si="16"/>
        <v>5303</v>
      </c>
      <c r="BI61" s="79">
        <f t="shared" si="17"/>
        <v>0.22556358996171841</v>
      </c>
      <c r="BJ61" s="82">
        <f t="shared" si="18"/>
        <v>1084</v>
      </c>
      <c r="BK61" s="79">
        <f t="shared" si="19"/>
        <v>4.6108039132284145E-2</v>
      </c>
    </row>
    <row r="62" spans="1:63" x14ac:dyDescent="0.2">
      <c r="A62" s="2">
        <v>55</v>
      </c>
      <c r="B62" s="105" t="s">
        <v>21</v>
      </c>
      <c r="C62" s="105">
        <f t="shared" si="0"/>
        <v>1</v>
      </c>
      <c r="D62" s="105">
        <f t="shared" si="1"/>
        <v>0</v>
      </c>
      <c r="E62" s="1">
        <v>168287</v>
      </c>
      <c r="F62" s="2">
        <v>271</v>
      </c>
      <c r="G62" s="2">
        <v>271</v>
      </c>
      <c r="H62" s="97">
        <f t="shared" si="2"/>
        <v>1</v>
      </c>
      <c r="I62" s="34">
        <v>25679</v>
      </c>
      <c r="J62" s="35">
        <v>34290</v>
      </c>
      <c r="K62" s="35">
        <v>3114</v>
      </c>
      <c r="L62" s="35">
        <v>8282</v>
      </c>
      <c r="M62" s="35">
        <v>1996</v>
      </c>
      <c r="N62" s="35">
        <v>2842</v>
      </c>
      <c r="O62" s="35">
        <v>2651</v>
      </c>
      <c r="P62" s="35">
        <v>6231</v>
      </c>
      <c r="Q62" s="35">
        <v>2475</v>
      </c>
      <c r="R62" s="35">
        <v>3951</v>
      </c>
      <c r="S62" s="35">
        <v>622</v>
      </c>
      <c r="T62" s="35">
        <v>76</v>
      </c>
      <c r="U62" s="35">
        <v>274</v>
      </c>
      <c r="V62" s="35">
        <v>14</v>
      </c>
      <c r="W62" s="35">
        <v>12</v>
      </c>
      <c r="X62" s="38"/>
      <c r="Y62" s="36"/>
      <c r="Z62" s="36"/>
      <c r="AA62" s="35">
        <v>190</v>
      </c>
      <c r="AB62" s="35">
        <v>3915</v>
      </c>
      <c r="AC62" s="37">
        <f t="shared" si="3"/>
        <v>96614</v>
      </c>
      <c r="AD62" s="103">
        <f t="shared" si="4"/>
        <v>0.57410257476810445</v>
      </c>
      <c r="AE62" s="34">
        <f t="shared" si="5"/>
        <v>39313</v>
      </c>
      <c r="AF62" s="50"/>
      <c r="AG62" s="62" t="str">
        <f t="shared" si="6"/>
        <v>otro</v>
      </c>
      <c r="AH62" s="63" t="str">
        <f t="shared" si="7"/>
        <v>PRI-PVEM-NA</v>
      </c>
      <c r="AI62" s="7" t="str">
        <f t="shared" si="8"/>
        <v>PRI-PVEM-NA</v>
      </c>
      <c r="AJ62" s="13">
        <f t="shared" si="9"/>
        <v>39313</v>
      </c>
      <c r="AK62" s="64">
        <f t="shared" si="10"/>
        <v>0.40690790154635975</v>
      </c>
      <c r="AL62" s="73">
        <f>RANK(I62,($I62,$K62,$L62,$N62,$P62,$Q62,$R62,$S62,$Y62,$Z62,$AA62,$AB62,$AE62))</f>
        <v>2</v>
      </c>
      <c r="AM62" s="38"/>
      <c r="AN62" s="6">
        <f>RANK(K62,($I62,$K62,$L62,$N62,$P62,$Q62,$R62,$S62,$Y62,$Z62,$AA62,$AB62,$AE62))</f>
        <v>7</v>
      </c>
      <c r="AO62" s="6">
        <f>RANK(L62,($I62,$K62,$L62,$N62,$P62,$Q62,$R62,$S62,$Y62,$Z62,$AA62,$AB62,$AE62))</f>
        <v>3</v>
      </c>
      <c r="AP62" s="36"/>
      <c r="AQ62" s="6">
        <f>RANK(N62,($I62,$K62,$L62,$N62,$P62,$Q62,$R62,$S62,$Y62,$Z62,$AA62,$AB62,$AE62))</f>
        <v>8</v>
      </c>
      <c r="AR62" s="36"/>
      <c r="AS62" s="6">
        <f>RANK(P62,($I62,$K62,$L62,$N62,$P62,$Q62,$R62,$S62,$Y62,$Z62,$AA62,$AB62,$AE62))</f>
        <v>4</v>
      </c>
      <c r="AT62" s="6">
        <f>RANK(Q62,($I62,$K62,$L62,$N62,$P62,$Q62,$R62,$S62,$Y62,$Z62,$AA62,$AB62,$AE62))</f>
        <v>9</v>
      </c>
      <c r="AU62" s="6">
        <f>RANK(R62,($I62,$K62,$L62,$N62,$P62,$Q62,$R62,$S62,$Y62,$Z62,$AA62,$AB62,$AE62))</f>
        <v>5</v>
      </c>
      <c r="AV62" s="6">
        <f>RANK(S62,($I62,$K62,$L62,$N62,$P62,$Q62,$R62,$S62,$Y62,$Z62,$AA62,$AB62,$AE62))</f>
        <v>10</v>
      </c>
      <c r="AW62" s="36"/>
      <c r="AX62" s="36"/>
      <c r="AY62" s="6">
        <f>RANK(AA62,($I62,$K62,$L62,$N62,$P62,$Q62,$R62,$S62,$Y62,$Z62,$AA62,$AB62,$AE62))</f>
        <v>11</v>
      </c>
      <c r="AZ62" s="6">
        <f>RANK(AB62,($I62,$K62,$L62,$N62,$P62,$Q62,$R62,$S62,$Y62,$Z62,$AA62,$AB62,$AE62))</f>
        <v>6</v>
      </c>
      <c r="BA62" s="6">
        <f>RANK(AE62,($I62,$K62,$L62,$N62,$P62,$Q62,$R62,$S62,$Y62,$Z62,$AA62,$AB62,$AE62))</f>
        <v>1</v>
      </c>
      <c r="BB62" s="50"/>
      <c r="BC62" s="62" t="str">
        <f t="shared" si="11"/>
        <v>PAN</v>
      </c>
      <c r="BD62" s="7" t="str">
        <f t="shared" si="12"/>
        <v>ninguno</v>
      </c>
      <c r="BE62" s="7" t="str">
        <f t="shared" si="13"/>
        <v>PAN</v>
      </c>
      <c r="BF62" s="13">
        <f t="shared" si="14"/>
        <v>25679</v>
      </c>
      <c r="BG62" s="13" t="str">
        <f t="shared" si="15"/>
        <v>ninguno</v>
      </c>
      <c r="BH62" s="13">
        <f t="shared" si="16"/>
        <v>25679</v>
      </c>
      <c r="BI62" s="79">
        <f t="shared" si="17"/>
        <v>0.26578963711263376</v>
      </c>
      <c r="BJ62" s="82">
        <f t="shared" si="18"/>
        <v>13634</v>
      </c>
      <c r="BK62" s="79">
        <f t="shared" si="19"/>
        <v>0.14111826443372599</v>
      </c>
    </row>
    <row r="63" spans="1:63" x14ac:dyDescent="0.2">
      <c r="A63" s="2">
        <v>56</v>
      </c>
      <c r="B63" s="105" t="s">
        <v>104</v>
      </c>
      <c r="C63" s="105">
        <f t="shared" si="0"/>
        <v>1</v>
      </c>
      <c r="D63" s="105">
        <f t="shared" si="1"/>
        <v>1</v>
      </c>
      <c r="E63" s="1">
        <v>8477</v>
      </c>
      <c r="F63" s="2">
        <v>13</v>
      </c>
      <c r="G63" s="2">
        <v>13</v>
      </c>
      <c r="H63" s="97">
        <f t="shared" si="2"/>
        <v>1</v>
      </c>
      <c r="I63" s="34">
        <v>283</v>
      </c>
      <c r="J63" s="35">
        <v>1219</v>
      </c>
      <c r="K63" s="35">
        <v>139</v>
      </c>
      <c r="L63" s="35">
        <v>812</v>
      </c>
      <c r="M63" s="35">
        <v>22</v>
      </c>
      <c r="N63" s="35">
        <v>936</v>
      </c>
      <c r="O63" s="35">
        <v>32</v>
      </c>
      <c r="P63" s="35">
        <v>963</v>
      </c>
      <c r="Q63" s="35">
        <v>245</v>
      </c>
      <c r="R63" s="35">
        <v>517</v>
      </c>
      <c r="S63" s="38"/>
      <c r="T63" s="35">
        <v>5</v>
      </c>
      <c r="U63" s="35">
        <v>19</v>
      </c>
      <c r="V63" s="35">
        <v>2</v>
      </c>
      <c r="W63" s="35">
        <v>0</v>
      </c>
      <c r="X63" s="35">
        <v>29</v>
      </c>
      <c r="Y63" s="36"/>
      <c r="Z63" s="36"/>
      <c r="AA63" s="35">
        <v>2</v>
      </c>
      <c r="AB63" s="35">
        <v>131</v>
      </c>
      <c r="AC63" s="37">
        <f t="shared" si="3"/>
        <v>5356</v>
      </c>
      <c r="AD63" s="103">
        <f t="shared" si="4"/>
        <v>0.63182729739294563</v>
      </c>
      <c r="AE63" s="34">
        <f t="shared" si="5"/>
        <v>1299</v>
      </c>
      <c r="AF63" s="37">
        <f t="shared" si="20"/>
        <v>1124</v>
      </c>
      <c r="AG63" s="62" t="str">
        <f t="shared" si="6"/>
        <v>otro</v>
      </c>
      <c r="AH63" s="63" t="str">
        <f t="shared" si="7"/>
        <v>PRI-PVEM-NA</v>
      </c>
      <c r="AI63" s="7" t="str">
        <f t="shared" si="8"/>
        <v>PRI-PVEM-NA</v>
      </c>
      <c r="AJ63" s="13">
        <f t="shared" si="9"/>
        <v>1299</v>
      </c>
      <c r="AK63" s="64">
        <f t="shared" si="10"/>
        <v>0.24253174010455564</v>
      </c>
      <c r="AL63" s="51"/>
      <c r="AM63" s="38"/>
      <c r="AN63" s="6">
        <f>RANK(K63,($K63,$N63,$P63,$Q63,$R63,$S63,$Y63,$Z63,$AA63,$AB63,$AE63,$AF63))</f>
        <v>7</v>
      </c>
      <c r="AO63" s="38"/>
      <c r="AP63" s="36"/>
      <c r="AQ63" s="6">
        <f>RANK(N63,($K63,$N63,$P63,$Q63,$R63,$S63,$Y63,$Z63,$AA63,$AB63,$AE63,$AF63))</f>
        <v>4</v>
      </c>
      <c r="AR63" s="36"/>
      <c r="AS63" s="6">
        <f>RANK(P63,($K63,$N63,$P63,$Q63,$R63,$S63,$Y63,$Z63,$AA63,$AB63,$AE63,$AF63))</f>
        <v>3</v>
      </c>
      <c r="AT63" s="6">
        <f>RANK(Q63,($K63,$N63,$P63,$Q63,$R63,$S63,$Y63,$Z63,$AA63,$AB63,$AE63,$AF63))</f>
        <v>6</v>
      </c>
      <c r="AU63" s="6">
        <f>RANK(R63,($K63,$N63,$P63,$Q63,$R63,$S63,$Y63,$Z63,$AA63,$AB63,$AE63,$AF63))</f>
        <v>5</v>
      </c>
      <c r="AV63" s="36"/>
      <c r="AW63" s="36"/>
      <c r="AX63" s="36"/>
      <c r="AY63" s="6">
        <f>RANK(AA63,($K63,$N63,$P63,$Q63,$R63,$S63,$Y63,$Z63,$AA63,$AB63,$AE63,$AF63))</f>
        <v>9</v>
      </c>
      <c r="AZ63" s="6">
        <f>RANK(AB63,($K63,$N63,$P63,$Q63,$R63,$S63,$Y63,$Z63,$AA63,$AB63,$AE63,$AF63))</f>
        <v>8</v>
      </c>
      <c r="BA63" s="6">
        <f>RANK(AE63,($K63,$N63,$P63,$Q63,$R63,$S63,$Y63,$Z63,$AA63,$AB63,$AE63,$AF63))</f>
        <v>1</v>
      </c>
      <c r="BB63" s="74">
        <f>RANK(AF63,($K63,$N63,$P63,$Q63,$R63,$S63,$Y63,$Z63,$AA63,$AB63,$AE63,$AF63))</f>
        <v>2</v>
      </c>
      <c r="BC63" s="62" t="str">
        <f t="shared" si="11"/>
        <v>otro</v>
      </c>
      <c r="BD63" s="7" t="str">
        <f t="shared" si="12"/>
        <v>PAN-PT</v>
      </c>
      <c r="BE63" s="7" t="str">
        <f t="shared" si="13"/>
        <v>PAN-PT</v>
      </c>
      <c r="BF63" s="13" t="str">
        <f t="shared" si="14"/>
        <v>otro</v>
      </c>
      <c r="BG63" s="13">
        <f t="shared" si="15"/>
        <v>1124</v>
      </c>
      <c r="BH63" s="13">
        <f t="shared" si="16"/>
        <v>1124</v>
      </c>
      <c r="BI63" s="79">
        <f t="shared" si="17"/>
        <v>0.20985810306198655</v>
      </c>
      <c r="BJ63" s="82">
        <f t="shared" si="18"/>
        <v>175</v>
      </c>
      <c r="BK63" s="79">
        <f t="shared" si="19"/>
        <v>3.2673637042569093E-2</v>
      </c>
    </row>
    <row r="64" spans="1:63" x14ac:dyDescent="0.2">
      <c r="A64" s="2">
        <v>57</v>
      </c>
      <c r="B64" s="105" t="s">
        <v>1</v>
      </c>
      <c r="C64" s="105">
        <f t="shared" si="0"/>
        <v>0</v>
      </c>
      <c r="D64" s="105">
        <f t="shared" si="1"/>
        <v>0</v>
      </c>
      <c r="E64" s="1">
        <v>20162</v>
      </c>
      <c r="F64" s="2">
        <v>39</v>
      </c>
      <c r="G64" s="2">
        <v>39</v>
      </c>
      <c r="H64" s="97">
        <f t="shared" si="2"/>
        <v>1</v>
      </c>
      <c r="I64" s="34">
        <v>1563</v>
      </c>
      <c r="J64" s="35">
        <v>6335</v>
      </c>
      <c r="K64" s="35">
        <v>159</v>
      </c>
      <c r="L64" s="35">
        <v>110</v>
      </c>
      <c r="M64" s="35">
        <v>128</v>
      </c>
      <c r="N64" s="35">
        <v>5024</v>
      </c>
      <c r="O64" s="36"/>
      <c r="P64" s="35">
        <v>129</v>
      </c>
      <c r="Q64" s="38"/>
      <c r="R64" s="35">
        <v>622</v>
      </c>
      <c r="S64" s="35">
        <v>32</v>
      </c>
      <c r="T64" s="38"/>
      <c r="U64" s="38"/>
      <c r="V64" s="38"/>
      <c r="W64" s="38"/>
      <c r="X64" s="38"/>
      <c r="Y64" s="36"/>
      <c r="Z64" s="36"/>
      <c r="AA64" s="35">
        <v>4</v>
      </c>
      <c r="AB64" s="35">
        <v>465</v>
      </c>
      <c r="AC64" s="37">
        <f t="shared" si="3"/>
        <v>14571</v>
      </c>
      <c r="AD64" s="103">
        <f t="shared" si="4"/>
        <v>0.72269616109512946</v>
      </c>
      <c r="AE64" s="51"/>
      <c r="AF64" s="50"/>
      <c r="AG64" s="62" t="str">
        <f t="shared" si="6"/>
        <v>PRI</v>
      </c>
      <c r="AH64" s="63" t="str">
        <f t="shared" si="7"/>
        <v>ninguno</v>
      </c>
      <c r="AI64" s="7" t="str">
        <f t="shared" si="8"/>
        <v>PRI</v>
      </c>
      <c r="AJ64" s="13">
        <f t="shared" si="9"/>
        <v>6335</v>
      </c>
      <c r="AK64" s="64">
        <f t="shared" si="10"/>
        <v>0.43476768924576215</v>
      </c>
      <c r="AL64" s="73">
        <f>RANK(I64,($I64,$J64,$K64,$L64,$M64,$N64,$O64,$P64,$Q64,$R64,$S64,$Y64,$Z64,$AA64,$AB64))</f>
        <v>3</v>
      </c>
      <c r="AM64" s="6">
        <f>RANK(J64,($I64,$J64,$K64,$L64,$M64,$N64,$O64,$P64,$Q64,$R64,$S64,$Y64,$Z64,$AA64,$AB64))</f>
        <v>1</v>
      </c>
      <c r="AN64" s="6">
        <f>RANK(K64,($I64,$J64,$K64,$L64,$M64,$N64,$O64,$P64,$Q64,$R64,$S64,$Y64,$Z64,$AA64,$AB64))</f>
        <v>6</v>
      </c>
      <c r="AO64" s="6">
        <f>RANK(L64,($I64,$J64,$K64,$L64,$M64,$N64,$O64,$P64,$Q64,$R64,$S64,$Y64,$Z64,$AA64,$AB64))</f>
        <v>9</v>
      </c>
      <c r="AP64" s="6">
        <f>RANK(M64,($I64,$J64,$K64,$L64,$M64,$N64,$O64,$P64,$Q64,$R64,$S64,$Y64,$Z64,$AA64,$AB64))</f>
        <v>8</v>
      </c>
      <c r="AQ64" s="6">
        <f>RANK(N64,($I64,$J64,$K64,$L64,$M64,$N64,$O64,$P64,$Q64,$R64,$S64,$Y64,$Z64,$AA64,$AB64))</f>
        <v>2</v>
      </c>
      <c r="AR64" s="36"/>
      <c r="AS64" s="6">
        <f>RANK(P64,($I64,$J64,$K64,$L64,$M64,$N64,$O64,$P64,$Q64,$R64,$S64,$Y64,$Z64,$AA64,$AB64))</f>
        <v>7</v>
      </c>
      <c r="AT64" s="36"/>
      <c r="AU64" s="6">
        <f>RANK(R64,($I64,$J64,$K64,$L64,$M64,$N64,$O64,$P64,$Q64,$R64,$S64,$Y64,$Z64,$AA64,$AB64))</f>
        <v>4</v>
      </c>
      <c r="AV64" s="6">
        <f>RANK(S64,($I64,$J64,$K64,$L64,$M64,$N64,$O64,$P64,$Q64,$R64,$S64,$Y64,$Z64,$AA64,$AB64))</f>
        <v>10</v>
      </c>
      <c r="AW64" s="36"/>
      <c r="AX64" s="36"/>
      <c r="AY64" s="6">
        <f>RANK(AA64,($I64,$J64,$K64,$L64,$M64,$N64,$O64,$P64,$Q64,$R64,$S64,$Y64,$Z64,$AA64,$AB64))</f>
        <v>11</v>
      </c>
      <c r="AZ64" s="6">
        <f>RANK(AB64,($I64,$J64,$K64,$L64,$M64,$N64,$O64,$P64,$Q64,$R64,$S64,$Y64,$Z64,$AA64,$AB64))</f>
        <v>5</v>
      </c>
      <c r="BA64" s="38"/>
      <c r="BB64" s="50"/>
      <c r="BC64" s="62" t="str">
        <f t="shared" si="11"/>
        <v>MC</v>
      </c>
      <c r="BD64" s="7" t="str">
        <f t="shared" si="12"/>
        <v>ninguno</v>
      </c>
      <c r="BE64" s="7" t="str">
        <f t="shared" si="13"/>
        <v>MC</v>
      </c>
      <c r="BF64" s="13">
        <f t="shared" si="14"/>
        <v>5024</v>
      </c>
      <c r="BG64" s="13" t="str">
        <f t="shared" si="15"/>
        <v>ninguno</v>
      </c>
      <c r="BH64" s="13">
        <f t="shared" si="16"/>
        <v>5024</v>
      </c>
      <c r="BI64" s="79">
        <f t="shared" si="17"/>
        <v>0.34479445473886489</v>
      </c>
      <c r="BJ64" s="82">
        <f t="shared" si="18"/>
        <v>1311</v>
      </c>
      <c r="BK64" s="79">
        <f t="shared" si="19"/>
        <v>8.9973234506897259E-2</v>
      </c>
    </row>
    <row r="65" spans="1:63" ht="15" x14ac:dyDescent="0.2">
      <c r="A65" s="2">
        <v>58</v>
      </c>
      <c r="B65" s="105" t="s">
        <v>174</v>
      </c>
      <c r="C65" s="105">
        <f t="shared" si="0"/>
        <v>1</v>
      </c>
      <c r="D65" s="105">
        <f t="shared" si="1"/>
        <v>0</v>
      </c>
      <c r="E65" s="1">
        <v>659383</v>
      </c>
      <c r="F65" s="2">
        <v>1110</v>
      </c>
      <c r="G65" s="2">
        <v>1109</v>
      </c>
      <c r="H65" s="96">
        <f t="shared" si="2"/>
        <v>0.99909909909909911</v>
      </c>
      <c r="I65" s="34">
        <v>106280</v>
      </c>
      <c r="J65" s="35">
        <v>76500</v>
      </c>
      <c r="K65" s="35">
        <v>14351</v>
      </c>
      <c r="L65" s="35">
        <v>3996</v>
      </c>
      <c r="M65" s="35">
        <v>8860</v>
      </c>
      <c r="N65" s="35">
        <v>8539</v>
      </c>
      <c r="O65" s="35">
        <v>6963</v>
      </c>
      <c r="P65" s="35">
        <v>32320</v>
      </c>
      <c r="Q65" s="35">
        <v>7220</v>
      </c>
      <c r="R65" s="35">
        <v>13193</v>
      </c>
      <c r="S65" s="35">
        <v>1473</v>
      </c>
      <c r="T65" s="35">
        <v>959</v>
      </c>
      <c r="U65" s="35">
        <v>1945</v>
      </c>
      <c r="V65" s="35">
        <v>341</v>
      </c>
      <c r="W65" s="35">
        <v>302</v>
      </c>
      <c r="X65" s="38"/>
      <c r="Y65" s="36"/>
      <c r="Z65" s="36"/>
      <c r="AA65" s="35">
        <v>595</v>
      </c>
      <c r="AB65" s="35">
        <v>14741</v>
      </c>
      <c r="AC65" s="37">
        <f t="shared" si="3"/>
        <v>298578</v>
      </c>
      <c r="AD65" s="103">
        <f t="shared" si="4"/>
        <v>0.45281422178005803</v>
      </c>
      <c r="AE65" s="34">
        <f t="shared" si="5"/>
        <v>95870</v>
      </c>
      <c r="AF65" s="50"/>
      <c r="AG65" s="62" t="str">
        <f t="shared" si="6"/>
        <v>PAN</v>
      </c>
      <c r="AH65" s="63" t="str">
        <f t="shared" si="7"/>
        <v>ninguno</v>
      </c>
      <c r="AI65" s="7" t="str">
        <f t="shared" si="8"/>
        <v>PAN</v>
      </c>
      <c r="AJ65" s="13">
        <f t="shared" si="9"/>
        <v>106280</v>
      </c>
      <c r="AK65" s="64">
        <f t="shared" si="10"/>
        <v>0.35595388809624284</v>
      </c>
      <c r="AL65" s="73">
        <f>RANK(I65,($I65,$K65,$L65,$N65,$P65,$Q65,$R65,$S65,$Y65,$Z65,$AA65,$AB65,$AE65))</f>
        <v>1</v>
      </c>
      <c r="AM65" s="38"/>
      <c r="AN65" s="6">
        <f>RANK(K65,($I65,$K65,$L65,$N65,$P65,$Q65,$R65,$S65,$Y65,$Z65,$AA65,$AB65,$AE65))</f>
        <v>5</v>
      </c>
      <c r="AO65" s="6">
        <f>RANK(L65,($I65,$K65,$L65,$N65,$P65,$Q65,$R65,$S65,$Y65,$Z65,$AA65,$AB65,$AE65))</f>
        <v>9</v>
      </c>
      <c r="AP65" s="36"/>
      <c r="AQ65" s="6">
        <f>RANK(N65,($I65,$K65,$L65,$N65,$P65,$Q65,$R65,$S65,$Y65,$Z65,$AA65,$AB65,$AE65))</f>
        <v>7</v>
      </c>
      <c r="AR65" s="36"/>
      <c r="AS65" s="6">
        <f>RANK(P65,($I65,$K65,$L65,$N65,$P65,$Q65,$R65,$S65,$Y65,$Z65,$AA65,$AB65,$AE65))</f>
        <v>3</v>
      </c>
      <c r="AT65" s="6">
        <f>RANK(Q65,($I65,$K65,$L65,$N65,$P65,$Q65,$R65,$S65,$Y65,$Z65,$AA65,$AB65,$AE65))</f>
        <v>8</v>
      </c>
      <c r="AU65" s="6">
        <f>RANK(R65,($I65,$K65,$L65,$N65,$P65,$Q65,$R65,$S65,$Y65,$Z65,$AA65,$AB65,$AE65))</f>
        <v>6</v>
      </c>
      <c r="AV65" s="6">
        <f>RANK(S65,($I65,$K65,$L65,$N65,$P65,$Q65,$R65,$S65,$Y65,$Z65,$AA65,$AB65,$AE65))</f>
        <v>10</v>
      </c>
      <c r="AW65" s="36"/>
      <c r="AX65" s="36"/>
      <c r="AY65" s="6">
        <f>RANK(AA65,($I65,$K65,$L65,$N65,$P65,$Q65,$R65,$S65,$Y65,$Z65,$AA65,$AB65,$AE65))</f>
        <v>11</v>
      </c>
      <c r="AZ65" s="6">
        <f>RANK(AB65,($I65,$K65,$L65,$N65,$P65,$Q65,$R65,$S65,$Y65,$Z65,$AA65,$AB65,$AE65))</f>
        <v>4</v>
      </c>
      <c r="BA65" s="6">
        <f>RANK(AE65,($I65,$K65,$L65,$N65,$P65,$Q65,$R65,$S65,$Y65,$Z65,$AA65,$AB65,$AE65))</f>
        <v>2</v>
      </c>
      <c r="BB65" s="50"/>
      <c r="BC65" s="62" t="str">
        <f t="shared" si="11"/>
        <v>otro</v>
      </c>
      <c r="BD65" s="7" t="str">
        <f t="shared" si="12"/>
        <v>PRI-PVEM-NA</v>
      </c>
      <c r="BE65" s="7" t="str">
        <f t="shared" si="13"/>
        <v>PRI-PVEM-NA</v>
      </c>
      <c r="BF65" s="13" t="str">
        <f t="shared" si="14"/>
        <v>otro</v>
      </c>
      <c r="BG65" s="13">
        <f t="shared" si="15"/>
        <v>95870</v>
      </c>
      <c r="BH65" s="13">
        <f t="shared" si="16"/>
        <v>95870</v>
      </c>
      <c r="BI65" s="79">
        <f t="shared" si="17"/>
        <v>0.32108862675749722</v>
      </c>
      <c r="BJ65" s="82">
        <f t="shared" si="18"/>
        <v>10410</v>
      </c>
      <c r="BK65" s="79">
        <f t="shared" si="19"/>
        <v>3.4865261338745623E-2</v>
      </c>
    </row>
    <row r="66" spans="1:63" x14ac:dyDescent="0.2">
      <c r="A66" s="2">
        <v>59</v>
      </c>
      <c r="B66" s="105" t="s">
        <v>4</v>
      </c>
      <c r="C66" s="105">
        <f t="shared" si="0"/>
        <v>1</v>
      </c>
      <c r="D66" s="105">
        <f t="shared" si="1"/>
        <v>0</v>
      </c>
      <c r="E66" s="1">
        <v>20891</v>
      </c>
      <c r="F66" s="2">
        <v>35</v>
      </c>
      <c r="G66" s="2">
        <v>35</v>
      </c>
      <c r="H66" s="97">
        <f t="shared" si="2"/>
        <v>1</v>
      </c>
      <c r="I66" s="34">
        <v>774</v>
      </c>
      <c r="J66" s="35">
        <v>2680</v>
      </c>
      <c r="K66" s="35">
        <v>3271</v>
      </c>
      <c r="L66" s="35">
        <v>975</v>
      </c>
      <c r="M66" s="35">
        <v>73</v>
      </c>
      <c r="N66" s="35">
        <v>1869</v>
      </c>
      <c r="O66" s="35">
        <v>70</v>
      </c>
      <c r="P66" s="35">
        <v>505</v>
      </c>
      <c r="Q66" s="35">
        <v>215</v>
      </c>
      <c r="R66" s="35">
        <v>1852</v>
      </c>
      <c r="S66" s="35">
        <v>508</v>
      </c>
      <c r="T66" s="35">
        <v>12</v>
      </c>
      <c r="U66" s="35">
        <v>20</v>
      </c>
      <c r="V66" s="35">
        <v>0</v>
      </c>
      <c r="W66" s="35">
        <v>0</v>
      </c>
      <c r="X66" s="38"/>
      <c r="Y66" s="36"/>
      <c r="Z66" s="36"/>
      <c r="AA66" s="35">
        <v>4</v>
      </c>
      <c r="AB66" s="35">
        <v>292</v>
      </c>
      <c r="AC66" s="37">
        <f t="shared" si="3"/>
        <v>13120</v>
      </c>
      <c r="AD66" s="103">
        <f t="shared" si="4"/>
        <v>0.62802163611124406</v>
      </c>
      <c r="AE66" s="34">
        <f t="shared" si="5"/>
        <v>2855</v>
      </c>
      <c r="AF66" s="50"/>
      <c r="AG66" s="62" t="str">
        <f t="shared" si="6"/>
        <v>PRD</v>
      </c>
      <c r="AH66" s="63" t="str">
        <f t="shared" si="7"/>
        <v>ninguno</v>
      </c>
      <c r="AI66" s="7" t="str">
        <f t="shared" si="8"/>
        <v>PRD</v>
      </c>
      <c r="AJ66" s="13">
        <f t="shared" si="9"/>
        <v>3271</v>
      </c>
      <c r="AK66" s="64">
        <f t="shared" si="10"/>
        <v>0.24931402439024392</v>
      </c>
      <c r="AL66" s="73">
        <f>RANK(I66,($I66,$K66,$L66,$N66,$P66,$Q66,$R66,$S66,$Y66,$Z66,$AA66,$AB66,$AE66))</f>
        <v>6</v>
      </c>
      <c r="AM66" s="38"/>
      <c r="AN66" s="6">
        <f>RANK(K66,($I66,$K66,$L66,$N66,$P66,$Q66,$R66,$S66,$Y66,$Z66,$AA66,$AB66,$AE66))</f>
        <v>1</v>
      </c>
      <c r="AO66" s="6">
        <f>RANK(L66,($I66,$K66,$L66,$N66,$P66,$Q66,$R66,$S66,$Y66,$Z66,$AA66,$AB66,$AE66))</f>
        <v>5</v>
      </c>
      <c r="AP66" s="36"/>
      <c r="AQ66" s="6">
        <f>RANK(N66,($I66,$K66,$L66,$N66,$P66,$Q66,$R66,$S66,$Y66,$Z66,$AA66,$AB66,$AE66))</f>
        <v>3</v>
      </c>
      <c r="AR66" s="36"/>
      <c r="AS66" s="6">
        <f>RANK(P66,($I66,$K66,$L66,$N66,$P66,$Q66,$R66,$S66,$Y66,$Z66,$AA66,$AB66,$AE66))</f>
        <v>8</v>
      </c>
      <c r="AT66" s="6">
        <f>RANK(Q66,($I66,$K66,$L66,$N66,$P66,$Q66,$R66,$S66,$Y66,$Z66,$AA66,$AB66,$AE66))</f>
        <v>10</v>
      </c>
      <c r="AU66" s="6">
        <f>RANK(R66,($I66,$K66,$L66,$N66,$P66,$Q66,$R66,$S66,$Y66,$Z66,$AA66,$AB66,$AE66))</f>
        <v>4</v>
      </c>
      <c r="AV66" s="6">
        <f>RANK(S66,($I66,$K66,$L66,$N66,$P66,$Q66,$R66,$S66,$Y66,$Z66,$AA66,$AB66,$AE66))</f>
        <v>7</v>
      </c>
      <c r="AW66" s="36"/>
      <c r="AX66" s="36"/>
      <c r="AY66" s="6">
        <f>RANK(AA66,($I66,$K66,$L66,$N66,$P66,$Q66,$R66,$S66,$Y66,$Z66,$AA66,$AB66,$AE66))</f>
        <v>11</v>
      </c>
      <c r="AZ66" s="6">
        <f>RANK(AB66,($I66,$K66,$L66,$N66,$P66,$Q66,$R66,$S66,$Y66,$Z66,$AA66,$AB66,$AE66))</f>
        <v>9</v>
      </c>
      <c r="BA66" s="6">
        <f>RANK(AE66,($I66,$K66,$L66,$N66,$P66,$Q66,$R66,$S66,$Y66,$Z66,$AA66,$AB66,$AE66))</f>
        <v>2</v>
      </c>
      <c r="BB66" s="50"/>
      <c r="BC66" s="62" t="str">
        <f t="shared" si="11"/>
        <v>otro</v>
      </c>
      <c r="BD66" s="7" t="str">
        <f t="shared" si="12"/>
        <v>PRI-PVEM-NA</v>
      </c>
      <c r="BE66" s="7" t="str">
        <f t="shared" si="13"/>
        <v>PRI-PVEM-NA</v>
      </c>
      <c r="BF66" s="13" t="str">
        <f t="shared" si="14"/>
        <v>otro</v>
      </c>
      <c r="BG66" s="13">
        <f t="shared" si="15"/>
        <v>2855</v>
      </c>
      <c r="BH66" s="13">
        <f t="shared" si="16"/>
        <v>2855</v>
      </c>
      <c r="BI66" s="79">
        <f t="shared" si="17"/>
        <v>0.21760670731707318</v>
      </c>
      <c r="BJ66" s="82">
        <f t="shared" si="18"/>
        <v>416</v>
      </c>
      <c r="BK66" s="79">
        <f t="shared" si="19"/>
        <v>3.1707317073170732E-2</v>
      </c>
    </row>
    <row r="67" spans="1:63" ht="15" x14ac:dyDescent="0.2">
      <c r="A67" s="2">
        <v>60</v>
      </c>
      <c r="B67" s="105" t="s">
        <v>175</v>
      </c>
      <c r="C67" s="105">
        <f t="shared" si="0"/>
        <v>0</v>
      </c>
      <c r="D67" s="105">
        <f t="shared" si="1"/>
        <v>0</v>
      </c>
      <c r="E67" s="1">
        <v>846370</v>
      </c>
      <c r="F67" s="2">
        <v>1488</v>
      </c>
      <c r="G67" s="2">
        <v>1486</v>
      </c>
      <c r="H67" s="96">
        <f t="shared" si="2"/>
        <v>0.99865591397849462</v>
      </c>
      <c r="I67" s="34">
        <v>12423</v>
      </c>
      <c r="J67" s="35">
        <v>83467</v>
      </c>
      <c r="K67" s="35">
        <v>215361</v>
      </c>
      <c r="L67" s="35">
        <v>3785</v>
      </c>
      <c r="M67" s="35">
        <v>8320</v>
      </c>
      <c r="N67" s="35">
        <v>5417</v>
      </c>
      <c r="O67" s="35">
        <v>7632</v>
      </c>
      <c r="P67" s="35">
        <v>30408</v>
      </c>
      <c r="Q67" s="35">
        <v>6890</v>
      </c>
      <c r="R67" s="35">
        <v>11956</v>
      </c>
      <c r="S67" s="35">
        <v>1448</v>
      </c>
      <c r="T67" s="38"/>
      <c r="U67" s="38"/>
      <c r="V67" s="38"/>
      <c r="W67" s="38"/>
      <c r="X67" s="38"/>
      <c r="Y67" s="36"/>
      <c r="Z67" s="36"/>
      <c r="AA67" s="35">
        <v>633</v>
      </c>
      <c r="AB67" s="35">
        <v>17152</v>
      </c>
      <c r="AC67" s="37">
        <f t="shared" si="3"/>
        <v>404892</v>
      </c>
      <c r="AD67" s="103">
        <f t="shared" si="4"/>
        <v>0.47838652126138687</v>
      </c>
      <c r="AE67" s="51"/>
      <c r="AF67" s="50"/>
      <c r="AG67" s="62" t="str">
        <f t="shared" si="6"/>
        <v>PRD</v>
      </c>
      <c r="AH67" s="63" t="str">
        <f t="shared" si="7"/>
        <v>ninguno</v>
      </c>
      <c r="AI67" s="7" t="str">
        <f t="shared" si="8"/>
        <v>PRD</v>
      </c>
      <c r="AJ67" s="13">
        <f t="shared" si="9"/>
        <v>215361</v>
      </c>
      <c r="AK67" s="64">
        <f t="shared" si="10"/>
        <v>0.53189739486085175</v>
      </c>
      <c r="AL67" s="73">
        <f>RANK(I67,($I67,$J67,$K67,$L67,$M67,$N67,$O67,$P67,$Q67,$R67,$S67,$Y67,$Z67,$AA67,$AB67))</f>
        <v>5</v>
      </c>
      <c r="AM67" s="6">
        <f>RANK(J67,($I67,$J67,$K67,$L67,$M67,$N67,$O67,$P67,$Q67,$R67,$S67,$Y67,$Z67,$AA67,$AB67))</f>
        <v>2</v>
      </c>
      <c r="AN67" s="6">
        <f>RANK(K67,($I67,$J67,$K67,$L67,$M67,$N67,$O67,$P67,$Q67,$R67,$S67,$Y67,$Z67,$AA67,$AB67))</f>
        <v>1</v>
      </c>
      <c r="AO67" s="6">
        <f>RANK(L67,($I67,$J67,$K67,$L67,$M67,$N67,$O67,$P67,$Q67,$R67,$S67,$Y67,$Z67,$AA67,$AB67))</f>
        <v>11</v>
      </c>
      <c r="AP67" s="6">
        <f>RANK(M67,($I67,$J67,$K67,$L67,$M67,$N67,$O67,$P67,$Q67,$R67,$S67,$Y67,$Z67,$AA67,$AB67))</f>
        <v>7</v>
      </c>
      <c r="AQ67" s="6">
        <f>RANK(N67,($I67,$J67,$K67,$L67,$M67,$N67,$O67,$P67,$Q67,$R67,$S67,$Y67,$Z67,$AA67,$AB67))</f>
        <v>10</v>
      </c>
      <c r="AR67" s="6">
        <f>RANK(O67,($I67,$J67,$K67,$L67,$M67,$N67,$O67,$P67,$Q67,$R67,$S67,$Y67,$Z67,$AA67,$AB67))</f>
        <v>8</v>
      </c>
      <c r="AS67" s="6">
        <f>RANK(P67,($I67,$J67,$K67,$L67,$M67,$N67,$O67,$P67,$Q67,$R67,$S67,$Y67,$Z67,$AA67,$AB67))</f>
        <v>3</v>
      </c>
      <c r="AT67" s="6">
        <f>RANK(Q67,($I67,$J67,$K67,$L67,$M67,$N67,$O67,$P67,$Q67,$R67,$S67,$Y67,$Z67,$AA67,$AB67))</f>
        <v>9</v>
      </c>
      <c r="AU67" s="6">
        <f>RANK(R67,($I67,$J67,$K67,$L67,$M67,$N67,$O67,$P67,$Q67,$R67,$S67,$Y67,$Z67,$AA67,$AB67))</f>
        <v>6</v>
      </c>
      <c r="AV67" s="6">
        <f>RANK(S67,($I67,$J67,$K67,$L67,$M67,$N67,$O67,$P67,$Q67,$R67,$S67,$Y67,$Z67,$AA67,$AB67))</f>
        <v>12</v>
      </c>
      <c r="AW67" s="36"/>
      <c r="AX67" s="36"/>
      <c r="AY67" s="6">
        <f>RANK(AA67,($I67,$J67,$K67,$L67,$M67,$N67,$O67,$P67,$Q67,$R67,$S67,$Y67,$Z67,$AA67,$AB67))</f>
        <v>13</v>
      </c>
      <c r="AZ67" s="6">
        <f>RANK(AB67,($I67,$J67,$K67,$L67,$M67,$N67,$O67,$P67,$Q67,$R67,$S67,$Y67,$Z67,$AA67,$AB67))</f>
        <v>4</v>
      </c>
      <c r="BA67" s="38"/>
      <c r="BB67" s="50"/>
      <c r="BC67" s="62" t="str">
        <f t="shared" si="11"/>
        <v>PRI</v>
      </c>
      <c r="BD67" s="7" t="str">
        <f t="shared" si="12"/>
        <v>ninguno</v>
      </c>
      <c r="BE67" s="7" t="str">
        <f t="shared" si="13"/>
        <v>PRI</v>
      </c>
      <c r="BF67" s="13">
        <f t="shared" si="14"/>
        <v>83467</v>
      </c>
      <c r="BG67" s="13" t="str">
        <f t="shared" si="15"/>
        <v>ninguno</v>
      </c>
      <c r="BH67" s="13">
        <f t="shared" si="16"/>
        <v>83467</v>
      </c>
      <c r="BI67" s="79">
        <f t="shared" si="17"/>
        <v>0.2061463303794592</v>
      </c>
      <c r="BJ67" s="82">
        <f t="shared" si="18"/>
        <v>131894</v>
      </c>
      <c r="BK67" s="79">
        <f t="shared" si="19"/>
        <v>0.32575106448139257</v>
      </c>
    </row>
    <row r="68" spans="1:63" x14ac:dyDescent="0.2">
      <c r="A68" s="2">
        <v>61</v>
      </c>
      <c r="B68" s="105" t="s">
        <v>68</v>
      </c>
      <c r="C68" s="105">
        <f t="shared" si="0"/>
        <v>1</v>
      </c>
      <c r="D68" s="105">
        <f t="shared" si="1"/>
        <v>0</v>
      </c>
      <c r="E68" s="1">
        <v>260530</v>
      </c>
      <c r="F68" s="2">
        <v>405</v>
      </c>
      <c r="G68" s="2">
        <v>405</v>
      </c>
      <c r="H68" s="97">
        <f t="shared" si="2"/>
        <v>1</v>
      </c>
      <c r="I68" s="34">
        <v>35217</v>
      </c>
      <c r="J68" s="35">
        <v>44894</v>
      </c>
      <c r="K68" s="35">
        <v>5106</v>
      </c>
      <c r="L68" s="35">
        <v>1605</v>
      </c>
      <c r="M68" s="35">
        <v>2618</v>
      </c>
      <c r="N68" s="35">
        <v>5780</v>
      </c>
      <c r="O68" s="35">
        <v>3398</v>
      </c>
      <c r="P68" s="35">
        <v>10684</v>
      </c>
      <c r="Q68" s="35">
        <v>3215</v>
      </c>
      <c r="R68" s="35">
        <v>4076</v>
      </c>
      <c r="S68" s="35">
        <v>569</v>
      </c>
      <c r="T68" s="35">
        <v>515</v>
      </c>
      <c r="U68" s="35">
        <v>545</v>
      </c>
      <c r="V68" s="35">
        <v>47</v>
      </c>
      <c r="W68" s="35">
        <v>15</v>
      </c>
      <c r="X68" s="38"/>
      <c r="Y68" s="36"/>
      <c r="Z68" s="36"/>
      <c r="AA68" s="35">
        <v>98</v>
      </c>
      <c r="AB68" s="35">
        <v>3775</v>
      </c>
      <c r="AC68" s="37">
        <f t="shared" si="3"/>
        <v>122157</v>
      </c>
      <c r="AD68" s="103">
        <f t="shared" si="4"/>
        <v>0.46887882393582314</v>
      </c>
      <c r="AE68" s="34">
        <f t="shared" si="5"/>
        <v>52032</v>
      </c>
      <c r="AF68" s="50"/>
      <c r="AG68" s="62" t="str">
        <f t="shared" si="6"/>
        <v>otro</v>
      </c>
      <c r="AH68" s="63" t="str">
        <f t="shared" si="7"/>
        <v>PRI-PVEM-NA</v>
      </c>
      <c r="AI68" s="7" t="str">
        <f t="shared" si="8"/>
        <v>PRI-PVEM-NA</v>
      </c>
      <c r="AJ68" s="13">
        <f t="shared" si="9"/>
        <v>52032</v>
      </c>
      <c r="AK68" s="64">
        <f t="shared" si="10"/>
        <v>0.42594366266362138</v>
      </c>
      <c r="AL68" s="73">
        <f>RANK(I68,($I68,$K68,$L68,$N68,$P68,$Q68,$R68,$S68,$Y68,$Z68,$AA68,$AB68,$AE68))</f>
        <v>2</v>
      </c>
      <c r="AM68" s="38"/>
      <c r="AN68" s="6">
        <f>RANK(K68,($I68,$K68,$L68,$N68,$P68,$Q68,$R68,$S68,$Y68,$Z68,$AA68,$AB68,$AE68))</f>
        <v>5</v>
      </c>
      <c r="AO68" s="6">
        <f>RANK(L68,($I68,$K68,$L68,$N68,$P68,$Q68,$R68,$S68,$Y68,$Z68,$AA68,$AB68,$AE68))</f>
        <v>9</v>
      </c>
      <c r="AP68" s="36"/>
      <c r="AQ68" s="6">
        <f>RANK(N68,($I68,$K68,$L68,$N68,$P68,$Q68,$R68,$S68,$Y68,$Z68,$AA68,$AB68,$AE68))</f>
        <v>4</v>
      </c>
      <c r="AR68" s="36"/>
      <c r="AS68" s="6">
        <f>RANK(P68,($I68,$K68,$L68,$N68,$P68,$Q68,$R68,$S68,$Y68,$Z68,$AA68,$AB68,$AE68))</f>
        <v>3</v>
      </c>
      <c r="AT68" s="6">
        <f>RANK(Q68,($I68,$K68,$L68,$N68,$P68,$Q68,$R68,$S68,$Y68,$Z68,$AA68,$AB68,$AE68))</f>
        <v>8</v>
      </c>
      <c r="AU68" s="6">
        <f>RANK(R68,($I68,$K68,$L68,$N68,$P68,$Q68,$R68,$S68,$Y68,$Z68,$AA68,$AB68,$AE68))</f>
        <v>6</v>
      </c>
      <c r="AV68" s="6">
        <f>RANK(S68,($I68,$K68,$L68,$N68,$P68,$Q68,$R68,$S68,$Y68,$Z68,$AA68,$AB68,$AE68))</f>
        <v>10</v>
      </c>
      <c r="AW68" s="36"/>
      <c r="AX68" s="36"/>
      <c r="AY68" s="6">
        <f>RANK(AA68,($I68,$K68,$L68,$N68,$P68,$Q68,$R68,$S68,$Y68,$Z68,$AA68,$AB68,$AE68))</f>
        <v>11</v>
      </c>
      <c r="AZ68" s="6">
        <f>RANK(AB68,($I68,$K68,$L68,$N68,$P68,$Q68,$R68,$S68,$Y68,$Z68,$AA68,$AB68,$AE68))</f>
        <v>7</v>
      </c>
      <c r="BA68" s="6">
        <f>RANK(AE68,($I68,$K68,$L68,$N68,$P68,$Q68,$R68,$S68,$Y68,$Z68,$AA68,$AB68,$AE68))</f>
        <v>1</v>
      </c>
      <c r="BB68" s="50"/>
      <c r="BC68" s="62" t="str">
        <f t="shared" si="11"/>
        <v>PAN</v>
      </c>
      <c r="BD68" s="7" t="str">
        <f t="shared" si="12"/>
        <v>ninguno</v>
      </c>
      <c r="BE68" s="7" t="str">
        <f t="shared" si="13"/>
        <v>PAN</v>
      </c>
      <c r="BF68" s="13">
        <f t="shared" si="14"/>
        <v>35217</v>
      </c>
      <c r="BG68" s="13" t="str">
        <f t="shared" si="15"/>
        <v>ninguno</v>
      </c>
      <c r="BH68" s="13">
        <f t="shared" si="16"/>
        <v>35217</v>
      </c>
      <c r="BI68" s="79">
        <f t="shared" si="17"/>
        <v>0.2882929345023208</v>
      </c>
      <c r="BJ68" s="82">
        <f t="shared" si="18"/>
        <v>16815</v>
      </c>
      <c r="BK68" s="79">
        <f t="shared" si="19"/>
        <v>0.13765072816130058</v>
      </c>
    </row>
    <row r="69" spans="1:63" x14ac:dyDescent="0.2">
      <c r="A69" s="2">
        <v>62</v>
      </c>
      <c r="B69" s="105" t="s">
        <v>71</v>
      </c>
      <c r="C69" s="105">
        <f t="shared" si="0"/>
        <v>1</v>
      </c>
      <c r="D69" s="105">
        <f t="shared" si="1"/>
        <v>0</v>
      </c>
      <c r="E69" s="1">
        <v>7030</v>
      </c>
      <c r="F69" s="2">
        <v>12</v>
      </c>
      <c r="G69" s="2">
        <v>12</v>
      </c>
      <c r="H69" s="97">
        <f t="shared" si="2"/>
        <v>1</v>
      </c>
      <c r="I69" s="34">
        <v>2702</v>
      </c>
      <c r="J69" s="35">
        <v>2587</v>
      </c>
      <c r="K69" s="35">
        <v>46</v>
      </c>
      <c r="L69" s="36"/>
      <c r="M69" s="35">
        <v>31</v>
      </c>
      <c r="N69" s="35">
        <v>92</v>
      </c>
      <c r="O69" s="35">
        <v>12</v>
      </c>
      <c r="P69" s="35">
        <v>33</v>
      </c>
      <c r="Q69" s="35">
        <v>41</v>
      </c>
      <c r="R69" s="38"/>
      <c r="S69" s="38"/>
      <c r="T69" s="35">
        <v>18</v>
      </c>
      <c r="U69" s="35">
        <v>71</v>
      </c>
      <c r="V69" s="35">
        <v>2</v>
      </c>
      <c r="W69" s="35">
        <v>0</v>
      </c>
      <c r="X69" s="38"/>
      <c r="Y69" s="36"/>
      <c r="Z69" s="36"/>
      <c r="AA69" s="35">
        <v>1</v>
      </c>
      <c r="AB69" s="35">
        <v>73</v>
      </c>
      <c r="AC69" s="37">
        <f t="shared" si="3"/>
        <v>5709</v>
      </c>
      <c r="AD69" s="103">
        <f t="shared" si="4"/>
        <v>0.81209103840682784</v>
      </c>
      <c r="AE69" s="34">
        <f t="shared" si="5"/>
        <v>2721</v>
      </c>
      <c r="AF69" s="50"/>
      <c r="AG69" s="62" t="str">
        <f t="shared" si="6"/>
        <v>otro</v>
      </c>
      <c r="AH69" s="63" t="str">
        <f t="shared" si="7"/>
        <v>PRI-PVEM-NA</v>
      </c>
      <c r="AI69" s="7" t="str">
        <f t="shared" si="8"/>
        <v>PRI-PVEM-NA</v>
      </c>
      <c r="AJ69" s="13">
        <f t="shared" si="9"/>
        <v>2721</v>
      </c>
      <c r="AK69" s="64">
        <f t="shared" si="10"/>
        <v>0.47661586967945352</v>
      </c>
      <c r="AL69" s="73">
        <f>RANK(I69,($I69,$K69,$L69,$N69,$P69,$Q69,$R69,$S69,$Y69,$Z69,$AA69,$AB69,$AE69))</f>
        <v>2</v>
      </c>
      <c r="AM69" s="38"/>
      <c r="AN69" s="6">
        <f>RANK(K69,($I69,$K69,$L69,$N69,$P69,$Q69,$R69,$S69,$Y69,$Z69,$AA69,$AB69,$AE69))</f>
        <v>5</v>
      </c>
      <c r="AO69" s="38"/>
      <c r="AP69" s="36"/>
      <c r="AQ69" s="6">
        <f>RANK(N69,($I69,$K69,$L69,$N69,$P69,$Q69,$R69,$S69,$Y69,$Z69,$AA69,$AB69,$AE69))</f>
        <v>3</v>
      </c>
      <c r="AR69" s="36"/>
      <c r="AS69" s="6">
        <f>RANK(P69,($I69,$K69,$L69,$N69,$P69,$Q69,$R69,$S69,$Y69,$Z69,$AA69,$AB69,$AE69))</f>
        <v>7</v>
      </c>
      <c r="AT69" s="6">
        <f>RANK(Q69,($I69,$K69,$L69,$N69,$P69,$Q69,$R69,$S69,$Y69,$Z69,$AA69,$AB69,$AE69))</f>
        <v>6</v>
      </c>
      <c r="AU69" s="36"/>
      <c r="AV69" s="36"/>
      <c r="AW69" s="36"/>
      <c r="AX69" s="36"/>
      <c r="AY69" s="6">
        <f>RANK(AA69,($I69,$K69,$L69,$N69,$P69,$Q69,$R69,$S69,$Y69,$Z69,$AA69,$AB69,$AE69))</f>
        <v>8</v>
      </c>
      <c r="AZ69" s="6">
        <f>RANK(AB69,($I69,$K69,$L69,$N69,$P69,$Q69,$R69,$S69,$Y69,$Z69,$AA69,$AB69,$AE69))</f>
        <v>4</v>
      </c>
      <c r="BA69" s="6">
        <f>RANK(AE69,($I69,$K69,$L69,$N69,$P69,$Q69,$R69,$S69,$Y69,$Z69,$AA69,$AB69,$AE69))</f>
        <v>1</v>
      </c>
      <c r="BB69" s="50"/>
      <c r="BC69" s="62" t="str">
        <f t="shared" si="11"/>
        <v>PAN</v>
      </c>
      <c r="BD69" s="7" t="str">
        <f t="shared" si="12"/>
        <v>ninguno</v>
      </c>
      <c r="BE69" s="7" t="str">
        <f t="shared" si="13"/>
        <v>PAN</v>
      </c>
      <c r="BF69" s="13">
        <f t="shared" si="14"/>
        <v>2702</v>
      </c>
      <c r="BG69" s="13" t="str">
        <f t="shared" si="15"/>
        <v>ninguno</v>
      </c>
      <c r="BH69" s="13">
        <f t="shared" si="16"/>
        <v>2702</v>
      </c>
      <c r="BI69" s="79">
        <f t="shared" si="17"/>
        <v>0.47328779120686637</v>
      </c>
      <c r="BJ69" s="82">
        <f t="shared" si="18"/>
        <v>19</v>
      </c>
      <c r="BK69" s="79">
        <f t="shared" si="19"/>
        <v>3.3280784725871482E-3</v>
      </c>
    </row>
    <row r="70" spans="1:63" x14ac:dyDescent="0.2">
      <c r="A70" s="2">
        <v>63</v>
      </c>
      <c r="B70" s="105" t="s">
        <v>8</v>
      </c>
      <c r="C70" s="105">
        <f t="shared" si="0"/>
        <v>1</v>
      </c>
      <c r="D70" s="105">
        <f t="shared" si="1"/>
        <v>0</v>
      </c>
      <c r="E70" s="1">
        <v>42966</v>
      </c>
      <c r="F70" s="2">
        <v>69</v>
      </c>
      <c r="G70" s="2">
        <v>69</v>
      </c>
      <c r="H70" s="97">
        <f t="shared" si="2"/>
        <v>1</v>
      </c>
      <c r="I70" s="34">
        <v>1921</v>
      </c>
      <c r="J70" s="35">
        <v>6530</v>
      </c>
      <c r="K70" s="35">
        <v>3587</v>
      </c>
      <c r="L70" s="35">
        <v>1745</v>
      </c>
      <c r="M70" s="35">
        <v>297</v>
      </c>
      <c r="N70" s="35">
        <v>3909</v>
      </c>
      <c r="O70" s="35">
        <v>262</v>
      </c>
      <c r="P70" s="35">
        <v>1080</v>
      </c>
      <c r="Q70" s="35">
        <v>1680</v>
      </c>
      <c r="R70" s="35">
        <v>1676</v>
      </c>
      <c r="S70" s="35">
        <v>671</v>
      </c>
      <c r="T70" s="35">
        <v>28</v>
      </c>
      <c r="U70" s="35">
        <v>45</v>
      </c>
      <c r="V70" s="35">
        <v>2</v>
      </c>
      <c r="W70" s="35">
        <v>1</v>
      </c>
      <c r="X70" s="38"/>
      <c r="Y70" s="36"/>
      <c r="Z70" s="36"/>
      <c r="AA70" s="35">
        <v>156</v>
      </c>
      <c r="AB70" s="35">
        <v>813</v>
      </c>
      <c r="AC70" s="37">
        <f t="shared" si="3"/>
        <v>24403</v>
      </c>
      <c r="AD70" s="103">
        <f t="shared" si="4"/>
        <v>0.56796071312200347</v>
      </c>
      <c r="AE70" s="34">
        <f t="shared" si="5"/>
        <v>7165</v>
      </c>
      <c r="AF70" s="50"/>
      <c r="AG70" s="62" t="str">
        <f t="shared" si="6"/>
        <v>otro</v>
      </c>
      <c r="AH70" s="63" t="str">
        <f t="shared" si="7"/>
        <v>PRI-PVEM-NA</v>
      </c>
      <c r="AI70" s="7" t="str">
        <f t="shared" si="8"/>
        <v>PRI-PVEM-NA</v>
      </c>
      <c r="AJ70" s="13">
        <f t="shared" si="9"/>
        <v>7165</v>
      </c>
      <c r="AK70" s="64">
        <f t="shared" si="10"/>
        <v>0.29361144121624388</v>
      </c>
      <c r="AL70" s="73">
        <f>RANK(I70,($I70,$K70,$L70,$N70,$P70,$Q70,$R70,$S70,$Y70,$Z70,$AA70,$AB70,$AE70))</f>
        <v>4</v>
      </c>
      <c r="AM70" s="38"/>
      <c r="AN70" s="6">
        <f>RANK(K70,($I70,$K70,$L70,$N70,$P70,$Q70,$R70,$S70,$Y70,$Z70,$AA70,$AB70,$AE70))</f>
        <v>3</v>
      </c>
      <c r="AO70" s="6">
        <f>RANK(L70,($I70,$K70,$L70,$N70,$P70,$Q70,$R70,$S70,$Y70,$Z70,$AA70,$AB70,$AE70))</f>
        <v>5</v>
      </c>
      <c r="AP70" s="36"/>
      <c r="AQ70" s="6">
        <f>RANK(N70,($I70,$K70,$L70,$N70,$P70,$Q70,$R70,$S70,$Y70,$Z70,$AA70,$AB70,$AE70))</f>
        <v>2</v>
      </c>
      <c r="AR70" s="36"/>
      <c r="AS70" s="6">
        <f>RANK(P70,($I70,$K70,$L70,$N70,$P70,$Q70,$R70,$S70,$Y70,$Z70,$AA70,$AB70,$AE70))</f>
        <v>8</v>
      </c>
      <c r="AT70" s="6">
        <f>RANK(Q70,($I70,$K70,$L70,$N70,$P70,$Q70,$R70,$S70,$Y70,$Z70,$AA70,$AB70,$AE70))</f>
        <v>6</v>
      </c>
      <c r="AU70" s="6">
        <f>RANK(R70,($I70,$K70,$L70,$N70,$P70,$Q70,$R70,$S70,$Y70,$Z70,$AA70,$AB70,$AE70))</f>
        <v>7</v>
      </c>
      <c r="AV70" s="6">
        <f>RANK(S70,($I70,$K70,$L70,$N70,$P70,$Q70,$R70,$S70,$Y70,$Z70,$AA70,$AB70,$AE70))</f>
        <v>10</v>
      </c>
      <c r="AW70" s="36"/>
      <c r="AX70" s="36"/>
      <c r="AY70" s="6">
        <f>RANK(AA70,($I70,$K70,$L70,$N70,$P70,$Q70,$R70,$S70,$Y70,$Z70,$AA70,$AB70,$AE70))</f>
        <v>11</v>
      </c>
      <c r="AZ70" s="6">
        <f>RANK(AB70,($I70,$K70,$L70,$N70,$P70,$Q70,$R70,$S70,$Y70,$Z70,$AA70,$AB70,$AE70))</f>
        <v>9</v>
      </c>
      <c r="BA70" s="6">
        <f>RANK(AE70,($I70,$K70,$L70,$N70,$P70,$Q70,$R70,$S70,$Y70,$Z70,$AA70,$AB70,$AE70))</f>
        <v>1</v>
      </c>
      <c r="BB70" s="50"/>
      <c r="BC70" s="62" t="str">
        <f t="shared" si="11"/>
        <v>MC</v>
      </c>
      <c r="BD70" s="7" t="str">
        <f t="shared" si="12"/>
        <v>ninguno</v>
      </c>
      <c r="BE70" s="7" t="str">
        <f t="shared" si="13"/>
        <v>MC</v>
      </c>
      <c r="BF70" s="13">
        <f t="shared" si="14"/>
        <v>3909</v>
      </c>
      <c r="BG70" s="13" t="str">
        <f t="shared" si="15"/>
        <v>ninguno</v>
      </c>
      <c r="BH70" s="13">
        <f t="shared" si="16"/>
        <v>3909</v>
      </c>
      <c r="BI70" s="79">
        <f t="shared" si="17"/>
        <v>0.16018522312830391</v>
      </c>
      <c r="BJ70" s="82">
        <f t="shared" si="18"/>
        <v>3256</v>
      </c>
      <c r="BK70" s="79">
        <f t="shared" si="19"/>
        <v>0.13342621808793997</v>
      </c>
    </row>
    <row r="71" spans="1:63" x14ac:dyDescent="0.2">
      <c r="A71" s="2">
        <v>64</v>
      </c>
      <c r="B71" s="105" t="s">
        <v>82</v>
      </c>
      <c r="C71" s="105">
        <f t="shared" si="0"/>
        <v>1</v>
      </c>
      <c r="D71" s="105">
        <f t="shared" si="1"/>
        <v>0</v>
      </c>
      <c r="E71" s="1">
        <v>19126</v>
      </c>
      <c r="F71" s="2">
        <v>35</v>
      </c>
      <c r="G71" s="2">
        <v>35</v>
      </c>
      <c r="H71" s="97">
        <f t="shared" si="2"/>
        <v>1</v>
      </c>
      <c r="I71" s="34">
        <v>3295</v>
      </c>
      <c r="J71" s="35">
        <v>4133</v>
      </c>
      <c r="K71" s="35">
        <v>4792</v>
      </c>
      <c r="L71" s="35">
        <v>195</v>
      </c>
      <c r="M71" s="35">
        <v>39</v>
      </c>
      <c r="N71" s="36"/>
      <c r="O71" s="35">
        <v>164</v>
      </c>
      <c r="P71" s="35">
        <v>872</v>
      </c>
      <c r="Q71" s="35">
        <v>265</v>
      </c>
      <c r="R71" s="38"/>
      <c r="S71" s="38"/>
      <c r="T71" s="35">
        <v>26</v>
      </c>
      <c r="U71" s="35">
        <v>35</v>
      </c>
      <c r="V71" s="35">
        <v>16</v>
      </c>
      <c r="W71" s="35">
        <v>0</v>
      </c>
      <c r="X71" s="38"/>
      <c r="Y71" s="36"/>
      <c r="Z71" s="36"/>
      <c r="AA71" s="35">
        <v>3</v>
      </c>
      <c r="AB71" s="35">
        <v>342</v>
      </c>
      <c r="AC71" s="37">
        <f t="shared" si="3"/>
        <v>14177</v>
      </c>
      <c r="AD71" s="103">
        <f t="shared" si="4"/>
        <v>0.74124228798494196</v>
      </c>
      <c r="AE71" s="34">
        <f t="shared" si="5"/>
        <v>4413</v>
      </c>
      <c r="AF71" s="50"/>
      <c r="AG71" s="62" t="str">
        <f t="shared" si="6"/>
        <v>PRD</v>
      </c>
      <c r="AH71" s="63" t="str">
        <f t="shared" si="7"/>
        <v>ninguno</v>
      </c>
      <c r="AI71" s="7" t="str">
        <f t="shared" si="8"/>
        <v>PRD</v>
      </c>
      <c r="AJ71" s="13">
        <f t="shared" si="9"/>
        <v>4792</v>
      </c>
      <c r="AK71" s="64">
        <f t="shared" si="10"/>
        <v>0.33801227340057838</v>
      </c>
      <c r="AL71" s="73">
        <f>RANK(I71,($I71,$K71,$L71,$N71,$P71,$Q71,$R71,$S71,$Y71,$Z71,$AA71,$AB71,$AE71))</f>
        <v>3</v>
      </c>
      <c r="AM71" s="38"/>
      <c r="AN71" s="6">
        <f>RANK(K71,($I71,$K71,$L71,$N71,$P71,$Q71,$R71,$S71,$Y71,$Z71,$AA71,$AB71,$AE71))</f>
        <v>1</v>
      </c>
      <c r="AO71" s="6">
        <f>RANK(L71,($I71,$K71,$L71,$N71,$P71,$Q71,$R71,$S71,$Y71,$Z71,$AA71,$AB71,$AE71))</f>
        <v>7</v>
      </c>
      <c r="AP71" s="36"/>
      <c r="AQ71" s="36"/>
      <c r="AR71" s="36"/>
      <c r="AS71" s="6">
        <f>RANK(P71,($I71,$K71,$L71,$N71,$P71,$Q71,$R71,$S71,$Y71,$Z71,$AA71,$AB71,$AE71))</f>
        <v>4</v>
      </c>
      <c r="AT71" s="6">
        <f>RANK(Q71,($I71,$K71,$L71,$N71,$P71,$Q71,$R71,$S71,$Y71,$Z71,$AA71,$AB71,$AE71))</f>
        <v>6</v>
      </c>
      <c r="AU71" s="36"/>
      <c r="AV71" s="36"/>
      <c r="AW71" s="36"/>
      <c r="AX71" s="36"/>
      <c r="AY71" s="6">
        <f>RANK(AA71,($I71,$K71,$L71,$N71,$P71,$Q71,$R71,$S71,$Y71,$Z71,$AA71,$AB71,$AE71))</f>
        <v>8</v>
      </c>
      <c r="AZ71" s="6">
        <f>RANK(AB71,($I71,$K71,$L71,$N71,$P71,$Q71,$R71,$S71,$Y71,$Z71,$AA71,$AB71,$AE71))</f>
        <v>5</v>
      </c>
      <c r="BA71" s="6">
        <f>RANK(AE71,($I71,$K71,$L71,$N71,$P71,$Q71,$R71,$S71,$Y71,$Z71,$AA71,$AB71,$AE71))</f>
        <v>2</v>
      </c>
      <c r="BB71" s="50"/>
      <c r="BC71" s="62" t="str">
        <f t="shared" si="11"/>
        <v>otro</v>
      </c>
      <c r="BD71" s="7" t="str">
        <f t="shared" si="12"/>
        <v>PRI-PVEM-NA</v>
      </c>
      <c r="BE71" s="7" t="str">
        <f t="shared" si="13"/>
        <v>PRI-PVEM-NA</v>
      </c>
      <c r="BF71" s="13" t="str">
        <f t="shared" si="14"/>
        <v>otro</v>
      </c>
      <c r="BG71" s="13">
        <f t="shared" si="15"/>
        <v>4413</v>
      </c>
      <c r="BH71" s="13">
        <f t="shared" si="16"/>
        <v>4413</v>
      </c>
      <c r="BI71" s="79">
        <f t="shared" si="17"/>
        <v>0.31127883191084149</v>
      </c>
      <c r="BJ71" s="82">
        <f t="shared" si="18"/>
        <v>379</v>
      </c>
      <c r="BK71" s="79">
        <f t="shared" si="19"/>
        <v>2.6733441489736887E-2</v>
      </c>
    </row>
    <row r="72" spans="1:63" x14ac:dyDescent="0.2">
      <c r="A72" s="2">
        <v>65</v>
      </c>
      <c r="B72" s="105" t="s">
        <v>117</v>
      </c>
      <c r="C72" s="105">
        <f t="shared" si="0"/>
        <v>0</v>
      </c>
      <c r="D72" s="105">
        <f t="shared" si="1"/>
        <v>0</v>
      </c>
      <c r="E72" s="1">
        <v>24591</v>
      </c>
      <c r="F72" s="2">
        <v>48</v>
      </c>
      <c r="G72" s="2">
        <v>48</v>
      </c>
      <c r="H72" s="97">
        <f t="shared" si="2"/>
        <v>1</v>
      </c>
      <c r="I72" s="34">
        <v>4435</v>
      </c>
      <c r="J72" s="35">
        <v>5137</v>
      </c>
      <c r="K72" s="35">
        <v>281</v>
      </c>
      <c r="L72" s="35">
        <v>115</v>
      </c>
      <c r="M72" s="35">
        <v>172</v>
      </c>
      <c r="N72" s="35">
        <v>425</v>
      </c>
      <c r="O72" s="35">
        <v>3674</v>
      </c>
      <c r="P72" s="35">
        <v>725</v>
      </c>
      <c r="Q72" s="35">
        <v>134</v>
      </c>
      <c r="R72" s="38"/>
      <c r="S72" s="35">
        <v>42</v>
      </c>
      <c r="T72" s="38"/>
      <c r="U72" s="38"/>
      <c r="V72" s="38"/>
      <c r="W72" s="38"/>
      <c r="X72" s="38"/>
      <c r="Y72" s="36"/>
      <c r="Z72" s="36"/>
      <c r="AA72" s="35">
        <v>4</v>
      </c>
      <c r="AB72" s="35">
        <v>588</v>
      </c>
      <c r="AC72" s="37">
        <f t="shared" si="3"/>
        <v>15732</v>
      </c>
      <c r="AD72" s="103">
        <f t="shared" si="4"/>
        <v>0.6397462486275467</v>
      </c>
      <c r="AE72" s="51"/>
      <c r="AF72" s="50"/>
      <c r="AG72" s="62" t="str">
        <f t="shared" si="6"/>
        <v>PRI</v>
      </c>
      <c r="AH72" s="63" t="str">
        <f t="shared" si="7"/>
        <v>ninguno</v>
      </c>
      <c r="AI72" s="7" t="str">
        <f t="shared" si="8"/>
        <v>PRI</v>
      </c>
      <c r="AJ72" s="13">
        <f t="shared" si="9"/>
        <v>5137</v>
      </c>
      <c r="AK72" s="64">
        <f t="shared" si="10"/>
        <v>0.32653190948385458</v>
      </c>
      <c r="AL72" s="73">
        <f>RANK(I72,($I72,$J72,$K72,$L72,$M72,$N72,$O72,$P72,$Q72,$R72,$S72,$Y72,$Z72,$AA72,$AB72))</f>
        <v>2</v>
      </c>
      <c r="AM72" s="6">
        <f>RANK(J72,($I72,$J72,$K72,$L72,$M72,$N72,$O72,$P72,$Q72,$R72,$S72,$Y72,$Z72,$AA72,$AB72))</f>
        <v>1</v>
      </c>
      <c r="AN72" s="6">
        <f>RANK(K72,($I72,$J72,$K72,$L72,$M72,$N72,$O72,$P72,$Q72,$R72,$S72,$Y72,$Z72,$AA72,$AB72))</f>
        <v>7</v>
      </c>
      <c r="AO72" s="6">
        <f>RANK(L72,($I72,$J72,$K72,$L72,$M72,$N72,$O72,$P72,$Q72,$R72,$S72,$Y72,$Z72,$AA72,$AB72))</f>
        <v>10</v>
      </c>
      <c r="AP72" s="6">
        <f>RANK(M72,($I72,$J72,$K72,$L72,$M72,$N72,$O72,$P72,$Q72,$R72,$S72,$Y72,$Z72,$AA72,$AB72))</f>
        <v>8</v>
      </c>
      <c r="AQ72" s="6">
        <f>RANK(N72,($I72,$J72,$K72,$L72,$M72,$N72,$O72,$P72,$Q72,$R72,$S72,$Y72,$Z72,$AA72,$AB72))</f>
        <v>6</v>
      </c>
      <c r="AR72" s="6">
        <f>RANK(O72,($I72,$J72,$K72,$L72,$M72,$N72,$O72,$P72,$Q72,$R72,$S72,$Y72,$Z72,$AA72,$AB72))</f>
        <v>3</v>
      </c>
      <c r="AS72" s="6">
        <f>RANK(P72,($I72,$J72,$K72,$L72,$M72,$N72,$O72,$P72,$Q72,$R72,$S72,$Y72,$Z72,$AA72,$AB72))</f>
        <v>4</v>
      </c>
      <c r="AT72" s="6">
        <f>RANK(Q72,($I72,$J72,$K72,$L72,$M72,$N72,$O72,$P72,$Q72,$R72,$S72,$Y72,$Z72,$AA72,$AB72))</f>
        <v>9</v>
      </c>
      <c r="AU72" s="36"/>
      <c r="AV72" s="6">
        <f>RANK(S72,($I72,$J72,$K72,$L72,$M72,$N72,$O72,$P72,$Q72,$R72,$S72,$Y72,$Z72,$AA72,$AB72))</f>
        <v>11</v>
      </c>
      <c r="AW72" s="36"/>
      <c r="AX72" s="36"/>
      <c r="AY72" s="6">
        <f>RANK(AA72,($I72,$J72,$K72,$L72,$M72,$N72,$O72,$P72,$Q72,$R72,$S72,$Y72,$Z72,$AA72,$AB72))</f>
        <v>12</v>
      </c>
      <c r="AZ72" s="6">
        <f>RANK(AB72,($I72,$J72,$K72,$L72,$M72,$N72,$O72,$P72,$Q72,$R72,$S72,$Y72,$Z72,$AA72,$AB72))</f>
        <v>5</v>
      </c>
      <c r="BA72" s="38"/>
      <c r="BB72" s="50"/>
      <c r="BC72" s="62" t="str">
        <f t="shared" si="11"/>
        <v>PAN</v>
      </c>
      <c r="BD72" s="7" t="str">
        <f t="shared" si="12"/>
        <v>ninguno</v>
      </c>
      <c r="BE72" s="7" t="str">
        <f t="shared" si="13"/>
        <v>PAN</v>
      </c>
      <c r="BF72" s="13">
        <f t="shared" si="14"/>
        <v>4435</v>
      </c>
      <c r="BG72" s="13" t="str">
        <f t="shared" si="15"/>
        <v>ninguno</v>
      </c>
      <c r="BH72" s="13">
        <f t="shared" si="16"/>
        <v>4435</v>
      </c>
      <c r="BI72" s="79">
        <f t="shared" si="17"/>
        <v>0.28190948385456394</v>
      </c>
      <c r="BJ72" s="82">
        <f t="shared" si="18"/>
        <v>702</v>
      </c>
      <c r="BK72" s="79">
        <f t="shared" si="19"/>
        <v>4.4622425629290641E-2</v>
      </c>
    </row>
    <row r="73" spans="1:63" x14ac:dyDescent="0.2">
      <c r="A73" s="2">
        <v>66</v>
      </c>
      <c r="B73" s="105" t="s">
        <v>50</v>
      </c>
      <c r="C73" s="105">
        <f t="shared" ref="C73:C133" si="39">IF(AE73="",0,1)</f>
        <v>1</v>
      </c>
      <c r="D73" s="105">
        <f t="shared" ref="D73:D132" si="40">IF(AF73="",0,1)</f>
        <v>0</v>
      </c>
      <c r="E73" s="1">
        <v>24303</v>
      </c>
      <c r="F73" s="2">
        <v>43</v>
      </c>
      <c r="G73" s="2">
        <v>43</v>
      </c>
      <c r="H73" s="97">
        <f t="shared" ref="H73:H133" si="41">G73/F73</f>
        <v>1</v>
      </c>
      <c r="I73" s="34">
        <v>3105</v>
      </c>
      <c r="J73" s="35">
        <v>5088</v>
      </c>
      <c r="K73" s="35">
        <v>1277</v>
      </c>
      <c r="L73" s="35">
        <v>6052</v>
      </c>
      <c r="M73" s="35">
        <v>72</v>
      </c>
      <c r="N73" s="36"/>
      <c r="O73" s="35">
        <v>42</v>
      </c>
      <c r="P73" s="35">
        <v>110</v>
      </c>
      <c r="Q73" s="35">
        <v>40</v>
      </c>
      <c r="R73" s="35">
        <v>118</v>
      </c>
      <c r="S73" s="35">
        <v>21</v>
      </c>
      <c r="T73" s="35">
        <v>12</v>
      </c>
      <c r="U73" s="35">
        <v>42</v>
      </c>
      <c r="V73" s="35">
        <v>4</v>
      </c>
      <c r="W73" s="35">
        <v>1</v>
      </c>
      <c r="X73" s="38"/>
      <c r="Y73" s="36"/>
      <c r="Z73" s="36"/>
      <c r="AA73" s="35">
        <v>11</v>
      </c>
      <c r="AB73" s="35">
        <v>315</v>
      </c>
      <c r="AC73" s="37">
        <f t="shared" ref="AC73:AC132" si="42">SUM(I73:AB73)</f>
        <v>16310</v>
      </c>
      <c r="AD73" s="103">
        <f t="shared" ref="AD73:AD132" si="43">AC73/E73</f>
        <v>0.67111056248199807</v>
      </c>
      <c r="AE73" s="34">
        <f t="shared" ref="AE73:AE132" si="44">J73+M73+O73+SUM(T73:W73)</f>
        <v>5261</v>
      </c>
      <c r="AF73" s="50"/>
      <c r="AG73" s="62" t="str">
        <f t="shared" ref="AG73:AG132" si="45">IF(AL73=1,$I$7,IF(AM73=1,$J$7,IF(AN73=1,$K$7,IF(AO73=1,$L$7,IF(AP73=1,$M$7,IF(AQ73=1,$N$7,IF(AR73=1,$O$7,IF(AS73=1,$P$7,"otro"))))))))</f>
        <v>PT</v>
      </c>
      <c r="AH73" s="63" t="str">
        <f t="shared" ref="AH73:AH132" si="46">IF(AT73=1,$Q$7,IF(AU73=1,$R$7,IF(AV73=1,$S$7,IF(AW73=1,$Y$7,IF(AX73=1,$Z$7,IF(AZ73=1,$AB$7,IF(BA73=1,$AE$7,IF(BB73=1,$AF$7,"ninguno"))))))))</f>
        <v>ninguno</v>
      </c>
      <c r="AI73" s="7" t="str">
        <f t="shared" ref="AI73:AI132" si="47">IF(AG73="otro",IF(AH73="ninguno","nada",AH73),AG73)</f>
        <v>PT</v>
      </c>
      <c r="AJ73" s="13">
        <f t="shared" ref="AJ73:AJ132" si="48">MAX(I73:AB73,AE73,AF73)</f>
        <v>6052</v>
      </c>
      <c r="AK73" s="64">
        <f t="shared" ref="AK73:AK132" si="49">AJ73/AC73</f>
        <v>0.37106069895769467</v>
      </c>
      <c r="AL73" s="73">
        <f>RANK(I73,($I73,$K73,$L73,$N73,$P73,$Q73,$R73,$S73,$Y73,$Z73,$AA73,$AB73,$AE73))</f>
        <v>3</v>
      </c>
      <c r="AM73" s="38"/>
      <c r="AN73" s="6">
        <f>RANK(K73,($I73,$K73,$L73,$N73,$P73,$Q73,$R73,$S73,$Y73,$Z73,$AA73,$AB73,$AE73))</f>
        <v>4</v>
      </c>
      <c r="AO73" s="6">
        <f>RANK(L73,($I73,$K73,$L73,$N73,$P73,$Q73,$R73,$S73,$Y73,$Z73,$AA73,$AB73,$AE73))</f>
        <v>1</v>
      </c>
      <c r="AP73" s="36"/>
      <c r="AQ73" s="36"/>
      <c r="AR73" s="36"/>
      <c r="AS73" s="6">
        <f>RANK(P73,($I73,$K73,$L73,$N73,$P73,$Q73,$R73,$S73,$Y73,$Z73,$AA73,$AB73,$AE73))</f>
        <v>7</v>
      </c>
      <c r="AT73" s="6">
        <f>RANK(Q73,($I73,$K73,$L73,$N73,$P73,$Q73,$R73,$S73,$Y73,$Z73,$AA73,$AB73,$AE73))</f>
        <v>8</v>
      </c>
      <c r="AU73" s="6">
        <f>RANK(R73,($I73,$K73,$L73,$N73,$P73,$Q73,$R73,$S73,$Y73,$Z73,$AA73,$AB73,$AE73))</f>
        <v>6</v>
      </c>
      <c r="AV73" s="6">
        <f>RANK(S73,($I73,$K73,$L73,$N73,$P73,$Q73,$R73,$S73,$Y73,$Z73,$AA73,$AB73,$AE73))</f>
        <v>9</v>
      </c>
      <c r="AW73" s="36"/>
      <c r="AX73" s="36"/>
      <c r="AY73" s="6">
        <f>RANK(AA73,($I73,$K73,$L73,$N73,$P73,$Q73,$R73,$S73,$Y73,$Z73,$AA73,$AB73,$AE73))</f>
        <v>10</v>
      </c>
      <c r="AZ73" s="6">
        <f>RANK(AB73,($I73,$K73,$L73,$N73,$P73,$Q73,$R73,$S73,$Y73,$Z73,$AA73,$AB73,$AE73))</f>
        <v>5</v>
      </c>
      <c r="BA73" s="6">
        <f>RANK(AE73,($I73,$K73,$L73,$N73,$P73,$Q73,$R73,$S73,$Y73,$Z73,$AA73,$AB73,$AE73))</f>
        <v>2</v>
      </c>
      <c r="BB73" s="50"/>
      <c r="BC73" s="62" t="str">
        <f t="shared" ref="BC73:BC132" si="50">IF(AL73=2,$I$7,IF(AM73=2,$J$7,IF(AN73=2,$K$7,IF(AO73=2,$L$7,IF(AP73=2,$M$7,IF(AQ73=2,$N$7,IF(AR73=2,$O$7,IF(AS73=2,$P$7,"otro"))))))))</f>
        <v>otro</v>
      </c>
      <c r="BD73" s="7" t="str">
        <f t="shared" ref="BD73:BD132" si="51">IF(AT73=2,$Q$7,IF(AU73=2,$R$7,IF(AV73=2,$S$7,IF(AW73=2,$Y$7,IF(AX73=2,$Z$7,IF(AZ73=2,$AB$7,IF(BA73=2,$AE$7,IF(BB73=2,$AF$7,"ninguno"))))))))</f>
        <v>PRI-PVEM-NA</v>
      </c>
      <c r="BE73" s="7" t="str">
        <f t="shared" ref="BE73:BE132" si="52">IF(BC73="otro",IF(BD73="ninguno","nada",BD73),BC73)</f>
        <v>PRI-PVEM-NA</v>
      </c>
      <c r="BF73" s="13" t="str">
        <f t="shared" ref="BF73:BF132" si="53">IF(AL73=2,I73,IF(AM73=2,J73,IF(AN73=2,K73,IF(AO73=2,L73,IF(AP73=2,M73,IF(AQ73=2,N73,IF(AR73=2,O73,IF(AS73=2,P73,"otro"))))))))</f>
        <v>otro</v>
      </c>
      <c r="BG73" s="13">
        <f t="shared" ref="BG73:BG132" si="54">IF(AT73=2,Q73,IF(AU73=2,R73,IF(AV73=2,S73,IF(AW73=2,Y73,IF(AX73=2,Z73,IF(AZ73=2,AB73,IF(BA73=2,AE73,IF(BB73=2,AF73,"ninguno"))))))))</f>
        <v>5261</v>
      </c>
      <c r="BH73" s="13">
        <f t="shared" ref="BH73:BH132" si="55">IF(BF73="otro",IF(BG73="ninguno","nada",BG73),BF73)</f>
        <v>5261</v>
      </c>
      <c r="BI73" s="79">
        <f t="shared" ref="BI73:BI132" si="56">BH73/AC73</f>
        <v>0.32256284488044146</v>
      </c>
      <c r="BJ73" s="82">
        <f t="shared" ref="BJ73:BJ132" si="57">AJ73-BH73</f>
        <v>791</v>
      </c>
      <c r="BK73" s="79">
        <f t="shared" ref="BK73:BK132" si="58">AK73-BI73</f>
        <v>4.8497854077253211E-2</v>
      </c>
    </row>
    <row r="74" spans="1:63" x14ac:dyDescent="0.2">
      <c r="A74" s="2">
        <v>67</v>
      </c>
      <c r="B74" s="105" t="s">
        <v>127</v>
      </c>
      <c r="C74" s="105">
        <f t="shared" si="39"/>
        <v>1</v>
      </c>
      <c r="D74" s="105">
        <f t="shared" si="40"/>
        <v>0</v>
      </c>
      <c r="E74" s="1">
        <v>3922</v>
      </c>
      <c r="F74" s="2">
        <v>10</v>
      </c>
      <c r="G74" s="2">
        <v>10</v>
      </c>
      <c r="H74" s="97">
        <f t="shared" si="41"/>
        <v>1</v>
      </c>
      <c r="I74" s="34">
        <v>9</v>
      </c>
      <c r="J74" s="35">
        <v>1782</v>
      </c>
      <c r="K74" s="35">
        <v>1457</v>
      </c>
      <c r="L74" s="35">
        <v>2</v>
      </c>
      <c r="M74" s="35">
        <v>8</v>
      </c>
      <c r="N74" s="36"/>
      <c r="O74" s="35">
        <v>21</v>
      </c>
      <c r="P74" s="35">
        <v>0</v>
      </c>
      <c r="Q74" s="38"/>
      <c r="R74" s="38"/>
      <c r="S74" s="38"/>
      <c r="T74" s="35">
        <v>0</v>
      </c>
      <c r="U74" s="35">
        <v>6</v>
      </c>
      <c r="V74" s="35">
        <v>5</v>
      </c>
      <c r="W74" s="35">
        <v>0</v>
      </c>
      <c r="X74" s="38"/>
      <c r="Y74" s="36"/>
      <c r="Z74" s="36"/>
      <c r="AA74" s="35">
        <v>0</v>
      </c>
      <c r="AB74" s="35">
        <v>47</v>
      </c>
      <c r="AC74" s="37">
        <f t="shared" si="42"/>
        <v>3337</v>
      </c>
      <c r="AD74" s="103">
        <f t="shared" si="43"/>
        <v>0.850841407445181</v>
      </c>
      <c r="AE74" s="34">
        <f t="shared" si="44"/>
        <v>1822</v>
      </c>
      <c r="AF74" s="50"/>
      <c r="AG74" s="62" t="str">
        <f t="shared" si="45"/>
        <v>otro</v>
      </c>
      <c r="AH74" s="63" t="str">
        <f t="shared" si="46"/>
        <v>PRI-PVEM-NA</v>
      </c>
      <c r="AI74" s="7" t="str">
        <f t="shared" si="47"/>
        <v>PRI-PVEM-NA</v>
      </c>
      <c r="AJ74" s="13">
        <f t="shared" si="48"/>
        <v>1822</v>
      </c>
      <c r="AK74" s="64">
        <f t="shared" si="49"/>
        <v>0.54599940065927477</v>
      </c>
      <c r="AL74" s="73">
        <f>RANK(I74,($I74,$K74,$L74,$N74,$P74,$Q74,$R74,$S74,$Y74,$Z74,$AA74,$AB74,$AE74))</f>
        <v>4</v>
      </c>
      <c r="AM74" s="38"/>
      <c r="AN74" s="6">
        <f>RANK(K74,($I74,$K74,$L74,$N74,$P74,$Q74,$R74,$S74,$Y74,$Z74,$AA74,$AB74,$AE74))</f>
        <v>2</v>
      </c>
      <c r="AO74" s="6">
        <f>RANK(L74,($I74,$K74,$L74,$N74,$P74,$Q74,$R74,$S74,$Y74,$Z74,$AA74,$AB74,$AE74))</f>
        <v>5</v>
      </c>
      <c r="AP74" s="36"/>
      <c r="AQ74" s="36"/>
      <c r="AR74" s="36"/>
      <c r="AS74" s="6">
        <f>RANK(P74,($I74,$K74,$L74,$N74,$P74,$Q74,$R74,$S74,$Y74,$Z74,$AA74,$AB74,$AE74))</f>
        <v>6</v>
      </c>
      <c r="AT74" s="36"/>
      <c r="AU74" s="36"/>
      <c r="AV74" s="36"/>
      <c r="AW74" s="36"/>
      <c r="AX74" s="36"/>
      <c r="AY74" s="6">
        <f>RANK(AA74,($I74,$K74,$L74,$N74,$P74,$Q74,$R74,$S74,$Y74,$Z74,$AA74,$AB74,$AE74))</f>
        <v>6</v>
      </c>
      <c r="AZ74" s="6">
        <f>RANK(AB74,($I74,$K74,$L74,$N74,$P74,$Q74,$R74,$S74,$Y74,$Z74,$AA74,$AB74,$AE74))</f>
        <v>3</v>
      </c>
      <c r="BA74" s="6">
        <f>RANK(AE74,($I74,$K74,$L74,$N74,$P74,$Q74,$R74,$S74,$Y74,$Z74,$AA74,$AB74,$AE74))</f>
        <v>1</v>
      </c>
      <c r="BB74" s="50"/>
      <c r="BC74" s="62" t="str">
        <f t="shared" si="50"/>
        <v>PRD</v>
      </c>
      <c r="BD74" s="7" t="str">
        <f t="shared" si="51"/>
        <v>ninguno</v>
      </c>
      <c r="BE74" s="7" t="str">
        <f t="shared" si="52"/>
        <v>PRD</v>
      </c>
      <c r="BF74" s="13">
        <f t="shared" si="53"/>
        <v>1457</v>
      </c>
      <c r="BG74" s="13" t="str">
        <f t="shared" si="54"/>
        <v>ninguno</v>
      </c>
      <c r="BH74" s="13">
        <f t="shared" si="55"/>
        <v>1457</v>
      </c>
      <c r="BI74" s="79">
        <f t="shared" si="56"/>
        <v>0.43661971830985913</v>
      </c>
      <c r="BJ74" s="82">
        <f t="shared" si="57"/>
        <v>365</v>
      </c>
      <c r="BK74" s="79">
        <f t="shared" si="58"/>
        <v>0.10937968234941564</v>
      </c>
    </row>
    <row r="75" spans="1:63" x14ac:dyDescent="0.2">
      <c r="A75" s="2">
        <v>68</v>
      </c>
      <c r="B75" s="105" t="s">
        <v>105</v>
      </c>
      <c r="C75" s="105">
        <f t="shared" si="39"/>
        <v>0</v>
      </c>
      <c r="D75" s="105">
        <f t="shared" si="40"/>
        <v>1</v>
      </c>
      <c r="E75" s="1">
        <v>50540</v>
      </c>
      <c r="F75" s="2">
        <v>82</v>
      </c>
      <c r="G75" s="2">
        <v>82</v>
      </c>
      <c r="H75" s="97">
        <f t="shared" si="41"/>
        <v>1</v>
      </c>
      <c r="I75" s="34">
        <v>9153</v>
      </c>
      <c r="J75" s="35">
        <v>10640</v>
      </c>
      <c r="K75" s="35">
        <v>1025</v>
      </c>
      <c r="L75" s="35">
        <v>830</v>
      </c>
      <c r="M75" s="35">
        <v>572</v>
      </c>
      <c r="N75" s="35">
        <v>1710</v>
      </c>
      <c r="O75" s="35">
        <v>468</v>
      </c>
      <c r="P75" s="35">
        <v>2356</v>
      </c>
      <c r="Q75" s="35">
        <v>585</v>
      </c>
      <c r="R75" s="35">
        <v>426</v>
      </c>
      <c r="S75" s="35">
        <v>422</v>
      </c>
      <c r="T75" s="38"/>
      <c r="U75" s="38"/>
      <c r="V75" s="38"/>
      <c r="W75" s="38"/>
      <c r="X75" s="35">
        <v>117</v>
      </c>
      <c r="Y75" s="36"/>
      <c r="Z75" s="36"/>
      <c r="AA75" s="35">
        <v>10</v>
      </c>
      <c r="AB75" s="35">
        <v>867</v>
      </c>
      <c r="AC75" s="37">
        <f t="shared" si="42"/>
        <v>29181</v>
      </c>
      <c r="AD75" s="103">
        <f t="shared" si="43"/>
        <v>0.57738425009893157</v>
      </c>
      <c r="AE75" s="51"/>
      <c r="AF75" s="37">
        <f t="shared" ref="AF75:AF130" si="59">I75+L75+X75</f>
        <v>10100</v>
      </c>
      <c r="AG75" s="62" t="str">
        <f t="shared" si="45"/>
        <v>PRI</v>
      </c>
      <c r="AH75" s="63" t="str">
        <f t="shared" si="46"/>
        <v>ninguno</v>
      </c>
      <c r="AI75" s="7" t="str">
        <f t="shared" si="47"/>
        <v>PRI</v>
      </c>
      <c r="AJ75" s="13">
        <f t="shared" si="48"/>
        <v>10640</v>
      </c>
      <c r="AK75" s="64">
        <f t="shared" si="49"/>
        <v>0.36462081491381376</v>
      </c>
      <c r="AL75" s="51"/>
      <c r="AM75" s="6">
        <f>RANK(J75,($J75,$K75,$M75,$N75,$O75,$P75,$Q75,$R75,$S75,$Y75,$Z75,$AA75,$AB75,$AE75,$AF75))</f>
        <v>1</v>
      </c>
      <c r="AN75" s="6">
        <f>RANK(K75,($J75,$K75,$M75,$N75,$O75,$P75,$Q75,$R75,$S75,$Y75,$Z75,$AA75,$AB75,$AE75,$AF75))</f>
        <v>5</v>
      </c>
      <c r="AO75" s="38"/>
      <c r="AP75" s="6">
        <f>RANK(M75,($J75,$K75,$M75,$N75,$O75,$P75,$Q75,$R75,$S75,$Y75,$Z75,$AA75,$AB75,$AE75,$AF75))</f>
        <v>8</v>
      </c>
      <c r="AQ75" s="6">
        <f>RANK(N75,($J75,$K75,$M75,$N75,$O75,$P75,$Q75,$R75,$S75,$Y75,$Z75,$AA75,$AB75,$AE75,$AF75))</f>
        <v>4</v>
      </c>
      <c r="AR75" s="6">
        <f>RANK(O75,($J75,$K75,$M75,$N75,$O75,$P75,$Q75,$R75,$S75,$Y75,$Z75,$AA75,$AB75,$AE75,$AF75))</f>
        <v>9</v>
      </c>
      <c r="AS75" s="6">
        <f>RANK(P75,($J75,$K75,$M75,$N75,$O75,$P75,$Q75,$R75,$S75,$Y75,$Z75,$AA75,$AB75,$AE75,$AF75))</f>
        <v>3</v>
      </c>
      <c r="AT75" s="6">
        <f>RANK(Q75,($J75,$K75,$M75,$N75,$O75,$P75,$Q75,$R75,$S75,$Y75,$Z75,$AA75,$AB75,$AE75,$AF75))</f>
        <v>7</v>
      </c>
      <c r="AU75" s="6">
        <f>RANK(R75,($J75,$K75,$M75,$N75,$O75,$P75,$Q75,$R75,$S75,$Y75,$Z75,$AA75,$AB75,$AE75,$AF75))</f>
        <v>10</v>
      </c>
      <c r="AV75" s="6">
        <f>RANK(S75,($J75,$K75,$M75,$N75,$O75,$P75,$Q75,$R75,$S75,$Y75,$Z75,$AA75,$AB75,$AE75,$AF75))</f>
        <v>11</v>
      </c>
      <c r="AW75" s="36"/>
      <c r="AX75" s="36"/>
      <c r="AY75" s="6">
        <f>RANK(AA75,($J75,$K75,$M75,$N75,$O75,$P75,$Q75,$R75,$S75,$Y75,$Z75,$AA75,$AB75,$AE75,$AF75))</f>
        <v>12</v>
      </c>
      <c r="AZ75" s="6">
        <f>RANK(AB75,($J75,$K75,$M75,$N75,$O75,$P75,$Q75,$R75,$S75,$Y75,$Z75,$AA75,$AB75,$AE75,$AF75))</f>
        <v>6</v>
      </c>
      <c r="BA75" s="38"/>
      <c r="BB75" s="74">
        <f>RANK(AF75,($J75,$K75,$M75,$N75,$O75,$P75,$Q75,$R75,$S75,$Y75,$Z75,$AA75,$AB75,$AE75,$AF75))</f>
        <v>2</v>
      </c>
      <c r="BC75" s="62" t="str">
        <f t="shared" si="50"/>
        <v>otro</v>
      </c>
      <c r="BD75" s="7" t="str">
        <f t="shared" si="51"/>
        <v>PAN-PT</v>
      </c>
      <c r="BE75" s="7" t="str">
        <f t="shared" si="52"/>
        <v>PAN-PT</v>
      </c>
      <c r="BF75" s="13" t="str">
        <f t="shared" si="53"/>
        <v>otro</v>
      </c>
      <c r="BG75" s="13">
        <f t="shared" si="54"/>
        <v>10100</v>
      </c>
      <c r="BH75" s="13">
        <f t="shared" si="55"/>
        <v>10100</v>
      </c>
      <c r="BI75" s="79">
        <f t="shared" si="56"/>
        <v>0.34611562317946609</v>
      </c>
      <c r="BJ75" s="82">
        <f t="shared" si="57"/>
        <v>540</v>
      </c>
      <c r="BK75" s="79">
        <f t="shared" si="58"/>
        <v>1.850519173434767E-2</v>
      </c>
    </row>
    <row r="76" spans="1:63" x14ac:dyDescent="0.2">
      <c r="A76" s="2">
        <v>69</v>
      </c>
      <c r="B76" s="105" t="s">
        <v>3</v>
      </c>
      <c r="C76" s="105">
        <f t="shared" si="39"/>
        <v>0</v>
      </c>
      <c r="D76" s="105">
        <f t="shared" si="40"/>
        <v>1</v>
      </c>
      <c r="E76" s="1">
        <v>18236</v>
      </c>
      <c r="F76" s="2">
        <v>30</v>
      </c>
      <c r="G76" s="2">
        <v>30</v>
      </c>
      <c r="H76" s="97">
        <f t="shared" si="41"/>
        <v>1</v>
      </c>
      <c r="I76" s="34">
        <v>3866</v>
      </c>
      <c r="J76" s="35">
        <v>3486</v>
      </c>
      <c r="K76" s="35">
        <v>196</v>
      </c>
      <c r="L76" s="35">
        <v>141</v>
      </c>
      <c r="M76" s="35">
        <v>109</v>
      </c>
      <c r="N76" s="35">
        <v>697</v>
      </c>
      <c r="O76" s="35">
        <v>247</v>
      </c>
      <c r="P76" s="35">
        <v>1545</v>
      </c>
      <c r="Q76" s="35">
        <v>186</v>
      </c>
      <c r="R76" s="35">
        <v>486</v>
      </c>
      <c r="S76" s="35">
        <v>587</v>
      </c>
      <c r="T76" s="38"/>
      <c r="U76" s="38"/>
      <c r="V76" s="38"/>
      <c r="W76" s="38"/>
      <c r="X76" s="35">
        <v>17</v>
      </c>
      <c r="Y76" s="36"/>
      <c r="Z76" s="36"/>
      <c r="AA76" s="35">
        <v>24</v>
      </c>
      <c r="AB76" s="35">
        <v>287</v>
      </c>
      <c r="AC76" s="37">
        <f t="shared" si="42"/>
        <v>11874</v>
      </c>
      <c r="AD76" s="103">
        <f t="shared" si="43"/>
        <v>0.65112963369159904</v>
      </c>
      <c r="AE76" s="51"/>
      <c r="AF76" s="37">
        <f t="shared" si="59"/>
        <v>4024</v>
      </c>
      <c r="AG76" s="62" t="str">
        <f t="shared" si="45"/>
        <v>otro</v>
      </c>
      <c r="AH76" s="63" t="str">
        <f t="shared" si="46"/>
        <v>PAN-PT</v>
      </c>
      <c r="AI76" s="7" t="str">
        <f t="shared" si="47"/>
        <v>PAN-PT</v>
      </c>
      <c r="AJ76" s="13">
        <f t="shared" si="48"/>
        <v>4024</v>
      </c>
      <c r="AK76" s="64">
        <f t="shared" si="49"/>
        <v>0.3388916961428331</v>
      </c>
      <c r="AL76" s="51"/>
      <c r="AM76" s="6">
        <f>RANK(J76,($J76,$K76,$M76,$N76,$O76,$P76,$Q76,$R76,$S76,$Y76,$Z76,$AA76,$AB76,$AE76,$AF76))</f>
        <v>2</v>
      </c>
      <c r="AN76" s="6">
        <f>RANK(K76,($J76,$K76,$M76,$N76,$O76,$P76,$Q76,$R76,$S76,$Y76,$Z76,$AA76,$AB76,$AE76,$AF76))</f>
        <v>9</v>
      </c>
      <c r="AO76" s="38"/>
      <c r="AP76" s="6">
        <f>RANK(M76,($J76,$K76,$M76,$N76,$O76,$P76,$Q76,$R76,$S76,$Y76,$Z76,$AA76,$AB76,$AE76,$AF76))</f>
        <v>11</v>
      </c>
      <c r="AQ76" s="6">
        <f>RANK(N76,($J76,$K76,$M76,$N76,$O76,$P76,$Q76,$R76,$S76,$Y76,$Z76,$AA76,$AB76,$AE76,$AF76))</f>
        <v>4</v>
      </c>
      <c r="AR76" s="6">
        <f>RANK(O76,($J76,$K76,$M76,$N76,$O76,$P76,$Q76,$R76,$S76,$Y76,$Z76,$AA76,$AB76,$AE76,$AF76))</f>
        <v>8</v>
      </c>
      <c r="AS76" s="6">
        <f>RANK(P76,($J76,$K76,$M76,$N76,$O76,$P76,$Q76,$R76,$S76,$Y76,$Z76,$AA76,$AB76,$AE76,$AF76))</f>
        <v>3</v>
      </c>
      <c r="AT76" s="6">
        <f>RANK(Q76,($J76,$K76,$M76,$N76,$O76,$P76,$Q76,$R76,$S76,$Y76,$Z76,$AA76,$AB76,$AE76,$AF76))</f>
        <v>10</v>
      </c>
      <c r="AU76" s="6">
        <f>RANK(R76,($J76,$K76,$M76,$N76,$O76,$P76,$Q76,$R76,$S76,$Y76,$Z76,$AA76,$AB76,$AE76,$AF76))</f>
        <v>6</v>
      </c>
      <c r="AV76" s="6">
        <f>RANK(S76,($J76,$K76,$M76,$N76,$O76,$P76,$Q76,$R76,$S76,$Y76,$Z76,$AA76,$AB76,$AE76,$AF76))</f>
        <v>5</v>
      </c>
      <c r="AW76" s="36"/>
      <c r="AX76" s="36"/>
      <c r="AY76" s="6">
        <f>RANK(AA76,($J76,$K76,$M76,$N76,$O76,$P76,$Q76,$R76,$S76,$Y76,$Z76,$AA76,$AB76,$AE76,$AF76))</f>
        <v>12</v>
      </c>
      <c r="AZ76" s="6">
        <f>RANK(AB76,($J76,$K76,$M76,$N76,$O76,$P76,$Q76,$R76,$S76,$Y76,$Z76,$AA76,$AB76,$AE76,$AF76))</f>
        <v>7</v>
      </c>
      <c r="BA76" s="38"/>
      <c r="BB76" s="74">
        <f>RANK(AF76,($J76,$K76,$M76,$N76,$O76,$P76,$Q76,$R76,$S76,$Y76,$Z76,$AA76,$AB76,$AE76,$AF76))</f>
        <v>1</v>
      </c>
      <c r="BC76" s="62" t="str">
        <f t="shared" si="50"/>
        <v>PRI</v>
      </c>
      <c r="BD76" s="7" t="str">
        <f t="shared" si="51"/>
        <v>ninguno</v>
      </c>
      <c r="BE76" s="7" t="str">
        <f t="shared" si="52"/>
        <v>PRI</v>
      </c>
      <c r="BF76" s="13">
        <f t="shared" si="53"/>
        <v>3486</v>
      </c>
      <c r="BG76" s="13" t="str">
        <f t="shared" si="54"/>
        <v>ninguno</v>
      </c>
      <c r="BH76" s="13">
        <f t="shared" si="55"/>
        <v>3486</v>
      </c>
      <c r="BI76" s="79">
        <f t="shared" si="56"/>
        <v>0.29358261748357756</v>
      </c>
      <c r="BJ76" s="82">
        <f t="shared" si="57"/>
        <v>538</v>
      </c>
      <c r="BK76" s="79">
        <f t="shared" si="58"/>
        <v>4.5309078659255542E-2</v>
      </c>
    </row>
    <row r="77" spans="1:63" x14ac:dyDescent="0.2">
      <c r="A77" s="2">
        <v>70</v>
      </c>
      <c r="B77" s="105" t="s">
        <v>48</v>
      </c>
      <c r="C77" s="105">
        <f t="shared" si="39"/>
        <v>1</v>
      </c>
      <c r="D77" s="105">
        <f t="shared" si="40"/>
        <v>0</v>
      </c>
      <c r="E77" s="1">
        <v>3561</v>
      </c>
      <c r="F77" s="2">
        <v>6</v>
      </c>
      <c r="G77" s="2">
        <v>6</v>
      </c>
      <c r="H77" s="97">
        <f t="shared" si="41"/>
        <v>1</v>
      </c>
      <c r="I77" s="34">
        <v>911</v>
      </c>
      <c r="J77" s="35">
        <v>1092</v>
      </c>
      <c r="K77" s="35">
        <v>81</v>
      </c>
      <c r="L77" s="35">
        <v>333</v>
      </c>
      <c r="M77" s="35">
        <v>5</v>
      </c>
      <c r="N77" s="35">
        <v>79</v>
      </c>
      <c r="O77" s="35">
        <v>7</v>
      </c>
      <c r="P77" s="35">
        <v>95</v>
      </c>
      <c r="Q77" s="38"/>
      <c r="R77" s="35">
        <v>123</v>
      </c>
      <c r="S77" s="38"/>
      <c r="T77" s="35">
        <v>1</v>
      </c>
      <c r="U77" s="35">
        <v>6</v>
      </c>
      <c r="V77" s="35">
        <v>0</v>
      </c>
      <c r="W77" s="35">
        <v>0</v>
      </c>
      <c r="X77" s="38"/>
      <c r="Y77" s="36"/>
      <c r="Z77" s="36"/>
      <c r="AA77" s="35">
        <v>2</v>
      </c>
      <c r="AB77" s="35">
        <v>25</v>
      </c>
      <c r="AC77" s="37">
        <f t="shared" si="42"/>
        <v>2760</v>
      </c>
      <c r="AD77" s="103">
        <f t="shared" si="43"/>
        <v>0.77506318449873635</v>
      </c>
      <c r="AE77" s="34">
        <f t="shared" si="44"/>
        <v>1111</v>
      </c>
      <c r="AF77" s="50"/>
      <c r="AG77" s="62" t="str">
        <f t="shared" si="45"/>
        <v>otro</v>
      </c>
      <c r="AH77" s="63" t="str">
        <f t="shared" si="46"/>
        <v>PRI-PVEM-NA</v>
      </c>
      <c r="AI77" s="7" t="str">
        <f t="shared" si="47"/>
        <v>PRI-PVEM-NA</v>
      </c>
      <c r="AJ77" s="13">
        <f t="shared" si="48"/>
        <v>1111</v>
      </c>
      <c r="AK77" s="64">
        <f t="shared" si="49"/>
        <v>0.40253623188405796</v>
      </c>
      <c r="AL77" s="73">
        <f>RANK(I77,($I77,$K77,$L77,$N77,$P77,$Q77,$R77,$S77,$Y77,$Z77,$AA77,$AB77,$AE77))</f>
        <v>2</v>
      </c>
      <c r="AM77" s="38"/>
      <c r="AN77" s="6">
        <f>RANK(K77,($I77,$K77,$L77,$N77,$P77,$Q77,$R77,$S77,$Y77,$Z77,$AA77,$AB77,$AE77))</f>
        <v>6</v>
      </c>
      <c r="AO77" s="6">
        <f>RANK(L77,($I77,$K77,$L77,$N77,$P77,$Q77,$R77,$S77,$Y77,$Z77,$AA77,$AB77,$AE77))</f>
        <v>3</v>
      </c>
      <c r="AP77" s="36"/>
      <c r="AQ77" s="6">
        <f>RANK(N77,($I77,$K77,$L77,$N77,$P77,$Q77,$R77,$S77,$Y77,$Z77,$AA77,$AB77,$AE77))</f>
        <v>7</v>
      </c>
      <c r="AR77" s="36"/>
      <c r="AS77" s="6">
        <f>RANK(P77,($I77,$K77,$L77,$N77,$P77,$Q77,$R77,$S77,$Y77,$Z77,$AA77,$AB77,$AE77))</f>
        <v>5</v>
      </c>
      <c r="AT77" s="36"/>
      <c r="AU77" s="6">
        <f>RANK(R77,($I77,$K77,$L77,$N77,$P77,$Q77,$R77,$S77,$Y77,$Z77,$AA77,$AB77,$AE77))</f>
        <v>4</v>
      </c>
      <c r="AV77" s="36"/>
      <c r="AW77" s="36"/>
      <c r="AX77" s="36"/>
      <c r="AY77" s="6">
        <f>RANK(AA77,($I77,$K77,$L77,$N77,$P77,$Q77,$R77,$S77,$Y77,$Z77,$AA77,$AB77,$AE77))</f>
        <v>9</v>
      </c>
      <c r="AZ77" s="6">
        <f>RANK(AB77,($I77,$K77,$L77,$N77,$P77,$Q77,$R77,$S77,$Y77,$Z77,$AA77,$AB77,$AE77))</f>
        <v>8</v>
      </c>
      <c r="BA77" s="6">
        <f>RANK(AE77,($I77,$K77,$L77,$N77,$P77,$Q77,$R77,$S77,$Y77,$Z77,$AA77,$AB77,$AE77))</f>
        <v>1</v>
      </c>
      <c r="BB77" s="50"/>
      <c r="BC77" s="62" t="str">
        <f t="shared" si="50"/>
        <v>PAN</v>
      </c>
      <c r="BD77" s="7" t="str">
        <f t="shared" si="51"/>
        <v>ninguno</v>
      </c>
      <c r="BE77" s="7" t="str">
        <f t="shared" si="52"/>
        <v>PAN</v>
      </c>
      <c r="BF77" s="13">
        <f t="shared" si="53"/>
        <v>911</v>
      </c>
      <c r="BG77" s="13" t="str">
        <f t="shared" si="54"/>
        <v>ninguno</v>
      </c>
      <c r="BH77" s="13">
        <f t="shared" si="55"/>
        <v>911</v>
      </c>
      <c r="BI77" s="79">
        <f t="shared" si="56"/>
        <v>0.33007246376811594</v>
      </c>
      <c r="BJ77" s="82">
        <f t="shared" si="57"/>
        <v>200</v>
      </c>
      <c r="BK77" s="79">
        <f t="shared" si="58"/>
        <v>7.2463768115942018E-2</v>
      </c>
    </row>
    <row r="78" spans="1:63" x14ac:dyDescent="0.2">
      <c r="A78" s="2">
        <v>71</v>
      </c>
      <c r="B78" s="105" t="s">
        <v>73</v>
      </c>
      <c r="C78" s="105">
        <f t="shared" si="39"/>
        <v>1</v>
      </c>
      <c r="D78" s="105">
        <f t="shared" si="40"/>
        <v>0</v>
      </c>
      <c r="E78" s="1">
        <v>177081</v>
      </c>
      <c r="F78" s="2">
        <v>280</v>
      </c>
      <c r="G78" s="2">
        <v>280</v>
      </c>
      <c r="H78" s="97">
        <f t="shared" si="41"/>
        <v>1</v>
      </c>
      <c r="I78" s="34">
        <v>2882</v>
      </c>
      <c r="J78" s="35">
        <v>34450</v>
      </c>
      <c r="K78" s="35">
        <v>18672</v>
      </c>
      <c r="L78" s="35">
        <v>2840</v>
      </c>
      <c r="M78" s="35">
        <v>1740</v>
      </c>
      <c r="N78" s="35">
        <v>2168</v>
      </c>
      <c r="O78" s="35">
        <v>1495</v>
      </c>
      <c r="P78" s="35">
        <v>8680</v>
      </c>
      <c r="Q78" s="35">
        <v>1452</v>
      </c>
      <c r="R78" s="35">
        <v>2556</v>
      </c>
      <c r="S78" s="35">
        <v>301</v>
      </c>
      <c r="T78" s="35">
        <v>252</v>
      </c>
      <c r="U78" s="35">
        <v>528</v>
      </c>
      <c r="V78" s="35">
        <v>23</v>
      </c>
      <c r="W78" s="35">
        <v>13</v>
      </c>
      <c r="X78" s="38"/>
      <c r="Y78" s="36"/>
      <c r="Z78" s="36"/>
      <c r="AA78" s="35">
        <v>79</v>
      </c>
      <c r="AB78" s="35">
        <v>3117</v>
      </c>
      <c r="AC78" s="37">
        <f t="shared" si="42"/>
        <v>81248</v>
      </c>
      <c r="AD78" s="103">
        <f t="shared" si="43"/>
        <v>0.45881828089970128</v>
      </c>
      <c r="AE78" s="34">
        <f t="shared" si="44"/>
        <v>38501</v>
      </c>
      <c r="AF78" s="50"/>
      <c r="AG78" s="62" t="str">
        <f t="shared" si="45"/>
        <v>otro</v>
      </c>
      <c r="AH78" s="63" t="str">
        <f t="shared" si="46"/>
        <v>PRI-PVEM-NA</v>
      </c>
      <c r="AI78" s="7" t="str">
        <f t="shared" si="47"/>
        <v>PRI-PVEM-NA</v>
      </c>
      <c r="AJ78" s="13">
        <f t="shared" si="48"/>
        <v>38501</v>
      </c>
      <c r="AK78" s="64">
        <f t="shared" si="49"/>
        <v>0.47387012603387163</v>
      </c>
      <c r="AL78" s="73">
        <f>RANK(I78,($I78,$K78,$L78,$N78,$P78,$Q78,$R78,$S78,$Y78,$Z78,$AA78,$AB78,$AE78))</f>
        <v>5</v>
      </c>
      <c r="AM78" s="38"/>
      <c r="AN78" s="6">
        <f>RANK(K78,($I78,$K78,$L78,$N78,$P78,$Q78,$R78,$S78,$Y78,$Z78,$AA78,$AB78,$AE78))</f>
        <v>2</v>
      </c>
      <c r="AO78" s="6">
        <f>RANK(L78,($I78,$K78,$L78,$N78,$P78,$Q78,$R78,$S78,$Y78,$Z78,$AA78,$AB78,$AE78))</f>
        <v>6</v>
      </c>
      <c r="AP78" s="36"/>
      <c r="AQ78" s="6">
        <f>RANK(N78,($I78,$K78,$L78,$N78,$P78,$Q78,$R78,$S78,$Y78,$Z78,$AA78,$AB78,$AE78))</f>
        <v>8</v>
      </c>
      <c r="AR78" s="36"/>
      <c r="AS78" s="6">
        <f>RANK(P78,($I78,$K78,$L78,$N78,$P78,$Q78,$R78,$S78,$Y78,$Z78,$AA78,$AB78,$AE78))</f>
        <v>3</v>
      </c>
      <c r="AT78" s="6">
        <f>RANK(Q78,($I78,$K78,$L78,$N78,$P78,$Q78,$R78,$S78,$Y78,$Z78,$AA78,$AB78,$AE78))</f>
        <v>9</v>
      </c>
      <c r="AU78" s="6">
        <f>RANK(R78,($I78,$K78,$L78,$N78,$P78,$Q78,$R78,$S78,$Y78,$Z78,$AA78,$AB78,$AE78))</f>
        <v>7</v>
      </c>
      <c r="AV78" s="6">
        <f>RANK(S78,($I78,$K78,$L78,$N78,$P78,$Q78,$R78,$S78,$Y78,$Z78,$AA78,$AB78,$AE78))</f>
        <v>10</v>
      </c>
      <c r="AW78" s="36"/>
      <c r="AX78" s="36"/>
      <c r="AY78" s="6">
        <f>RANK(AA78,($I78,$K78,$L78,$N78,$P78,$Q78,$R78,$S78,$Y78,$Z78,$AA78,$AB78,$AE78))</f>
        <v>11</v>
      </c>
      <c r="AZ78" s="6">
        <f>RANK(AB78,($I78,$K78,$L78,$N78,$P78,$Q78,$R78,$S78,$Y78,$Z78,$AA78,$AB78,$AE78))</f>
        <v>4</v>
      </c>
      <c r="BA78" s="6">
        <f>RANK(AE78,($I78,$K78,$L78,$N78,$P78,$Q78,$R78,$S78,$Y78,$Z78,$AA78,$AB78,$AE78))</f>
        <v>1</v>
      </c>
      <c r="BB78" s="50"/>
      <c r="BC78" s="62" t="str">
        <f t="shared" si="50"/>
        <v>PRD</v>
      </c>
      <c r="BD78" s="7" t="str">
        <f t="shared" si="51"/>
        <v>ninguno</v>
      </c>
      <c r="BE78" s="7" t="str">
        <f t="shared" si="52"/>
        <v>PRD</v>
      </c>
      <c r="BF78" s="13">
        <f t="shared" si="53"/>
        <v>18672</v>
      </c>
      <c r="BG78" s="13" t="str">
        <f t="shared" si="54"/>
        <v>ninguno</v>
      </c>
      <c r="BH78" s="13">
        <f t="shared" si="55"/>
        <v>18672</v>
      </c>
      <c r="BI78" s="79">
        <f t="shared" si="56"/>
        <v>0.22981488775108311</v>
      </c>
      <c r="BJ78" s="82">
        <f t="shared" si="57"/>
        <v>19829</v>
      </c>
      <c r="BK78" s="79">
        <f t="shared" si="58"/>
        <v>0.24405523828278852</v>
      </c>
    </row>
    <row r="79" spans="1:63" x14ac:dyDescent="0.2">
      <c r="A79" s="2">
        <v>72</v>
      </c>
      <c r="B79" s="105" t="s">
        <v>61</v>
      </c>
      <c r="C79" s="105">
        <f t="shared" si="39"/>
        <v>1</v>
      </c>
      <c r="D79" s="105">
        <f t="shared" si="40"/>
        <v>0</v>
      </c>
      <c r="E79" s="1">
        <v>10878</v>
      </c>
      <c r="F79" s="2">
        <v>20</v>
      </c>
      <c r="G79" s="2">
        <v>20</v>
      </c>
      <c r="H79" s="97">
        <f t="shared" si="41"/>
        <v>1</v>
      </c>
      <c r="I79" s="34">
        <v>1842</v>
      </c>
      <c r="J79" s="35">
        <v>4197</v>
      </c>
      <c r="K79" s="35">
        <v>116</v>
      </c>
      <c r="L79" s="36"/>
      <c r="M79" s="35">
        <v>119</v>
      </c>
      <c r="N79" s="36"/>
      <c r="O79" s="35">
        <v>127</v>
      </c>
      <c r="P79" s="35">
        <v>147</v>
      </c>
      <c r="Q79" s="38"/>
      <c r="R79" s="38"/>
      <c r="S79" s="35">
        <v>37</v>
      </c>
      <c r="T79" s="35">
        <v>24</v>
      </c>
      <c r="U79" s="35">
        <v>104</v>
      </c>
      <c r="V79" s="35">
        <v>1</v>
      </c>
      <c r="W79" s="35">
        <v>0</v>
      </c>
      <c r="X79" s="38"/>
      <c r="Y79" s="36"/>
      <c r="Z79" s="36"/>
      <c r="AA79" s="35">
        <v>2</v>
      </c>
      <c r="AB79" s="35">
        <v>275</v>
      </c>
      <c r="AC79" s="37">
        <f t="shared" si="42"/>
        <v>6991</v>
      </c>
      <c r="AD79" s="103">
        <f t="shared" si="43"/>
        <v>0.64267328553042835</v>
      </c>
      <c r="AE79" s="34">
        <f t="shared" si="44"/>
        <v>4572</v>
      </c>
      <c r="AF79" s="50"/>
      <c r="AG79" s="62" t="str">
        <f t="shared" si="45"/>
        <v>otro</v>
      </c>
      <c r="AH79" s="63" t="str">
        <f t="shared" si="46"/>
        <v>PRI-PVEM-NA</v>
      </c>
      <c r="AI79" s="7" t="str">
        <f t="shared" si="47"/>
        <v>PRI-PVEM-NA</v>
      </c>
      <c r="AJ79" s="13">
        <f t="shared" si="48"/>
        <v>4572</v>
      </c>
      <c r="AK79" s="64">
        <f t="shared" si="49"/>
        <v>0.65398369331998285</v>
      </c>
      <c r="AL79" s="73">
        <f>RANK(I79,($I79,$K79,$L79,$N79,$P79,$Q79,$R79,$S79,$Y79,$Z79,$AA79,$AB79,$AE79))</f>
        <v>2</v>
      </c>
      <c r="AM79" s="38"/>
      <c r="AN79" s="6">
        <f>RANK(K79,($I79,$K79,$L79,$N79,$P79,$Q79,$R79,$S79,$Y79,$Z79,$AA79,$AB79,$AE79))</f>
        <v>5</v>
      </c>
      <c r="AO79" s="38"/>
      <c r="AP79" s="36"/>
      <c r="AQ79" s="36"/>
      <c r="AR79" s="36"/>
      <c r="AS79" s="6">
        <f>RANK(P79,($I79,$K79,$L79,$N79,$P79,$Q79,$R79,$S79,$Y79,$Z79,$AA79,$AB79,$AE79))</f>
        <v>4</v>
      </c>
      <c r="AT79" s="36"/>
      <c r="AU79" s="36"/>
      <c r="AV79" s="6">
        <f>RANK(S79,($I79,$K79,$L79,$N79,$P79,$Q79,$R79,$S79,$Y79,$Z79,$AA79,$AB79,$AE79))</f>
        <v>6</v>
      </c>
      <c r="AW79" s="36"/>
      <c r="AX79" s="36"/>
      <c r="AY79" s="6">
        <f>RANK(AA79,($I79,$K79,$L79,$N79,$P79,$Q79,$R79,$S79,$Y79,$Z79,$AA79,$AB79,$AE79))</f>
        <v>7</v>
      </c>
      <c r="AZ79" s="6">
        <f>RANK(AB79,($I79,$K79,$L79,$N79,$P79,$Q79,$R79,$S79,$Y79,$Z79,$AA79,$AB79,$AE79))</f>
        <v>3</v>
      </c>
      <c r="BA79" s="6">
        <f>RANK(AE79,($I79,$K79,$L79,$N79,$P79,$Q79,$R79,$S79,$Y79,$Z79,$AA79,$AB79,$AE79))</f>
        <v>1</v>
      </c>
      <c r="BB79" s="50"/>
      <c r="BC79" s="62" t="str">
        <f t="shared" si="50"/>
        <v>PAN</v>
      </c>
      <c r="BD79" s="7" t="str">
        <f t="shared" si="51"/>
        <v>ninguno</v>
      </c>
      <c r="BE79" s="7" t="str">
        <f t="shared" si="52"/>
        <v>PAN</v>
      </c>
      <c r="BF79" s="13">
        <f t="shared" si="53"/>
        <v>1842</v>
      </c>
      <c r="BG79" s="13" t="str">
        <f t="shared" si="54"/>
        <v>ninguno</v>
      </c>
      <c r="BH79" s="13">
        <f t="shared" si="55"/>
        <v>1842</v>
      </c>
      <c r="BI79" s="79">
        <f t="shared" si="56"/>
        <v>0.26348161922471747</v>
      </c>
      <c r="BJ79" s="82">
        <f t="shared" si="57"/>
        <v>2730</v>
      </c>
      <c r="BK79" s="79">
        <f t="shared" si="58"/>
        <v>0.39050207409526538</v>
      </c>
    </row>
    <row r="80" spans="1:63" x14ac:dyDescent="0.2">
      <c r="A80" s="2">
        <v>73</v>
      </c>
      <c r="B80" s="105" t="s">
        <v>55</v>
      </c>
      <c r="C80" s="105">
        <f t="shared" si="39"/>
        <v>1</v>
      </c>
      <c r="D80" s="105">
        <f t="shared" si="40"/>
        <v>1</v>
      </c>
      <c r="E80" s="1">
        <v>7901</v>
      </c>
      <c r="F80" s="2">
        <v>13</v>
      </c>
      <c r="G80" s="2">
        <v>13</v>
      </c>
      <c r="H80" s="97">
        <f t="shared" si="41"/>
        <v>1</v>
      </c>
      <c r="I80" s="34">
        <v>104</v>
      </c>
      <c r="J80" s="35">
        <v>2444</v>
      </c>
      <c r="K80" s="35">
        <v>122</v>
      </c>
      <c r="L80" s="35">
        <v>2327</v>
      </c>
      <c r="M80" s="35">
        <v>109</v>
      </c>
      <c r="N80" s="35">
        <v>424</v>
      </c>
      <c r="O80" s="35">
        <v>24</v>
      </c>
      <c r="P80" s="35">
        <v>28</v>
      </c>
      <c r="Q80" s="35">
        <v>27</v>
      </c>
      <c r="R80" s="38"/>
      <c r="S80" s="35">
        <v>10</v>
      </c>
      <c r="T80" s="35">
        <v>16</v>
      </c>
      <c r="U80" s="35">
        <v>47</v>
      </c>
      <c r="V80" s="35">
        <v>2</v>
      </c>
      <c r="W80" s="35">
        <v>0</v>
      </c>
      <c r="X80" s="35">
        <v>29</v>
      </c>
      <c r="Y80" s="35">
        <v>251</v>
      </c>
      <c r="Z80" s="36"/>
      <c r="AA80" s="35">
        <v>7</v>
      </c>
      <c r="AB80" s="35">
        <v>97</v>
      </c>
      <c r="AC80" s="37">
        <f t="shared" si="42"/>
        <v>6068</v>
      </c>
      <c r="AD80" s="103">
        <f t="shared" si="43"/>
        <v>0.76800405012023798</v>
      </c>
      <c r="AE80" s="34">
        <f t="shared" si="44"/>
        <v>2642</v>
      </c>
      <c r="AF80" s="37">
        <f t="shared" si="59"/>
        <v>2460</v>
      </c>
      <c r="AG80" s="62" t="str">
        <f t="shared" si="45"/>
        <v>otro</v>
      </c>
      <c r="AH80" s="63" t="str">
        <f t="shared" si="46"/>
        <v>PRI-PVEM-NA</v>
      </c>
      <c r="AI80" s="7" t="str">
        <f t="shared" si="47"/>
        <v>PRI-PVEM-NA</v>
      </c>
      <c r="AJ80" s="13">
        <f t="shared" si="48"/>
        <v>2642</v>
      </c>
      <c r="AK80" s="64">
        <f t="shared" si="49"/>
        <v>0.43539881344759396</v>
      </c>
      <c r="AL80" s="51"/>
      <c r="AM80" s="38"/>
      <c r="AN80" s="6">
        <f>RANK(K80,($K80,$N80,$P80,$Q80,$R80,$S80,$Y80,$Z80,$AA80,$AB80,$AE80,$AF80))</f>
        <v>5</v>
      </c>
      <c r="AO80" s="38"/>
      <c r="AP80" s="36"/>
      <c r="AQ80" s="6">
        <f>RANK(N80,($K80,$N80,$P80,$Q80,$R80,$S80,$Y80,$Z80,$AA80,$AB80,$AE80,$AF80))</f>
        <v>3</v>
      </c>
      <c r="AR80" s="36"/>
      <c r="AS80" s="6">
        <f>RANK(P80,($K80,$N80,$P80,$Q80,$R80,$S80,$Y80,$Z80,$AA80,$AB80,$AE80,$AF80))</f>
        <v>7</v>
      </c>
      <c r="AT80" s="6">
        <f>RANK(Q80,($K80,$N80,$P80,$Q80,$R80,$S80,$Y80,$Z80,$AA80,$AB80,$AE80,$AF80))</f>
        <v>8</v>
      </c>
      <c r="AU80" s="36"/>
      <c r="AV80" s="6">
        <f>RANK(S80,($K80,$N80,$P80,$Q80,$R80,$S80,$Y80,$Z80,$AA80,$AB80,$AE80,$AF80))</f>
        <v>9</v>
      </c>
      <c r="AW80" s="6">
        <f>RANK(Y80,($K80,$N80,$P80,$Q80,$R80,$S80,$Y80,$Z80,$AA80,$AB80,$AE80,$AF80))</f>
        <v>4</v>
      </c>
      <c r="AX80" s="36"/>
      <c r="AY80" s="6">
        <f>RANK(AA80,($K80,$N80,$P80,$Q80,$R80,$S80,$Y80,$Z80,$AA80,$AB80,$AE80,$AF80))</f>
        <v>10</v>
      </c>
      <c r="AZ80" s="6">
        <f>RANK(AB80,($K80,$N80,$P80,$Q80,$R80,$S80,$Y80,$Z80,$AA80,$AB80,$AE80,$AF80))</f>
        <v>6</v>
      </c>
      <c r="BA80" s="6">
        <f>RANK(AE80,($K80,$N80,$P80,$Q80,$R80,$S80,$Y80,$Z80,$AA80,$AB80,$AE80,$AF80))</f>
        <v>1</v>
      </c>
      <c r="BB80" s="74">
        <f>RANK(AF80,($K80,$N80,$P80,$Q80,$R80,$S80,$Y80,$Z80,$AA80,$AB80,$AE80,$AF80))</f>
        <v>2</v>
      </c>
      <c r="BC80" s="62" t="str">
        <f t="shared" si="50"/>
        <v>otro</v>
      </c>
      <c r="BD80" s="7" t="str">
        <f t="shared" si="51"/>
        <v>PAN-PT</v>
      </c>
      <c r="BE80" s="7" t="str">
        <f t="shared" si="52"/>
        <v>PAN-PT</v>
      </c>
      <c r="BF80" s="13" t="str">
        <f t="shared" si="53"/>
        <v>otro</v>
      </c>
      <c r="BG80" s="13">
        <f t="shared" si="54"/>
        <v>2460</v>
      </c>
      <c r="BH80" s="13">
        <f t="shared" si="55"/>
        <v>2460</v>
      </c>
      <c r="BI80" s="79">
        <f t="shared" si="56"/>
        <v>0.40540540540540543</v>
      </c>
      <c r="BJ80" s="82">
        <f t="shared" si="57"/>
        <v>182</v>
      </c>
      <c r="BK80" s="79">
        <f t="shared" si="58"/>
        <v>2.999340804218853E-2</v>
      </c>
    </row>
    <row r="81" spans="1:63" x14ac:dyDescent="0.2">
      <c r="A81" s="2">
        <v>74</v>
      </c>
      <c r="B81" s="105" t="s">
        <v>74</v>
      </c>
      <c r="C81" s="105">
        <f t="shared" si="39"/>
        <v>1</v>
      </c>
      <c r="D81" s="105">
        <f t="shared" si="40"/>
        <v>0</v>
      </c>
      <c r="E81" s="1">
        <v>14203</v>
      </c>
      <c r="F81" s="2">
        <v>21</v>
      </c>
      <c r="G81" s="2">
        <v>21</v>
      </c>
      <c r="H81" s="97">
        <f t="shared" si="41"/>
        <v>1</v>
      </c>
      <c r="I81" s="34">
        <v>1897</v>
      </c>
      <c r="J81" s="35">
        <v>1765</v>
      </c>
      <c r="K81" s="35">
        <v>884</v>
      </c>
      <c r="L81" s="35">
        <v>1521</v>
      </c>
      <c r="M81" s="35">
        <v>30</v>
      </c>
      <c r="N81" s="35">
        <v>97</v>
      </c>
      <c r="O81" s="35">
        <v>62</v>
      </c>
      <c r="P81" s="35">
        <v>667</v>
      </c>
      <c r="Q81" s="35">
        <v>901</v>
      </c>
      <c r="R81" s="35">
        <v>156</v>
      </c>
      <c r="S81" s="35">
        <v>512</v>
      </c>
      <c r="T81" s="35">
        <v>5</v>
      </c>
      <c r="U81" s="35">
        <v>12</v>
      </c>
      <c r="V81" s="35">
        <v>6</v>
      </c>
      <c r="W81" s="35">
        <v>0</v>
      </c>
      <c r="X81" s="38"/>
      <c r="Y81" s="35">
        <v>81</v>
      </c>
      <c r="Z81" s="36"/>
      <c r="AA81" s="35">
        <v>12</v>
      </c>
      <c r="AB81" s="35">
        <v>175</v>
      </c>
      <c r="AC81" s="37">
        <f t="shared" si="42"/>
        <v>8783</v>
      </c>
      <c r="AD81" s="103">
        <f t="shared" si="43"/>
        <v>0.61839048088432025</v>
      </c>
      <c r="AE81" s="34">
        <f t="shared" si="44"/>
        <v>1880</v>
      </c>
      <c r="AF81" s="50"/>
      <c r="AG81" s="62" t="str">
        <f t="shared" si="45"/>
        <v>PAN</v>
      </c>
      <c r="AH81" s="63" t="str">
        <f t="shared" si="46"/>
        <v>ninguno</v>
      </c>
      <c r="AI81" s="7" t="str">
        <f t="shared" si="47"/>
        <v>PAN</v>
      </c>
      <c r="AJ81" s="13">
        <f t="shared" si="48"/>
        <v>1897</v>
      </c>
      <c r="AK81" s="64">
        <f t="shared" si="49"/>
        <v>0.21598542639189344</v>
      </c>
      <c r="AL81" s="73">
        <f>RANK(I81,($I81,$K81,$L81,$N81,$P81,$Q81,$R81,$S81,$Y81,$Z81,$AA81,$AB81,$AE81))</f>
        <v>1</v>
      </c>
      <c r="AM81" s="38"/>
      <c r="AN81" s="6">
        <f>RANK(K81,($I81,$K81,$L81,$N81,$P81,$Q81,$R81,$S81,$Y81,$Z81,$AA81,$AB81,$AE81))</f>
        <v>5</v>
      </c>
      <c r="AO81" s="6">
        <f>RANK(L81,($I81,$K81,$L81,$N81,$P81,$Q81,$R81,$S81,$Y81,$Z81,$AA81,$AB81,$AE81))</f>
        <v>3</v>
      </c>
      <c r="AP81" s="36"/>
      <c r="AQ81" s="6">
        <f>RANK(N81,($I81,$K81,$L81,$N81,$P81,$Q81,$R81,$S81,$Y81,$Z81,$AA81,$AB81,$AE81))</f>
        <v>10</v>
      </c>
      <c r="AR81" s="36"/>
      <c r="AS81" s="6">
        <f>RANK(P81,($I81,$K81,$L81,$N81,$P81,$Q81,$R81,$S81,$Y81,$Z81,$AA81,$AB81,$AE81))</f>
        <v>6</v>
      </c>
      <c r="AT81" s="6">
        <f>RANK(Q81,($I81,$K81,$L81,$N81,$P81,$Q81,$R81,$S81,$Y81,$Z81,$AA81,$AB81,$AE81))</f>
        <v>4</v>
      </c>
      <c r="AU81" s="6">
        <f>RANK(R81,($I81,$K81,$L81,$N81,$P81,$Q81,$R81,$S81,$Y81,$Z81,$AA81,$AB81,$AE81))</f>
        <v>9</v>
      </c>
      <c r="AV81" s="6">
        <f>RANK(S81,($I81,$K81,$L81,$N81,$P81,$Q81,$R81,$S81,$Y81,$Z81,$AA81,$AB81,$AE81))</f>
        <v>7</v>
      </c>
      <c r="AW81" s="6">
        <f>RANK(Y81,($I81,$K81,$L81,$N81,$P81,$Q81,$R81,$S81,$Y81,$Z81,$AA81,$AB81,$AE81))</f>
        <v>11</v>
      </c>
      <c r="AX81" s="36"/>
      <c r="AY81" s="6">
        <f>RANK(AA81,($I81,$K81,$L81,$N81,$P81,$Q81,$R81,$S81,$Y81,$Z81,$AA81,$AB81,$AE81))</f>
        <v>12</v>
      </c>
      <c r="AZ81" s="6">
        <f>RANK(AB81,($I81,$K81,$L81,$N81,$P81,$Q81,$R81,$S81,$Y81,$Z81,$AA81,$AB81,$AE81))</f>
        <v>8</v>
      </c>
      <c r="BA81" s="6">
        <f>RANK(AE81,($I81,$K81,$L81,$N81,$P81,$Q81,$R81,$S81,$Y81,$Z81,$AA81,$AB81,$AE81))</f>
        <v>2</v>
      </c>
      <c r="BB81" s="50"/>
      <c r="BC81" s="62" t="str">
        <f t="shared" si="50"/>
        <v>otro</v>
      </c>
      <c r="BD81" s="7" t="str">
        <f t="shared" si="51"/>
        <v>PRI-PVEM-NA</v>
      </c>
      <c r="BE81" s="7" t="str">
        <f t="shared" si="52"/>
        <v>PRI-PVEM-NA</v>
      </c>
      <c r="BF81" s="13" t="str">
        <f t="shared" si="53"/>
        <v>otro</v>
      </c>
      <c r="BG81" s="13">
        <f t="shared" si="54"/>
        <v>1880</v>
      </c>
      <c r="BH81" s="13">
        <f t="shared" si="55"/>
        <v>1880</v>
      </c>
      <c r="BI81" s="79">
        <f t="shared" si="56"/>
        <v>0.21404986906523968</v>
      </c>
      <c r="BJ81" s="82">
        <f t="shared" si="57"/>
        <v>17</v>
      </c>
      <c r="BK81" s="79">
        <f t="shared" si="58"/>
        <v>1.935557326653764E-3</v>
      </c>
    </row>
    <row r="82" spans="1:63" ht="25.5" x14ac:dyDescent="0.2">
      <c r="A82" s="2">
        <v>75</v>
      </c>
      <c r="B82" s="105" t="s">
        <v>37</v>
      </c>
      <c r="C82" s="105">
        <f t="shared" si="39"/>
        <v>0</v>
      </c>
      <c r="D82" s="105">
        <f t="shared" si="40"/>
        <v>0</v>
      </c>
      <c r="E82" s="1">
        <v>82158</v>
      </c>
      <c r="F82" s="2">
        <v>136</v>
      </c>
      <c r="G82" s="2">
        <v>136</v>
      </c>
      <c r="H82" s="97">
        <f t="shared" si="41"/>
        <v>1</v>
      </c>
      <c r="I82" s="34">
        <v>8190</v>
      </c>
      <c r="J82" s="35">
        <v>29112</v>
      </c>
      <c r="K82" s="35">
        <v>1457</v>
      </c>
      <c r="L82" s="35">
        <v>1330</v>
      </c>
      <c r="M82" s="35">
        <v>599</v>
      </c>
      <c r="N82" s="35">
        <v>612</v>
      </c>
      <c r="O82" s="35">
        <v>1375</v>
      </c>
      <c r="P82" s="35">
        <v>1598</v>
      </c>
      <c r="Q82" s="35">
        <v>716</v>
      </c>
      <c r="R82" s="35">
        <v>737</v>
      </c>
      <c r="S82" s="35">
        <v>390</v>
      </c>
      <c r="T82" s="38"/>
      <c r="U82" s="38"/>
      <c r="V82" s="38"/>
      <c r="W82" s="38"/>
      <c r="X82" s="38"/>
      <c r="Y82" s="36"/>
      <c r="Z82" s="36"/>
      <c r="AA82" s="35">
        <v>9</v>
      </c>
      <c r="AB82" s="35">
        <v>3014</v>
      </c>
      <c r="AC82" s="37">
        <f t="shared" si="42"/>
        <v>49139</v>
      </c>
      <c r="AD82" s="103">
        <f t="shared" si="43"/>
        <v>0.59810365393510068</v>
      </c>
      <c r="AE82" s="51"/>
      <c r="AF82" s="50"/>
      <c r="AG82" s="62" t="str">
        <f t="shared" si="45"/>
        <v>PRI</v>
      </c>
      <c r="AH82" s="63" t="str">
        <f t="shared" si="46"/>
        <v>ninguno</v>
      </c>
      <c r="AI82" s="7" t="str">
        <f t="shared" si="47"/>
        <v>PRI</v>
      </c>
      <c r="AJ82" s="13">
        <f t="shared" si="48"/>
        <v>29112</v>
      </c>
      <c r="AK82" s="64">
        <f t="shared" si="49"/>
        <v>0.59244184863346827</v>
      </c>
      <c r="AL82" s="73">
        <f>RANK(I82,($I82,$J82,$K82,$L82,$M82,$N82,$O82,$P82,$Q82,$R82,$S82,$Y82,$Z82,$AA82,$AB82))</f>
        <v>2</v>
      </c>
      <c r="AM82" s="6">
        <f>RANK(J82,($I82,$J82,$K82,$L82,$M82,$N82,$O82,$P82,$Q82,$R82,$S82,$Y82,$Z82,$AA82,$AB82))</f>
        <v>1</v>
      </c>
      <c r="AN82" s="6">
        <f>RANK(K82,($I82,$J82,$K82,$L82,$M82,$N82,$O82,$P82,$Q82,$R82,$S82,$Y82,$Z82,$AA82,$AB82))</f>
        <v>5</v>
      </c>
      <c r="AO82" s="6">
        <f>RANK(L82,($I82,$J82,$K82,$L82,$M82,$N82,$O82,$P82,$Q82,$R82,$S82,$Y82,$Z82,$AA82,$AB82))</f>
        <v>7</v>
      </c>
      <c r="AP82" s="6">
        <f>RANK(M82,($I82,$J82,$K82,$L82,$M82,$N82,$O82,$P82,$Q82,$R82,$S82,$Y82,$Z82,$AA82,$AB82))</f>
        <v>11</v>
      </c>
      <c r="AQ82" s="6">
        <f>RANK(N82,($I82,$J82,$K82,$L82,$M82,$N82,$O82,$P82,$Q82,$R82,$S82,$Y82,$Z82,$AA82,$AB82))</f>
        <v>10</v>
      </c>
      <c r="AR82" s="6">
        <f>RANK(O82,($I82,$J82,$K82,$L82,$M82,$N82,$O82,$P82,$Q82,$R82,$S82,$Y82,$Z82,$AA82,$AB82))</f>
        <v>6</v>
      </c>
      <c r="AS82" s="6">
        <f>RANK(P82,($I82,$J82,$K82,$L82,$M82,$N82,$O82,$P82,$Q82,$R82,$S82,$Y82,$Z82,$AA82,$AB82))</f>
        <v>4</v>
      </c>
      <c r="AT82" s="6">
        <f>RANK(Q82,($I82,$J82,$K82,$L82,$M82,$N82,$O82,$P82,$Q82,$R82,$S82,$Y82,$Z82,$AA82,$AB82))</f>
        <v>9</v>
      </c>
      <c r="AU82" s="6">
        <f>RANK(R82,($I82,$J82,$K82,$L82,$M82,$N82,$O82,$P82,$Q82,$R82,$S82,$Y82,$Z82,$AA82,$AB82))</f>
        <v>8</v>
      </c>
      <c r="AV82" s="6">
        <f>RANK(S82,($I82,$J82,$K82,$L82,$M82,$N82,$O82,$P82,$Q82,$R82,$S82,$Y82,$Z82,$AA82,$AB82))</f>
        <v>12</v>
      </c>
      <c r="AW82" s="36"/>
      <c r="AX82" s="36"/>
      <c r="AY82" s="6">
        <f>RANK(AA82,($I82,$J82,$K82,$L82,$M82,$N82,$O82,$P82,$Q82,$R82,$S82,$Y82,$Z82,$AA82,$AB82))</f>
        <v>13</v>
      </c>
      <c r="AZ82" s="6">
        <f>RANK(AB82,($I82,$J82,$K82,$L82,$M82,$N82,$O82,$P82,$Q82,$R82,$S82,$Y82,$Z82,$AA82,$AB82))</f>
        <v>3</v>
      </c>
      <c r="BA82" s="38"/>
      <c r="BB82" s="50"/>
      <c r="BC82" s="62" t="str">
        <f t="shared" si="50"/>
        <v>PAN</v>
      </c>
      <c r="BD82" s="7" t="str">
        <f t="shared" si="51"/>
        <v>ninguno</v>
      </c>
      <c r="BE82" s="7" t="str">
        <f t="shared" si="52"/>
        <v>PAN</v>
      </c>
      <c r="BF82" s="13">
        <f t="shared" si="53"/>
        <v>8190</v>
      </c>
      <c r="BG82" s="13" t="str">
        <f t="shared" si="54"/>
        <v>ninguno</v>
      </c>
      <c r="BH82" s="13">
        <f t="shared" si="55"/>
        <v>8190</v>
      </c>
      <c r="BI82" s="79">
        <f t="shared" si="56"/>
        <v>0.16667005840574697</v>
      </c>
      <c r="BJ82" s="82">
        <f t="shared" si="57"/>
        <v>20922</v>
      </c>
      <c r="BK82" s="79">
        <f t="shared" si="58"/>
        <v>0.42577179022772127</v>
      </c>
    </row>
    <row r="83" spans="1:63" ht="25.5" x14ac:dyDescent="0.2">
      <c r="A83" s="2">
        <v>76</v>
      </c>
      <c r="B83" s="105" t="s">
        <v>63</v>
      </c>
      <c r="C83" s="105">
        <f t="shared" si="39"/>
        <v>1</v>
      </c>
      <c r="D83" s="105">
        <f t="shared" si="40"/>
        <v>0</v>
      </c>
      <c r="E83" s="1">
        <v>18208</v>
      </c>
      <c r="F83" s="2">
        <v>31</v>
      </c>
      <c r="G83" s="2">
        <v>31</v>
      </c>
      <c r="H83" s="97">
        <f t="shared" si="41"/>
        <v>1</v>
      </c>
      <c r="I83" s="34">
        <v>4361</v>
      </c>
      <c r="J83" s="35">
        <v>4268</v>
      </c>
      <c r="K83" s="35">
        <v>88</v>
      </c>
      <c r="L83" s="35">
        <v>193</v>
      </c>
      <c r="M83" s="35">
        <v>44</v>
      </c>
      <c r="N83" s="35">
        <v>347</v>
      </c>
      <c r="O83" s="35">
        <v>71</v>
      </c>
      <c r="P83" s="35">
        <v>2696</v>
      </c>
      <c r="Q83" s="35">
        <v>92</v>
      </c>
      <c r="R83" s="38"/>
      <c r="S83" s="35">
        <v>30</v>
      </c>
      <c r="T83" s="35">
        <v>11</v>
      </c>
      <c r="U83" s="35">
        <v>26</v>
      </c>
      <c r="V83" s="35">
        <v>3</v>
      </c>
      <c r="W83" s="35">
        <v>1</v>
      </c>
      <c r="X83" s="38"/>
      <c r="Y83" s="36"/>
      <c r="Z83" s="36"/>
      <c r="AA83" s="35">
        <v>8</v>
      </c>
      <c r="AB83" s="35">
        <v>239</v>
      </c>
      <c r="AC83" s="37">
        <f t="shared" si="42"/>
        <v>12478</v>
      </c>
      <c r="AD83" s="103">
        <f t="shared" si="43"/>
        <v>0.68530316344463971</v>
      </c>
      <c r="AE83" s="34">
        <f t="shared" si="44"/>
        <v>4424</v>
      </c>
      <c r="AF83" s="50"/>
      <c r="AG83" s="62" t="str">
        <f t="shared" si="45"/>
        <v>otro</v>
      </c>
      <c r="AH83" s="63" t="str">
        <f t="shared" si="46"/>
        <v>PRI-PVEM-NA</v>
      </c>
      <c r="AI83" s="7" t="str">
        <f t="shared" si="47"/>
        <v>PRI-PVEM-NA</v>
      </c>
      <c r="AJ83" s="13">
        <f t="shared" si="48"/>
        <v>4424</v>
      </c>
      <c r="AK83" s="64">
        <f t="shared" si="49"/>
        <v>0.35454399743548648</v>
      </c>
      <c r="AL83" s="73">
        <f>RANK(I83,($I83,$K83,$L83,$N83,$P83,$Q83,$R83,$S83,$Y83,$Z83,$AA83,$AB83,$AE83))</f>
        <v>2</v>
      </c>
      <c r="AM83" s="38"/>
      <c r="AN83" s="6">
        <f>RANK(K83,($I83,$K83,$L83,$N83,$P83,$Q83,$R83,$S83,$Y83,$Z83,$AA83,$AB83,$AE83))</f>
        <v>8</v>
      </c>
      <c r="AO83" s="6">
        <f>RANK(L83,($I83,$K83,$L83,$N83,$P83,$Q83,$R83,$S83,$Y83,$Z83,$AA83,$AB83,$AE83))</f>
        <v>6</v>
      </c>
      <c r="AP83" s="36"/>
      <c r="AQ83" s="6">
        <f>RANK(N83,($I83,$K83,$L83,$N83,$P83,$Q83,$R83,$S83,$Y83,$Z83,$AA83,$AB83,$AE83))</f>
        <v>4</v>
      </c>
      <c r="AR83" s="36"/>
      <c r="AS83" s="6">
        <f>RANK(P83,($I83,$K83,$L83,$N83,$P83,$Q83,$R83,$S83,$Y83,$Z83,$AA83,$AB83,$AE83))</f>
        <v>3</v>
      </c>
      <c r="AT83" s="6">
        <f>RANK(Q83,($I83,$K83,$L83,$N83,$P83,$Q83,$R83,$S83,$Y83,$Z83,$AA83,$AB83,$AE83))</f>
        <v>7</v>
      </c>
      <c r="AU83" s="36"/>
      <c r="AV83" s="6">
        <f>RANK(S83,($I83,$K83,$L83,$N83,$P83,$Q83,$R83,$S83,$Y83,$Z83,$AA83,$AB83,$AE83))</f>
        <v>9</v>
      </c>
      <c r="AW83" s="36"/>
      <c r="AX83" s="36"/>
      <c r="AY83" s="6">
        <f>RANK(AA83,($I83,$K83,$L83,$N83,$P83,$Q83,$R83,$S83,$Y83,$Z83,$AA83,$AB83,$AE83))</f>
        <v>10</v>
      </c>
      <c r="AZ83" s="6">
        <f>RANK(AB83,($I83,$K83,$L83,$N83,$P83,$Q83,$R83,$S83,$Y83,$Z83,$AA83,$AB83,$AE83))</f>
        <v>5</v>
      </c>
      <c r="BA83" s="6">
        <f>RANK(AE83,($I83,$K83,$L83,$N83,$P83,$Q83,$R83,$S83,$Y83,$Z83,$AA83,$AB83,$AE83))</f>
        <v>1</v>
      </c>
      <c r="BB83" s="50"/>
      <c r="BC83" s="62" t="str">
        <f t="shared" si="50"/>
        <v>PAN</v>
      </c>
      <c r="BD83" s="7" t="str">
        <f t="shared" si="51"/>
        <v>ninguno</v>
      </c>
      <c r="BE83" s="7" t="str">
        <f t="shared" si="52"/>
        <v>PAN</v>
      </c>
      <c r="BF83" s="13">
        <f t="shared" si="53"/>
        <v>4361</v>
      </c>
      <c r="BG83" s="13" t="str">
        <f t="shared" si="54"/>
        <v>ninguno</v>
      </c>
      <c r="BH83" s="13">
        <f t="shared" si="55"/>
        <v>4361</v>
      </c>
      <c r="BI83" s="79">
        <f t="shared" si="56"/>
        <v>0.34949511139605705</v>
      </c>
      <c r="BJ83" s="82">
        <f t="shared" si="57"/>
        <v>63</v>
      </c>
      <c r="BK83" s="79">
        <f t="shared" si="58"/>
        <v>5.0488860394294344E-3</v>
      </c>
    </row>
    <row r="84" spans="1:63" x14ac:dyDescent="0.2">
      <c r="A84" s="2">
        <v>77</v>
      </c>
      <c r="B84" s="105" t="s">
        <v>60</v>
      </c>
      <c r="C84" s="105">
        <f t="shared" si="39"/>
        <v>0</v>
      </c>
      <c r="D84" s="105">
        <f t="shared" si="40"/>
        <v>0</v>
      </c>
      <c r="E84" s="1">
        <v>62552</v>
      </c>
      <c r="F84" s="2">
        <v>98</v>
      </c>
      <c r="G84" s="2">
        <v>98</v>
      </c>
      <c r="H84" s="97">
        <f t="shared" si="41"/>
        <v>1</v>
      </c>
      <c r="I84" s="34">
        <v>8659</v>
      </c>
      <c r="J84" s="35">
        <v>11878</v>
      </c>
      <c r="K84" s="35">
        <v>1584</v>
      </c>
      <c r="L84" s="35">
        <v>1396</v>
      </c>
      <c r="M84" s="35">
        <v>778</v>
      </c>
      <c r="N84" s="35">
        <v>2317</v>
      </c>
      <c r="O84" s="35">
        <v>1655</v>
      </c>
      <c r="P84" s="35">
        <v>2541</v>
      </c>
      <c r="Q84" s="35">
        <v>2613</v>
      </c>
      <c r="R84" s="35">
        <v>873</v>
      </c>
      <c r="S84" s="35">
        <v>401</v>
      </c>
      <c r="T84" s="38"/>
      <c r="U84" s="38"/>
      <c r="V84" s="38"/>
      <c r="W84" s="38"/>
      <c r="X84" s="38"/>
      <c r="Y84" s="36"/>
      <c r="Z84" s="36"/>
      <c r="AA84" s="35">
        <v>33</v>
      </c>
      <c r="AB84" s="35">
        <v>984</v>
      </c>
      <c r="AC84" s="37">
        <f t="shared" si="42"/>
        <v>35712</v>
      </c>
      <c r="AD84" s="103">
        <f t="shared" si="43"/>
        <v>0.57091699705844734</v>
      </c>
      <c r="AE84" s="51"/>
      <c r="AF84" s="50"/>
      <c r="AG84" s="62" t="str">
        <f t="shared" si="45"/>
        <v>PRI</v>
      </c>
      <c r="AH84" s="63" t="str">
        <f t="shared" si="46"/>
        <v>ninguno</v>
      </c>
      <c r="AI84" s="7" t="str">
        <f t="shared" si="47"/>
        <v>PRI</v>
      </c>
      <c r="AJ84" s="13">
        <f t="shared" si="48"/>
        <v>11878</v>
      </c>
      <c r="AK84" s="64">
        <f t="shared" si="49"/>
        <v>0.33260528673835127</v>
      </c>
      <c r="AL84" s="73">
        <f>RANK(I84,($I84,$J84,$K84,$L84,$M84,$N84,$O84,$P84,$Q84,$R84,$S84,$Y84,$Z84,$AA84,$AB84))</f>
        <v>2</v>
      </c>
      <c r="AM84" s="6">
        <f>RANK(J84,($I84,$J84,$K84,$L84,$M84,$N84,$O84,$P84,$Q84,$R84,$S84,$Y84,$Z84,$AA84,$AB84))</f>
        <v>1</v>
      </c>
      <c r="AN84" s="6">
        <f>RANK(K84,($I84,$J84,$K84,$L84,$M84,$N84,$O84,$P84,$Q84,$R84,$S84,$Y84,$Z84,$AA84,$AB84))</f>
        <v>7</v>
      </c>
      <c r="AO84" s="6">
        <f>RANK(L84,($I84,$J84,$K84,$L84,$M84,$N84,$O84,$P84,$Q84,$R84,$S84,$Y84,$Z84,$AA84,$AB84))</f>
        <v>8</v>
      </c>
      <c r="AP84" s="6">
        <f>RANK(M84,($I84,$J84,$K84,$L84,$M84,$N84,$O84,$P84,$Q84,$R84,$S84,$Y84,$Z84,$AA84,$AB84))</f>
        <v>11</v>
      </c>
      <c r="AQ84" s="6">
        <f>RANK(N84,($I84,$J84,$K84,$L84,$M84,$N84,$O84,$P84,$Q84,$R84,$S84,$Y84,$Z84,$AA84,$AB84))</f>
        <v>5</v>
      </c>
      <c r="AR84" s="6">
        <f>RANK(O84,($I84,$J84,$K84,$L84,$M84,$N84,$O84,$P84,$Q84,$R84,$S84,$Y84,$Z84,$AA84,$AB84))</f>
        <v>6</v>
      </c>
      <c r="AS84" s="6">
        <f>RANK(P84,($I84,$J84,$K84,$L84,$M84,$N84,$O84,$P84,$Q84,$R84,$S84,$Y84,$Z84,$AA84,$AB84))</f>
        <v>4</v>
      </c>
      <c r="AT84" s="6">
        <f>RANK(Q84,($I84,$J84,$K84,$L84,$M84,$N84,$O84,$P84,$Q84,$R84,$S84,$Y84,$Z84,$AA84,$AB84))</f>
        <v>3</v>
      </c>
      <c r="AU84" s="6">
        <f>RANK(R84,($I84,$J84,$K84,$L84,$M84,$N84,$O84,$P84,$Q84,$R84,$S84,$Y84,$Z84,$AA84,$AB84))</f>
        <v>10</v>
      </c>
      <c r="AV84" s="6">
        <f>RANK(S84,($I84,$J84,$K84,$L84,$M84,$N84,$O84,$P84,$Q84,$R84,$S84,$Y84,$Z84,$AA84,$AB84))</f>
        <v>12</v>
      </c>
      <c r="AW84" s="36"/>
      <c r="AX84" s="36"/>
      <c r="AY84" s="6">
        <f>RANK(AA84,($I84,$J84,$K84,$L84,$M84,$N84,$O84,$P84,$Q84,$R84,$S84,$Y84,$Z84,$AA84,$AB84))</f>
        <v>13</v>
      </c>
      <c r="AZ84" s="6">
        <f>RANK(AB84,($I84,$J84,$K84,$L84,$M84,$N84,$O84,$P84,$Q84,$R84,$S84,$Y84,$Z84,$AA84,$AB84))</f>
        <v>9</v>
      </c>
      <c r="BA84" s="38"/>
      <c r="BB84" s="50"/>
      <c r="BC84" s="62" t="str">
        <f t="shared" si="50"/>
        <v>PAN</v>
      </c>
      <c r="BD84" s="7" t="str">
        <f t="shared" si="51"/>
        <v>ninguno</v>
      </c>
      <c r="BE84" s="7" t="str">
        <f t="shared" si="52"/>
        <v>PAN</v>
      </c>
      <c r="BF84" s="13">
        <f t="shared" si="53"/>
        <v>8659</v>
      </c>
      <c r="BG84" s="13" t="str">
        <f t="shared" si="54"/>
        <v>ninguno</v>
      </c>
      <c r="BH84" s="13">
        <f t="shared" si="55"/>
        <v>8659</v>
      </c>
      <c r="BI84" s="79">
        <f t="shared" si="56"/>
        <v>0.24246751792114696</v>
      </c>
      <c r="BJ84" s="82">
        <f t="shared" si="57"/>
        <v>3219</v>
      </c>
      <c r="BK84" s="79">
        <f t="shared" si="58"/>
        <v>9.0137768817204311E-2</v>
      </c>
    </row>
    <row r="85" spans="1:63" ht="25.5" x14ac:dyDescent="0.2">
      <c r="A85" s="2">
        <v>78</v>
      </c>
      <c r="B85" s="105" t="s">
        <v>67</v>
      </c>
      <c r="C85" s="105">
        <f t="shared" si="39"/>
        <v>1</v>
      </c>
      <c r="D85" s="105">
        <f t="shared" si="40"/>
        <v>0</v>
      </c>
      <c r="E85" s="1">
        <v>4487</v>
      </c>
      <c r="F85" s="2">
        <v>8</v>
      </c>
      <c r="G85" s="2">
        <v>8</v>
      </c>
      <c r="H85" s="97">
        <f t="shared" si="41"/>
        <v>1</v>
      </c>
      <c r="I85" s="42"/>
      <c r="J85" s="35">
        <v>1258</v>
      </c>
      <c r="K85" s="35">
        <v>1510</v>
      </c>
      <c r="L85" s="36"/>
      <c r="M85" s="35">
        <v>25</v>
      </c>
      <c r="N85" s="35">
        <v>649</v>
      </c>
      <c r="O85" s="35">
        <v>14</v>
      </c>
      <c r="P85" s="35">
        <v>170</v>
      </c>
      <c r="Q85" s="38"/>
      <c r="R85" s="38"/>
      <c r="S85" s="38"/>
      <c r="T85" s="35">
        <v>20</v>
      </c>
      <c r="U85" s="35">
        <v>0</v>
      </c>
      <c r="V85" s="35">
        <v>0</v>
      </c>
      <c r="W85" s="35">
        <v>0</v>
      </c>
      <c r="X85" s="38"/>
      <c r="Y85" s="36"/>
      <c r="Z85" s="36"/>
      <c r="AA85" s="35">
        <v>0</v>
      </c>
      <c r="AB85" s="35">
        <v>80</v>
      </c>
      <c r="AC85" s="37">
        <f t="shared" si="42"/>
        <v>3726</v>
      </c>
      <c r="AD85" s="103">
        <f t="shared" si="43"/>
        <v>0.83039893024292399</v>
      </c>
      <c r="AE85" s="34">
        <f t="shared" si="44"/>
        <v>1317</v>
      </c>
      <c r="AF85" s="50"/>
      <c r="AG85" s="62" t="str">
        <f t="shared" si="45"/>
        <v>PRD</v>
      </c>
      <c r="AH85" s="63" t="str">
        <f t="shared" si="46"/>
        <v>ninguno</v>
      </c>
      <c r="AI85" s="7" t="str">
        <f t="shared" si="47"/>
        <v>PRD</v>
      </c>
      <c r="AJ85" s="13">
        <f t="shared" si="48"/>
        <v>1510</v>
      </c>
      <c r="AK85" s="64">
        <f t="shared" si="49"/>
        <v>0.4052603327965647</v>
      </c>
      <c r="AL85" s="73">
        <f>RANK(I85,($I85,$K85,$L85,$N85,$P85,$Q85,$R85,$S85,$Y85,$Z85,$AA85,$AB85,$AE85))</f>
        <v>6</v>
      </c>
      <c r="AM85" s="38"/>
      <c r="AN85" s="6">
        <f>RANK(K85,($I85,$K85,$L85,$N85,$P85,$Q85,$R85,$S85,$Y85,$Z85,$AA85,$AB85,$AE85))</f>
        <v>1</v>
      </c>
      <c r="AO85" s="38"/>
      <c r="AP85" s="36"/>
      <c r="AQ85" s="6">
        <f>RANK(N85,($I85,$K85,$L85,$N85,$P85,$Q85,$R85,$S85,$Y85,$Z85,$AA85,$AB85,$AE85))</f>
        <v>3</v>
      </c>
      <c r="AR85" s="36"/>
      <c r="AS85" s="6">
        <f>RANK(P85,($I85,$K85,$L85,$N85,$P85,$Q85,$R85,$S85,$Y85,$Z85,$AA85,$AB85,$AE85))</f>
        <v>4</v>
      </c>
      <c r="AT85" s="36"/>
      <c r="AU85" s="36"/>
      <c r="AV85" s="36"/>
      <c r="AW85" s="36"/>
      <c r="AX85" s="36"/>
      <c r="AY85" s="6">
        <f>RANK(AA85,($I85,$K85,$L85,$N85,$P85,$Q85,$R85,$S85,$Y85,$Z85,$AA85,$AB85,$AE85))</f>
        <v>6</v>
      </c>
      <c r="AZ85" s="6">
        <f>RANK(AB85,($I85,$K85,$L85,$N85,$P85,$Q85,$R85,$S85,$Y85,$Z85,$AA85,$AB85,$AE85))</f>
        <v>5</v>
      </c>
      <c r="BA85" s="6">
        <f>RANK(AE85,($I85,$K85,$L85,$N85,$P85,$Q85,$R85,$S85,$Y85,$Z85,$AA85,$AB85,$AE85))</f>
        <v>2</v>
      </c>
      <c r="BB85" s="50"/>
      <c r="BC85" s="62" t="str">
        <f t="shared" si="50"/>
        <v>otro</v>
      </c>
      <c r="BD85" s="7" t="str">
        <f t="shared" si="51"/>
        <v>PRI-PVEM-NA</v>
      </c>
      <c r="BE85" s="7" t="str">
        <f t="shared" si="52"/>
        <v>PRI-PVEM-NA</v>
      </c>
      <c r="BF85" s="13" t="str">
        <f t="shared" si="53"/>
        <v>otro</v>
      </c>
      <c r="BG85" s="13">
        <f t="shared" si="54"/>
        <v>1317</v>
      </c>
      <c r="BH85" s="13">
        <f t="shared" si="55"/>
        <v>1317</v>
      </c>
      <c r="BI85" s="79">
        <f t="shared" si="56"/>
        <v>0.35346215780998391</v>
      </c>
      <c r="BJ85" s="82">
        <f t="shared" si="57"/>
        <v>193</v>
      </c>
      <c r="BK85" s="79">
        <f t="shared" si="58"/>
        <v>5.1798174986580792E-2</v>
      </c>
    </row>
    <row r="86" spans="1:63" x14ac:dyDescent="0.2">
      <c r="A86" s="2">
        <v>79</v>
      </c>
      <c r="B86" s="105" t="s">
        <v>41</v>
      </c>
      <c r="C86" s="105">
        <f t="shared" si="39"/>
        <v>0</v>
      </c>
      <c r="D86" s="105">
        <f t="shared" si="40"/>
        <v>0</v>
      </c>
      <c r="E86" s="1">
        <v>6916</v>
      </c>
      <c r="F86" s="2">
        <v>20</v>
      </c>
      <c r="G86" s="2">
        <v>20</v>
      </c>
      <c r="H86" s="97">
        <f t="shared" si="41"/>
        <v>1</v>
      </c>
      <c r="I86" s="34">
        <v>884</v>
      </c>
      <c r="J86" s="35">
        <v>1934</v>
      </c>
      <c r="K86" s="35">
        <v>1258</v>
      </c>
      <c r="L86" s="35">
        <v>1098</v>
      </c>
      <c r="M86" s="35">
        <v>6</v>
      </c>
      <c r="N86" s="35">
        <v>16</v>
      </c>
      <c r="O86" s="35">
        <v>95</v>
      </c>
      <c r="P86" s="35">
        <v>44</v>
      </c>
      <c r="Q86" s="38"/>
      <c r="R86" s="38"/>
      <c r="S86" s="38"/>
      <c r="T86" s="38"/>
      <c r="U86" s="38"/>
      <c r="V86" s="38"/>
      <c r="W86" s="38"/>
      <c r="X86" s="38"/>
      <c r="Y86" s="36"/>
      <c r="Z86" s="36"/>
      <c r="AA86" s="35">
        <v>3</v>
      </c>
      <c r="AB86" s="35">
        <v>75</v>
      </c>
      <c r="AC86" s="37">
        <f t="shared" si="42"/>
        <v>5413</v>
      </c>
      <c r="AD86" s="103">
        <f t="shared" si="43"/>
        <v>0.78267784846732213</v>
      </c>
      <c r="AE86" s="51"/>
      <c r="AF86" s="50"/>
      <c r="AG86" s="62" t="str">
        <f t="shared" si="45"/>
        <v>PRI</v>
      </c>
      <c r="AH86" s="63" t="str">
        <f t="shared" si="46"/>
        <v>ninguno</v>
      </c>
      <c r="AI86" s="7" t="str">
        <f t="shared" si="47"/>
        <v>PRI</v>
      </c>
      <c r="AJ86" s="13">
        <f t="shared" si="48"/>
        <v>1934</v>
      </c>
      <c r="AK86" s="64">
        <f t="shared" si="49"/>
        <v>0.35728801034546465</v>
      </c>
      <c r="AL86" s="73">
        <f>RANK(I86,($I86,$J86,$K86,$L86,$M86,$N86,$O86,$P86,$Q86,$R86,$S86,$Y86,$Z86,$AA86,$AB86))</f>
        <v>4</v>
      </c>
      <c r="AM86" s="6">
        <f>RANK(J86,($I86,$J86,$K86,$L86,$M86,$N86,$O86,$P86,$Q86,$R86,$S86,$Y86,$Z86,$AA86,$AB86))</f>
        <v>1</v>
      </c>
      <c r="AN86" s="6">
        <f>RANK(K86,($I86,$J86,$K86,$L86,$M86,$N86,$O86,$P86,$Q86,$R86,$S86,$Y86,$Z86,$AA86,$AB86))</f>
        <v>2</v>
      </c>
      <c r="AO86" s="6">
        <f>RANK(L86,($I86,$J86,$K86,$L86,$M86,$N86,$O86,$P86,$Q86,$R86,$S86,$Y86,$Z86,$AA86,$AB86))</f>
        <v>3</v>
      </c>
      <c r="AP86" s="6">
        <f>RANK(M86,($I86,$J86,$K86,$L86,$M86,$N86,$O86,$P86,$Q86,$R86,$S86,$Y86,$Z86,$AA86,$AB86))</f>
        <v>9</v>
      </c>
      <c r="AQ86" s="6">
        <f>RANK(N86,($I86,$J86,$K86,$L86,$M86,$N86,$O86,$P86,$Q86,$R86,$S86,$Y86,$Z86,$AA86,$AB86))</f>
        <v>8</v>
      </c>
      <c r="AR86" s="6">
        <f>RANK(O86,($I86,$J86,$K86,$L86,$M86,$N86,$O86,$P86,$Q86,$R86,$S86,$Y86,$Z86,$AA86,$AB86))</f>
        <v>5</v>
      </c>
      <c r="AS86" s="6">
        <f>RANK(P86,($I86,$J86,$K86,$L86,$M86,$N86,$O86,$P86,$Q86,$R86,$S86,$Y86,$Z86,$AA86,$AB86))</f>
        <v>7</v>
      </c>
      <c r="AT86" s="36"/>
      <c r="AU86" s="36"/>
      <c r="AV86" s="36"/>
      <c r="AW86" s="36"/>
      <c r="AX86" s="36"/>
      <c r="AY86" s="6">
        <f>RANK(AA86,($I86,$J86,$K86,$L86,$M86,$N86,$O86,$P86,$Q86,$R86,$S86,$Y86,$Z86,$AA86,$AB86))</f>
        <v>10</v>
      </c>
      <c r="AZ86" s="6">
        <f>RANK(AB86,($I86,$J86,$K86,$L86,$M86,$N86,$O86,$P86,$Q86,$R86,$S86,$Y86,$Z86,$AA86,$AB86))</f>
        <v>6</v>
      </c>
      <c r="BA86" s="38"/>
      <c r="BB86" s="50"/>
      <c r="BC86" s="62" t="str">
        <f t="shared" si="50"/>
        <v>PRD</v>
      </c>
      <c r="BD86" s="7" t="str">
        <f t="shared" si="51"/>
        <v>ninguno</v>
      </c>
      <c r="BE86" s="7" t="str">
        <f t="shared" si="52"/>
        <v>PRD</v>
      </c>
      <c r="BF86" s="13">
        <f t="shared" si="53"/>
        <v>1258</v>
      </c>
      <c r="BG86" s="13" t="str">
        <f t="shared" si="54"/>
        <v>ninguno</v>
      </c>
      <c r="BH86" s="13">
        <f t="shared" si="55"/>
        <v>1258</v>
      </c>
      <c r="BI86" s="79">
        <f t="shared" si="56"/>
        <v>0.23240347312026602</v>
      </c>
      <c r="BJ86" s="82">
        <f t="shared" si="57"/>
        <v>676</v>
      </c>
      <c r="BK86" s="79">
        <f t="shared" si="58"/>
        <v>0.12488453722519863</v>
      </c>
    </row>
    <row r="87" spans="1:63" ht="25.5" x14ac:dyDescent="0.2">
      <c r="A87" s="2">
        <v>80</v>
      </c>
      <c r="B87" s="105" t="s">
        <v>102</v>
      </c>
      <c r="C87" s="105">
        <f t="shared" si="39"/>
        <v>1</v>
      </c>
      <c r="D87" s="105">
        <f t="shared" si="40"/>
        <v>1</v>
      </c>
      <c r="E87" s="1">
        <v>9320</v>
      </c>
      <c r="F87" s="2">
        <v>18</v>
      </c>
      <c r="G87" s="2">
        <v>18</v>
      </c>
      <c r="H87" s="97">
        <f t="shared" si="41"/>
        <v>1</v>
      </c>
      <c r="I87" s="34">
        <v>4341</v>
      </c>
      <c r="J87" s="35">
        <v>2990</v>
      </c>
      <c r="K87" s="35">
        <v>37</v>
      </c>
      <c r="L87" s="35">
        <v>22</v>
      </c>
      <c r="M87" s="35">
        <v>14</v>
      </c>
      <c r="N87" s="36"/>
      <c r="O87" s="35">
        <v>38</v>
      </c>
      <c r="P87" s="35">
        <v>0</v>
      </c>
      <c r="Q87" s="38"/>
      <c r="R87" s="38"/>
      <c r="S87" s="38"/>
      <c r="T87" s="35">
        <v>12</v>
      </c>
      <c r="U87" s="35">
        <v>19</v>
      </c>
      <c r="V87" s="35">
        <v>5</v>
      </c>
      <c r="W87" s="35">
        <v>0</v>
      </c>
      <c r="X87" s="35">
        <v>49</v>
      </c>
      <c r="Y87" s="36"/>
      <c r="Z87" s="36"/>
      <c r="AA87" s="35">
        <v>23</v>
      </c>
      <c r="AB87" s="35">
        <v>121</v>
      </c>
      <c r="AC87" s="37">
        <f t="shared" si="42"/>
        <v>7671</v>
      </c>
      <c r="AD87" s="103">
        <f t="shared" si="43"/>
        <v>0.82306866952789703</v>
      </c>
      <c r="AE87" s="34">
        <f t="shared" si="44"/>
        <v>3078</v>
      </c>
      <c r="AF87" s="37">
        <f t="shared" si="59"/>
        <v>4412</v>
      </c>
      <c r="AG87" s="62" t="str">
        <f t="shared" si="45"/>
        <v>otro</v>
      </c>
      <c r="AH87" s="63" t="str">
        <f t="shared" si="46"/>
        <v>PAN-PT</v>
      </c>
      <c r="AI87" s="7" t="str">
        <f t="shared" si="47"/>
        <v>PAN-PT</v>
      </c>
      <c r="AJ87" s="13">
        <f t="shared" si="48"/>
        <v>4412</v>
      </c>
      <c r="AK87" s="64">
        <f t="shared" si="49"/>
        <v>0.575153174292791</v>
      </c>
      <c r="AL87" s="51"/>
      <c r="AM87" s="38"/>
      <c r="AN87" s="6">
        <f>RANK(K87,($K87,$N87,$P87,$Q87,$R87,$S87,$Y87,$Z87,$AA87,$AB87,$AE87,$AF87))</f>
        <v>4</v>
      </c>
      <c r="AO87" s="38"/>
      <c r="AP87" s="36"/>
      <c r="AQ87" s="36"/>
      <c r="AR87" s="36"/>
      <c r="AS87" s="6">
        <f>RANK(P87,($K87,$N87,$P87,$Q87,$R87,$S87,$Y87,$Z87,$AA87,$AB87,$AE87,$AF87))</f>
        <v>6</v>
      </c>
      <c r="AT87" s="36"/>
      <c r="AU87" s="36"/>
      <c r="AV87" s="36"/>
      <c r="AW87" s="36"/>
      <c r="AX87" s="36"/>
      <c r="AY87" s="6">
        <f>RANK(AA87,($K87,$N87,$P87,$Q87,$R87,$S87,$Y87,$Z87,$AA87,$AB87,$AE87,$AF87))</f>
        <v>5</v>
      </c>
      <c r="AZ87" s="6">
        <f>RANK(AB87,($K87,$N87,$P87,$Q87,$R87,$S87,$Y87,$Z87,$AA87,$AB87,$AE87,$AF87))</f>
        <v>3</v>
      </c>
      <c r="BA87" s="6">
        <f>RANK(AE87,($K87,$N87,$P87,$Q87,$R87,$S87,$Y87,$Z87,$AA87,$AB87,$AE87,$AF87))</f>
        <v>2</v>
      </c>
      <c r="BB87" s="74">
        <f>RANK(AF87,($K87,$N87,$P87,$Q87,$R87,$S87,$Y87,$Z87,$AA87,$AB87,$AE87,$AF87))</f>
        <v>1</v>
      </c>
      <c r="BC87" s="62" t="str">
        <f t="shared" si="50"/>
        <v>otro</v>
      </c>
      <c r="BD87" s="7" t="str">
        <f t="shared" si="51"/>
        <v>PRI-PVEM-NA</v>
      </c>
      <c r="BE87" s="7" t="str">
        <f t="shared" si="52"/>
        <v>PRI-PVEM-NA</v>
      </c>
      <c r="BF87" s="13" t="str">
        <f t="shared" si="53"/>
        <v>otro</v>
      </c>
      <c r="BG87" s="13">
        <f t="shared" si="54"/>
        <v>3078</v>
      </c>
      <c r="BH87" s="13">
        <f t="shared" si="55"/>
        <v>3078</v>
      </c>
      <c r="BI87" s="79">
        <f t="shared" si="56"/>
        <v>0.40125146656237781</v>
      </c>
      <c r="BJ87" s="82">
        <f t="shared" si="57"/>
        <v>1334</v>
      </c>
      <c r="BK87" s="79">
        <f t="shared" si="58"/>
        <v>0.17390170773041319</v>
      </c>
    </row>
    <row r="88" spans="1:63" x14ac:dyDescent="0.2">
      <c r="A88" s="2">
        <v>81</v>
      </c>
      <c r="B88" s="105" t="s">
        <v>47</v>
      </c>
      <c r="C88" s="105">
        <f t="shared" si="39"/>
        <v>0</v>
      </c>
      <c r="D88" s="105">
        <f t="shared" si="40"/>
        <v>0</v>
      </c>
      <c r="E88" s="1">
        <v>18738</v>
      </c>
      <c r="F88" s="2">
        <v>40</v>
      </c>
      <c r="G88" s="2">
        <v>40</v>
      </c>
      <c r="H88" s="97">
        <f t="shared" si="41"/>
        <v>1</v>
      </c>
      <c r="I88" s="34">
        <v>3255</v>
      </c>
      <c r="J88" s="35">
        <v>6235</v>
      </c>
      <c r="K88" s="35">
        <v>2917</v>
      </c>
      <c r="L88" s="36"/>
      <c r="M88" s="35">
        <v>41</v>
      </c>
      <c r="N88" s="35">
        <v>530</v>
      </c>
      <c r="O88" s="35">
        <v>192</v>
      </c>
      <c r="P88" s="35">
        <v>102</v>
      </c>
      <c r="Q88" s="38"/>
      <c r="R88" s="35">
        <v>17</v>
      </c>
      <c r="S88" s="38"/>
      <c r="T88" s="38"/>
      <c r="U88" s="38"/>
      <c r="V88" s="38"/>
      <c r="W88" s="38"/>
      <c r="X88" s="38"/>
      <c r="Y88" s="36"/>
      <c r="Z88" s="36"/>
      <c r="AA88" s="35">
        <v>0</v>
      </c>
      <c r="AB88" s="35">
        <v>457</v>
      </c>
      <c r="AC88" s="37">
        <f t="shared" si="42"/>
        <v>13746</v>
      </c>
      <c r="AD88" s="103">
        <f t="shared" si="43"/>
        <v>0.73358949727825806</v>
      </c>
      <c r="AE88" s="51"/>
      <c r="AF88" s="50"/>
      <c r="AG88" s="62" t="str">
        <f t="shared" si="45"/>
        <v>PRI</v>
      </c>
      <c r="AH88" s="63" t="str">
        <f t="shared" si="46"/>
        <v>ninguno</v>
      </c>
      <c r="AI88" s="7" t="str">
        <f t="shared" si="47"/>
        <v>PRI</v>
      </c>
      <c r="AJ88" s="13">
        <f t="shared" si="48"/>
        <v>6235</v>
      </c>
      <c r="AK88" s="64">
        <f t="shared" si="49"/>
        <v>0.45358649789029537</v>
      </c>
      <c r="AL88" s="73">
        <f>RANK(I88,($I88,$J88,$K88,$L88,$M88,$N88,$O88,$P88,$Q88,$R88,$S88,$Y88,$Z88,$AA88,$AB88))</f>
        <v>2</v>
      </c>
      <c r="AM88" s="6">
        <f>RANK(J88,($I88,$J88,$K88,$L88,$M88,$N88,$O88,$P88,$Q88,$R88,$S88,$Y88,$Z88,$AA88,$AB88))</f>
        <v>1</v>
      </c>
      <c r="AN88" s="6">
        <f>RANK(K88,($I88,$J88,$K88,$L88,$M88,$N88,$O88,$P88,$Q88,$R88,$S88,$Y88,$Z88,$AA88,$AB88))</f>
        <v>3</v>
      </c>
      <c r="AO88" s="38"/>
      <c r="AP88" s="6">
        <f>RANK(M88,($I88,$J88,$K88,$L88,$M88,$N88,$O88,$P88,$Q88,$R88,$S88,$Y88,$Z88,$AA88,$AB88))</f>
        <v>8</v>
      </c>
      <c r="AQ88" s="6">
        <f>RANK(N88,($I88,$J88,$K88,$L88,$M88,$N88,$O88,$P88,$Q88,$R88,$S88,$Y88,$Z88,$AA88,$AB88))</f>
        <v>4</v>
      </c>
      <c r="AR88" s="6">
        <f>RANK(O88,($I88,$J88,$K88,$L88,$M88,$N88,$O88,$P88,$Q88,$R88,$S88,$Y88,$Z88,$AA88,$AB88))</f>
        <v>6</v>
      </c>
      <c r="AS88" s="6">
        <f>RANK(P88,($I88,$J88,$K88,$L88,$M88,$N88,$O88,$P88,$Q88,$R88,$S88,$Y88,$Z88,$AA88,$AB88))</f>
        <v>7</v>
      </c>
      <c r="AT88" s="36"/>
      <c r="AU88" s="6">
        <f>RANK(R88,($I88,$J88,$K88,$L88,$M88,$N88,$O88,$P88,$Q88,$R88,$S88,$Y88,$Z88,$AA88,$AB88))</f>
        <v>9</v>
      </c>
      <c r="AV88" s="36"/>
      <c r="AW88" s="36"/>
      <c r="AX88" s="36"/>
      <c r="AY88" s="6">
        <f>RANK(AA88,($I88,$J88,$K88,$L88,$M88,$N88,$O88,$P88,$Q88,$R88,$S88,$Y88,$Z88,$AA88,$AB88))</f>
        <v>10</v>
      </c>
      <c r="AZ88" s="6">
        <f>RANK(AB88,($I88,$J88,$K88,$L88,$M88,$N88,$O88,$P88,$Q88,$R88,$S88,$Y88,$Z88,$AA88,$AB88))</f>
        <v>5</v>
      </c>
      <c r="BA88" s="38"/>
      <c r="BB88" s="50"/>
      <c r="BC88" s="62" t="str">
        <f t="shared" si="50"/>
        <v>PAN</v>
      </c>
      <c r="BD88" s="7" t="str">
        <f t="shared" si="51"/>
        <v>ninguno</v>
      </c>
      <c r="BE88" s="7" t="str">
        <f t="shared" si="52"/>
        <v>PAN</v>
      </c>
      <c r="BF88" s="13">
        <f t="shared" si="53"/>
        <v>3255</v>
      </c>
      <c r="BG88" s="13" t="str">
        <f t="shared" si="54"/>
        <v>ninguno</v>
      </c>
      <c r="BH88" s="13">
        <f t="shared" si="55"/>
        <v>3255</v>
      </c>
      <c r="BI88" s="79">
        <f t="shared" si="56"/>
        <v>0.23679615888258401</v>
      </c>
      <c r="BJ88" s="82">
        <f t="shared" si="57"/>
        <v>2980</v>
      </c>
      <c r="BK88" s="79">
        <f t="shared" si="58"/>
        <v>0.21679033900771136</v>
      </c>
    </row>
    <row r="89" spans="1:63" x14ac:dyDescent="0.2">
      <c r="A89" s="2">
        <v>82</v>
      </c>
      <c r="B89" s="105" t="s">
        <v>97</v>
      </c>
      <c r="C89" s="105">
        <f t="shared" si="39"/>
        <v>1</v>
      </c>
      <c r="D89" s="105">
        <f t="shared" si="40"/>
        <v>0</v>
      </c>
      <c r="E89" s="1">
        <v>281849</v>
      </c>
      <c r="F89" s="2">
        <v>445</v>
      </c>
      <c r="G89" s="2">
        <v>445</v>
      </c>
      <c r="H89" s="97">
        <f t="shared" si="41"/>
        <v>1</v>
      </c>
      <c r="I89" s="34">
        <v>20425</v>
      </c>
      <c r="J89" s="35">
        <v>61462</v>
      </c>
      <c r="K89" s="35">
        <v>8867</v>
      </c>
      <c r="L89" s="35">
        <v>3008</v>
      </c>
      <c r="M89" s="35">
        <v>4526</v>
      </c>
      <c r="N89" s="35">
        <v>4303</v>
      </c>
      <c r="O89" s="35">
        <v>3604</v>
      </c>
      <c r="P89" s="35">
        <v>17355</v>
      </c>
      <c r="Q89" s="35">
        <v>4406</v>
      </c>
      <c r="R89" s="35">
        <v>8510</v>
      </c>
      <c r="S89" s="35">
        <v>974</v>
      </c>
      <c r="T89" s="35">
        <v>640</v>
      </c>
      <c r="U89" s="35">
        <v>918</v>
      </c>
      <c r="V89" s="35">
        <v>46</v>
      </c>
      <c r="W89" s="35">
        <v>20</v>
      </c>
      <c r="X89" s="38"/>
      <c r="Y89" s="36"/>
      <c r="Z89" s="36"/>
      <c r="AA89" s="35">
        <v>210</v>
      </c>
      <c r="AB89" s="35">
        <v>6291</v>
      </c>
      <c r="AC89" s="37">
        <f t="shared" si="42"/>
        <v>145565</v>
      </c>
      <c r="AD89" s="103">
        <f t="shared" si="43"/>
        <v>0.5164644898509485</v>
      </c>
      <c r="AE89" s="34">
        <f t="shared" si="44"/>
        <v>71216</v>
      </c>
      <c r="AF89" s="50"/>
      <c r="AG89" s="62" t="str">
        <f t="shared" si="45"/>
        <v>otro</v>
      </c>
      <c r="AH89" s="63" t="str">
        <f t="shared" si="46"/>
        <v>PRI-PVEM-NA</v>
      </c>
      <c r="AI89" s="7" t="str">
        <f t="shared" si="47"/>
        <v>PRI-PVEM-NA</v>
      </c>
      <c r="AJ89" s="13">
        <f t="shared" si="48"/>
        <v>71216</v>
      </c>
      <c r="AK89" s="64">
        <f t="shared" si="49"/>
        <v>0.4892384845258132</v>
      </c>
      <c r="AL89" s="73">
        <f>RANK(I89,($I89,$K89,$L89,$N89,$P89,$Q89,$R89,$S89,$Y89,$Z89,$AA89,$AB89,$AE89))</f>
        <v>2</v>
      </c>
      <c r="AM89" s="38"/>
      <c r="AN89" s="6">
        <f>RANK(K89,($I89,$K89,$L89,$N89,$P89,$Q89,$R89,$S89,$Y89,$Z89,$AA89,$AB89,$AE89))</f>
        <v>4</v>
      </c>
      <c r="AO89" s="6">
        <f>RANK(L89,($I89,$K89,$L89,$N89,$P89,$Q89,$R89,$S89,$Y89,$Z89,$AA89,$AB89,$AE89))</f>
        <v>9</v>
      </c>
      <c r="AP89" s="36"/>
      <c r="AQ89" s="6">
        <f>RANK(N89,($I89,$K89,$L89,$N89,$P89,$Q89,$R89,$S89,$Y89,$Z89,$AA89,$AB89,$AE89))</f>
        <v>8</v>
      </c>
      <c r="AR89" s="36"/>
      <c r="AS89" s="6">
        <f>RANK(P89,($I89,$K89,$L89,$N89,$P89,$Q89,$R89,$S89,$Y89,$Z89,$AA89,$AB89,$AE89))</f>
        <v>3</v>
      </c>
      <c r="AT89" s="6">
        <f>RANK(Q89,($I89,$K89,$L89,$N89,$P89,$Q89,$R89,$S89,$Y89,$Z89,$AA89,$AB89,$AE89))</f>
        <v>7</v>
      </c>
      <c r="AU89" s="6">
        <f>RANK(R89,($I89,$K89,$L89,$N89,$P89,$Q89,$R89,$S89,$Y89,$Z89,$AA89,$AB89,$AE89))</f>
        <v>5</v>
      </c>
      <c r="AV89" s="6">
        <f>RANK(S89,($I89,$K89,$L89,$N89,$P89,$Q89,$R89,$S89,$Y89,$Z89,$AA89,$AB89,$AE89))</f>
        <v>10</v>
      </c>
      <c r="AW89" s="36"/>
      <c r="AX89" s="36"/>
      <c r="AY89" s="6">
        <f>RANK(AA89,($I89,$K89,$L89,$N89,$P89,$Q89,$R89,$S89,$Y89,$Z89,$AA89,$AB89,$AE89))</f>
        <v>11</v>
      </c>
      <c r="AZ89" s="6">
        <f>RANK(AB89,($I89,$K89,$L89,$N89,$P89,$Q89,$R89,$S89,$Y89,$Z89,$AA89,$AB89,$AE89))</f>
        <v>6</v>
      </c>
      <c r="BA89" s="6">
        <f>RANK(AE89,($I89,$K89,$L89,$N89,$P89,$Q89,$R89,$S89,$Y89,$Z89,$AA89,$AB89,$AE89))</f>
        <v>1</v>
      </c>
      <c r="BB89" s="50"/>
      <c r="BC89" s="62" t="str">
        <f t="shared" si="50"/>
        <v>PAN</v>
      </c>
      <c r="BD89" s="7" t="str">
        <f t="shared" si="51"/>
        <v>ninguno</v>
      </c>
      <c r="BE89" s="7" t="str">
        <f t="shared" si="52"/>
        <v>PAN</v>
      </c>
      <c r="BF89" s="13">
        <f t="shared" si="53"/>
        <v>20425</v>
      </c>
      <c r="BG89" s="13" t="str">
        <f t="shared" si="54"/>
        <v>ninguno</v>
      </c>
      <c r="BH89" s="13">
        <f t="shared" si="55"/>
        <v>20425</v>
      </c>
      <c r="BI89" s="79">
        <f t="shared" si="56"/>
        <v>0.14031532305155772</v>
      </c>
      <c r="BJ89" s="82">
        <f t="shared" si="57"/>
        <v>50791</v>
      </c>
      <c r="BK89" s="79">
        <f t="shared" si="58"/>
        <v>0.34892316147425551</v>
      </c>
    </row>
    <row r="90" spans="1:63" x14ac:dyDescent="0.2">
      <c r="A90" s="2">
        <v>83</v>
      </c>
      <c r="B90" s="105" t="s">
        <v>107</v>
      </c>
      <c r="C90" s="105">
        <f t="shared" si="39"/>
        <v>0</v>
      </c>
      <c r="D90" s="105">
        <f t="shared" si="40"/>
        <v>1</v>
      </c>
      <c r="E90" s="1">
        <v>52461</v>
      </c>
      <c r="F90" s="2">
        <v>98</v>
      </c>
      <c r="G90" s="2">
        <v>98</v>
      </c>
      <c r="H90" s="97">
        <f t="shared" si="41"/>
        <v>1</v>
      </c>
      <c r="I90" s="34">
        <v>3997</v>
      </c>
      <c r="J90" s="35">
        <v>12804</v>
      </c>
      <c r="K90" s="35">
        <v>12255</v>
      </c>
      <c r="L90" s="35">
        <v>430</v>
      </c>
      <c r="M90" s="35">
        <v>297</v>
      </c>
      <c r="N90" s="35">
        <v>154</v>
      </c>
      <c r="O90" s="35">
        <v>503</v>
      </c>
      <c r="P90" s="35">
        <v>888</v>
      </c>
      <c r="Q90" s="35">
        <v>178</v>
      </c>
      <c r="R90" s="35">
        <v>173</v>
      </c>
      <c r="S90" s="35">
        <v>41</v>
      </c>
      <c r="T90" s="38"/>
      <c r="U90" s="38"/>
      <c r="V90" s="38"/>
      <c r="W90" s="38"/>
      <c r="X90" s="35">
        <v>45</v>
      </c>
      <c r="Y90" s="35">
        <v>938</v>
      </c>
      <c r="Z90" s="36"/>
      <c r="AA90" s="35">
        <v>23</v>
      </c>
      <c r="AB90" s="35">
        <v>1091</v>
      </c>
      <c r="AC90" s="37">
        <f t="shared" si="42"/>
        <v>33817</v>
      </c>
      <c r="AD90" s="103">
        <f t="shared" si="43"/>
        <v>0.64461218810163745</v>
      </c>
      <c r="AE90" s="51"/>
      <c r="AF90" s="37">
        <f t="shared" si="59"/>
        <v>4472</v>
      </c>
      <c r="AG90" s="62" t="str">
        <f t="shared" si="45"/>
        <v>PRI</v>
      </c>
      <c r="AH90" s="63" t="str">
        <f t="shared" si="46"/>
        <v>ninguno</v>
      </c>
      <c r="AI90" s="7" t="str">
        <f t="shared" si="47"/>
        <v>PRI</v>
      </c>
      <c r="AJ90" s="13">
        <f t="shared" si="48"/>
        <v>12804</v>
      </c>
      <c r="AK90" s="64">
        <f t="shared" si="49"/>
        <v>0.37862613478428009</v>
      </c>
      <c r="AL90" s="51"/>
      <c r="AM90" s="6">
        <f>RANK(J90,($J90,$K90,$M90,$N90,$O90,$P90,$Q90,$R90,$S90,$Y90,$Z90,$AA90,$AB90,$AE90,$AF90))</f>
        <v>1</v>
      </c>
      <c r="AN90" s="6">
        <f>RANK(K90,($J90,$K90,$M90,$N90,$O90,$P90,$Q90,$R90,$S90,$Y90,$Z90,$AA90,$AB90,$AE90,$AF90))</f>
        <v>2</v>
      </c>
      <c r="AO90" s="38"/>
      <c r="AP90" s="6">
        <f>RANK(M90,($J90,$K90,$M90,$N90,$O90,$P90,$Q90,$R90,$S90,$Y90,$Z90,$AA90,$AB90,$AE90,$AF90))</f>
        <v>8</v>
      </c>
      <c r="AQ90" s="6">
        <f>RANK(N90,($J90,$K90,$M90,$N90,$O90,$P90,$Q90,$R90,$S90,$Y90,$Z90,$AA90,$AB90,$AE90,$AF90))</f>
        <v>11</v>
      </c>
      <c r="AR90" s="6">
        <f>RANK(O90,($J90,$K90,$M90,$N90,$O90,$P90,$Q90,$R90,$S90,$Y90,$Z90,$AA90,$AB90,$AE90,$AF90))</f>
        <v>7</v>
      </c>
      <c r="AS90" s="6">
        <f>RANK(P90,($J90,$K90,$M90,$N90,$O90,$P90,$Q90,$R90,$S90,$Y90,$Z90,$AA90,$AB90,$AE90,$AF90))</f>
        <v>6</v>
      </c>
      <c r="AT90" s="6">
        <f>RANK(Q90,($J90,$K90,$M90,$N90,$O90,$P90,$Q90,$R90,$S90,$Y90,$Z90,$AA90,$AB90,$AE90,$AF90))</f>
        <v>9</v>
      </c>
      <c r="AU90" s="6">
        <f>RANK(R90,($J90,$K90,$M90,$N90,$O90,$P90,$Q90,$R90,$S90,$Y90,$Z90,$AA90,$AB90,$AE90,$AF90))</f>
        <v>10</v>
      </c>
      <c r="AV90" s="6">
        <f>RANK(S90,($J90,$K90,$M90,$N90,$O90,$P90,$Q90,$R90,$S90,$Y90,$Z90,$AA90,$AB90,$AE90,$AF90))</f>
        <v>12</v>
      </c>
      <c r="AW90" s="6">
        <f>RANK(Y90,($J90,$K90,$M90,$N90,$O90,$P90,$Q90,$R90,$S90,$Y90,$Z90,$AA90,$AB90,$AE90,$AF90))</f>
        <v>5</v>
      </c>
      <c r="AX90" s="36"/>
      <c r="AY90" s="6">
        <f>RANK(AA90,($J90,$K90,$M90,$N90,$O90,$P90,$Q90,$R90,$S90,$Y90,$Z90,$AA90,$AB90,$AE90,$AF90))</f>
        <v>13</v>
      </c>
      <c r="AZ90" s="6">
        <f>RANK(AB90,($J90,$K90,$M90,$N90,$O90,$P90,$Q90,$R90,$S90,$Y90,$Z90,$AA90,$AB90,$AE90,$AF90))</f>
        <v>4</v>
      </c>
      <c r="BA90" s="38"/>
      <c r="BB90" s="74">
        <f>RANK(AF90,($J90,$K90,$M90,$N90,$O90,$P90,$Q90,$R90,$S90,$Y90,$Z90,$AA90,$AB90,$AE90,$AF90))</f>
        <v>3</v>
      </c>
      <c r="BC90" s="62" t="str">
        <f t="shared" si="50"/>
        <v>PRD</v>
      </c>
      <c r="BD90" s="7" t="str">
        <f t="shared" si="51"/>
        <v>ninguno</v>
      </c>
      <c r="BE90" s="7" t="str">
        <f t="shared" si="52"/>
        <v>PRD</v>
      </c>
      <c r="BF90" s="13">
        <f t="shared" si="53"/>
        <v>12255</v>
      </c>
      <c r="BG90" s="13" t="str">
        <f t="shared" si="54"/>
        <v>ninguno</v>
      </c>
      <c r="BH90" s="13">
        <f t="shared" si="55"/>
        <v>12255</v>
      </c>
      <c r="BI90" s="79">
        <f t="shared" si="56"/>
        <v>0.36239169648401692</v>
      </c>
      <c r="BJ90" s="82">
        <f t="shared" si="57"/>
        <v>549</v>
      </c>
      <c r="BK90" s="79">
        <f t="shared" si="58"/>
        <v>1.6234438300263165E-2</v>
      </c>
    </row>
    <row r="91" spans="1:63" x14ac:dyDescent="0.2">
      <c r="A91" s="2">
        <v>84</v>
      </c>
      <c r="B91" s="105" t="s">
        <v>7</v>
      </c>
      <c r="C91" s="105">
        <f t="shared" si="39"/>
        <v>1</v>
      </c>
      <c r="D91" s="105">
        <f t="shared" si="40"/>
        <v>1</v>
      </c>
      <c r="E91" s="1">
        <v>8569</v>
      </c>
      <c r="F91" s="2">
        <v>14</v>
      </c>
      <c r="G91" s="2">
        <v>14</v>
      </c>
      <c r="H91" s="97">
        <f t="shared" si="41"/>
        <v>1</v>
      </c>
      <c r="I91" s="34">
        <v>89</v>
      </c>
      <c r="J91" s="35">
        <v>1382</v>
      </c>
      <c r="K91" s="35">
        <v>518</v>
      </c>
      <c r="L91" s="35">
        <v>1091</v>
      </c>
      <c r="M91" s="35">
        <v>22</v>
      </c>
      <c r="N91" s="35">
        <v>1388</v>
      </c>
      <c r="O91" s="35">
        <v>34</v>
      </c>
      <c r="P91" s="35">
        <v>107</v>
      </c>
      <c r="Q91" s="38"/>
      <c r="R91" s="35">
        <v>553</v>
      </c>
      <c r="S91" s="38"/>
      <c r="T91" s="35">
        <v>10</v>
      </c>
      <c r="U91" s="35">
        <v>23</v>
      </c>
      <c r="V91" s="35">
        <v>0</v>
      </c>
      <c r="W91" s="35">
        <v>0</v>
      </c>
      <c r="X91" s="35">
        <v>31</v>
      </c>
      <c r="Y91" s="36"/>
      <c r="Z91" s="36"/>
      <c r="AA91" s="35">
        <v>2</v>
      </c>
      <c r="AB91" s="35">
        <v>103</v>
      </c>
      <c r="AC91" s="37">
        <f t="shared" si="42"/>
        <v>5353</v>
      </c>
      <c r="AD91" s="103">
        <f t="shared" si="43"/>
        <v>0.62469366320457465</v>
      </c>
      <c r="AE91" s="34">
        <f t="shared" si="44"/>
        <v>1471</v>
      </c>
      <c r="AF91" s="37">
        <f t="shared" si="59"/>
        <v>1211</v>
      </c>
      <c r="AG91" s="62" t="str">
        <f t="shared" si="45"/>
        <v>otro</v>
      </c>
      <c r="AH91" s="63" t="str">
        <f t="shared" si="46"/>
        <v>PRI-PVEM-NA</v>
      </c>
      <c r="AI91" s="7" t="str">
        <f t="shared" si="47"/>
        <v>PRI-PVEM-NA</v>
      </c>
      <c r="AJ91" s="13">
        <f t="shared" si="48"/>
        <v>1471</v>
      </c>
      <c r="AK91" s="64">
        <f t="shared" si="49"/>
        <v>0.27479917803101067</v>
      </c>
      <c r="AL91" s="51"/>
      <c r="AM91" s="38"/>
      <c r="AN91" s="6">
        <f>RANK(K91,($K91,$N91,$P91,$Q91,$R91,$S91,$Y91,$Z91,$AA91,$AB91,$AE91,$AF91))</f>
        <v>5</v>
      </c>
      <c r="AO91" s="38"/>
      <c r="AP91" s="36"/>
      <c r="AQ91" s="6">
        <f>RANK(N91,($K91,$N91,$P91,$Q91,$R91,$S91,$Y91,$Z91,$AA91,$AB91,$AE91,$AF91))</f>
        <v>2</v>
      </c>
      <c r="AR91" s="36"/>
      <c r="AS91" s="6">
        <f>RANK(P91,($K91,$N91,$P91,$Q91,$R91,$S91,$Y91,$Z91,$AA91,$AB91,$AE91,$AF91))</f>
        <v>6</v>
      </c>
      <c r="AT91" s="36"/>
      <c r="AU91" s="6">
        <f>RANK(R91,($K91,$N91,$P91,$Q91,$R91,$S91,$Y91,$Z91,$AA91,$AB91,$AE91,$AF91))</f>
        <v>4</v>
      </c>
      <c r="AV91" s="36"/>
      <c r="AW91" s="36"/>
      <c r="AX91" s="36"/>
      <c r="AY91" s="6">
        <f>RANK(AA91,($K91,$N91,$P91,$Q91,$R91,$S91,$Y91,$Z91,$AA91,$AB91,$AE91,$AF91))</f>
        <v>8</v>
      </c>
      <c r="AZ91" s="6">
        <f>RANK(AB91,($K91,$N91,$P91,$Q91,$R91,$S91,$Y91,$Z91,$AA91,$AB91,$AE91,$AF91))</f>
        <v>7</v>
      </c>
      <c r="BA91" s="6">
        <f>RANK(AE91,($K91,$N91,$P91,$Q91,$R91,$S91,$Y91,$Z91,$AA91,$AB91,$AE91,$AF91))</f>
        <v>1</v>
      </c>
      <c r="BB91" s="74">
        <f>RANK(AF91,($K91,$N91,$P91,$Q91,$R91,$S91,$Y91,$Z91,$AA91,$AB91,$AE91,$AF91))</f>
        <v>3</v>
      </c>
      <c r="BC91" s="62" t="str">
        <f t="shared" si="50"/>
        <v>MC</v>
      </c>
      <c r="BD91" s="7" t="str">
        <f t="shared" si="51"/>
        <v>ninguno</v>
      </c>
      <c r="BE91" s="7" t="str">
        <f t="shared" si="52"/>
        <v>MC</v>
      </c>
      <c r="BF91" s="13">
        <f t="shared" si="53"/>
        <v>1388</v>
      </c>
      <c r="BG91" s="13" t="str">
        <f t="shared" si="54"/>
        <v>ninguno</v>
      </c>
      <c r="BH91" s="13">
        <f t="shared" si="55"/>
        <v>1388</v>
      </c>
      <c r="BI91" s="79">
        <f t="shared" si="56"/>
        <v>0.25929385391369325</v>
      </c>
      <c r="BJ91" s="82">
        <f t="shared" si="57"/>
        <v>83</v>
      </c>
      <c r="BK91" s="79">
        <f t="shared" si="58"/>
        <v>1.5505324117317421E-2</v>
      </c>
    </row>
    <row r="92" spans="1:63" x14ac:dyDescent="0.2">
      <c r="A92" s="2">
        <v>85</v>
      </c>
      <c r="B92" s="105" t="s">
        <v>25</v>
      </c>
      <c r="C92" s="105">
        <f t="shared" si="39"/>
        <v>1</v>
      </c>
      <c r="D92" s="105">
        <f t="shared" si="40"/>
        <v>0</v>
      </c>
      <c r="E92" s="1">
        <v>25694</v>
      </c>
      <c r="F92" s="2">
        <v>41</v>
      </c>
      <c r="G92" s="2">
        <v>41</v>
      </c>
      <c r="H92" s="97">
        <f t="shared" si="41"/>
        <v>1</v>
      </c>
      <c r="I92" s="34">
        <v>7424</v>
      </c>
      <c r="J92" s="35">
        <v>5855</v>
      </c>
      <c r="K92" s="35">
        <v>571</v>
      </c>
      <c r="L92" s="35">
        <v>855</v>
      </c>
      <c r="M92" s="35">
        <v>164</v>
      </c>
      <c r="N92" s="35">
        <v>1111</v>
      </c>
      <c r="O92" s="35">
        <v>142</v>
      </c>
      <c r="P92" s="35">
        <v>348</v>
      </c>
      <c r="Q92" s="38"/>
      <c r="R92" s="38"/>
      <c r="S92" s="35">
        <v>42</v>
      </c>
      <c r="T92" s="35">
        <v>19</v>
      </c>
      <c r="U92" s="35">
        <v>59</v>
      </c>
      <c r="V92" s="35">
        <v>1</v>
      </c>
      <c r="W92" s="35">
        <v>1</v>
      </c>
      <c r="X92" s="38"/>
      <c r="Y92" s="36"/>
      <c r="Z92" s="36"/>
      <c r="AA92" s="35">
        <v>0</v>
      </c>
      <c r="AB92" s="35">
        <v>287</v>
      </c>
      <c r="AC92" s="37">
        <f t="shared" si="42"/>
        <v>16879</v>
      </c>
      <c r="AD92" s="103">
        <f t="shared" si="43"/>
        <v>0.65692379543862378</v>
      </c>
      <c r="AE92" s="34">
        <f t="shared" si="44"/>
        <v>6241</v>
      </c>
      <c r="AF92" s="50"/>
      <c r="AG92" s="62" t="str">
        <f t="shared" si="45"/>
        <v>PAN</v>
      </c>
      <c r="AH92" s="63" t="str">
        <f t="shared" si="46"/>
        <v>ninguno</v>
      </c>
      <c r="AI92" s="7" t="str">
        <f t="shared" si="47"/>
        <v>PAN</v>
      </c>
      <c r="AJ92" s="13">
        <f t="shared" si="48"/>
        <v>7424</v>
      </c>
      <c r="AK92" s="64">
        <f t="shared" si="49"/>
        <v>0.43983648320398128</v>
      </c>
      <c r="AL92" s="73">
        <f>RANK(I92,($I92,$K92,$L92,$N92,$P92,$Q92,$R92,$S92,$Y92,$Z92,$AA92,$AB92,$AE92))</f>
        <v>1</v>
      </c>
      <c r="AM92" s="38"/>
      <c r="AN92" s="6">
        <f>RANK(K92,($I92,$K92,$L92,$N92,$P92,$Q92,$R92,$S92,$Y92,$Z92,$AA92,$AB92,$AE92))</f>
        <v>5</v>
      </c>
      <c r="AO92" s="6">
        <f>RANK(L92,($I92,$K92,$L92,$N92,$P92,$Q92,$R92,$S92,$Y92,$Z92,$AA92,$AB92,$AE92))</f>
        <v>4</v>
      </c>
      <c r="AP92" s="36"/>
      <c r="AQ92" s="6">
        <f>RANK(N92,($I92,$K92,$L92,$N92,$P92,$Q92,$R92,$S92,$Y92,$Z92,$AA92,$AB92,$AE92))</f>
        <v>3</v>
      </c>
      <c r="AR92" s="36"/>
      <c r="AS92" s="6">
        <f>RANK(P92,($I92,$K92,$L92,$N92,$P92,$Q92,$R92,$S92,$Y92,$Z92,$AA92,$AB92,$AE92))</f>
        <v>6</v>
      </c>
      <c r="AT92" s="36"/>
      <c r="AU92" s="36"/>
      <c r="AV92" s="6">
        <f>RANK(S92,($I92,$K92,$L92,$N92,$P92,$Q92,$R92,$S92,$Y92,$Z92,$AA92,$AB92,$AE92))</f>
        <v>8</v>
      </c>
      <c r="AW92" s="36"/>
      <c r="AX92" s="36"/>
      <c r="AY92" s="6">
        <f>RANK(AA92,($I92,$K92,$L92,$N92,$P92,$Q92,$R92,$S92,$Y92,$Z92,$AA92,$AB92,$AE92))</f>
        <v>9</v>
      </c>
      <c r="AZ92" s="6">
        <f>RANK(AB92,($I92,$K92,$L92,$N92,$P92,$Q92,$R92,$S92,$Y92,$Z92,$AA92,$AB92,$AE92))</f>
        <v>7</v>
      </c>
      <c r="BA92" s="6">
        <f>RANK(AE92,($I92,$K92,$L92,$N92,$P92,$Q92,$R92,$S92,$Y92,$Z92,$AA92,$AB92,$AE92))</f>
        <v>2</v>
      </c>
      <c r="BB92" s="50"/>
      <c r="BC92" s="62" t="str">
        <f t="shared" si="50"/>
        <v>otro</v>
      </c>
      <c r="BD92" s="7" t="str">
        <f t="shared" si="51"/>
        <v>PRI-PVEM-NA</v>
      </c>
      <c r="BE92" s="7" t="str">
        <f t="shared" si="52"/>
        <v>PRI-PVEM-NA</v>
      </c>
      <c r="BF92" s="13" t="str">
        <f t="shared" si="53"/>
        <v>otro</v>
      </c>
      <c r="BG92" s="13">
        <f t="shared" si="54"/>
        <v>6241</v>
      </c>
      <c r="BH92" s="13">
        <f t="shared" si="55"/>
        <v>6241</v>
      </c>
      <c r="BI92" s="79">
        <f t="shared" si="56"/>
        <v>0.36974939273653651</v>
      </c>
      <c r="BJ92" s="82">
        <f t="shared" si="57"/>
        <v>1183</v>
      </c>
      <c r="BK92" s="79">
        <f t="shared" si="58"/>
        <v>7.0087090467444768E-2</v>
      </c>
    </row>
    <row r="93" spans="1:63" x14ac:dyDescent="0.2">
      <c r="A93" s="2">
        <v>86</v>
      </c>
      <c r="B93" s="105" t="s">
        <v>34</v>
      </c>
      <c r="C93" s="105">
        <f t="shared" si="39"/>
        <v>1</v>
      </c>
      <c r="D93" s="105">
        <f t="shared" si="40"/>
        <v>0</v>
      </c>
      <c r="E93" s="1">
        <v>45876</v>
      </c>
      <c r="F93" s="2">
        <v>85</v>
      </c>
      <c r="G93" s="2">
        <v>85</v>
      </c>
      <c r="H93" s="97">
        <f t="shared" si="41"/>
        <v>1</v>
      </c>
      <c r="I93" s="34">
        <v>2236</v>
      </c>
      <c r="J93" s="35">
        <v>12361</v>
      </c>
      <c r="K93" s="35">
        <v>12752</v>
      </c>
      <c r="L93" s="35">
        <v>295</v>
      </c>
      <c r="M93" s="35">
        <v>243</v>
      </c>
      <c r="N93" s="35">
        <v>209</v>
      </c>
      <c r="O93" s="35">
        <v>301</v>
      </c>
      <c r="P93" s="35">
        <v>285</v>
      </c>
      <c r="Q93" s="35">
        <v>249</v>
      </c>
      <c r="R93" s="35">
        <v>254</v>
      </c>
      <c r="S93" s="35">
        <v>33</v>
      </c>
      <c r="T93" s="35">
        <v>27</v>
      </c>
      <c r="U93" s="35">
        <v>161</v>
      </c>
      <c r="V93" s="35">
        <v>13</v>
      </c>
      <c r="W93" s="35">
        <v>2</v>
      </c>
      <c r="X93" s="38"/>
      <c r="Y93" s="36"/>
      <c r="Z93" s="36"/>
      <c r="AA93" s="35">
        <v>12</v>
      </c>
      <c r="AB93" s="35">
        <v>1214</v>
      </c>
      <c r="AC93" s="37">
        <f t="shared" si="42"/>
        <v>30647</v>
      </c>
      <c r="AD93" s="103">
        <f t="shared" si="43"/>
        <v>0.6680399337344145</v>
      </c>
      <c r="AE93" s="34">
        <f t="shared" si="44"/>
        <v>13108</v>
      </c>
      <c r="AF93" s="50"/>
      <c r="AG93" s="62" t="str">
        <f t="shared" si="45"/>
        <v>otro</v>
      </c>
      <c r="AH93" s="63" t="str">
        <f t="shared" si="46"/>
        <v>PRI-PVEM-NA</v>
      </c>
      <c r="AI93" s="7" t="str">
        <f t="shared" si="47"/>
        <v>PRI-PVEM-NA</v>
      </c>
      <c r="AJ93" s="13">
        <f t="shared" si="48"/>
        <v>13108</v>
      </c>
      <c r="AK93" s="64">
        <f t="shared" si="49"/>
        <v>0.42770907429764743</v>
      </c>
      <c r="AL93" s="73">
        <f>RANK(I93,($I93,$K93,$L93,$N93,$P93,$Q93,$R93,$S93,$Y93,$Z93,$AA93,$AB93,$AE93))</f>
        <v>3</v>
      </c>
      <c r="AM93" s="38"/>
      <c r="AN93" s="6">
        <f>RANK(K93,($I93,$K93,$L93,$N93,$P93,$Q93,$R93,$S93,$Y93,$Z93,$AA93,$AB93,$AE93))</f>
        <v>2</v>
      </c>
      <c r="AO93" s="6">
        <f>RANK(L93,($I93,$K93,$L93,$N93,$P93,$Q93,$R93,$S93,$Y93,$Z93,$AA93,$AB93,$AE93))</f>
        <v>5</v>
      </c>
      <c r="AP93" s="36"/>
      <c r="AQ93" s="6">
        <f>RANK(N93,($I93,$K93,$L93,$N93,$P93,$Q93,$R93,$S93,$Y93,$Z93,$AA93,$AB93,$AE93))</f>
        <v>9</v>
      </c>
      <c r="AR93" s="36"/>
      <c r="AS93" s="6">
        <f>RANK(P93,($I93,$K93,$L93,$N93,$P93,$Q93,$R93,$S93,$Y93,$Z93,$AA93,$AB93,$AE93))</f>
        <v>6</v>
      </c>
      <c r="AT93" s="6">
        <f>RANK(Q93,($I93,$K93,$L93,$N93,$P93,$Q93,$R93,$S93,$Y93,$Z93,$AA93,$AB93,$AE93))</f>
        <v>8</v>
      </c>
      <c r="AU93" s="6">
        <f>RANK(R93,($I93,$K93,$L93,$N93,$P93,$Q93,$R93,$S93,$Y93,$Z93,$AA93,$AB93,$AE93))</f>
        <v>7</v>
      </c>
      <c r="AV93" s="6">
        <f>RANK(S93,($I93,$K93,$L93,$N93,$P93,$Q93,$R93,$S93,$Y93,$Z93,$AA93,$AB93,$AE93))</f>
        <v>10</v>
      </c>
      <c r="AW93" s="36"/>
      <c r="AX93" s="36"/>
      <c r="AY93" s="6">
        <f>RANK(AA93,($I93,$K93,$L93,$N93,$P93,$Q93,$R93,$S93,$Y93,$Z93,$AA93,$AB93,$AE93))</f>
        <v>11</v>
      </c>
      <c r="AZ93" s="6">
        <f>RANK(AB93,($I93,$K93,$L93,$N93,$P93,$Q93,$R93,$S93,$Y93,$Z93,$AA93,$AB93,$AE93))</f>
        <v>4</v>
      </c>
      <c r="BA93" s="6">
        <f>RANK(AE93,($I93,$K93,$L93,$N93,$P93,$Q93,$R93,$S93,$Y93,$Z93,$AA93,$AB93,$AE93))</f>
        <v>1</v>
      </c>
      <c r="BB93" s="50"/>
      <c r="BC93" s="62" t="str">
        <f t="shared" si="50"/>
        <v>PRD</v>
      </c>
      <c r="BD93" s="7" t="str">
        <f t="shared" si="51"/>
        <v>ninguno</v>
      </c>
      <c r="BE93" s="7" t="str">
        <f t="shared" si="52"/>
        <v>PRD</v>
      </c>
      <c r="BF93" s="13">
        <f t="shared" si="53"/>
        <v>12752</v>
      </c>
      <c r="BG93" s="13" t="str">
        <f t="shared" si="54"/>
        <v>ninguno</v>
      </c>
      <c r="BH93" s="13">
        <f t="shared" si="55"/>
        <v>12752</v>
      </c>
      <c r="BI93" s="79">
        <f t="shared" si="56"/>
        <v>0.41609292916109242</v>
      </c>
      <c r="BJ93" s="82">
        <f t="shared" si="57"/>
        <v>356</v>
      </c>
      <c r="BK93" s="79">
        <f t="shared" si="58"/>
        <v>1.1616145136555012E-2</v>
      </c>
    </row>
    <row r="94" spans="1:63" x14ac:dyDescent="0.2">
      <c r="A94" s="2">
        <v>87</v>
      </c>
      <c r="B94" s="105" t="s">
        <v>88</v>
      </c>
      <c r="C94" s="105">
        <f t="shared" si="39"/>
        <v>0</v>
      </c>
      <c r="D94" s="105">
        <f t="shared" si="40"/>
        <v>1</v>
      </c>
      <c r="E94" s="1">
        <v>22222</v>
      </c>
      <c r="F94" s="2">
        <v>45</v>
      </c>
      <c r="G94" s="2">
        <v>45</v>
      </c>
      <c r="H94" s="97">
        <f t="shared" si="41"/>
        <v>1</v>
      </c>
      <c r="I94" s="34">
        <v>4450</v>
      </c>
      <c r="J94" s="35">
        <v>6661</v>
      </c>
      <c r="K94" s="35">
        <v>3702</v>
      </c>
      <c r="L94" s="35">
        <v>117</v>
      </c>
      <c r="M94" s="35">
        <v>185</v>
      </c>
      <c r="N94" s="35">
        <v>29</v>
      </c>
      <c r="O94" s="35">
        <v>206</v>
      </c>
      <c r="P94" s="35">
        <v>135</v>
      </c>
      <c r="Q94" s="38"/>
      <c r="R94" s="38"/>
      <c r="S94" s="35">
        <v>19</v>
      </c>
      <c r="T94" s="38"/>
      <c r="U94" s="38"/>
      <c r="V94" s="38"/>
      <c r="W94" s="38"/>
      <c r="X94" s="35">
        <v>18</v>
      </c>
      <c r="Y94" s="36"/>
      <c r="Z94" s="36"/>
      <c r="AA94" s="35">
        <v>2</v>
      </c>
      <c r="AB94" s="35">
        <v>433</v>
      </c>
      <c r="AC94" s="37">
        <f t="shared" si="42"/>
        <v>15957</v>
      </c>
      <c r="AD94" s="103">
        <f t="shared" si="43"/>
        <v>0.71807218072180723</v>
      </c>
      <c r="AE94" s="51"/>
      <c r="AF94" s="37">
        <f t="shared" si="59"/>
        <v>4585</v>
      </c>
      <c r="AG94" s="62" t="str">
        <f t="shared" si="45"/>
        <v>PRI</v>
      </c>
      <c r="AH94" s="63" t="str">
        <f t="shared" si="46"/>
        <v>ninguno</v>
      </c>
      <c r="AI94" s="7" t="str">
        <f t="shared" si="47"/>
        <v>PRI</v>
      </c>
      <c r="AJ94" s="13">
        <f t="shared" si="48"/>
        <v>6661</v>
      </c>
      <c r="AK94" s="64">
        <f t="shared" si="49"/>
        <v>0.41743435482860186</v>
      </c>
      <c r="AL94" s="51"/>
      <c r="AM94" s="6">
        <f>RANK(J94,($J94,$K94,$M94,$N94,$O94,$P94,$Q94,$R94,$S94,$Y94,$Z94,$AA94,$AB94,$AE94,$AF94))</f>
        <v>1</v>
      </c>
      <c r="AN94" s="6">
        <f>RANK(K94,($J94,$K94,$M94,$N94,$O94,$P94,$Q94,$R94,$S94,$Y94,$Z94,$AA94,$AB94,$AE94,$AF94))</f>
        <v>3</v>
      </c>
      <c r="AO94" s="38"/>
      <c r="AP94" s="6">
        <f>RANK(M94,($J94,$K94,$M94,$N94,$O94,$P94,$Q94,$R94,$S94,$Y94,$Z94,$AA94,$AB94,$AE94,$AF94))</f>
        <v>6</v>
      </c>
      <c r="AQ94" s="6">
        <f>RANK(N94,($J94,$K94,$M94,$N94,$O94,$P94,$Q94,$R94,$S94,$Y94,$Z94,$AA94,$AB94,$AE94,$AF94))</f>
        <v>8</v>
      </c>
      <c r="AR94" s="6">
        <f>RANK(O94,($J94,$K94,$M94,$N94,$O94,$P94,$Q94,$R94,$S94,$Y94,$Z94,$AA94,$AB94,$AE94,$AF94))</f>
        <v>5</v>
      </c>
      <c r="AS94" s="6">
        <f>RANK(P94,($J94,$K94,$M94,$N94,$O94,$P94,$Q94,$R94,$S94,$Y94,$Z94,$AA94,$AB94,$AE94,$AF94))</f>
        <v>7</v>
      </c>
      <c r="AT94" s="36"/>
      <c r="AU94" s="36"/>
      <c r="AV94" s="6">
        <f>RANK(S94,($J94,$K94,$M94,$N94,$O94,$P94,$Q94,$R94,$S94,$Y94,$Z94,$AA94,$AB94,$AE94,$AF94))</f>
        <v>9</v>
      </c>
      <c r="AW94" s="36"/>
      <c r="AX94" s="36"/>
      <c r="AY94" s="6">
        <f>RANK(AA94,($J94,$K94,$M94,$N94,$O94,$P94,$Q94,$R94,$S94,$Y94,$Z94,$AA94,$AB94,$AE94,$AF94))</f>
        <v>10</v>
      </c>
      <c r="AZ94" s="6">
        <f>RANK(AB94,($J94,$K94,$M94,$N94,$O94,$P94,$Q94,$R94,$S94,$Y94,$Z94,$AA94,$AB94,$AE94,$AF94))</f>
        <v>4</v>
      </c>
      <c r="BA94" s="38"/>
      <c r="BB94" s="74">
        <f>RANK(AF94,($J94,$K94,$M94,$N94,$O94,$P94,$Q94,$R94,$S94,$Y94,$Z94,$AA94,$AB94,$AE94,$AF94))</f>
        <v>2</v>
      </c>
      <c r="BC94" s="62" t="str">
        <f t="shared" si="50"/>
        <v>otro</v>
      </c>
      <c r="BD94" s="7" t="str">
        <f t="shared" si="51"/>
        <v>PAN-PT</v>
      </c>
      <c r="BE94" s="7" t="str">
        <f t="shared" si="52"/>
        <v>PAN-PT</v>
      </c>
      <c r="BF94" s="13" t="str">
        <f t="shared" si="53"/>
        <v>otro</v>
      </c>
      <c r="BG94" s="13">
        <f t="shared" si="54"/>
        <v>4585</v>
      </c>
      <c r="BH94" s="13">
        <f t="shared" si="55"/>
        <v>4585</v>
      </c>
      <c r="BI94" s="79">
        <f t="shared" si="56"/>
        <v>0.28733471203860372</v>
      </c>
      <c r="BJ94" s="82">
        <f t="shared" si="57"/>
        <v>2076</v>
      </c>
      <c r="BK94" s="79">
        <f t="shared" si="58"/>
        <v>0.13009964278999814</v>
      </c>
    </row>
    <row r="95" spans="1:63" x14ac:dyDescent="0.2">
      <c r="A95" s="2">
        <v>88</v>
      </c>
      <c r="B95" s="105" t="s">
        <v>65</v>
      </c>
      <c r="C95" s="105">
        <f t="shared" si="39"/>
        <v>1</v>
      </c>
      <c r="D95" s="105">
        <f t="shared" si="40"/>
        <v>1</v>
      </c>
      <c r="E95" s="1">
        <v>60456</v>
      </c>
      <c r="F95" s="2">
        <v>98</v>
      </c>
      <c r="G95" s="2">
        <v>98</v>
      </c>
      <c r="H95" s="97">
        <f t="shared" si="41"/>
        <v>1</v>
      </c>
      <c r="I95" s="34">
        <v>2867</v>
      </c>
      <c r="J95" s="35">
        <v>9907</v>
      </c>
      <c r="K95" s="35">
        <v>704</v>
      </c>
      <c r="L95" s="35">
        <v>1628</v>
      </c>
      <c r="M95" s="35">
        <v>1017</v>
      </c>
      <c r="N95" s="35">
        <v>10219</v>
      </c>
      <c r="O95" s="35">
        <v>383</v>
      </c>
      <c r="P95" s="35">
        <v>1750</v>
      </c>
      <c r="Q95" s="35">
        <v>417</v>
      </c>
      <c r="R95" s="35">
        <v>545</v>
      </c>
      <c r="S95" s="35">
        <v>75</v>
      </c>
      <c r="T95" s="35">
        <v>30</v>
      </c>
      <c r="U95" s="35">
        <v>136</v>
      </c>
      <c r="V95" s="35">
        <v>7</v>
      </c>
      <c r="W95" s="35">
        <v>9</v>
      </c>
      <c r="X95" s="35">
        <v>188</v>
      </c>
      <c r="Y95" s="36"/>
      <c r="Z95" s="36"/>
      <c r="AA95" s="35">
        <v>13</v>
      </c>
      <c r="AB95" s="35">
        <v>1344</v>
      </c>
      <c r="AC95" s="37">
        <f t="shared" si="42"/>
        <v>31239</v>
      </c>
      <c r="AD95" s="103">
        <f t="shared" si="43"/>
        <v>0.51672290591504566</v>
      </c>
      <c r="AE95" s="34">
        <f t="shared" si="44"/>
        <v>11489</v>
      </c>
      <c r="AF95" s="37">
        <f t="shared" si="59"/>
        <v>4683</v>
      </c>
      <c r="AG95" s="62" t="str">
        <f t="shared" si="45"/>
        <v>otro</v>
      </c>
      <c r="AH95" s="63" t="str">
        <f t="shared" si="46"/>
        <v>PRI-PVEM-NA</v>
      </c>
      <c r="AI95" s="7" t="str">
        <f t="shared" si="47"/>
        <v>PRI-PVEM-NA</v>
      </c>
      <c r="AJ95" s="13">
        <f t="shared" si="48"/>
        <v>11489</v>
      </c>
      <c r="AK95" s="64">
        <f t="shared" si="49"/>
        <v>0.36777745766509812</v>
      </c>
      <c r="AL95" s="51"/>
      <c r="AM95" s="38"/>
      <c r="AN95" s="6">
        <f>RANK(K95,($K95,$N95,$P95,$Q95,$R95,$S95,$Y95,$Z95,$AA95,$AB95,$AE95,$AF95))</f>
        <v>6</v>
      </c>
      <c r="AO95" s="38"/>
      <c r="AP95" s="36"/>
      <c r="AQ95" s="6">
        <f>RANK(N95,($K95,$N95,$P95,$Q95,$R95,$S95,$Y95,$Z95,$AA95,$AB95,$AE95,$AF95))</f>
        <v>2</v>
      </c>
      <c r="AR95" s="36"/>
      <c r="AS95" s="6">
        <f>RANK(P95,($K95,$N95,$P95,$Q95,$R95,$S95,$Y95,$Z95,$AA95,$AB95,$AE95,$AF95))</f>
        <v>4</v>
      </c>
      <c r="AT95" s="6">
        <f>RANK(Q95,($K95,$N95,$P95,$Q95,$R95,$S95,$Y95,$Z95,$AA95,$AB95,$AE95,$AF95))</f>
        <v>8</v>
      </c>
      <c r="AU95" s="6">
        <f>RANK(R95,($K95,$N95,$P95,$Q95,$R95,$S95,$Y95,$Z95,$AA95,$AB95,$AE95,$AF95))</f>
        <v>7</v>
      </c>
      <c r="AV95" s="6">
        <f>RANK(S95,($K95,$N95,$P95,$Q95,$R95,$S95,$Y95,$Z95,$AA95,$AB95,$AE95,$AF95))</f>
        <v>9</v>
      </c>
      <c r="AW95" s="36"/>
      <c r="AX95" s="36"/>
      <c r="AY95" s="6">
        <f>RANK(AA95,($K95,$N95,$P95,$Q95,$R95,$S95,$Y95,$Z95,$AA95,$AB95,$AE95,$AF95))</f>
        <v>10</v>
      </c>
      <c r="AZ95" s="6">
        <f>RANK(AB95,($K95,$N95,$P95,$Q95,$R95,$S95,$Y95,$Z95,$AA95,$AB95,$AE95,$AF95))</f>
        <v>5</v>
      </c>
      <c r="BA95" s="6">
        <f>RANK(AE95,($K95,$N95,$P95,$Q95,$R95,$S95,$Y95,$Z95,$AA95,$AB95,$AE95,$AF95))</f>
        <v>1</v>
      </c>
      <c r="BB95" s="74">
        <f>RANK(AF95,($K95,$N95,$P95,$Q95,$R95,$S95,$Y95,$Z95,$AA95,$AB95,$AE95,$AF95))</f>
        <v>3</v>
      </c>
      <c r="BC95" s="62" t="str">
        <f t="shared" si="50"/>
        <v>MC</v>
      </c>
      <c r="BD95" s="7" t="str">
        <f t="shared" si="51"/>
        <v>ninguno</v>
      </c>
      <c r="BE95" s="7" t="str">
        <f t="shared" si="52"/>
        <v>MC</v>
      </c>
      <c r="BF95" s="13">
        <f t="shared" si="53"/>
        <v>10219</v>
      </c>
      <c r="BG95" s="13" t="str">
        <f t="shared" si="54"/>
        <v>ninguno</v>
      </c>
      <c r="BH95" s="13">
        <f t="shared" si="55"/>
        <v>10219</v>
      </c>
      <c r="BI95" s="79">
        <f t="shared" si="56"/>
        <v>0.32712314734786646</v>
      </c>
      <c r="BJ95" s="82">
        <f t="shared" si="57"/>
        <v>1270</v>
      </c>
      <c r="BK95" s="79">
        <f t="shared" si="58"/>
        <v>4.0654310317231657E-2</v>
      </c>
    </row>
    <row r="96" spans="1:63" x14ac:dyDescent="0.2">
      <c r="A96" s="2">
        <v>89</v>
      </c>
      <c r="B96" s="105" t="s">
        <v>115</v>
      </c>
      <c r="C96" s="105">
        <f t="shared" si="39"/>
        <v>1</v>
      </c>
      <c r="D96" s="105">
        <f t="shared" si="40"/>
        <v>0</v>
      </c>
      <c r="E96" s="1">
        <v>64952</v>
      </c>
      <c r="F96" s="2">
        <v>108</v>
      </c>
      <c r="G96" s="2">
        <v>108</v>
      </c>
      <c r="H96" s="97">
        <f t="shared" si="41"/>
        <v>1</v>
      </c>
      <c r="I96" s="34">
        <v>5978</v>
      </c>
      <c r="J96" s="35">
        <v>12877</v>
      </c>
      <c r="K96" s="35">
        <v>2920</v>
      </c>
      <c r="L96" s="35">
        <v>2808</v>
      </c>
      <c r="M96" s="35">
        <v>573</v>
      </c>
      <c r="N96" s="35">
        <v>2262</v>
      </c>
      <c r="O96" s="35">
        <v>819</v>
      </c>
      <c r="P96" s="35">
        <v>4986</v>
      </c>
      <c r="Q96" s="35">
        <v>990</v>
      </c>
      <c r="R96" s="35">
        <v>695</v>
      </c>
      <c r="S96" s="35">
        <v>169</v>
      </c>
      <c r="T96" s="35">
        <v>175</v>
      </c>
      <c r="U96" s="35">
        <v>55</v>
      </c>
      <c r="V96" s="35">
        <v>8</v>
      </c>
      <c r="W96" s="35">
        <v>1</v>
      </c>
      <c r="X96" s="38"/>
      <c r="Y96" s="36"/>
      <c r="Z96" s="36"/>
      <c r="AA96" s="35">
        <v>12</v>
      </c>
      <c r="AB96" s="35">
        <v>1434</v>
      </c>
      <c r="AC96" s="37">
        <f t="shared" si="42"/>
        <v>36762</v>
      </c>
      <c r="AD96" s="103">
        <f t="shared" si="43"/>
        <v>0.56598719054070701</v>
      </c>
      <c r="AE96" s="34">
        <f t="shared" si="44"/>
        <v>14508</v>
      </c>
      <c r="AF96" s="50"/>
      <c r="AG96" s="62" t="str">
        <f t="shared" si="45"/>
        <v>otro</v>
      </c>
      <c r="AH96" s="63" t="str">
        <f t="shared" si="46"/>
        <v>PRI-PVEM-NA</v>
      </c>
      <c r="AI96" s="7" t="str">
        <f t="shared" si="47"/>
        <v>PRI-PVEM-NA</v>
      </c>
      <c r="AJ96" s="13">
        <f t="shared" si="48"/>
        <v>14508</v>
      </c>
      <c r="AK96" s="64">
        <f t="shared" si="49"/>
        <v>0.39464664599314508</v>
      </c>
      <c r="AL96" s="73">
        <f>RANK(I96,($I96,$K96,$L96,$N96,$P96,$Q96,$R96,$S96,$Y96,$Z96,$AA96,$AB96,$AE96))</f>
        <v>2</v>
      </c>
      <c r="AM96" s="38"/>
      <c r="AN96" s="6">
        <f>RANK(K96,($I96,$K96,$L96,$N96,$P96,$Q96,$R96,$S96,$Y96,$Z96,$AA96,$AB96,$AE96))</f>
        <v>4</v>
      </c>
      <c r="AO96" s="6">
        <f>RANK(L96,($I96,$K96,$L96,$N96,$P96,$Q96,$R96,$S96,$Y96,$Z96,$AA96,$AB96,$AE96))</f>
        <v>5</v>
      </c>
      <c r="AP96" s="36"/>
      <c r="AQ96" s="6">
        <f>RANK(N96,($I96,$K96,$L96,$N96,$P96,$Q96,$R96,$S96,$Y96,$Z96,$AA96,$AB96,$AE96))</f>
        <v>6</v>
      </c>
      <c r="AR96" s="36"/>
      <c r="AS96" s="6">
        <f>RANK(P96,($I96,$K96,$L96,$N96,$P96,$Q96,$R96,$S96,$Y96,$Z96,$AA96,$AB96,$AE96))</f>
        <v>3</v>
      </c>
      <c r="AT96" s="6">
        <f>RANK(Q96,($I96,$K96,$L96,$N96,$P96,$Q96,$R96,$S96,$Y96,$Z96,$AA96,$AB96,$AE96))</f>
        <v>8</v>
      </c>
      <c r="AU96" s="6">
        <f>RANK(R96,($I96,$K96,$L96,$N96,$P96,$Q96,$R96,$S96,$Y96,$Z96,$AA96,$AB96,$AE96))</f>
        <v>9</v>
      </c>
      <c r="AV96" s="6">
        <f>RANK(S96,($I96,$K96,$L96,$N96,$P96,$Q96,$R96,$S96,$Y96,$Z96,$AA96,$AB96,$AE96))</f>
        <v>10</v>
      </c>
      <c r="AW96" s="36"/>
      <c r="AX96" s="36"/>
      <c r="AY96" s="6">
        <f>RANK(AA96,($I96,$K96,$L96,$N96,$P96,$Q96,$R96,$S96,$Y96,$Z96,$AA96,$AB96,$AE96))</f>
        <v>11</v>
      </c>
      <c r="AZ96" s="6">
        <f>RANK(AB96,($I96,$K96,$L96,$N96,$P96,$Q96,$R96,$S96,$Y96,$Z96,$AA96,$AB96,$AE96))</f>
        <v>7</v>
      </c>
      <c r="BA96" s="6">
        <f>RANK(AE96,($I96,$K96,$L96,$N96,$P96,$Q96,$R96,$S96,$Y96,$Z96,$AA96,$AB96,$AE96))</f>
        <v>1</v>
      </c>
      <c r="BB96" s="50"/>
      <c r="BC96" s="62" t="str">
        <f t="shared" si="50"/>
        <v>PAN</v>
      </c>
      <c r="BD96" s="7" t="str">
        <f t="shared" si="51"/>
        <v>ninguno</v>
      </c>
      <c r="BE96" s="7" t="str">
        <f t="shared" si="52"/>
        <v>PAN</v>
      </c>
      <c r="BF96" s="13">
        <f t="shared" si="53"/>
        <v>5978</v>
      </c>
      <c r="BG96" s="13" t="str">
        <f t="shared" si="54"/>
        <v>ninguno</v>
      </c>
      <c r="BH96" s="13">
        <f t="shared" si="55"/>
        <v>5978</v>
      </c>
      <c r="BI96" s="79">
        <f t="shared" si="56"/>
        <v>0.16261356835863119</v>
      </c>
      <c r="BJ96" s="82">
        <f t="shared" si="57"/>
        <v>8530</v>
      </c>
      <c r="BK96" s="79">
        <f t="shared" si="58"/>
        <v>0.23203307763451389</v>
      </c>
    </row>
    <row r="97" spans="1:63" x14ac:dyDescent="0.2">
      <c r="A97" s="2">
        <v>90</v>
      </c>
      <c r="B97" s="105" t="s">
        <v>120</v>
      </c>
      <c r="C97" s="105">
        <f t="shared" si="39"/>
        <v>1</v>
      </c>
      <c r="D97" s="105">
        <f t="shared" si="40"/>
        <v>0</v>
      </c>
      <c r="E97" s="1">
        <v>7675</v>
      </c>
      <c r="F97" s="2">
        <v>13</v>
      </c>
      <c r="G97" s="2">
        <v>13</v>
      </c>
      <c r="H97" s="97">
        <f t="shared" si="41"/>
        <v>1</v>
      </c>
      <c r="I97" s="34">
        <v>1717</v>
      </c>
      <c r="J97" s="35">
        <v>1271</v>
      </c>
      <c r="K97" s="35">
        <v>56</v>
      </c>
      <c r="L97" s="35">
        <v>983</v>
      </c>
      <c r="M97" s="35">
        <v>23</v>
      </c>
      <c r="N97" s="35">
        <v>486</v>
      </c>
      <c r="O97" s="35">
        <v>33</v>
      </c>
      <c r="P97" s="35">
        <v>112</v>
      </c>
      <c r="Q97" s="38"/>
      <c r="R97" s="35">
        <v>707</v>
      </c>
      <c r="S97" s="38"/>
      <c r="T97" s="35">
        <v>1</v>
      </c>
      <c r="U97" s="35">
        <v>4</v>
      </c>
      <c r="V97" s="35">
        <v>0</v>
      </c>
      <c r="W97" s="35">
        <v>0</v>
      </c>
      <c r="X97" s="38"/>
      <c r="Y97" s="36"/>
      <c r="Z97" s="36"/>
      <c r="AA97" s="35">
        <v>0</v>
      </c>
      <c r="AB97" s="35">
        <v>109</v>
      </c>
      <c r="AC97" s="37">
        <f t="shared" si="42"/>
        <v>5502</v>
      </c>
      <c r="AD97" s="103">
        <f t="shared" si="43"/>
        <v>0.71687296416938107</v>
      </c>
      <c r="AE97" s="34">
        <f t="shared" si="44"/>
        <v>1332</v>
      </c>
      <c r="AF97" s="50"/>
      <c r="AG97" s="62" t="str">
        <f t="shared" si="45"/>
        <v>PAN</v>
      </c>
      <c r="AH97" s="63" t="str">
        <f t="shared" si="46"/>
        <v>ninguno</v>
      </c>
      <c r="AI97" s="7" t="str">
        <f t="shared" si="47"/>
        <v>PAN</v>
      </c>
      <c r="AJ97" s="13">
        <f t="shared" si="48"/>
        <v>1717</v>
      </c>
      <c r="AK97" s="64">
        <f t="shared" si="49"/>
        <v>0.31206833878589602</v>
      </c>
      <c r="AL97" s="73">
        <f>RANK(I97,($I97,$K97,$L97,$N97,$P97,$Q97,$R97,$S97,$Y97,$Z97,$AA97,$AB97,$AE97))</f>
        <v>1</v>
      </c>
      <c r="AM97" s="38"/>
      <c r="AN97" s="6">
        <f>RANK(K97,($I97,$K97,$L97,$N97,$P97,$Q97,$R97,$S97,$Y97,$Z97,$AA97,$AB97,$AE97))</f>
        <v>8</v>
      </c>
      <c r="AO97" s="6">
        <f>RANK(L97,($I97,$K97,$L97,$N97,$P97,$Q97,$R97,$S97,$Y97,$Z97,$AA97,$AB97,$AE97))</f>
        <v>3</v>
      </c>
      <c r="AP97" s="36"/>
      <c r="AQ97" s="6">
        <f>RANK(N97,($I97,$K97,$L97,$N97,$P97,$Q97,$R97,$S97,$Y97,$Z97,$AA97,$AB97,$AE97))</f>
        <v>5</v>
      </c>
      <c r="AR97" s="36"/>
      <c r="AS97" s="6">
        <f>RANK(P97,($I97,$K97,$L97,$N97,$P97,$Q97,$R97,$S97,$Y97,$Z97,$AA97,$AB97,$AE97))</f>
        <v>6</v>
      </c>
      <c r="AT97" s="36"/>
      <c r="AU97" s="6">
        <f>RANK(R97,($I97,$K97,$L97,$N97,$P97,$Q97,$R97,$S97,$Y97,$Z97,$AA97,$AB97,$AE97))</f>
        <v>4</v>
      </c>
      <c r="AV97" s="36"/>
      <c r="AW97" s="36"/>
      <c r="AX97" s="36"/>
      <c r="AY97" s="6">
        <f>RANK(AA97,($I97,$K97,$L97,$N97,$P97,$Q97,$R97,$S97,$Y97,$Z97,$AA97,$AB97,$AE97))</f>
        <v>9</v>
      </c>
      <c r="AZ97" s="6">
        <f>RANK(AB97,($I97,$K97,$L97,$N97,$P97,$Q97,$R97,$S97,$Y97,$Z97,$AA97,$AB97,$AE97))</f>
        <v>7</v>
      </c>
      <c r="BA97" s="6">
        <f>RANK(AE97,($I97,$K97,$L97,$N97,$P97,$Q97,$R97,$S97,$Y97,$Z97,$AA97,$AB97,$AE97))</f>
        <v>2</v>
      </c>
      <c r="BB97" s="50"/>
      <c r="BC97" s="62" t="str">
        <f t="shared" si="50"/>
        <v>otro</v>
      </c>
      <c r="BD97" s="7" t="str">
        <f t="shared" si="51"/>
        <v>PRI-PVEM-NA</v>
      </c>
      <c r="BE97" s="7" t="str">
        <f t="shared" si="52"/>
        <v>PRI-PVEM-NA</v>
      </c>
      <c r="BF97" s="13" t="str">
        <f t="shared" si="53"/>
        <v>otro</v>
      </c>
      <c r="BG97" s="13">
        <f t="shared" si="54"/>
        <v>1332</v>
      </c>
      <c r="BH97" s="13">
        <f t="shared" si="55"/>
        <v>1332</v>
      </c>
      <c r="BI97" s="79">
        <f t="shared" si="56"/>
        <v>0.24209378407851689</v>
      </c>
      <c r="BJ97" s="82">
        <f t="shared" si="57"/>
        <v>385</v>
      </c>
      <c r="BK97" s="79">
        <f t="shared" si="58"/>
        <v>6.9974554707379122E-2</v>
      </c>
    </row>
    <row r="98" spans="1:63" x14ac:dyDescent="0.2">
      <c r="A98" s="2">
        <v>91</v>
      </c>
      <c r="B98" s="105" t="s">
        <v>95</v>
      </c>
      <c r="C98" s="105">
        <f t="shared" si="39"/>
        <v>0</v>
      </c>
      <c r="D98" s="105">
        <f t="shared" si="40"/>
        <v>1</v>
      </c>
      <c r="E98" s="1">
        <v>54452</v>
      </c>
      <c r="F98" s="2">
        <v>86</v>
      </c>
      <c r="G98" s="2">
        <v>86</v>
      </c>
      <c r="H98" s="97">
        <f t="shared" si="41"/>
        <v>1</v>
      </c>
      <c r="I98" s="34">
        <v>1006</v>
      </c>
      <c r="J98" s="35">
        <v>9240</v>
      </c>
      <c r="K98" s="35">
        <v>6843</v>
      </c>
      <c r="L98" s="35">
        <v>6346</v>
      </c>
      <c r="M98" s="35">
        <v>262</v>
      </c>
      <c r="N98" s="35">
        <v>262</v>
      </c>
      <c r="O98" s="35">
        <v>924</v>
      </c>
      <c r="P98" s="35">
        <v>692</v>
      </c>
      <c r="Q98" s="35">
        <v>913</v>
      </c>
      <c r="R98" s="35">
        <v>493</v>
      </c>
      <c r="S98" s="35">
        <v>1958</v>
      </c>
      <c r="T98" s="38"/>
      <c r="U98" s="38"/>
      <c r="V98" s="38"/>
      <c r="W98" s="38"/>
      <c r="X98" s="35">
        <v>317</v>
      </c>
      <c r="Y98" s="36"/>
      <c r="Z98" s="36"/>
      <c r="AA98" s="35">
        <v>18</v>
      </c>
      <c r="AB98" s="35">
        <v>946</v>
      </c>
      <c r="AC98" s="37">
        <f t="shared" si="42"/>
        <v>30220</v>
      </c>
      <c r="AD98" s="103">
        <f t="shared" si="43"/>
        <v>0.55498420627341516</v>
      </c>
      <c r="AE98" s="51"/>
      <c r="AF98" s="37">
        <f t="shared" si="59"/>
        <v>7669</v>
      </c>
      <c r="AG98" s="62" t="str">
        <f t="shared" si="45"/>
        <v>PRI</v>
      </c>
      <c r="AH98" s="63" t="str">
        <f t="shared" si="46"/>
        <v>ninguno</v>
      </c>
      <c r="AI98" s="7" t="str">
        <f t="shared" si="47"/>
        <v>PRI</v>
      </c>
      <c r="AJ98" s="13">
        <f t="shared" si="48"/>
        <v>9240</v>
      </c>
      <c r="AK98" s="64">
        <f t="shared" si="49"/>
        <v>0.3057577763070814</v>
      </c>
      <c r="AL98" s="51"/>
      <c r="AM98" s="6">
        <f>RANK(J98,($J98,$K98,$M98,$N98,$O98,$P98,$Q98,$R98,$S98,$Y98,$Z98,$AA98,$AB98,$AE98,$AF98))</f>
        <v>1</v>
      </c>
      <c r="AN98" s="6">
        <f>RANK(K98,($J98,$K98,$M98,$N98,$O98,$P98,$Q98,$R98,$S98,$Y98,$Z98,$AA98,$AB98,$AE98,$AF98))</f>
        <v>3</v>
      </c>
      <c r="AO98" s="38"/>
      <c r="AP98" s="6">
        <f>RANK(M98,($J98,$K98,$M98,$N98,$O98,$P98,$Q98,$R98,$S98,$Y98,$Z98,$AA98,$AB98,$AE98,$AF98))</f>
        <v>10</v>
      </c>
      <c r="AQ98" s="6">
        <f>RANK(N98,($J98,$K98,$M98,$N98,$O98,$P98,$Q98,$R98,$S98,$Y98,$Z98,$AA98,$AB98,$AE98,$AF98))</f>
        <v>10</v>
      </c>
      <c r="AR98" s="6">
        <f>RANK(O98,($J98,$K98,$M98,$N98,$O98,$P98,$Q98,$R98,$S98,$Y98,$Z98,$AA98,$AB98,$AE98,$AF98))</f>
        <v>6</v>
      </c>
      <c r="AS98" s="6">
        <f>RANK(P98,($J98,$K98,$M98,$N98,$O98,$P98,$Q98,$R98,$S98,$Y98,$Z98,$AA98,$AB98,$AE98,$AF98))</f>
        <v>8</v>
      </c>
      <c r="AT98" s="6">
        <f>RANK(Q98,($J98,$K98,$M98,$N98,$O98,$P98,$Q98,$R98,$S98,$Y98,$Z98,$AA98,$AB98,$AE98,$AF98))</f>
        <v>7</v>
      </c>
      <c r="AU98" s="6">
        <f>RANK(R98,($J98,$K98,$M98,$N98,$O98,$P98,$Q98,$R98,$S98,$Y98,$Z98,$AA98,$AB98,$AE98,$AF98))</f>
        <v>9</v>
      </c>
      <c r="AV98" s="6">
        <f>RANK(S98,($J98,$K98,$M98,$N98,$O98,$P98,$Q98,$R98,$S98,$Y98,$Z98,$AA98,$AB98,$AE98,$AF98))</f>
        <v>4</v>
      </c>
      <c r="AW98" s="36"/>
      <c r="AX98" s="36"/>
      <c r="AY98" s="6">
        <f>RANK(AA98,($J98,$K98,$M98,$N98,$O98,$P98,$Q98,$R98,$S98,$Y98,$Z98,$AA98,$AB98,$AE98,$AF98))</f>
        <v>12</v>
      </c>
      <c r="AZ98" s="6">
        <f>RANK(AB98,($J98,$K98,$M98,$N98,$O98,$P98,$Q98,$R98,$S98,$Y98,$Z98,$AA98,$AB98,$AE98,$AF98))</f>
        <v>5</v>
      </c>
      <c r="BA98" s="38"/>
      <c r="BB98" s="74">
        <f>RANK(AF98,($J98,$K98,$M98,$N98,$O98,$P98,$Q98,$R98,$S98,$Y98,$Z98,$AA98,$AB98,$AE98,$AF98))</f>
        <v>2</v>
      </c>
      <c r="BC98" s="62" t="str">
        <f t="shared" si="50"/>
        <v>otro</v>
      </c>
      <c r="BD98" s="7" t="str">
        <f t="shared" si="51"/>
        <v>PAN-PT</v>
      </c>
      <c r="BE98" s="7" t="str">
        <f t="shared" si="52"/>
        <v>PAN-PT</v>
      </c>
      <c r="BF98" s="13" t="str">
        <f t="shared" si="53"/>
        <v>otro</v>
      </c>
      <c r="BG98" s="13">
        <f t="shared" si="54"/>
        <v>7669</v>
      </c>
      <c r="BH98" s="13">
        <f t="shared" si="55"/>
        <v>7669</v>
      </c>
      <c r="BI98" s="79">
        <f t="shared" si="56"/>
        <v>0.25377233620119127</v>
      </c>
      <c r="BJ98" s="82">
        <f t="shared" si="57"/>
        <v>1571</v>
      </c>
      <c r="BK98" s="79">
        <f t="shared" si="58"/>
        <v>5.1985440105890124E-2</v>
      </c>
    </row>
    <row r="99" spans="1:63" x14ac:dyDescent="0.2">
      <c r="A99" s="2">
        <v>92</v>
      </c>
      <c r="B99" s="105" t="s">
        <v>46</v>
      </c>
      <c r="C99" s="105">
        <f t="shared" si="39"/>
        <v>1</v>
      </c>
      <c r="D99" s="105">
        <f t="shared" si="40"/>
        <v>0</v>
      </c>
      <c r="E99" s="1">
        <v>57295</v>
      </c>
      <c r="F99" s="2">
        <v>92</v>
      </c>
      <c r="G99" s="2">
        <v>92</v>
      </c>
      <c r="H99" s="97">
        <f t="shared" si="41"/>
        <v>1</v>
      </c>
      <c r="I99" s="34">
        <v>8392</v>
      </c>
      <c r="J99" s="35">
        <v>7751</v>
      </c>
      <c r="K99" s="35">
        <v>2867</v>
      </c>
      <c r="L99" s="35">
        <v>2133</v>
      </c>
      <c r="M99" s="35">
        <v>376</v>
      </c>
      <c r="N99" s="35">
        <v>1922</v>
      </c>
      <c r="O99" s="35">
        <v>577</v>
      </c>
      <c r="P99" s="35">
        <v>2470</v>
      </c>
      <c r="Q99" s="35">
        <v>1012</v>
      </c>
      <c r="R99" s="38"/>
      <c r="S99" s="35">
        <v>381</v>
      </c>
      <c r="T99" s="35">
        <v>31</v>
      </c>
      <c r="U99" s="35">
        <v>88</v>
      </c>
      <c r="V99" s="35">
        <v>14</v>
      </c>
      <c r="W99" s="35">
        <v>1</v>
      </c>
      <c r="X99" s="38"/>
      <c r="Y99" s="36"/>
      <c r="Z99" s="36"/>
      <c r="AA99" s="35">
        <v>20</v>
      </c>
      <c r="AB99" s="35">
        <v>814</v>
      </c>
      <c r="AC99" s="37">
        <f t="shared" si="42"/>
        <v>28849</v>
      </c>
      <c r="AD99" s="103">
        <f t="shared" si="43"/>
        <v>0.50351688629025215</v>
      </c>
      <c r="AE99" s="34">
        <f t="shared" si="44"/>
        <v>8838</v>
      </c>
      <c r="AF99" s="50"/>
      <c r="AG99" s="62" t="str">
        <f t="shared" si="45"/>
        <v>otro</v>
      </c>
      <c r="AH99" s="63" t="str">
        <f t="shared" si="46"/>
        <v>PRI-PVEM-NA</v>
      </c>
      <c r="AI99" s="7" t="str">
        <f t="shared" si="47"/>
        <v>PRI-PVEM-NA</v>
      </c>
      <c r="AJ99" s="13">
        <f t="shared" si="48"/>
        <v>8838</v>
      </c>
      <c r="AK99" s="64">
        <f t="shared" si="49"/>
        <v>0.30635377309438799</v>
      </c>
      <c r="AL99" s="73">
        <f>RANK(I99,($I99,$K99,$L99,$N99,$P99,$Q99,$R99,$S99,$Y99,$Z99,$AA99,$AB99,$AE99))</f>
        <v>2</v>
      </c>
      <c r="AM99" s="38"/>
      <c r="AN99" s="6">
        <f>RANK(K99,($I99,$K99,$L99,$N99,$P99,$Q99,$R99,$S99,$Y99,$Z99,$AA99,$AB99,$AE99))</f>
        <v>3</v>
      </c>
      <c r="AO99" s="6">
        <f>RANK(L99,($I99,$K99,$L99,$N99,$P99,$Q99,$R99,$S99,$Y99,$Z99,$AA99,$AB99,$AE99))</f>
        <v>5</v>
      </c>
      <c r="AP99" s="36"/>
      <c r="AQ99" s="6">
        <f>RANK(N99,($I99,$K99,$L99,$N99,$P99,$Q99,$R99,$S99,$Y99,$Z99,$AA99,$AB99,$AE99))</f>
        <v>6</v>
      </c>
      <c r="AR99" s="36"/>
      <c r="AS99" s="6">
        <f>RANK(P99,($I99,$K99,$L99,$N99,$P99,$Q99,$R99,$S99,$Y99,$Z99,$AA99,$AB99,$AE99))</f>
        <v>4</v>
      </c>
      <c r="AT99" s="6">
        <f>RANK(Q99,($I99,$K99,$L99,$N99,$P99,$Q99,$R99,$S99,$Y99,$Z99,$AA99,$AB99,$AE99))</f>
        <v>7</v>
      </c>
      <c r="AU99" s="36"/>
      <c r="AV99" s="6">
        <f>RANK(S99,($I99,$K99,$L99,$N99,$P99,$Q99,$R99,$S99,$Y99,$Z99,$AA99,$AB99,$AE99))</f>
        <v>9</v>
      </c>
      <c r="AW99" s="36"/>
      <c r="AX99" s="36"/>
      <c r="AY99" s="6">
        <f>RANK(AA99,($I99,$K99,$L99,$N99,$P99,$Q99,$R99,$S99,$Y99,$Z99,$AA99,$AB99,$AE99))</f>
        <v>10</v>
      </c>
      <c r="AZ99" s="6">
        <f>RANK(AB99,($I99,$K99,$L99,$N99,$P99,$Q99,$R99,$S99,$Y99,$Z99,$AA99,$AB99,$AE99))</f>
        <v>8</v>
      </c>
      <c r="BA99" s="6">
        <f>RANK(AE99,($I99,$K99,$L99,$N99,$P99,$Q99,$R99,$S99,$Y99,$Z99,$AA99,$AB99,$AE99))</f>
        <v>1</v>
      </c>
      <c r="BB99" s="50"/>
      <c r="BC99" s="62" t="str">
        <f t="shared" si="50"/>
        <v>PAN</v>
      </c>
      <c r="BD99" s="7" t="str">
        <f t="shared" si="51"/>
        <v>ninguno</v>
      </c>
      <c r="BE99" s="7" t="str">
        <f t="shared" si="52"/>
        <v>PAN</v>
      </c>
      <c r="BF99" s="13">
        <f t="shared" si="53"/>
        <v>8392</v>
      </c>
      <c r="BG99" s="13" t="str">
        <f t="shared" si="54"/>
        <v>ninguno</v>
      </c>
      <c r="BH99" s="13">
        <f t="shared" si="55"/>
        <v>8392</v>
      </c>
      <c r="BI99" s="79">
        <f t="shared" si="56"/>
        <v>0.29089396512877397</v>
      </c>
      <c r="BJ99" s="82">
        <f t="shared" si="57"/>
        <v>446</v>
      </c>
      <c r="BK99" s="79">
        <f t="shared" si="58"/>
        <v>1.5459807965614025E-2</v>
      </c>
    </row>
    <row r="100" spans="1:63" x14ac:dyDescent="0.2">
      <c r="A100" s="2">
        <v>93</v>
      </c>
      <c r="B100" s="105" t="s">
        <v>89</v>
      </c>
      <c r="C100" s="105">
        <f t="shared" si="39"/>
        <v>1</v>
      </c>
      <c r="D100" s="105">
        <f t="shared" si="40"/>
        <v>0</v>
      </c>
      <c r="E100" s="1">
        <v>40925</v>
      </c>
      <c r="F100" s="2">
        <v>68</v>
      </c>
      <c r="G100" s="2">
        <v>68</v>
      </c>
      <c r="H100" s="97">
        <f t="shared" si="41"/>
        <v>1</v>
      </c>
      <c r="I100" s="34">
        <v>4654</v>
      </c>
      <c r="J100" s="35">
        <v>10329</v>
      </c>
      <c r="K100" s="35">
        <v>3619</v>
      </c>
      <c r="L100" s="35">
        <v>885</v>
      </c>
      <c r="M100" s="35">
        <v>163</v>
      </c>
      <c r="N100" s="35">
        <v>272</v>
      </c>
      <c r="O100" s="35">
        <v>243</v>
      </c>
      <c r="P100" s="35">
        <v>871</v>
      </c>
      <c r="Q100" s="38"/>
      <c r="R100" s="35">
        <v>1789</v>
      </c>
      <c r="S100" s="35">
        <v>96</v>
      </c>
      <c r="T100" s="35">
        <v>33</v>
      </c>
      <c r="U100" s="35">
        <v>103</v>
      </c>
      <c r="V100" s="35">
        <v>9</v>
      </c>
      <c r="W100" s="35">
        <v>1</v>
      </c>
      <c r="X100" s="38"/>
      <c r="Y100" s="36"/>
      <c r="Z100" s="36"/>
      <c r="AA100" s="35">
        <v>14</v>
      </c>
      <c r="AB100" s="35">
        <v>636</v>
      </c>
      <c r="AC100" s="37">
        <f t="shared" si="42"/>
        <v>23717</v>
      </c>
      <c r="AD100" s="103">
        <f t="shared" si="43"/>
        <v>0.5795235186316432</v>
      </c>
      <c r="AE100" s="34">
        <f t="shared" si="44"/>
        <v>10881</v>
      </c>
      <c r="AF100" s="50"/>
      <c r="AG100" s="62" t="str">
        <f t="shared" si="45"/>
        <v>otro</v>
      </c>
      <c r="AH100" s="63" t="str">
        <f t="shared" si="46"/>
        <v>PRI-PVEM-NA</v>
      </c>
      <c r="AI100" s="7" t="str">
        <f t="shared" si="47"/>
        <v>PRI-PVEM-NA</v>
      </c>
      <c r="AJ100" s="13">
        <f t="shared" si="48"/>
        <v>10881</v>
      </c>
      <c r="AK100" s="64">
        <f t="shared" si="49"/>
        <v>0.45878483788000168</v>
      </c>
      <c r="AL100" s="73">
        <f>RANK(I100,($I100,$K100,$L100,$N100,$P100,$Q100,$R100,$S100,$Y100,$Z100,$AA100,$AB100,$AE100))</f>
        <v>2</v>
      </c>
      <c r="AM100" s="38"/>
      <c r="AN100" s="6">
        <f>RANK(K100,($I100,$K100,$L100,$N100,$P100,$Q100,$R100,$S100,$Y100,$Z100,$AA100,$AB100,$AE100))</f>
        <v>3</v>
      </c>
      <c r="AO100" s="6">
        <f>RANK(L100,($I100,$K100,$L100,$N100,$P100,$Q100,$R100,$S100,$Y100,$Z100,$AA100,$AB100,$AE100))</f>
        <v>5</v>
      </c>
      <c r="AP100" s="36"/>
      <c r="AQ100" s="6">
        <f>RANK(N100,($I100,$K100,$L100,$N100,$P100,$Q100,$R100,$S100,$Y100,$Z100,$AA100,$AB100,$AE100))</f>
        <v>8</v>
      </c>
      <c r="AR100" s="36"/>
      <c r="AS100" s="6">
        <f>RANK(P100,($I100,$K100,$L100,$N100,$P100,$Q100,$R100,$S100,$Y100,$Z100,$AA100,$AB100,$AE100))</f>
        <v>6</v>
      </c>
      <c r="AT100" s="36"/>
      <c r="AU100" s="6">
        <f>RANK(R100,($I100,$K100,$L100,$N100,$P100,$Q100,$R100,$S100,$Y100,$Z100,$AA100,$AB100,$AE100))</f>
        <v>4</v>
      </c>
      <c r="AV100" s="6">
        <f>RANK(S100,($I100,$K100,$L100,$N100,$P100,$Q100,$R100,$S100,$Y100,$Z100,$AA100,$AB100,$AE100))</f>
        <v>9</v>
      </c>
      <c r="AW100" s="36"/>
      <c r="AX100" s="36"/>
      <c r="AY100" s="6">
        <f>RANK(AA100,($I100,$K100,$L100,$N100,$P100,$Q100,$R100,$S100,$Y100,$Z100,$AA100,$AB100,$AE100))</f>
        <v>10</v>
      </c>
      <c r="AZ100" s="6">
        <f>RANK(AB100,($I100,$K100,$L100,$N100,$P100,$Q100,$R100,$S100,$Y100,$Z100,$AA100,$AB100,$AE100))</f>
        <v>7</v>
      </c>
      <c r="BA100" s="6">
        <f>RANK(AE100,($I100,$K100,$L100,$N100,$P100,$Q100,$R100,$S100,$Y100,$Z100,$AA100,$AB100,$AE100))</f>
        <v>1</v>
      </c>
      <c r="BB100" s="50"/>
      <c r="BC100" s="62" t="str">
        <f t="shared" si="50"/>
        <v>PAN</v>
      </c>
      <c r="BD100" s="7" t="str">
        <f t="shared" si="51"/>
        <v>ninguno</v>
      </c>
      <c r="BE100" s="7" t="str">
        <f t="shared" si="52"/>
        <v>PAN</v>
      </c>
      <c r="BF100" s="13">
        <f t="shared" si="53"/>
        <v>4654</v>
      </c>
      <c r="BG100" s="13" t="str">
        <f t="shared" si="54"/>
        <v>ninguno</v>
      </c>
      <c r="BH100" s="13">
        <f t="shared" si="55"/>
        <v>4654</v>
      </c>
      <c r="BI100" s="79">
        <f t="shared" si="56"/>
        <v>0.1962305519247797</v>
      </c>
      <c r="BJ100" s="82">
        <f t="shared" si="57"/>
        <v>6227</v>
      </c>
      <c r="BK100" s="79">
        <f t="shared" si="58"/>
        <v>0.26255428595522201</v>
      </c>
    </row>
    <row r="101" spans="1:63" x14ac:dyDescent="0.2">
      <c r="A101" s="2">
        <v>94</v>
      </c>
      <c r="B101" s="105" t="s">
        <v>123</v>
      </c>
      <c r="C101" s="105">
        <f t="shared" si="39"/>
        <v>1</v>
      </c>
      <c r="D101" s="105">
        <f t="shared" si="40"/>
        <v>0</v>
      </c>
      <c r="E101" s="1">
        <v>19603</v>
      </c>
      <c r="F101" s="2">
        <v>34</v>
      </c>
      <c r="G101" s="2">
        <v>34</v>
      </c>
      <c r="H101" s="97">
        <f t="shared" si="41"/>
        <v>1</v>
      </c>
      <c r="I101" s="34">
        <v>2872</v>
      </c>
      <c r="J101" s="35">
        <v>3448</v>
      </c>
      <c r="K101" s="35">
        <v>2157</v>
      </c>
      <c r="L101" s="35">
        <v>578</v>
      </c>
      <c r="M101" s="35">
        <v>65</v>
      </c>
      <c r="N101" s="35">
        <v>395</v>
      </c>
      <c r="O101" s="35">
        <v>53</v>
      </c>
      <c r="P101" s="35">
        <v>2721</v>
      </c>
      <c r="Q101" s="35">
        <v>98</v>
      </c>
      <c r="R101" s="35">
        <v>232</v>
      </c>
      <c r="S101" s="35">
        <v>39</v>
      </c>
      <c r="T101" s="35">
        <v>85</v>
      </c>
      <c r="U101" s="35">
        <v>28</v>
      </c>
      <c r="V101" s="35">
        <v>5</v>
      </c>
      <c r="W101" s="35">
        <v>1</v>
      </c>
      <c r="X101" s="38"/>
      <c r="Y101" s="36"/>
      <c r="Z101" s="36"/>
      <c r="AA101" s="35">
        <v>4</v>
      </c>
      <c r="AB101" s="35">
        <v>258</v>
      </c>
      <c r="AC101" s="37">
        <f t="shared" si="42"/>
        <v>13039</v>
      </c>
      <c r="AD101" s="103">
        <f t="shared" si="43"/>
        <v>0.66515329286333724</v>
      </c>
      <c r="AE101" s="34">
        <f t="shared" si="44"/>
        <v>3685</v>
      </c>
      <c r="AF101" s="50"/>
      <c r="AG101" s="62" t="str">
        <f t="shared" si="45"/>
        <v>otro</v>
      </c>
      <c r="AH101" s="63" t="str">
        <f t="shared" si="46"/>
        <v>PRI-PVEM-NA</v>
      </c>
      <c r="AI101" s="7" t="str">
        <f t="shared" si="47"/>
        <v>PRI-PVEM-NA</v>
      </c>
      <c r="AJ101" s="13">
        <f t="shared" si="48"/>
        <v>3685</v>
      </c>
      <c r="AK101" s="64">
        <f t="shared" si="49"/>
        <v>0.28261369736943015</v>
      </c>
      <c r="AL101" s="73">
        <f>RANK(I101,($I101,$K101,$L101,$N101,$P101,$Q101,$R101,$S101,$Y101,$Z101,$AA101,$AB101,$AE101))</f>
        <v>2</v>
      </c>
      <c r="AM101" s="38"/>
      <c r="AN101" s="6">
        <f>RANK(K101,($I101,$K101,$L101,$N101,$P101,$Q101,$R101,$S101,$Y101,$Z101,$AA101,$AB101,$AE101))</f>
        <v>4</v>
      </c>
      <c r="AO101" s="6">
        <f>RANK(L101,($I101,$K101,$L101,$N101,$P101,$Q101,$R101,$S101,$Y101,$Z101,$AA101,$AB101,$AE101))</f>
        <v>5</v>
      </c>
      <c r="AP101" s="36"/>
      <c r="AQ101" s="6">
        <f>RANK(N101,($I101,$K101,$L101,$N101,$P101,$Q101,$R101,$S101,$Y101,$Z101,$AA101,$AB101,$AE101))</f>
        <v>6</v>
      </c>
      <c r="AR101" s="36"/>
      <c r="AS101" s="6">
        <f>RANK(P101,($I101,$K101,$L101,$N101,$P101,$Q101,$R101,$S101,$Y101,$Z101,$AA101,$AB101,$AE101))</f>
        <v>3</v>
      </c>
      <c r="AT101" s="6">
        <f>RANK(Q101,($I101,$K101,$L101,$N101,$P101,$Q101,$R101,$S101,$Y101,$Z101,$AA101,$AB101,$AE101))</f>
        <v>9</v>
      </c>
      <c r="AU101" s="6">
        <f>RANK(R101,($I101,$K101,$L101,$N101,$P101,$Q101,$R101,$S101,$Y101,$Z101,$AA101,$AB101,$AE101))</f>
        <v>8</v>
      </c>
      <c r="AV101" s="6">
        <f>RANK(S101,($I101,$K101,$L101,$N101,$P101,$Q101,$R101,$S101,$Y101,$Z101,$AA101,$AB101,$AE101))</f>
        <v>10</v>
      </c>
      <c r="AW101" s="36"/>
      <c r="AX101" s="36"/>
      <c r="AY101" s="6">
        <f>RANK(AA101,($I101,$K101,$L101,$N101,$P101,$Q101,$R101,$S101,$Y101,$Z101,$AA101,$AB101,$AE101))</f>
        <v>11</v>
      </c>
      <c r="AZ101" s="6">
        <f>RANK(AB101,($I101,$K101,$L101,$N101,$P101,$Q101,$R101,$S101,$Y101,$Z101,$AA101,$AB101,$AE101))</f>
        <v>7</v>
      </c>
      <c r="BA101" s="6">
        <f>RANK(AE101,($I101,$K101,$L101,$N101,$P101,$Q101,$R101,$S101,$Y101,$Z101,$AA101,$AB101,$AE101))</f>
        <v>1</v>
      </c>
      <c r="BB101" s="50"/>
      <c r="BC101" s="62" t="str">
        <f t="shared" si="50"/>
        <v>PAN</v>
      </c>
      <c r="BD101" s="7" t="str">
        <f t="shared" si="51"/>
        <v>ninguno</v>
      </c>
      <c r="BE101" s="7" t="str">
        <f t="shared" si="52"/>
        <v>PAN</v>
      </c>
      <c r="BF101" s="13">
        <f t="shared" si="53"/>
        <v>2872</v>
      </c>
      <c r="BG101" s="13" t="str">
        <f t="shared" si="54"/>
        <v>ninguno</v>
      </c>
      <c r="BH101" s="13">
        <f t="shared" si="55"/>
        <v>2872</v>
      </c>
      <c r="BI101" s="79">
        <f t="shared" si="56"/>
        <v>0.22026229005291817</v>
      </c>
      <c r="BJ101" s="82">
        <f t="shared" si="57"/>
        <v>813</v>
      </c>
      <c r="BK101" s="79">
        <f t="shared" si="58"/>
        <v>6.2351407316511981E-2</v>
      </c>
    </row>
    <row r="102" spans="1:63" x14ac:dyDescent="0.2">
      <c r="A102" s="2">
        <v>95</v>
      </c>
      <c r="B102" s="105" t="s">
        <v>84</v>
      </c>
      <c r="C102" s="105">
        <f t="shared" si="39"/>
        <v>1</v>
      </c>
      <c r="D102" s="105">
        <f t="shared" si="40"/>
        <v>0</v>
      </c>
      <c r="E102" s="1">
        <v>12897</v>
      </c>
      <c r="F102" s="2">
        <v>21</v>
      </c>
      <c r="G102" s="2">
        <v>21</v>
      </c>
      <c r="H102" s="97">
        <f t="shared" si="41"/>
        <v>1</v>
      </c>
      <c r="I102" s="34">
        <v>1034</v>
      </c>
      <c r="J102" s="35">
        <v>2618</v>
      </c>
      <c r="K102" s="35">
        <v>1433</v>
      </c>
      <c r="L102" s="35">
        <v>29</v>
      </c>
      <c r="M102" s="35">
        <v>32</v>
      </c>
      <c r="N102" s="35">
        <v>1573</v>
      </c>
      <c r="O102" s="35">
        <v>77</v>
      </c>
      <c r="P102" s="35">
        <v>967</v>
      </c>
      <c r="Q102" s="35">
        <v>319</v>
      </c>
      <c r="R102" s="38"/>
      <c r="S102" s="38"/>
      <c r="T102" s="35">
        <v>13</v>
      </c>
      <c r="U102" s="35">
        <v>17</v>
      </c>
      <c r="V102" s="35">
        <v>2</v>
      </c>
      <c r="W102" s="35">
        <v>1</v>
      </c>
      <c r="X102" s="38"/>
      <c r="Y102" s="36"/>
      <c r="Z102" s="36"/>
      <c r="AA102" s="35">
        <v>1</v>
      </c>
      <c r="AB102" s="35">
        <v>173</v>
      </c>
      <c r="AC102" s="37">
        <f t="shared" si="42"/>
        <v>8289</v>
      </c>
      <c r="AD102" s="103">
        <f t="shared" si="43"/>
        <v>0.64270760642009772</v>
      </c>
      <c r="AE102" s="34">
        <f t="shared" si="44"/>
        <v>2760</v>
      </c>
      <c r="AF102" s="50"/>
      <c r="AG102" s="62" t="str">
        <f t="shared" si="45"/>
        <v>otro</v>
      </c>
      <c r="AH102" s="63" t="str">
        <f t="shared" si="46"/>
        <v>PRI-PVEM-NA</v>
      </c>
      <c r="AI102" s="7" t="str">
        <f t="shared" si="47"/>
        <v>PRI-PVEM-NA</v>
      </c>
      <c r="AJ102" s="13">
        <f t="shared" si="48"/>
        <v>2760</v>
      </c>
      <c r="AK102" s="64">
        <f t="shared" si="49"/>
        <v>0.33297140788997465</v>
      </c>
      <c r="AL102" s="73">
        <f>RANK(I102,($I102,$K102,$L102,$N102,$P102,$Q102,$R102,$S102,$Y102,$Z102,$AA102,$AB102,$AE102))</f>
        <v>4</v>
      </c>
      <c r="AM102" s="38"/>
      <c r="AN102" s="6">
        <f>RANK(K102,($I102,$K102,$L102,$N102,$P102,$Q102,$R102,$S102,$Y102,$Z102,$AA102,$AB102,$AE102))</f>
        <v>3</v>
      </c>
      <c r="AO102" s="6">
        <f>RANK(L102,($I102,$K102,$L102,$N102,$P102,$Q102,$R102,$S102,$Y102,$Z102,$AA102,$AB102,$AE102))</f>
        <v>8</v>
      </c>
      <c r="AP102" s="36"/>
      <c r="AQ102" s="6">
        <f>RANK(N102,($I102,$K102,$L102,$N102,$P102,$Q102,$R102,$S102,$Y102,$Z102,$AA102,$AB102,$AE102))</f>
        <v>2</v>
      </c>
      <c r="AR102" s="36"/>
      <c r="AS102" s="6">
        <f>RANK(P102,($I102,$K102,$L102,$N102,$P102,$Q102,$R102,$S102,$Y102,$Z102,$AA102,$AB102,$AE102))</f>
        <v>5</v>
      </c>
      <c r="AT102" s="6">
        <f>RANK(Q102,($I102,$K102,$L102,$N102,$P102,$Q102,$R102,$S102,$Y102,$Z102,$AA102,$AB102,$AE102))</f>
        <v>6</v>
      </c>
      <c r="AU102" s="36"/>
      <c r="AV102" s="36"/>
      <c r="AW102" s="36"/>
      <c r="AX102" s="36"/>
      <c r="AY102" s="6">
        <f>RANK(AA102,($I102,$K102,$L102,$N102,$P102,$Q102,$R102,$S102,$Y102,$Z102,$AA102,$AB102,$AE102))</f>
        <v>9</v>
      </c>
      <c r="AZ102" s="6">
        <f>RANK(AB102,($I102,$K102,$L102,$N102,$P102,$Q102,$R102,$S102,$Y102,$Z102,$AA102,$AB102,$AE102))</f>
        <v>7</v>
      </c>
      <c r="BA102" s="6">
        <f>RANK(AE102,($I102,$K102,$L102,$N102,$P102,$Q102,$R102,$S102,$Y102,$Z102,$AA102,$AB102,$AE102))</f>
        <v>1</v>
      </c>
      <c r="BB102" s="50"/>
      <c r="BC102" s="62" t="str">
        <f t="shared" si="50"/>
        <v>MC</v>
      </c>
      <c r="BD102" s="7" t="str">
        <f t="shared" si="51"/>
        <v>ninguno</v>
      </c>
      <c r="BE102" s="7" t="str">
        <f t="shared" si="52"/>
        <v>MC</v>
      </c>
      <c r="BF102" s="13">
        <f t="shared" si="53"/>
        <v>1573</v>
      </c>
      <c r="BG102" s="13" t="str">
        <f t="shared" si="54"/>
        <v>ninguno</v>
      </c>
      <c r="BH102" s="13">
        <f t="shared" si="55"/>
        <v>1573</v>
      </c>
      <c r="BI102" s="79">
        <f t="shared" si="56"/>
        <v>0.18976957413439499</v>
      </c>
      <c r="BJ102" s="82">
        <f t="shared" si="57"/>
        <v>1187</v>
      </c>
      <c r="BK102" s="79">
        <f t="shared" si="58"/>
        <v>0.14320183375557965</v>
      </c>
    </row>
    <row r="103" spans="1:63" x14ac:dyDescent="0.2">
      <c r="A103" s="2">
        <v>96</v>
      </c>
      <c r="B103" s="105" t="s">
        <v>29</v>
      </c>
      <c r="C103" s="105">
        <f t="shared" si="39"/>
        <v>0</v>
      </c>
      <c r="D103" s="105">
        <f t="shared" si="40"/>
        <v>1</v>
      </c>
      <c r="E103" s="1">
        <v>52863</v>
      </c>
      <c r="F103" s="2">
        <v>85</v>
      </c>
      <c r="G103" s="2">
        <v>85</v>
      </c>
      <c r="H103" s="97">
        <f t="shared" si="41"/>
        <v>1</v>
      </c>
      <c r="I103" s="34">
        <v>4549</v>
      </c>
      <c r="J103" s="35">
        <v>6815</v>
      </c>
      <c r="K103" s="35">
        <v>2255</v>
      </c>
      <c r="L103" s="35">
        <v>224</v>
      </c>
      <c r="M103" s="35">
        <v>234</v>
      </c>
      <c r="N103" s="35">
        <v>13048</v>
      </c>
      <c r="O103" s="35">
        <v>513</v>
      </c>
      <c r="P103" s="35">
        <v>1407</v>
      </c>
      <c r="Q103" s="35">
        <v>577</v>
      </c>
      <c r="R103" s="35">
        <v>569</v>
      </c>
      <c r="S103" s="35">
        <v>77</v>
      </c>
      <c r="T103" s="38"/>
      <c r="U103" s="38"/>
      <c r="V103" s="38"/>
      <c r="W103" s="38"/>
      <c r="X103" s="35">
        <v>30</v>
      </c>
      <c r="Y103" s="36"/>
      <c r="Z103" s="36"/>
      <c r="AA103" s="35">
        <v>9</v>
      </c>
      <c r="AB103" s="35">
        <v>699</v>
      </c>
      <c r="AC103" s="37">
        <f t="shared" si="42"/>
        <v>31006</v>
      </c>
      <c r="AD103" s="103">
        <f t="shared" si="43"/>
        <v>0.58653500558046268</v>
      </c>
      <c r="AE103" s="51"/>
      <c r="AF103" s="37">
        <f t="shared" si="59"/>
        <v>4803</v>
      </c>
      <c r="AG103" s="62" t="str">
        <f t="shared" si="45"/>
        <v>MC</v>
      </c>
      <c r="AH103" s="63" t="str">
        <f t="shared" si="46"/>
        <v>ninguno</v>
      </c>
      <c r="AI103" s="7" t="str">
        <f t="shared" si="47"/>
        <v>MC</v>
      </c>
      <c r="AJ103" s="13">
        <f t="shared" si="48"/>
        <v>13048</v>
      </c>
      <c r="AK103" s="64">
        <f t="shared" si="49"/>
        <v>0.42082177643036833</v>
      </c>
      <c r="AL103" s="51"/>
      <c r="AM103" s="6">
        <f>RANK(J103,($J103,$K103,$M103,$N103,$O103,$P103,$Q103,$R103,$S103,$Y103,$Z103,$AA103,$AB103,$AE103,$AF103))</f>
        <v>2</v>
      </c>
      <c r="AN103" s="6">
        <f>RANK(K103,($J103,$K103,$M103,$N103,$O103,$P103,$Q103,$R103,$S103,$Y103,$Z103,$AA103,$AB103,$AE103,$AF103))</f>
        <v>4</v>
      </c>
      <c r="AO103" s="38"/>
      <c r="AP103" s="6">
        <f>RANK(M103,($J103,$K103,$M103,$N103,$O103,$P103,$Q103,$R103,$S103,$Y103,$Z103,$AA103,$AB103,$AE103,$AF103))</f>
        <v>10</v>
      </c>
      <c r="AQ103" s="6">
        <f>RANK(N103,($J103,$K103,$M103,$N103,$O103,$P103,$Q103,$R103,$S103,$Y103,$Z103,$AA103,$AB103,$AE103,$AF103))</f>
        <v>1</v>
      </c>
      <c r="AR103" s="6">
        <f>RANK(O103,($J103,$K103,$M103,$N103,$O103,$P103,$Q103,$R103,$S103,$Y103,$Z103,$AA103,$AB103,$AE103,$AF103))</f>
        <v>9</v>
      </c>
      <c r="AS103" s="6">
        <f>RANK(P103,($J103,$K103,$M103,$N103,$O103,$P103,$Q103,$R103,$S103,$Y103,$Z103,$AA103,$AB103,$AE103,$AF103))</f>
        <v>5</v>
      </c>
      <c r="AT103" s="6">
        <f>RANK(Q103,($J103,$K103,$M103,$N103,$O103,$P103,$Q103,$R103,$S103,$Y103,$Z103,$AA103,$AB103,$AE103,$AF103))</f>
        <v>7</v>
      </c>
      <c r="AU103" s="6">
        <f>RANK(R103,($J103,$K103,$M103,$N103,$O103,$P103,$Q103,$R103,$S103,$Y103,$Z103,$AA103,$AB103,$AE103,$AF103))</f>
        <v>8</v>
      </c>
      <c r="AV103" s="6">
        <f>RANK(S103,($J103,$K103,$M103,$N103,$O103,$P103,$Q103,$R103,$S103,$Y103,$Z103,$AA103,$AB103,$AE103,$AF103))</f>
        <v>11</v>
      </c>
      <c r="AW103" s="36"/>
      <c r="AX103" s="36"/>
      <c r="AY103" s="6">
        <f>RANK(AA103,($J103,$K103,$M103,$N103,$O103,$P103,$Q103,$R103,$S103,$Y103,$Z103,$AA103,$AB103,$AE103,$AF103))</f>
        <v>12</v>
      </c>
      <c r="AZ103" s="6">
        <f>RANK(AB103,($J103,$K103,$M103,$N103,$O103,$P103,$Q103,$R103,$S103,$Y103,$Z103,$AA103,$AB103,$AE103,$AF103))</f>
        <v>6</v>
      </c>
      <c r="BA103" s="38"/>
      <c r="BB103" s="74">
        <f>RANK(AF103,($J103,$K103,$M103,$N103,$O103,$P103,$Q103,$R103,$S103,$Y103,$Z103,$AA103,$AB103,$AE103,$AF103))</f>
        <v>3</v>
      </c>
      <c r="BC103" s="62" t="str">
        <f t="shared" si="50"/>
        <v>PRI</v>
      </c>
      <c r="BD103" s="7" t="str">
        <f t="shared" si="51"/>
        <v>ninguno</v>
      </c>
      <c r="BE103" s="7" t="str">
        <f t="shared" si="52"/>
        <v>PRI</v>
      </c>
      <c r="BF103" s="13">
        <f t="shared" si="53"/>
        <v>6815</v>
      </c>
      <c r="BG103" s="13" t="str">
        <f t="shared" si="54"/>
        <v>ninguno</v>
      </c>
      <c r="BH103" s="13">
        <f t="shared" si="55"/>
        <v>6815</v>
      </c>
      <c r="BI103" s="79">
        <f t="shared" si="56"/>
        <v>0.21979616848351932</v>
      </c>
      <c r="BJ103" s="82">
        <f t="shared" si="57"/>
        <v>6233</v>
      </c>
      <c r="BK103" s="79">
        <f t="shared" si="58"/>
        <v>0.20102560794684901</v>
      </c>
    </row>
    <row r="104" spans="1:63" x14ac:dyDescent="0.2">
      <c r="A104" s="2">
        <v>97</v>
      </c>
      <c r="B104" s="105" t="s">
        <v>24</v>
      </c>
      <c r="C104" s="105">
        <f t="shared" si="39"/>
        <v>1</v>
      </c>
      <c r="D104" s="105">
        <f t="shared" si="40"/>
        <v>0</v>
      </c>
      <c r="E104" s="1">
        <v>24244</v>
      </c>
      <c r="F104" s="2">
        <v>40</v>
      </c>
      <c r="G104" s="2">
        <v>40</v>
      </c>
      <c r="H104" s="97">
        <f t="shared" si="41"/>
        <v>1</v>
      </c>
      <c r="I104" s="34">
        <v>2727</v>
      </c>
      <c r="J104" s="35">
        <v>5309</v>
      </c>
      <c r="K104" s="35">
        <v>1183</v>
      </c>
      <c r="L104" s="35">
        <v>147</v>
      </c>
      <c r="M104" s="35">
        <v>244</v>
      </c>
      <c r="N104" s="35">
        <v>5061</v>
      </c>
      <c r="O104" s="35">
        <v>90</v>
      </c>
      <c r="P104" s="35">
        <v>1128</v>
      </c>
      <c r="Q104" s="35">
        <v>181</v>
      </c>
      <c r="R104" s="38"/>
      <c r="S104" s="38"/>
      <c r="T104" s="35">
        <v>19</v>
      </c>
      <c r="U104" s="35">
        <v>58</v>
      </c>
      <c r="V104" s="35">
        <v>5</v>
      </c>
      <c r="W104" s="35">
        <v>11</v>
      </c>
      <c r="X104" s="38"/>
      <c r="Y104" s="36"/>
      <c r="Z104" s="36"/>
      <c r="AA104" s="35">
        <v>8</v>
      </c>
      <c r="AB104" s="35">
        <v>371</v>
      </c>
      <c r="AC104" s="37">
        <f t="shared" si="42"/>
        <v>16542</v>
      </c>
      <c r="AD104" s="103">
        <f t="shared" si="43"/>
        <v>0.68231314964527301</v>
      </c>
      <c r="AE104" s="34">
        <f t="shared" si="44"/>
        <v>5736</v>
      </c>
      <c r="AF104" s="50"/>
      <c r="AG104" s="62" t="str">
        <f t="shared" si="45"/>
        <v>otro</v>
      </c>
      <c r="AH104" s="63" t="str">
        <f t="shared" si="46"/>
        <v>PRI-PVEM-NA</v>
      </c>
      <c r="AI104" s="7" t="str">
        <f t="shared" si="47"/>
        <v>PRI-PVEM-NA</v>
      </c>
      <c r="AJ104" s="13">
        <f t="shared" si="48"/>
        <v>5736</v>
      </c>
      <c r="AK104" s="64">
        <f t="shared" si="49"/>
        <v>0.34675371780921294</v>
      </c>
      <c r="AL104" s="73">
        <f>RANK(I104,($I104,$K104,$L104,$N104,$P104,$Q104,$R104,$S104,$Y104,$Z104,$AA104,$AB104,$AE104))</f>
        <v>3</v>
      </c>
      <c r="AM104" s="38"/>
      <c r="AN104" s="6">
        <f>RANK(K104,($I104,$K104,$L104,$N104,$P104,$Q104,$R104,$S104,$Y104,$Z104,$AA104,$AB104,$AE104))</f>
        <v>4</v>
      </c>
      <c r="AO104" s="6">
        <f>RANK(L104,($I104,$K104,$L104,$N104,$P104,$Q104,$R104,$S104,$Y104,$Z104,$AA104,$AB104,$AE104))</f>
        <v>8</v>
      </c>
      <c r="AP104" s="36"/>
      <c r="AQ104" s="6">
        <f>RANK(N104,($I104,$K104,$L104,$N104,$P104,$Q104,$R104,$S104,$Y104,$Z104,$AA104,$AB104,$AE104))</f>
        <v>2</v>
      </c>
      <c r="AR104" s="36"/>
      <c r="AS104" s="6">
        <f>RANK(P104,($I104,$K104,$L104,$N104,$P104,$Q104,$R104,$S104,$Y104,$Z104,$AA104,$AB104,$AE104))</f>
        <v>5</v>
      </c>
      <c r="AT104" s="6">
        <f>RANK(Q104,($I104,$K104,$L104,$N104,$P104,$Q104,$R104,$S104,$Y104,$Z104,$AA104,$AB104,$AE104))</f>
        <v>7</v>
      </c>
      <c r="AU104" s="36"/>
      <c r="AV104" s="36"/>
      <c r="AW104" s="36"/>
      <c r="AX104" s="36"/>
      <c r="AY104" s="6">
        <f>RANK(AA104,($I104,$K104,$L104,$N104,$P104,$Q104,$R104,$S104,$Y104,$Z104,$AA104,$AB104,$AE104))</f>
        <v>9</v>
      </c>
      <c r="AZ104" s="6">
        <f>RANK(AB104,($I104,$K104,$L104,$N104,$P104,$Q104,$R104,$S104,$Y104,$Z104,$AA104,$AB104,$AE104))</f>
        <v>6</v>
      </c>
      <c r="BA104" s="6">
        <f>RANK(AE104,($I104,$K104,$L104,$N104,$P104,$Q104,$R104,$S104,$Y104,$Z104,$AA104,$AB104,$AE104))</f>
        <v>1</v>
      </c>
      <c r="BB104" s="50"/>
      <c r="BC104" s="62" t="str">
        <f t="shared" si="50"/>
        <v>MC</v>
      </c>
      <c r="BD104" s="7" t="str">
        <f t="shared" si="51"/>
        <v>ninguno</v>
      </c>
      <c r="BE104" s="7" t="str">
        <f t="shared" si="52"/>
        <v>MC</v>
      </c>
      <c r="BF104" s="13">
        <f t="shared" si="53"/>
        <v>5061</v>
      </c>
      <c r="BG104" s="13" t="str">
        <f t="shared" si="54"/>
        <v>ninguno</v>
      </c>
      <c r="BH104" s="13">
        <f t="shared" si="55"/>
        <v>5061</v>
      </c>
      <c r="BI104" s="79">
        <f t="shared" si="56"/>
        <v>0.30594849474066016</v>
      </c>
      <c r="BJ104" s="82">
        <f t="shared" si="57"/>
        <v>675</v>
      </c>
      <c r="BK104" s="79">
        <f t="shared" si="58"/>
        <v>4.0805223068552776E-2</v>
      </c>
    </row>
    <row r="105" spans="1:63" x14ac:dyDescent="0.2">
      <c r="A105" s="2">
        <v>98</v>
      </c>
      <c r="B105" s="105" t="s">
        <v>9</v>
      </c>
      <c r="C105" s="105">
        <f t="shared" si="39"/>
        <v>0</v>
      </c>
      <c r="D105" s="105">
        <f t="shared" si="40"/>
        <v>0</v>
      </c>
      <c r="E105" s="1">
        <v>12503</v>
      </c>
      <c r="F105" s="2">
        <v>24</v>
      </c>
      <c r="G105" s="2">
        <v>24</v>
      </c>
      <c r="H105" s="97">
        <f t="shared" si="41"/>
        <v>1</v>
      </c>
      <c r="I105" s="34">
        <v>4088</v>
      </c>
      <c r="J105" s="35">
        <v>4943</v>
      </c>
      <c r="K105" s="35">
        <v>68</v>
      </c>
      <c r="L105" s="36"/>
      <c r="M105" s="35">
        <v>27</v>
      </c>
      <c r="N105" s="35">
        <v>30</v>
      </c>
      <c r="O105" s="35">
        <v>218</v>
      </c>
      <c r="P105" s="35">
        <v>209</v>
      </c>
      <c r="Q105" s="35">
        <v>63</v>
      </c>
      <c r="R105" s="38"/>
      <c r="S105" s="38"/>
      <c r="T105" s="38"/>
      <c r="U105" s="38"/>
      <c r="V105" s="38"/>
      <c r="W105" s="38"/>
      <c r="X105" s="38"/>
      <c r="Y105" s="36"/>
      <c r="Z105" s="36"/>
      <c r="AA105" s="35">
        <v>1</v>
      </c>
      <c r="AB105" s="35">
        <v>188</v>
      </c>
      <c r="AC105" s="37">
        <f t="shared" si="42"/>
        <v>9835</v>
      </c>
      <c r="AD105" s="103">
        <f t="shared" si="43"/>
        <v>0.7866112133088059</v>
      </c>
      <c r="AE105" s="51"/>
      <c r="AF105" s="50"/>
      <c r="AG105" s="62" t="str">
        <f t="shared" si="45"/>
        <v>PRI</v>
      </c>
      <c r="AH105" s="63" t="str">
        <f t="shared" si="46"/>
        <v>ninguno</v>
      </c>
      <c r="AI105" s="7" t="str">
        <f t="shared" si="47"/>
        <v>PRI</v>
      </c>
      <c r="AJ105" s="13">
        <f t="shared" si="48"/>
        <v>4943</v>
      </c>
      <c r="AK105" s="64">
        <f t="shared" si="49"/>
        <v>0.5025927808845958</v>
      </c>
      <c r="AL105" s="73">
        <f>RANK(I105,($I105,$J105,$K105,$L105,$M105,$N105,$O105,$P105,$Q105,$R105,$S105,$Y105,$Z105,$AA105,$AB105))</f>
        <v>2</v>
      </c>
      <c r="AM105" s="6">
        <f>RANK(J105,($I105,$J105,$K105,$L105,$M105,$N105,$O105,$P105,$Q105,$R105,$S105,$Y105,$Z105,$AA105,$AB105))</f>
        <v>1</v>
      </c>
      <c r="AN105" s="6">
        <f>RANK(K105,($I105,$J105,$K105,$L105,$M105,$N105,$O105,$P105,$Q105,$R105,$S105,$Y105,$Z105,$AA105,$AB105))</f>
        <v>6</v>
      </c>
      <c r="AO105" s="38"/>
      <c r="AP105" s="6">
        <f>RANK(M105,($I105,$J105,$K105,$L105,$M105,$N105,$O105,$P105,$Q105,$R105,$S105,$Y105,$Z105,$AA105,$AB105))</f>
        <v>9</v>
      </c>
      <c r="AQ105" s="6">
        <f>RANK(N105,($I105,$J105,$K105,$L105,$M105,$N105,$O105,$P105,$Q105,$R105,$S105,$Y105,$Z105,$AA105,$AB105))</f>
        <v>8</v>
      </c>
      <c r="AR105" s="6">
        <f>RANK(O105,($I105,$J105,$K105,$L105,$M105,$N105,$O105,$P105,$Q105,$R105,$S105,$Y105,$Z105,$AA105,$AB105))</f>
        <v>3</v>
      </c>
      <c r="AS105" s="6">
        <f>RANK(P105,($I105,$J105,$K105,$L105,$M105,$N105,$O105,$P105,$Q105,$R105,$S105,$Y105,$Z105,$AA105,$AB105))</f>
        <v>4</v>
      </c>
      <c r="AT105" s="6">
        <f>RANK(Q105,($I105,$J105,$K105,$L105,$M105,$N105,$O105,$P105,$Q105,$R105,$S105,$Y105,$Z105,$AA105,$AB105))</f>
        <v>7</v>
      </c>
      <c r="AU105" s="36"/>
      <c r="AV105" s="36"/>
      <c r="AW105" s="36"/>
      <c r="AX105" s="36"/>
      <c r="AY105" s="6">
        <f>RANK(AA105,($I105,$J105,$K105,$L105,$M105,$N105,$O105,$P105,$Q105,$R105,$S105,$Y105,$Z105,$AA105,$AB105))</f>
        <v>10</v>
      </c>
      <c r="AZ105" s="6">
        <f>RANK(AB105,($I105,$J105,$K105,$L105,$M105,$N105,$O105,$P105,$Q105,$R105,$S105,$Y105,$Z105,$AA105,$AB105))</f>
        <v>5</v>
      </c>
      <c r="BA105" s="38"/>
      <c r="BB105" s="50"/>
      <c r="BC105" s="62" t="str">
        <f t="shared" si="50"/>
        <v>PAN</v>
      </c>
      <c r="BD105" s="7" t="str">
        <f t="shared" si="51"/>
        <v>ninguno</v>
      </c>
      <c r="BE105" s="7" t="str">
        <f t="shared" si="52"/>
        <v>PAN</v>
      </c>
      <c r="BF105" s="13">
        <f t="shared" si="53"/>
        <v>4088</v>
      </c>
      <c r="BG105" s="13" t="str">
        <f t="shared" si="54"/>
        <v>ninguno</v>
      </c>
      <c r="BH105" s="13">
        <f t="shared" si="55"/>
        <v>4088</v>
      </c>
      <c r="BI105" s="79">
        <f t="shared" si="56"/>
        <v>0.41565836298932385</v>
      </c>
      <c r="BJ105" s="82">
        <f t="shared" si="57"/>
        <v>855</v>
      </c>
      <c r="BK105" s="79">
        <f t="shared" si="58"/>
        <v>8.6934417895271954E-2</v>
      </c>
    </row>
    <row r="106" spans="1:63" x14ac:dyDescent="0.2">
      <c r="A106" s="2">
        <v>99</v>
      </c>
      <c r="B106" s="105" t="s">
        <v>133</v>
      </c>
      <c r="C106" s="105">
        <f t="shared" si="39"/>
        <v>0</v>
      </c>
      <c r="D106" s="105">
        <f t="shared" si="40"/>
        <v>0</v>
      </c>
      <c r="E106" s="1">
        <v>3742</v>
      </c>
      <c r="F106" s="2">
        <v>6</v>
      </c>
      <c r="G106" s="2">
        <v>6</v>
      </c>
      <c r="H106" s="97">
        <f t="shared" si="41"/>
        <v>1</v>
      </c>
      <c r="I106" s="42"/>
      <c r="J106" s="35">
        <v>696</v>
      </c>
      <c r="K106" s="35">
        <v>579</v>
      </c>
      <c r="L106" s="35">
        <v>110</v>
      </c>
      <c r="M106" s="35">
        <v>9</v>
      </c>
      <c r="N106" s="35">
        <v>159</v>
      </c>
      <c r="O106" s="35">
        <v>473</v>
      </c>
      <c r="P106" s="35">
        <v>66</v>
      </c>
      <c r="Q106" s="38"/>
      <c r="R106" s="35">
        <v>686</v>
      </c>
      <c r="S106" s="38"/>
      <c r="T106" s="38"/>
      <c r="U106" s="38"/>
      <c r="V106" s="38"/>
      <c r="W106" s="38"/>
      <c r="X106" s="38"/>
      <c r="Y106" s="36"/>
      <c r="Z106" s="36"/>
      <c r="AA106" s="35">
        <v>0</v>
      </c>
      <c r="AB106" s="35">
        <v>49</v>
      </c>
      <c r="AC106" s="37">
        <f t="shared" si="42"/>
        <v>2827</v>
      </c>
      <c r="AD106" s="103">
        <f t="shared" si="43"/>
        <v>0.75547835382148587</v>
      </c>
      <c r="AE106" s="51"/>
      <c r="AF106" s="50"/>
      <c r="AG106" s="62" t="str">
        <f t="shared" si="45"/>
        <v>PRI</v>
      </c>
      <c r="AH106" s="63" t="str">
        <f t="shared" si="46"/>
        <v>ninguno</v>
      </c>
      <c r="AI106" s="7" t="str">
        <f t="shared" si="47"/>
        <v>PRI</v>
      </c>
      <c r="AJ106" s="13">
        <f t="shared" si="48"/>
        <v>696</v>
      </c>
      <c r="AK106" s="64">
        <f t="shared" si="49"/>
        <v>0.24619738238415281</v>
      </c>
      <c r="AL106" s="73">
        <f>RANK(I106,($I106,$J106,$K106,$L106,$M106,$N106,$O106,$P106,$Q106,$R106,$S106,$Y106,$Z106,$AA106,$AB106))</f>
        <v>10</v>
      </c>
      <c r="AM106" s="6">
        <f>RANK(J106,($I106,$J106,$K106,$L106,$M106,$N106,$O106,$P106,$Q106,$R106,$S106,$Y106,$Z106,$AA106,$AB106))</f>
        <v>1</v>
      </c>
      <c r="AN106" s="6">
        <f>RANK(K106,($I106,$J106,$K106,$L106,$M106,$N106,$O106,$P106,$Q106,$R106,$S106,$Y106,$Z106,$AA106,$AB106))</f>
        <v>3</v>
      </c>
      <c r="AO106" s="6">
        <f>RANK(L106,($I106,$J106,$K106,$L106,$M106,$N106,$O106,$P106,$Q106,$R106,$S106,$Y106,$Z106,$AA106,$AB106))</f>
        <v>6</v>
      </c>
      <c r="AP106" s="6">
        <f>RANK(M106,($I106,$J106,$K106,$L106,$M106,$N106,$O106,$P106,$Q106,$R106,$S106,$Y106,$Z106,$AA106,$AB106))</f>
        <v>9</v>
      </c>
      <c r="AQ106" s="6">
        <f>RANK(N106,($I106,$J106,$K106,$L106,$M106,$N106,$O106,$P106,$Q106,$R106,$S106,$Y106,$Z106,$AA106,$AB106))</f>
        <v>5</v>
      </c>
      <c r="AR106" s="6">
        <f>RANK(O106,($I106,$J106,$K106,$L106,$M106,$N106,$O106,$P106,$Q106,$R106,$S106,$Y106,$Z106,$AA106,$AB106))</f>
        <v>4</v>
      </c>
      <c r="AS106" s="6">
        <f>RANK(P106,($I106,$J106,$K106,$L106,$M106,$N106,$O106,$P106,$Q106,$R106,$S106,$Y106,$Z106,$AA106,$AB106))</f>
        <v>7</v>
      </c>
      <c r="AT106" s="36"/>
      <c r="AU106" s="6">
        <f>RANK(R106,($I106,$J106,$K106,$L106,$M106,$N106,$O106,$P106,$Q106,$R106,$S106,$Y106,$Z106,$AA106,$AB106))</f>
        <v>2</v>
      </c>
      <c r="AV106" s="36"/>
      <c r="AW106" s="36"/>
      <c r="AX106" s="36"/>
      <c r="AY106" s="6">
        <f>RANK(AA106,($I106,$J106,$K106,$L106,$M106,$N106,$O106,$P106,$Q106,$R106,$S106,$Y106,$Z106,$AA106,$AB106))</f>
        <v>10</v>
      </c>
      <c r="AZ106" s="6">
        <f>RANK(AB106,($I106,$J106,$K106,$L106,$M106,$N106,$O106,$P106,$Q106,$R106,$S106,$Y106,$Z106,$AA106,$AB106))</f>
        <v>8</v>
      </c>
      <c r="BA106" s="38"/>
      <c r="BB106" s="50"/>
      <c r="BC106" s="62" t="str">
        <f t="shared" si="50"/>
        <v>otro</v>
      </c>
      <c r="BD106" s="7" t="str">
        <f t="shared" si="51"/>
        <v>ES</v>
      </c>
      <c r="BE106" s="7" t="str">
        <f t="shared" si="52"/>
        <v>ES</v>
      </c>
      <c r="BF106" s="13" t="str">
        <f t="shared" si="53"/>
        <v>otro</v>
      </c>
      <c r="BG106" s="13">
        <f t="shared" si="54"/>
        <v>686</v>
      </c>
      <c r="BH106" s="13">
        <f t="shared" si="55"/>
        <v>686</v>
      </c>
      <c r="BI106" s="79">
        <f t="shared" si="56"/>
        <v>0.24266006367173681</v>
      </c>
      <c r="BJ106" s="82">
        <f t="shared" si="57"/>
        <v>10</v>
      </c>
      <c r="BK106" s="79">
        <f t="shared" si="58"/>
        <v>3.5373187124159988E-3</v>
      </c>
    </row>
    <row r="107" spans="1:63" x14ac:dyDescent="0.2">
      <c r="A107" s="2">
        <v>100</v>
      </c>
      <c r="B107" s="105" t="s">
        <v>11</v>
      </c>
      <c r="C107" s="105">
        <f t="shared" si="39"/>
        <v>1</v>
      </c>
      <c r="D107" s="105">
        <f t="shared" si="40"/>
        <v>0</v>
      </c>
      <c r="E107" s="1">
        <v>178079</v>
      </c>
      <c r="F107" s="2">
        <v>280</v>
      </c>
      <c r="G107" s="2">
        <v>280</v>
      </c>
      <c r="H107" s="97">
        <f t="shared" si="41"/>
        <v>1</v>
      </c>
      <c r="I107" s="34">
        <v>2115</v>
      </c>
      <c r="J107" s="35">
        <v>27492</v>
      </c>
      <c r="K107" s="35">
        <v>11378</v>
      </c>
      <c r="L107" s="35">
        <v>935</v>
      </c>
      <c r="M107" s="35">
        <v>976</v>
      </c>
      <c r="N107" s="35">
        <v>2251</v>
      </c>
      <c r="O107" s="35">
        <v>1235</v>
      </c>
      <c r="P107" s="35">
        <v>47828</v>
      </c>
      <c r="Q107" s="35">
        <v>2236</v>
      </c>
      <c r="R107" s="35">
        <v>1782</v>
      </c>
      <c r="S107" s="35">
        <v>185</v>
      </c>
      <c r="T107" s="35">
        <v>552</v>
      </c>
      <c r="U107" s="35">
        <v>387</v>
      </c>
      <c r="V107" s="35">
        <v>34</v>
      </c>
      <c r="W107" s="35">
        <v>13</v>
      </c>
      <c r="X107" s="38"/>
      <c r="Y107" s="35">
        <v>3730</v>
      </c>
      <c r="Z107" s="35">
        <v>863</v>
      </c>
      <c r="AA107" s="35">
        <v>79</v>
      </c>
      <c r="AB107" s="35">
        <v>2765</v>
      </c>
      <c r="AC107" s="37">
        <f t="shared" si="42"/>
        <v>106836</v>
      </c>
      <c r="AD107" s="103">
        <f t="shared" si="43"/>
        <v>0.59993598346801136</v>
      </c>
      <c r="AE107" s="34">
        <f t="shared" si="44"/>
        <v>30689</v>
      </c>
      <c r="AF107" s="50"/>
      <c r="AG107" s="62" t="str">
        <f t="shared" si="45"/>
        <v>MORENA</v>
      </c>
      <c r="AH107" s="63" t="str">
        <f t="shared" si="46"/>
        <v>ninguno</v>
      </c>
      <c r="AI107" s="7" t="str">
        <f t="shared" si="47"/>
        <v>MORENA</v>
      </c>
      <c r="AJ107" s="13">
        <f t="shared" si="48"/>
        <v>47828</v>
      </c>
      <c r="AK107" s="64">
        <f t="shared" si="49"/>
        <v>0.44767681305926843</v>
      </c>
      <c r="AL107" s="73">
        <f>RANK(I107,($I107,$K107,$L107,$N107,$P107,$Q107,$R107,$S107,$Y107,$Z107,$AA107,$AB107,$AE107))</f>
        <v>8</v>
      </c>
      <c r="AM107" s="38"/>
      <c r="AN107" s="6">
        <f>RANK(K107,($I107,$K107,$L107,$N107,$P107,$Q107,$R107,$S107,$Y107,$Z107,$AA107,$AB107,$AE107))</f>
        <v>3</v>
      </c>
      <c r="AO107" s="6">
        <f>RANK(L107,($I107,$K107,$L107,$N107,$P107,$Q107,$R107,$S107,$Y107,$Z107,$AA107,$AB107,$AE107))</f>
        <v>10</v>
      </c>
      <c r="AP107" s="36"/>
      <c r="AQ107" s="6">
        <f>RANK(N107,($I107,$K107,$L107,$N107,$P107,$Q107,$R107,$S107,$Y107,$Z107,$AA107,$AB107,$AE107))</f>
        <v>6</v>
      </c>
      <c r="AR107" s="36"/>
      <c r="AS107" s="6">
        <f>RANK(P107,($I107,$K107,$L107,$N107,$P107,$Q107,$R107,$S107,$Y107,$Z107,$AA107,$AB107,$AE107))</f>
        <v>1</v>
      </c>
      <c r="AT107" s="6">
        <f>RANK(Q107,($I107,$K107,$L107,$N107,$P107,$Q107,$R107,$S107,$Y107,$Z107,$AA107,$AB107,$AE107))</f>
        <v>7</v>
      </c>
      <c r="AU107" s="6">
        <f>RANK(R107,($I107,$K107,$L107,$N107,$P107,$Q107,$R107,$S107,$Y107,$Z107,$AA107,$AB107,$AE107))</f>
        <v>9</v>
      </c>
      <c r="AV107" s="6">
        <f>RANK(S107,($I107,$K107,$L107,$N107,$P107,$Q107,$R107,$S107,$Y107,$Z107,$AA107,$AB107,$AE107))</f>
        <v>12</v>
      </c>
      <c r="AW107" s="6">
        <f>RANK(Y107,($I107,$K107,$L107,$N107,$P107,$Q107,$R107,$S107,$Y107,$Z107,$AA107,$AB107,$AE107))</f>
        <v>4</v>
      </c>
      <c r="AX107" s="6">
        <f>RANK(Z107,($I107,$K107,$L107,$N107,$P107,$Q107,$R107,$S107,$Y107,$Z107,$AA107,$AB107,$AE107))</f>
        <v>11</v>
      </c>
      <c r="AY107" s="6">
        <f>RANK(AA107,($I107,$K107,$L107,$N107,$P107,$Q107,$R107,$S107,$Y107,$Z107,$AA107,$AB107,$AE107))</f>
        <v>13</v>
      </c>
      <c r="AZ107" s="6">
        <f>RANK(AB107,($I107,$K107,$L107,$N107,$P107,$Q107,$R107,$S107,$Y107,$Z107,$AA107,$AB107,$AE107))</f>
        <v>5</v>
      </c>
      <c r="BA107" s="6">
        <f>RANK(AE107,($I107,$K107,$L107,$N107,$P107,$Q107,$R107,$S107,$Y107,$Z107,$AA107,$AB107,$AE107))</f>
        <v>2</v>
      </c>
      <c r="BB107" s="50"/>
      <c r="BC107" s="62" t="str">
        <f t="shared" si="50"/>
        <v>otro</v>
      </c>
      <c r="BD107" s="7" t="str">
        <f t="shared" si="51"/>
        <v>PRI-PVEM-NA</v>
      </c>
      <c r="BE107" s="7" t="str">
        <f t="shared" si="52"/>
        <v>PRI-PVEM-NA</v>
      </c>
      <c r="BF107" s="13" t="str">
        <f t="shared" si="53"/>
        <v>otro</v>
      </c>
      <c r="BG107" s="13">
        <f t="shared" si="54"/>
        <v>30689</v>
      </c>
      <c r="BH107" s="13">
        <f t="shared" si="55"/>
        <v>30689</v>
      </c>
      <c r="BI107" s="79">
        <f t="shared" si="56"/>
        <v>0.28725336029053877</v>
      </c>
      <c r="BJ107" s="82">
        <f t="shared" si="57"/>
        <v>17139</v>
      </c>
      <c r="BK107" s="79">
        <f t="shared" si="58"/>
        <v>0.16042345276872966</v>
      </c>
    </row>
    <row r="108" spans="1:63" x14ac:dyDescent="0.2">
      <c r="A108" s="2">
        <v>101</v>
      </c>
      <c r="B108" s="105" t="s">
        <v>106</v>
      </c>
      <c r="C108" s="105">
        <f t="shared" si="39"/>
        <v>1</v>
      </c>
      <c r="D108" s="105">
        <f t="shared" si="40"/>
        <v>1</v>
      </c>
      <c r="E108" s="1">
        <v>25599</v>
      </c>
      <c r="F108" s="2">
        <v>39</v>
      </c>
      <c r="G108" s="2">
        <v>39</v>
      </c>
      <c r="H108" s="97">
        <f t="shared" si="41"/>
        <v>1</v>
      </c>
      <c r="I108" s="34">
        <v>501</v>
      </c>
      <c r="J108" s="35">
        <v>3514</v>
      </c>
      <c r="K108" s="35">
        <v>3759</v>
      </c>
      <c r="L108" s="35">
        <v>2443</v>
      </c>
      <c r="M108" s="35">
        <v>130</v>
      </c>
      <c r="N108" s="35">
        <v>348</v>
      </c>
      <c r="O108" s="35">
        <v>173</v>
      </c>
      <c r="P108" s="35">
        <v>1314</v>
      </c>
      <c r="Q108" s="35">
        <v>435</v>
      </c>
      <c r="R108" s="38"/>
      <c r="S108" s="38"/>
      <c r="T108" s="35">
        <v>123</v>
      </c>
      <c r="U108" s="35">
        <v>50</v>
      </c>
      <c r="V108" s="35">
        <v>7</v>
      </c>
      <c r="W108" s="35">
        <v>0</v>
      </c>
      <c r="X108" s="35">
        <v>95</v>
      </c>
      <c r="Y108" s="36"/>
      <c r="Z108" s="36"/>
      <c r="AA108" s="35">
        <v>12</v>
      </c>
      <c r="AB108" s="35">
        <v>350</v>
      </c>
      <c r="AC108" s="37">
        <f t="shared" si="42"/>
        <v>13254</v>
      </c>
      <c r="AD108" s="103">
        <f t="shared" si="43"/>
        <v>0.51775459978905425</v>
      </c>
      <c r="AE108" s="34">
        <f t="shared" si="44"/>
        <v>3997</v>
      </c>
      <c r="AF108" s="37">
        <f t="shared" si="59"/>
        <v>3039</v>
      </c>
      <c r="AG108" s="62" t="str">
        <f t="shared" si="45"/>
        <v>otro</v>
      </c>
      <c r="AH108" s="63" t="str">
        <f t="shared" si="46"/>
        <v>PRI-PVEM-NA</v>
      </c>
      <c r="AI108" s="7" t="str">
        <f t="shared" si="47"/>
        <v>PRI-PVEM-NA</v>
      </c>
      <c r="AJ108" s="13">
        <f t="shared" si="48"/>
        <v>3997</v>
      </c>
      <c r="AK108" s="64">
        <f t="shared" si="49"/>
        <v>0.30156933755847293</v>
      </c>
      <c r="AL108" s="51"/>
      <c r="AM108" s="38"/>
      <c r="AN108" s="6">
        <f>RANK(K108,($K108,$N108,$P108,$Q108,$R108,$S108,$Y108,$Z108,$AA108,$AB108,$AE108,$AF108))</f>
        <v>2</v>
      </c>
      <c r="AO108" s="38"/>
      <c r="AP108" s="36"/>
      <c r="AQ108" s="6">
        <f>RANK(N108,($K108,$N108,$P108,$Q108,$R108,$S108,$Y108,$Z108,$AA108,$AB108,$AE108,$AF108))</f>
        <v>7</v>
      </c>
      <c r="AR108" s="36"/>
      <c r="AS108" s="6">
        <f>RANK(P108,($K108,$N108,$P108,$Q108,$R108,$S108,$Y108,$Z108,$AA108,$AB108,$AE108,$AF108))</f>
        <v>4</v>
      </c>
      <c r="AT108" s="6">
        <f>RANK(Q108,($K108,$N108,$P108,$Q108,$R108,$S108,$Y108,$Z108,$AA108,$AB108,$AE108,$AF108))</f>
        <v>5</v>
      </c>
      <c r="AU108" s="36"/>
      <c r="AV108" s="36"/>
      <c r="AW108" s="36"/>
      <c r="AX108" s="36"/>
      <c r="AY108" s="6">
        <f>RANK(AA108,($K108,$N108,$P108,$Q108,$R108,$S108,$Y108,$Z108,$AA108,$AB108,$AE108,$AF108))</f>
        <v>8</v>
      </c>
      <c r="AZ108" s="6">
        <f>RANK(AB108,($K108,$N108,$P108,$Q108,$R108,$S108,$Y108,$Z108,$AA108,$AB108,$AE108,$AF108))</f>
        <v>6</v>
      </c>
      <c r="BA108" s="6">
        <f>RANK(AE108,($K108,$N108,$P108,$Q108,$R108,$S108,$Y108,$Z108,$AA108,$AB108,$AE108,$AF108))</f>
        <v>1</v>
      </c>
      <c r="BB108" s="74">
        <f>RANK(AF108,($K108,$N108,$P108,$Q108,$R108,$S108,$Y108,$Z108,$AA108,$AB108,$AE108,$AF108))</f>
        <v>3</v>
      </c>
      <c r="BC108" s="62" t="str">
        <f t="shared" si="50"/>
        <v>PRD</v>
      </c>
      <c r="BD108" s="7" t="str">
        <f t="shared" si="51"/>
        <v>ninguno</v>
      </c>
      <c r="BE108" s="7" t="str">
        <f t="shared" si="52"/>
        <v>PRD</v>
      </c>
      <c r="BF108" s="13">
        <f t="shared" si="53"/>
        <v>3759</v>
      </c>
      <c r="BG108" s="13" t="str">
        <f t="shared" si="54"/>
        <v>ninguno</v>
      </c>
      <c r="BH108" s="13">
        <f t="shared" si="55"/>
        <v>3759</v>
      </c>
      <c r="BI108" s="79">
        <f t="shared" si="56"/>
        <v>0.2836124943413309</v>
      </c>
      <c r="BJ108" s="82">
        <f t="shared" si="57"/>
        <v>238</v>
      </c>
      <c r="BK108" s="79">
        <f t="shared" si="58"/>
        <v>1.7956843217142027E-2</v>
      </c>
    </row>
    <row r="109" spans="1:63" x14ac:dyDescent="0.2">
      <c r="A109" s="2">
        <v>102</v>
      </c>
      <c r="B109" s="105" t="s">
        <v>36</v>
      </c>
      <c r="C109" s="105">
        <f t="shared" si="39"/>
        <v>1</v>
      </c>
      <c r="D109" s="105">
        <f t="shared" si="40"/>
        <v>1</v>
      </c>
      <c r="E109" s="1">
        <v>49024</v>
      </c>
      <c r="F109" s="2">
        <v>80</v>
      </c>
      <c r="G109" s="2">
        <v>80</v>
      </c>
      <c r="H109" s="97">
        <f t="shared" si="41"/>
        <v>1</v>
      </c>
      <c r="I109" s="34">
        <v>9099</v>
      </c>
      <c r="J109" s="35">
        <v>8531</v>
      </c>
      <c r="K109" s="35">
        <v>2666</v>
      </c>
      <c r="L109" s="35">
        <v>736</v>
      </c>
      <c r="M109" s="35">
        <v>327</v>
      </c>
      <c r="N109" s="36"/>
      <c r="O109" s="35">
        <v>549</v>
      </c>
      <c r="P109" s="35">
        <v>931</v>
      </c>
      <c r="Q109" s="35">
        <v>1184</v>
      </c>
      <c r="R109" s="35">
        <v>714</v>
      </c>
      <c r="S109" s="35">
        <v>315</v>
      </c>
      <c r="T109" s="35">
        <v>61</v>
      </c>
      <c r="U109" s="35">
        <v>105</v>
      </c>
      <c r="V109" s="35">
        <v>19</v>
      </c>
      <c r="W109" s="35">
        <v>3</v>
      </c>
      <c r="X109" s="35">
        <v>126</v>
      </c>
      <c r="Y109" s="36"/>
      <c r="Z109" s="36"/>
      <c r="AA109" s="35">
        <v>10</v>
      </c>
      <c r="AB109" s="35">
        <v>917</v>
      </c>
      <c r="AC109" s="37">
        <f t="shared" si="42"/>
        <v>26293</v>
      </c>
      <c r="AD109" s="103">
        <f t="shared" si="43"/>
        <v>0.53632914490861616</v>
      </c>
      <c r="AE109" s="34">
        <f t="shared" si="44"/>
        <v>9595</v>
      </c>
      <c r="AF109" s="37">
        <f t="shared" si="59"/>
        <v>9961</v>
      </c>
      <c r="AG109" s="62" t="str">
        <f t="shared" si="45"/>
        <v>otro</v>
      </c>
      <c r="AH109" s="63" t="str">
        <f t="shared" si="46"/>
        <v>PAN-PT</v>
      </c>
      <c r="AI109" s="7" t="str">
        <f t="shared" si="47"/>
        <v>PAN-PT</v>
      </c>
      <c r="AJ109" s="13">
        <f t="shared" si="48"/>
        <v>9961</v>
      </c>
      <c r="AK109" s="64">
        <f t="shared" si="49"/>
        <v>0.37884608070589132</v>
      </c>
      <c r="AL109" s="51"/>
      <c r="AM109" s="38"/>
      <c r="AN109" s="6">
        <f>RANK(K109,($K109,$N109,$P109,$Q109,$R109,$S109,$Y109,$Z109,$AA109,$AB109,$AE109,$AF109))</f>
        <v>3</v>
      </c>
      <c r="AO109" s="38"/>
      <c r="AP109" s="36"/>
      <c r="AQ109" s="36"/>
      <c r="AR109" s="36"/>
      <c r="AS109" s="6">
        <f>RANK(P109,($K109,$N109,$P109,$Q109,$R109,$S109,$Y109,$Z109,$AA109,$AB109,$AE109,$AF109))</f>
        <v>5</v>
      </c>
      <c r="AT109" s="6">
        <f>RANK(Q109,($K109,$N109,$P109,$Q109,$R109,$S109,$Y109,$Z109,$AA109,$AB109,$AE109,$AF109))</f>
        <v>4</v>
      </c>
      <c r="AU109" s="6">
        <f>RANK(R109,($K109,$N109,$P109,$Q109,$R109,$S109,$Y109,$Z109,$AA109,$AB109,$AE109,$AF109))</f>
        <v>7</v>
      </c>
      <c r="AV109" s="6">
        <f>RANK(S109,($K109,$N109,$P109,$Q109,$R109,$S109,$Y109,$Z109,$AA109,$AB109,$AE109,$AF109))</f>
        <v>8</v>
      </c>
      <c r="AW109" s="36"/>
      <c r="AX109" s="36"/>
      <c r="AY109" s="6">
        <f>RANK(AA109,($K109,$N109,$P109,$Q109,$R109,$S109,$Y109,$Z109,$AA109,$AB109,$AE109,$AF109))</f>
        <v>9</v>
      </c>
      <c r="AZ109" s="6">
        <f>RANK(AB109,($K109,$N109,$P109,$Q109,$R109,$S109,$Y109,$Z109,$AA109,$AB109,$AE109,$AF109))</f>
        <v>6</v>
      </c>
      <c r="BA109" s="6">
        <f>RANK(AE109,($K109,$N109,$P109,$Q109,$R109,$S109,$Y109,$Z109,$AA109,$AB109,$AE109,$AF109))</f>
        <v>2</v>
      </c>
      <c r="BB109" s="74">
        <f>RANK(AF109,($K109,$N109,$P109,$Q109,$R109,$S109,$Y109,$Z109,$AA109,$AB109,$AE109,$AF109))</f>
        <v>1</v>
      </c>
      <c r="BC109" s="62" t="str">
        <f t="shared" si="50"/>
        <v>otro</v>
      </c>
      <c r="BD109" s="7" t="str">
        <f t="shared" si="51"/>
        <v>PRI-PVEM-NA</v>
      </c>
      <c r="BE109" s="7" t="str">
        <f t="shared" si="52"/>
        <v>PRI-PVEM-NA</v>
      </c>
      <c r="BF109" s="13" t="str">
        <f t="shared" si="53"/>
        <v>otro</v>
      </c>
      <c r="BG109" s="13">
        <f t="shared" si="54"/>
        <v>9595</v>
      </c>
      <c r="BH109" s="13">
        <f t="shared" si="55"/>
        <v>9595</v>
      </c>
      <c r="BI109" s="79">
        <f t="shared" si="56"/>
        <v>0.36492602593846268</v>
      </c>
      <c r="BJ109" s="82">
        <f t="shared" si="57"/>
        <v>366</v>
      </c>
      <c r="BK109" s="79">
        <f t="shared" si="58"/>
        <v>1.3920054767428636E-2</v>
      </c>
    </row>
    <row r="110" spans="1:63" x14ac:dyDescent="0.2">
      <c r="A110" s="2">
        <v>103</v>
      </c>
      <c r="B110" s="105" t="s">
        <v>49</v>
      </c>
      <c r="C110" s="105">
        <f t="shared" si="39"/>
        <v>0</v>
      </c>
      <c r="D110" s="105">
        <f t="shared" si="40"/>
        <v>0</v>
      </c>
      <c r="E110" s="1">
        <v>12124</v>
      </c>
      <c r="F110" s="2">
        <v>24</v>
      </c>
      <c r="G110" s="2">
        <v>24</v>
      </c>
      <c r="H110" s="97">
        <f t="shared" si="41"/>
        <v>1</v>
      </c>
      <c r="I110" s="34">
        <v>3905</v>
      </c>
      <c r="J110" s="35">
        <v>4523</v>
      </c>
      <c r="K110" s="35">
        <v>456</v>
      </c>
      <c r="L110" s="36"/>
      <c r="M110" s="35">
        <v>70</v>
      </c>
      <c r="N110" s="36"/>
      <c r="O110" s="35">
        <v>217</v>
      </c>
      <c r="P110" s="35">
        <v>69</v>
      </c>
      <c r="Q110" s="38"/>
      <c r="R110" s="38"/>
      <c r="S110" s="35">
        <v>15</v>
      </c>
      <c r="T110" s="38"/>
      <c r="U110" s="38"/>
      <c r="V110" s="38"/>
      <c r="W110" s="38"/>
      <c r="X110" s="38"/>
      <c r="Y110" s="36"/>
      <c r="Z110" s="36"/>
      <c r="AA110" s="35">
        <v>1</v>
      </c>
      <c r="AB110" s="35">
        <v>231</v>
      </c>
      <c r="AC110" s="37">
        <f t="shared" si="42"/>
        <v>9487</v>
      </c>
      <c r="AD110" s="103">
        <f t="shared" si="43"/>
        <v>0.78249752556911911</v>
      </c>
      <c r="AE110" s="51"/>
      <c r="AF110" s="50"/>
      <c r="AG110" s="62" t="str">
        <f t="shared" si="45"/>
        <v>PRI</v>
      </c>
      <c r="AH110" s="63" t="str">
        <f t="shared" si="46"/>
        <v>ninguno</v>
      </c>
      <c r="AI110" s="7" t="str">
        <f t="shared" si="47"/>
        <v>PRI</v>
      </c>
      <c r="AJ110" s="13">
        <f t="shared" si="48"/>
        <v>4523</v>
      </c>
      <c r="AK110" s="64">
        <f t="shared" si="49"/>
        <v>0.47675766838832084</v>
      </c>
      <c r="AL110" s="73">
        <f>RANK(I110,($I110,$J110,$K110,$L110,$M110,$N110,$O110,$P110,$Q110,$R110,$S110,$Y110,$Z110,$AA110,$AB110))</f>
        <v>2</v>
      </c>
      <c r="AM110" s="6">
        <f>RANK(J110,($I110,$J110,$K110,$L110,$M110,$N110,$O110,$P110,$Q110,$R110,$S110,$Y110,$Z110,$AA110,$AB110))</f>
        <v>1</v>
      </c>
      <c r="AN110" s="6">
        <f>RANK(K110,($I110,$J110,$K110,$L110,$M110,$N110,$O110,$P110,$Q110,$R110,$S110,$Y110,$Z110,$AA110,$AB110))</f>
        <v>3</v>
      </c>
      <c r="AO110" s="38"/>
      <c r="AP110" s="6">
        <f>RANK(M110,($I110,$J110,$K110,$L110,$M110,$N110,$O110,$P110,$Q110,$R110,$S110,$Y110,$Z110,$AA110,$AB110))</f>
        <v>6</v>
      </c>
      <c r="AQ110" s="36"/>
      <c r="AR110" s="6">
        <f>RANK(O110,($I110,$J110,$K110,$L110,$M110,$N110,$O110,$P110,$Q110,$R110,$S110,$Y110,$Z110,$AA110,$AB110))</f>
        <v>5</v>
      </c>
      <c r="AS110" s="6">
        <f>RANK(P110,($I110,$J110,$K110,$L110,$M110,$N110,$O110,$P110,$Q110,$R110,$S110,$Y110,$Z110,$AA110,$AB110))</f>
        <v>7</v>
      </c>
      <c r="AT110" s="36"/>
      <c r="AU110" s="36"/>
      <c r="AV110" s="6">
        <f>RANK(S110,($I110,$J110,$K110,$L110,$M110,$N110,$O110,$P110,$Q110,$R110,$S110,$Y110,$Z110,$AA110,$AB110))</f>
        <v>8</v>
      </c>
      <c r="AW110" s="36"/>
      <c r="AX110" s="36"/>
      <c r="AY110" s="6">
        <f>RANK(AA110,($I110,$J110,$K110,$L110,$M110,$N110,$O110,$P110,$Q110,$R110,$S110,$Y110,$Z110,$AA110,$AB110))</f>
        <v>9</v>
      </c>
      <c r="AZ110" s="6">
        <f>RANK(AB110,($I110,$J110,$K110,$L110,$M110,$N110,$O110,$P110,$Q110,$R110,$S110,$Y110,$Z110,$AA110,$AB110))</f>
        <v>4</v>
      </c>
      <c r="BA110" s="38"/>
      <c r="BB110" s="50"/>
      <c r="BC110" s="62" t="str">
        <f t="shared" si="50"/>
        <v>PAN</v>
      </c>
      <c r="BD110" s="7" t="str">
        <f t="shared" si="51"/>
        <v>ninguno</v>
      </c>
      <c r="BE110" s="7" t="str">
        <f t="shared" si="52"/>
        <v>PAN</v>
      </c>
      <c r="BF110" s="13">
        <f t="shared" si="53"/>
        <v>3905</v>
      </c>
      <c r="BG110" s="13" t="str">
        <f t="shared" si="54"/>
        <v>ninguno</v>
      </c>
      <c r="BH110" s="13">
        <f t="shared" si="55"/>
        <v>3905</v>
      </c>
      <c r="BI110" s="79">
        <f t="shared" si="56"/>
        <v>0.41161589543585958</v>
      </c>
      <c r="BJ110" s="82">
        <f t="shared" si="57"/>
        <v>618</v>
      </c>
      <c r="BK110" s="79">
        <f t="shared" si="58"/>
        <v>6.5141772952461263E-2</v>
      </c>
    </row>
    <row r="111" spans="1:63" x14ac:dyDescent="0.2">
      <c r="A111" s="2">
        <v>104</v>
      </c>
      <c r="B111" s="105" t="s">
        <v>12</v>
      </c>
      <c r="C111" s="105">
        <f t="shared" si="39"/>
        <v>1</v>
      </c>
      <c r="D111" s="105">
        <f t="shared" si="40"/>
        <v>0</v>
      </c>
      <c r="E111" s="1">
        <v>34530</v>
      </c>
      <c r="F111" s="2">
        <v>57</v>
      </c>
      <c r="G111" s="2">
        <v>57</v>
      </c>
      <c r="H111" s="97">
        <f t="shared" si="41"/>
        <v>1</v>
      </c>
      <c r="I111" s="34">
        <v>730</v>
      </c>
      <c r="J111" s="35">
        <v>5431</v>
      </c>
      <c r="K111" s="35">
        <v>322</v>
      </c>
      <c r="L111" s="35">
        <v>1476</v>
      </c>
      <c r="M111" s="35">
        <v>307</v>
      </c>
      <c r="N111" s="35">
        <v>3792</v>
      </c>
      <c r="O111" s="35">
        <v>173</v>
      </c>
      <c r="P111" s="35">
        <v>895</v>
      </c>
      <c r="Q111" s="35">
        <v>248</v>
      </c>
      <c r="R111" s="35">
        <v>4256</v>
      </c>
      <c r="S111" s="35">
        <v>331</v>
      </c>
      <c r="T111" s="35">
        <v>21</v>
      </c>
      <c r="U111" s="35">
        <v>97</v>
      </c>
      <c r="V111" s="35">
        <v>6</v>
      </c>
      <c r="W111" s="35">
        <v>0</v>
      </c>
      <c r="X111" s="38"/>
      <c r="Y111" s="36"/>
      <c r="Z111" s="36"/>
      <c r="AA111" s="35">
        <v>14</v>
      </c>
      <c r="AB111" s="35">
        <v>670</v>
      </c>
      <c r="AC111" s="37">
        <f t="shared" si="42"/>
        <v>18769</v>
      </c>
      <c r="AD111" s="103">
        <f t="shared" si="43"/>
        <v>0.54355632783087171</v>
      </c>
      <c r="AE111" s="34">
        <f t="shared" si="44"/>
        <v>6035</v>
      </c>
      <c r="AF111" s="50"/>
      <c r="AG111" s="62" t="str">
        <f t="shared" si="45"/>
        <v>otro</v>
      </c>
      <c r="AH111" s="63" t="str">
        <f t="shared" si="46"/>
        <v>PRI-PVEM-NA</v>
      </c>
      <c r="AI111" s="7" t="str">
        <f t="shared" si="47"/>
        <v>PRI-PVEM-NA</v>
      </c>
      <c r="AJ111" s="13">
        <f t="shared" si="48"/>
        <v>6035</v>
      </c>
      <c r="AK111" s="64">
        <f t="shared" si="49"/>
        <v>0.32154083861686822</v>
      </c>
      <c r="AL111" s="73">
        <f>RANK(I111,($I111,$K111,$L111,$N111,$P111,$Q111,$R111,$S111,$Y111,$Z111,$AA111,$AB111,$AE111))</f>
        <v>6</v>
      </c>
      <c r="AM111" s="38"/>
      <c r="AN111" s="6">
        <f>RANK(K111,($I111,$K111,$L111,$N111,$P111,$Q111,$R111,$S111,$Y111,$Z111,$AA111,$AB111,$AE111))</f>
        <v>9</v>
      </c>
      <c r="AO111" s="6">
        <f>RANK(L111,($I111,$K111,$L111,$N111,$P111,$Q111,$R111,$S111,$Y111,$Z111,$AA111,$AB111,$AE111))</f>
        <v>4</v>
      </c>
      <c r="AP111" s="36"/>
      <c r="AQ111" s="6">
        <f>RANK(N111,($I111,$K111,$L111,$N111,$P111,$Q111,$R111,$S111,$Y111,$Z111,$AA111,$AB111,$AE111))</f>
        <v>3</v>
      </c>
      <c r="AR111" s="36"/>
      <c r="AS111" s="6">
        <f>RANK(P111,($I111,$K111,$L111,$N111,$P111,$Q111,$R111,$S111,$Y111,$Z111,$AA111,$AB111,$AE111))</f>
        <v>5</v>
      </c>
      <c r="AT111" s="6">
        <f>RANK(Q111,($I111,$K111,$L111,$N111,$P111,$Q111,$R111,$S111,$Y111,$Z111,$AA111,$AB111,$AE111))</f>
        <v>10</v>
      </c>
      <c r="AU111" s="6">
        <f>RANK(R111,($I111,$K111,$L111,$N111,$P111,$Q111,$R111,$S111,$Y111,$Z111,$AA111,$AB111,$AE111))</f>
        <v>2</v>
      </c>
      <c r="AV111" s="6">
        <f>RANK(S111,($I111,$K111,$L111,$N111,$P111,$Q111,$R111,$S111,$Y111,$Z111,$AA111,$AB111,$AE111))</f>
        <v>8</v>
      </c>
      <c r="AW111" s="36"/>
      <c r="AX111" s="36"/>
      <c r="AY111" s="6">
        <f>RANK(AA111,($I111,$K111,$L111,$N111,$P111,$Q111,$R111,$S111,$Y111,$Z111,$AA111,$AB111,$AE111))</f>
        <v>11</v>
      </c>
      <c r="AZ111" s="6">
        <f>RANK(AB111,($I111,$K111,$L111,$N111,$P111,$Q111,$R111,$S111,$Y111,$Z111,$AA111,$AB111,$AE111))</f>
        <v>7</v>
      </c>
      <c r="BA111" s="6">
        <f>RANK(AE111,($I111,$K111,$L111,$N111,$P111,$Q111,$R111,$S111,$Y111,$Z111,$AA111,$AB111,$AE111))</f>
        <v>1</v>
      </c>
      <c r="BB111" s="50"/>
      <c r="BC111" s="62" t="str">
        <f t="shared" si="50"/>
        <v>otro</v>
      </c>
      <c r="BD111" s="7" t="str">
        <f t="shared" si="51"/>
        <v>ES</v>
      </c>
      <c r="BE111" s="7" t="str">
        <f t="shared" si="52"/>
        <v>ES</v>
      </c>
      <c r="BF111" s="13" t="str">
        <f t="shared" si="53"/>
        <v>otro</v>
      </c>
      <c r="BG111" s="13">
        <f t="shared" si="54"/>
        <v>4256</v>
      </c>
      <c r="BH111" s="13">
        <f t="shared" si="55"/>
        <v>4256</v>
      </c>
      <c r="BI111" s="79">
        <f t="shared" si="56"/>
        <v>0.22675688635516011</v>
      </c>
      <c r="BJ111" s="82">
        <f t="shared" si="57"/>
        <v>1779</v>
      </c>
      <c r="BK111" s="79">
        <f t="shared" si="58"/>
        <v>9.4783952261708104E-2</v>
      </c>
    </row>
    <row r="112" spans="1:63" x14ac:dyDescent="0.2">
      <c r="A112" s="2">
        <v>105</v>
      </c>
      <c r="B112" s="105" t="s">
        <v>79</v>
      </c>
      <c r="C112" s="105">
        <f t="shared" si="39"/>
        <v>1</v>
      </c>
      <c r="D112" s="105">
        <f t="shared" si="40"/>
        <v>1</v>
      </c>
      <c r="E112" s="1">
        <v>545744</v>
      </c>
      <c r="F112" s="2">
        <v>921</v>
      </c>
      <c r="G112" s="2">
        <v>921</v>
      </c>
      <c r="H112" s="97">
        <f t="shared" si="41"/>
        <v>1</v>
      </c>
      <c r="I112" s="34">
        <v>62690</v>
      </c>
      <c r="J112" s="35">
        <v>68228</v>
      </c>
      <c r="K112" s="35">
        <v>27169</v>
      </c>
      <c r="L112" s="35">
        <v>4113</v>
      </c>
      <c r="M112" s="35">
        <v>7003</v>
      </c>
      <c r="N112" s="35">
        <v>6422</v>
      </c>
      <c r="O112" s="35">
        <v>5856</v>
      </c>
      <c r="P112" s="35">
        <v>25829</v>
      </c>
      <c r="Q112" s="35">
        <v>7202</v>
      </c>
      <c r="R112" s="35">
        <v>13061</v>
      </c>
      <c r="S112" s="35">
        <v>1559</v>
      </c>
      <c r="T112" s="35">
        <v>491</v>
      </c>
      <c r="U112" s="35">
        <v>1093</v>
      </c>
      <c r="V112" s="35">
        <v>45</v>
      </c>
      <c r="W112" s="35">
        <v>17</v>
      </c>
      <c r="X112" s="35">
        <v>291</v>
      </c>
      <c r="Y112" s="36"/>
      <c r="Z112" s="36"/>
      <c r="AA112" s="35">
        <v>434</v>
      </c>
      <c r="AB112" s="35">
        <v>13362</v>
      </c>
      <c r="AC112" s="37">
        <f t="shared" si="42"/>
        <v>244865</v>
      </c>
      <c r="AD112" s="103">
        <f t="shared" si="43"/>
        <v>0.44868106658066786</v>
      </c>
      <c r="AE112" s="34">
        <f t="shared" si="44"/>
        <v>82733</v>
      </c>
      <c r="AF112" s="37">
        <f t="shared" si="59"/>
        <v>67094</v>
      </c>
      <c r="AG112" s="62" t="str">
        <f t="shared" si="45"/>
        <v>otro</v>
      </c>
      <c r="AH112" s="63" t="str">
        <f t="shared" si="46"/>
        <v>PRI-PVEM-NA</v>
      </c>
      <c r="AI112" s="7" t="str">
        <f t="shared" si="47"/>
        <v>PRI-PVEM-NA</v>
      </c>
      <c r="AJ112" s="13">
        <f t="shared" si="48"/>
        <v>82733</v>
      </c>
      <c r="AK112" s="64">
        <f t="shared" si="49"/>
        <v>0.33787188859167294</v>
      </c>
      <c r="AL112" s="51"/>
      <c r="AM112" s="6">
        <f>RANK(J112,($I112,$J112,$K112,$L112,$M112,$N112,$O112,$P112,$Q112,$R112,$S112,$Y112,$Z112,$AA112,$AB112,$AE112,$AF112))</f>
        <v>2</v>
      </c>
      <c r="AN112" s="6">
        <f>RANK(K112,($I112,$J112,$K112,$L112,$M112,$N112,$O112,$P112,$Q112,$R112,$S112,$Y112,$Z112,$AA112,$AB112,$AE112,$AF112))</f>
        <v>5</v>
      </c>
      <c r="AO112" s="38"/>
      <c r="AP112" s="6">
        <f>RANK(M112,($I112,$J112,$K112,$L112,$M112,$N112,$O112,$P112,$Q112,$R112,$S112,$Y112,$Z112,$AA112,$AB112,$AE112,$AF112))</f>
        <v>10</v>
      </c>
      <c r="AQ112" s="6">
        <f>RANK(N112,($I112,$J112,$K112,$L112,$M112,$N112,$O112,$P112,$Q112,$R112,$S112,$Y112,$Z112,$AA112,$AB112,$AE112,$AF112))</f>
        <v>11</v>
      </c>
      <c r="AR112" s="6">
        <f>RANK(O112,($I112,$J112,$K112,$L112,$M112,$N112,$O112,$P112,$Q112,$R112,$S112,$Y112,$Z112,$AA112,$AB112,$AE112,$AF112))</f>
        <v>12</v>
      </c>
      <c r="AS112" s="6">
        <f>RANK(P112,($I112,$J112,$K112,$L112,$M112,$N112,$O112,$P112,$Q112,$R112,$S112,$Y112,$Z112,$AA112,$AB112,$AE112,$AF112))</f>
        <v>6</v>
      </c>
      <c r="AT112" s="6">
        <f>RANK(Q112,($I112,$J112,$K112,$L112,$M112,$N112,$O112,$P112,$Q112,$R112,$S112,$Y112,$Z112,$AA112,$AB112,$AE112,$AF112))</f>
        <v>9</v>
      </c>
      <c r="AU112" s="6">
        <f>RANK(R112,($I112,$J112,$K112,$L112,$M112,$N112,$O112,$P112,$Q112,$R112,$S112,$Y112,$Z112,$AA112,$AB112,$AE112,$AF112))</f>
        <v>8</v>
      </c>
      <c r="AV112" s="6">
        <f>RANK(S112,($I112,$J112,$K112,$L112,$M112,$N112,$O112,$P112,$Q112,$R112,$S112,$Y112,$Z112,$AA112,$AB112,$AE112,$AF112))</f>
        <v>14</v>
      </c>
      <c r="AW112" s="36"/>
      <c r="AX112" s="36"/>
      <c r="AY112" s="6">
        <f>RANK(AA112,($I112,$J112,$K112,$L112,$M112,$N112,$O112,$P112,$Q112,$R112,$S112,$Y112,$Z112,$AA112,$AB112,$AE112,$AF112))</f>
        <v>15</v>
      </c>
      <c r="AZ112" s="6">
        <f>RANK(AB112,($I112,$J112,$K112,$L112,$M112,$N112,$O112,$P112,$Q112,$R112,$S112,$Y112,$Z112,$AA112,$AB112,$AE112,$AF112))</f>
        <v>7</v>
      </c>
      <c r="BA112" s="6">
        <f>RANK(AE112,($I112,$J112,$K112,$L112,$M112,$N112,$O112,$P112,$Q112,$R112,$S112,$Y112,$Z112,$AA112,$AB112,$AE112,$AF112))</f>
        <v>1</v>
      </c>
      <c r="BB112" s="74">
        <f>RANK(AF112,($I112,$J112,$K112,$L112,$M112,$N112,$O112,$P112,$Q112,$R112,$S112,$Y112,$Z112,$AA112,$AB112,$AE112,$AF112))</f>
        <v>3</v>
      </c>
      <c r="BC112" s="62" t="str">
        <f t="shared" si="50"/>
        <v>PRI</v>
      </c>
      <c r="BD112" s="7" t="str">
        <f t="shared" si="51"/>
        <v>ninguno</v>
      </c>
      <c r="BE112" s="7" t="str">
        <f t="shared" si="52"/>
        <v>PRI</v>
      </c>
      <c r="BF112" s="13">
        <f t="shared" si="53"/>
        <v>68228</v>
      </c>
      <c r="BG112" s="13" t="str">
        <f t="shared" si="54"/>
        <v>ninguno</v>
      </c>
      <c r="BH112" s="13">
        <f t="shared" si="55"/>
        <v>68228</v>
      </c>
      <c r="BI112" s="79">
        <f t="shared" si="56"/>
        <v>0.27863516631613339</v>
      </c>
      <c r="BJ112" s="82">
        <f t="shared" si="57"/>
        <v>14505</v>
      </c>
      <c r="BK112" s="79">
        <f t="shared" si="58"/>
        <v>5.9236722275539555E-2</v>
      </c>
    </row>
    <row r="113" spans="1:63" x14ac:dyDescent="0.2">
      <c r="A113" s="2">
        <v>106</v>
      </c>
      <c r="B113" s="105" t="s">
        <v>2</v>
      </c>
      <c r="C113" s="105">
        <f t="shared" si="39"/>
        <v>1</v>
      </c>
      <c r="D113" s="105">
        <f t="shared" si="40"/>
        <v>0</v>
      </c>
      <c r="E113" s="1">
        <v>25861</v>
      </c>
      <c r="F113" s="2">
        <v>56</v>
      </c>
      <c r="G113" s="2">
        <v>56</v>
      </c>
      <c r="H113" s="97">
        <f t="shared" si="41"/>
        <v>1</v>
      </c>
      <c r="I113" s="34">
        <v>115</v>
      </c>
      <c r="J113" s="35">
        <v>7311</v>
      </c>
      <c r="K113" s="35">
        <v>12034</v>
      </c>
      <c r="L113" s="36"/>
      <c r="M113" s="35">
        <v>104</v>
      </c>
      <c r="N113" s="36"/>
      <c r="O113" s="35">
        <v>114</v>
      </c>
      <c r="P113" s="35">
        <v>26</v>
      </c>
      <c r="Q113" s="38"/>
      <c r="R113" s="38"/>
      <c r="S113" s="38"/>
      <c r="T113" s="35">
        <v>47</v>
      </c>
      <c r="U113" s="35">
        <v>60</v>
      </c>
      <c r="V113" s="35">
        <v>6</v>
      </c>
      <c r="W113" s="35">
        <v>0</v>
      </c>
      <c r="X113" s="38"/>
      <c r="Y113" s="36"/>
      <c r="Z113" s="36"/>
      <c r="AA113" s="35">
        <v>0</v>
      </c>
      <c r="AB113" s="35">
        <v>208</v>
      </c>
      <c r="AC113" s="37">
        <f t="shared" si="42"/>
        <v>20025</v>
      </c>
      <c r="AD113" s="103">
        <f t="shared" si="43"/>
        <v>0.77433200572290317</v>
      </c>
      <c r="AE113" s="34">
        <f t="shared" si="44"/>
        <v>7642</v>
      </c>
      <c r="AF113" s="50"/>
      <c r="AG113" s="62" t="str">
        <f t="shared" si="45"/>
        <v>PRD</v>
      </c>
      <c r="AH113" s="63" t="str">
        <f t="shared" si="46"/>
        <v>ninguno</v>
      </c>
      <c r="AI113" s="7" t="str">
        <f t="shared" si="47"/>
        <v>PRD</v>
      </c>
      <c r="AJ113" s="13">
        <f t="shared" si="48"/>
        <v>12034</v>
      </c>
      <c r="AK113" s="64">
        <f t="shared" si="49"/>
        <v>0.60094881398252187</v>
      </c>
      <c r="AL113" s="73">
        <f>RANK(I113,($I113,$K113,$L113,$N113,$P113,$Q113,$R113,$S113,$Y113,$Z113,$AA113,$AB113,$AE113))</f>
        <v>4</v>
      </c>
      <c r="AM113" s="38"/>
      <c r="AN113" s="6">
        <f>RANK(K113,($I113,$K113,$L113,$N113,$P113,$Q113,$R113,$S113,$Y113,$Z113,$AA113,$AB113,$AE113))</f>
        <v>1</v>
      </c>
      <c r="AO113" s="38"/>
      <c r="AP113" s="36"/>
      <c r="AQ113" s="36"/>
      <c r="AR113" s="36"/>
      <c r="AS113" s="6">
        <f>RANK(P113,($I113,$K113,$L113,$N113,$P113,$Q113,$R113,$S113,$Y113,$Z113,$AA113,$AB113,$AE113))</f>
        <v>5</v>
      </c>
      <c r="AT113" s="36"/>
      <c r="AU113" s="36"/>
      <c r="AV113" s="36"/>
      <c r="AW113" s="36"/>
      <c r="AX113" s="36"/>
      <c r="AY113" s="6">
        <f>RANK(AA113,($I113,$K113,$L113,$N113,$P113,$Q113,$R113,$S113,$Y113,$Z113,$AA113,$AB113,$AE113))</f>
        <v>6</v>
      </c>
      <c r="AZ113" s="6">
        <f>RANK(AB113,($I113,$K113,$L113,$N113,$P113,$Q113,$R113,$S113,$Y113,$Z113,$AA113,$AB113,$AE113))</f>
        <v>3</v>
      </c>
      <c r="BA113" s="6">
        <f>RANK(AE113,($I113,$K113,$L113,$N113,$P113,$Q113,$R113,$S113,$Y113,$Z113,$AA113,$AB113,$AE113))</f>
        <v>2</v>
      </c>
      <c r="BB113" s="50"/>
      <c r="BC113" s="62" t="str">
        <f t="shared" si="50"/>
        <v>otro</v>
      </c>
      <c r="BD113" s="7" t="str">
        <f t="shared" si="51"/>
        <v>PRI-PVEM-NA</v>
      </c>
      <c r="BE113" s="7" t="str">
        <f t="shared" si="52"/>
        <v>PRI-PVEM-NA</v>
      </c>
      <c r="BF113" s="13" t="str">
        <f t="shared" si="53"/>
        <v>otro</v>
      </c>
      <c r="BG113" s="13">
        <f t="shared" si="54"/>
        <v>7642</v>
      </c>
      <c r="BH113" s="13">
        <f t="shared" si="55"/>
        <v>7642</v>
      </c>
      <c r="BI113" s="79">
        <f t="shared" si="56"/>
        <v>0.38162297128589262</v>
      </c>
      <c r="BJ113" s="82">
        <f t="shared" si="57"/>
        <v>4392</v>
      </c>
      <c r="BK113" s="79">
        <f t="shared" si="58"/>
        <v>0.21932584269662925</v>
      </c>
    </row>
    <row r="114" spans="1:63" x14ac:dyDescent="0.2">
      <c r="A114" s="2">
        <v>107</v>
      </c>
      <c r="B114" s="105" t="s">
        <v>23</v>
      </c>
      <c r="C114" s="105">
        <f t="shared" si="39"/>
        <v>1</v>
      </c>
      <c r="D114" s="105">
        <f t="shared" si="40"/>
        <v>0</v>
      </c>
      <c r="E114" s="1">
        <v>588778</v>
      </c>
      <c r="F114" s="2">
        <v>931</v>
      </c>
      <c r="G114" s="2">
        <v>931</v>
      </c>
      <c r="H114" s="97">
        <f t="shared" si="41"/>
        <v>1</v>
      </c>
      <c r="I114" s="34">
        <v>81735</v>
      </c>
      <c r="J114" s="35">
        <v>104321</v>
      </c>
      <c r="K114" s="35">
        <v>20162</v>
      </c>
      <c r="L114" s="35">
        <v>12456</v>
      </c>
      <c r="M114" s="35">
        <v>7706</v>
      </c>
      <c r="N114" s="35">
        <v>8999</v>
      </c>
      <c r="O114" s="35">
        <v>9522</v>
      </c>
      <c r="P114" s="35">
        <v>17600</v>
      </c>
      <c r="Q114" s="35">
        <v>7878</v>
      </c>
      <c r="R114" s="35">
        <v>13383</v>
      </c>
      <c r="S114" s="35">
        <v>1683</v>
      </c>
      <c r="T114" s="35">
        <v>377</v>
      </c>
      <c r="U114" s="35">
        <v>942</v>
      </c>
      <c r="V114" s="35">
        <v>101</v>
      </c>
      <c r="W114" s="35">
        <v>36</v>
      </c>
      <c r="X114" s="38"/>
      <c r="Y114" s="36"/>
      <c r="Z114" s="36"/>
      <c r="AA114" s="35">
        <v>385</v>
      </c>
      <c r="AB114" s="35">
        <v>12398</v>
      </c>
      <c r="AC114" s="37">
        <f t="shared" si="42"/>
        <v>299684</v>
      </c>
      <c r="AD114" s="103">
        <f t="shared" si="43"/>
        <v>0.50899320287103123</v>
      </c>
      <c r="AE114" s="34">
        <f t="shared" si="44"/>
        <v>123005</v>
      </c>
      <c r="AF114" s="50"/>
      <c r="AG114" s="62" t="str">
        <f t="shared" si="45"/>
        <v>otro</v>
      </c>
      <c r="AH114" s="63" t="str">
        <f t="shared" si="46"/>
        <v>PRI-PVEM-NA</v>
      </c>
      <c r="AI114" s="7" t="str">
        <f t="shared" si="47"/>
        <v>PRI-PVEM-NA</v>
      </c>
      <c r="AJ114" s="13">
        <f t="shared" si="48"/>
        <v>123005</v>
      </c>
      <c r="AK114" s="64">
        <f t="shared" si="49"/>
        <v>0.4104490062866219</v>
      </c>
      <c r="AL114" s="73">
        <f>RANK(I114,($I114,$K114,$L114,$N114,$P114,$Q114,$R114,$S114,$Y114,$Z114,$AA114,$AB114,$AE114))</f>
        <v>2</v>
      </c>
      <c r="AM114" s="38"/>
      <c r="AN114" s="6">
        <f>RANK(K114,($I114,$K114,$L114,$N114,$P114,$Q114,$R114,$S114,$Y114,$Z114,$AA114,$AB114,$AE114))</f>
        <v>3</v>
      </c>
      <c r="AO114" s="6">
        <f>RANK(L114,($I114,$K114,$L114,$N114,$P114,$Q114,$R114,$S114,$Y114,$Z114,$AA114,$AB114,$AE114))</f>
        <v>6</v>
      </c>
      <c r="AP114" s="36"/>
      <c r="AQ114" s="6">
        <f>RANK(N114,($I114,$K114,$L114,$N114,$P114,$Q114,$R114,$S114,$Y114,$Z114,$AA114,$AB114,$AE114))</f>
        <v>8</v>
      </c>
      <c r="AR114" s="36"/>
      <c r="AS114" s="6">
        <f>RANK(P114,($I114,$K114,$L114,$N114,$P114,$Q114,$R114,$S114,$Y114,$Z114,$AA114,$AB114,$AE114))</f>
        <v>4</v>
      </c>
      <c r="AT114" s="6">
        <f>RANK(Q114,($I114,$K114,$L114,$N114,$P114,$Q114,$R114,$S114,$Y114,$Z114,$AA114,$AB114,$AE114))</f>
        <v>9</v>
      </c>
      <c r="AU114" s="6">
        <f>RANK(R114,($I114,$K114,$L114,$N114,$P114,$Q114,$R114,$S114,$Y114,$Z114,$AA114,$AB114,$AE114))</f>
        <v>5</v>
      </c>
      <c r="AV114" s="6">
        <f>RANK(S114,($I114,$K114,$L114,$N114,$P114,$Q114,$R114,$S114,$Y114,$Z114,$AA114,$AB114,$AE114))</f>
        <v>10</v>
      </c>
      <c r="AW114" s="36"/>
      <c r="AX114" s="36"/>
      <c r="AY114" s="6">
        <f>RANK(AA114,($I114,$K114,$L114,$N114,$P114,$Q114,$R114,$S114,$Y114,$Z114,$AA114,$AB114,$AE114))</f>
        <v>11</v>
      </c>
      <c r="AZ114" s="6">
        <f>RANK(AB114,($I114,$K114,$L114,$N114,$P114,$Q114,$R114,$S114,$Y114,$Z114,$AA114,$AB114,$AE114))</f>
        <v>7</v>
      </c>
      <c r="BA114" s="6">
        <f>RANK(AE114,($I114,$K114,$L114,$N114,$P114,$Q114,$R114,$S114,$Y114,$Z114,$AA114,$AB114,$AE114))</f>
        <v>1</v>
      </c>
      <c r="BB114" s="50"/>
      <c r="BC114" s="62" t="str">
        <f t="shared" si="50"/>
        <v>PAN</v>
      </c>
      <c r="BD114" s="7" t="str">
        <f t="shared" si="51"/>
        <v>ninguno</v>
      </c>
      <c r="BE114" s="7" t="str">
        <f t="shared" si="52"/>
        <v>PAN</v>
      </c>
      <c r="BF114" s="13">
        <f t="shared" si="53"/>
        <v>81735</v>
      </c>
      <c r="BG114" s="13" t="str">
        <f t="shared" si="54"/>
        <v>ninguno</v>
      </c>
      <c r="BH114" s="13">
        <f t="shared" si="55"/>
        <v>81735</v>
      </c>
      <c r="BI114" s="79">
        <f t="shared" si="56"/>
        <v>0.27273728327171287</v>
      </c>
      <c r="BJ114" s="82">
        <f t="shared" si="57"/>
        <v>41270</v>
      </c>
      <c r="BK114" s="79">
        <f t="shared" si="58"/>
        <v>0.13771172301490903</v>
      </c>
    </row>
    <row r="115" spans="1:63" x14ac:dyDescent="0.2">
      <c r="A115" s="2">
        <v>108</v>
      </c>
      <c r="B115" s="105" t="s">
        <v>81</v>
      </c>
      <c r="C115" s="105">
        <f t="shared" si="39"/>
        <v>1</v>
      </c>
      <c r="D115" s="105">
        <f t="shared" si="40"/>
        <v>0</v>
      </c>
      <c r="E115" s="1">
        <v>9828</v>
      </c>
      <c r="F115" s="2">
        <v>19</v>
      </c>
      <c r="G115" s="2">
        <v>19</v>
      </c>
      <c r="H115" s="97">
        <f t="shared" si="41"/>
        <v>1</v>
      </c>
      <c r="I115" s="34">
        <v>456</v>
      </c>
      <c r="J115" s="35">
        <v>3525</v>
      </c>
      <c r="K115" s="35">
        <v>1971</v>
      </c>
      <c r="L115" s="35">
        <v>90</v>
      </c>
      <c r="M115" s="35">
        <v>24</v>
      </c>
      <c r="N115" s="36"/>
      <c r="O115" s="35">
        <v>27</v>
      </c>
      <c r="P115" s="35">
        <v>215</v>
      </c>
      <c r="Q115" s="35">
        <v>832</v>
      </c>
      <c r="R115" s="38"/>
      <c r="S115" s="35">
        <v>7</v>
      </c>
      <c r="T115" s="35">
        <v>7</v>
      </c>
      <c r="U115" s="35">
        <v>13</v>
      </c>
      <c r="V115" s="35">
        <v>0</v>
      </c>
      <c r="W115" s="35">
        <v>0</v>
      </c>
      <c r="X115" s="38"/>
      <c r="Y115" s="36"/>
      <c r="Z115" s="36"/>
      <c r="AA115" s="35">
        <v>0</v>
      </c>
      <c r="AB115" s="35">
        <v>139</v>
      </c>
      <c r="AC115" s="37">
        <f t="shared" si="42"/>
        <v>7306</v>
      </c>
      <c r="AD115" s="103">
        <f t="shared" si="43"/>
        <v>0.74338624338624337</v>
      </c>
      <c r="AE115" s="34">
        <f t="shared" si="44"/>
        <v>3596</v>
      </c>
      <c r="AF115" s="50"/>
      <c r="AG115" s="62" t="str">
        <f t="shared" si="45"/>
        <v>otro</v>
      </c>
      <c r="AH115" s="63" t="str">
        <f t="shared" si="46"/>
        <v>PRI-PVEM-NA</v>
      </c>
      <c r="AI115" s="7" t="str">
        <f t="shared" si="47"/>
        <v>PRI-PVEM-NA</v>
      </c>
      <c r="AJ115" s="13">
        <f t="shared" si="48"/>
        <v>3596</v>
      </c>
      <c r="AK115" s="64">
        <f t="shared" si="49"/>
        <v>0.49219819326580894</v>
      </c>
      <c r="AL115" s="73">
        <f>RANK(I115,($I115,$K115,$L115,$N115,$P115,$Q115,$R115,$S115,$Y115,$Z115,$AA115,$AB115,$AE115))</f>
        <v>4</v>
      </c>
      <c r="AM115" s="38"/>
      <c r="AN115" s="6">
        <f>RANK(K115,($I115,$K115,$L115,$N115,$P115,$Q115,$R115,$S115,$Y115,$Z115,$AA115,$AB115,$AE115))</f>
        <v>2</v>
      </c>
      <c r="AO115" s="6">
        <f>RANK(L115,($I115,$K115,$L115,$N115,$P115,$Q115,$R115,$S115,$Y115,$Z115,$AA115,$AB115,$AE115))</f>
        <v>7</v>
      </c>
      <c r="AP115" s="36"/>
      <c r="AQ115" s="36"/>
      <c r="AR115" s="36"/>
      <c r="AS115" s="6">
        <f>RANK(P115,($I115,$K115,$L115,$N115,$P115,$Q115,$R115,$S115,$Y115,$Z115,$AA115,$AB115,$AE115))</f>
        <v>5</v>
      </c>
      <c r="AT115" s="6">
        <f>RANK(Q115,($I115,$K115,$L115,$N115,$P115,$Q115,$R115,$S115,$Y115,$Z115,$AA115,$AB115,$AE115))</f>
        <v>3</v>
      </c>
      <c r="AU115" s="36"/>
      <c r="AV115" s="6">
        <f>RANK(S115,($I115,$K115,$L115,$N115,$P115,$Q115,$R115,$S115,$Y115,$Z115,$AA115,$AB115,$AE115))</f>
        <v>8</v>
      </c>
      <c r="AW115" s="36"/>
      <c r="AX115" s="36"/>
      <c r="AY115" s="6">
        <f>RANK(AA115,($I115,$K115,$L115,$N115,$P115,$Q115,$R115,$S115,$Y115,$Z115,$AA115,$AB115,$AE115))</f>
        <v>9</v>
      </c>
      <c r="AZ115" s="6">
        <f>RANK(AB115,($I115,$K115,$L115,$N115,$P115,$Q115,$R115,$S115,$Y115,$Z115,$AA115,$AB115,$AE115))</f>
        <v>6</v>
      </c>
      <c r="BA115" s="6">
        <f>RANK(AE115,($I115,$K115,$L115,$N115,$P115,$Q115,$R115,$S115,$Y115,$Z115,$AA115,$AB115,$AE115))</f>
        <v>1</v>
      </c>
      <c r="BB115" s="50"/>
      <c r="BC115" s="62" t="str">
        <f t="shared" si="50"/>
        <v>PRD</v>
      </c>
      <c r="BD115" s="7" t="str">
        <f t="shared" si="51"/>
        <v>ninguno</v>
      </c>
      <c r="BE115" s="7" t="str">
        <f t="shared" si="52"/>
        <v>PRD</v>
      </c>
      <c r="BF115" s="13">
        <f t="shared" si="53"/>
        <v>1971</v>
      </c>
      <c r="BG115" s="13" t="str">
        <f t="shared" si="54"/>
        <v>ninguno</v>
      </c>
      <c r="BH115" s="13">
        <f t="shared" si="55"/>
        <v>1971</v>
      </c>
      <c r="BI115" s="79">
        <f t="shared" si="56"/>
        <v>0.26977826444018616</v>
      </c>
      <c r="BJ115" s="82">
        <f t="shared" si="57"/>
        <v>1625</v>
      </c>
      <c r="BK115" s="79">
        <f t="shared" si="58"/>
        <v>0.22241992882562278</v>
      </c>
    </row>
    <row r="116" spans="1:63" x14ac:dyDescent="0.2">
      <c r="A116" s="2">
        <v>109</v>
      </c>
      <c r="B116" s="105" t="s">
        <v>54</v>
      </c>
      <c r="C116" s="105">
        <f t="shared" si="39"/>
        <v>1</v>
      </c>
      <c r="D116" s="105">
        <f t="shared" si="40"/>
        <v>0</v>
      </c>
      <c r="E116" s="1">
        <v>103995</v>
      </c>
      <c r="F116" s="2">
        <v>154</v>
      </c>
      <c r="G116" s="2">
        <v>154</v>
      </c>
      <c r="H116" s="97">
        <f t="shared" si="41"/>
        <v>1</v>
      </c>
      <c r="I116" s="34">
        <v>5391</v>
      </c>
      <c r="J116" s="35">
        <v>15117</v>
      </c>
      <c r="K116" s="35">
        <v>18745</v>
      </c>
      <c r="L116" s="35">
        <v>620</v>
      </c>
      <c r="M116" s="35">
        <v>804</v>
      </c>
      <c r="N116" s="35">
        <v>1084</v>
      </c>
      <c r="O116" s="35">
        <v>802</v>
      </c>
      <c r="P116" s="35">
        <v>4132</v>
      </c>
      <c r="Q116" s="35">
        <v>790</v>
      </c>
      <c r="R116" s="35">
        <v>1624</v>
      </c>
      <c r="S116" s="35">
        <v>163</v>
      </c>
      <c r="T116" s="35">
        <v>62</v>
      </c>
      <c r="U116" s="35">
        <v>150</v>
      </c>
      <c r="V116" s="35">
        <v>10</v>
      </c>
      <c r="W116" s="35">
        <v>5</v>
      </c>
      <c r="X116" s="38"/>
      <c r="Y116" s="36"/>
      <c r="Z116" s="36"/>
      <c r="AA116" s="35">
        <v>47</v>
      </c>
      <c r="AB116" s="35">
        <v>1485</v>
      </c>
      <c r="AC116" s="37">
        <f t="shared" si="42"/>
        <v>51031</v>
      </c>
      <c r="AD116" s="103">
        <f t="shared" si="43"/>
        <v>0.49070628395595944</v>
      </c>
      <c r="AE116" s="34">
        <f t="shared" si="44"/>
        <v>16950</v>
      </c>
      <c r="AF116" s="50"/>
      <c r="AG116" s="62" t="str">
        <f t="shared" si="45"/>
        <v>PRD</v>
      </c>
      <c r="AH116" s="63" t="str">
        <f t="shared" si="46"/>
        <v>ninguno</v>
      </c>
      <c r="AI116" s="7" t="str">
        <f t="shared" si="47"/>
        <v>PRD</v>
      </c>
      <c r="AJ116" s="13">
        <f t="shared" si="48"/>
        <v>18745</v>
      </c>
      <c r="AK116" s="64">
        <f t="shared" si="49"/>
        <v>0.3673257431757167</v>
      </c>
      <c r="AL116" s="73">
        <f>RANK(I116,($I116,$K116,$L116,$N116,$P116,$Q116,$R116,$S116,$Y116,$Z116,$AA116,$AB116,$AE116))</f>
        <v>3</v>
      </c>
      <c r="AM116" s="38"/>
      <c r="AN116" s="6">
        <f>RANK(K116,($I116,$K116,$L116,$N116,$P116,$Q116,$R116,$S116,$Y116,$Z116,$AA116,$AB116,$AE116))</f>
        <v>1</v>
      </c>
      <c r="AO116" s="6">
        <f>RANK(L116,($I116,$K116,$L116,$N116,$P116,$Q116,$R116,$S116,$Y116,$Z116,$AA116,$AB116,$AE116))</f>
        <v>9</v>
      </c>
      <c r="AP116" s="36"/>
      <c r="AQ116" s="6">
        <f>RANK(N116,($I116,$K116,$L116,$N116,$P116,$Q116,$R116,$S116,$Y116,$Z116,$AA116,$AB116,$AE116))</f>
        <v>7</v>
      </c>
      <c r="AR116" s="36"/>
      <c r="AS116" s="6">
        <f>RANK(P116,($I116,$K116,$L116,$N116,$P116,$Q116,$R116,$S116,$Y116,$Z116,$AA116,$AB116,$AE116))</f>
        <v>4</v>
      </c>
      <c r="AT116" s="6">
        <f>RANK(Q116,($I116,$K116,$L116,$N116,$P116,$Q116,$R116,$S116,$Y116,$Z116,$AA116,$AB116,$AE116))</f>
        <v>8</v>
      </c>
      <c r="AU116" s="6">
        <f>RANK(R116,($I116,$K116,$L116,$N116,$P116,$Q116,$R116,$S116,$Y116,$Z116,$AA116,$AB116,$AE116))</f>
        <v>5</v>
      </c>
      <c r="AV116" s="6">
        <f>RANK(S116,($I116,$K116,$L116,$N116,$P116,$Q116,$R116,$S116,$Y116,$Z116,$AA116,$AB116,$AE116))</f>
        <v>10</v>
      </c>
      <c r="AW116" s="36"/>
      <c r="AX116" s="36"/>
      <c r="AY116" s="6">
        <f>RANK(AA116,($I116,$K116,$L116,$N116,$P116,$Q116,$R116,$S116,$Y116,$Z116,$AA116,$AB116,$AE116))</f>
        <v>11</v>
      </c>
      <c r="AZ116" s="6">
        <f>RANK(AB116,($I116,$K116,$L116,$N116,$P116,$Q116,$R116,$S116,$Y116,$Z116,$AA116,$AB116,$AE116))</f>
        <v>6</v>
      </c>
      <c r="BA116" s="6">
        <f>RANK(AE116,($I116,$K116,$L116,$N116,$P116,$Q116,$R116,$S116,$Y116,$Z116,$AA116,$AB116,$AE116))</f>
        <v>2</v>
      </c>
      <c r="BB116" s="50"/>
      <c r="BC116" s="62" t="str">
        <f t="shared" si="50"/>
        <v>otro</v>
      </c>
      <c r="BD116" s="7" t="str">
        <f t="shared" si="51"/>
        <v>PRI-PVEM-NA</v>
      </c>
      <c r="BE116" s="7" t="str">
        <f t="shared" si="52"/>
        <v>PRI-PVEM-NA</v>
      </c>
      <c r="BF116" s="13" t="str">
        <f t="shared" si="53"/>
        <v>otro</v>
      </c>
      <c r="BG116" s="13">
        <f t="shared" si="54"/>
        <v>16950</v>
      </c>
      <c r="BH116" s="13">
        <f t="shared" si="55"/>
        <v>16950</v>
      </c>
      <c r="BI116" s="79">
        <f t="shared" si="56"/>
        <v>0.33215104544296603</v>
      </c>
      <c r="BJ116" s="82">
        <f t="shared" si="57"/>
        <v>1795</v>
      </c>
      <c r="BK116" s="79">
        <f t="shared" si="58"/>
        <v>3.517469773275067E-2</v>
      </c>
    </row>
    <row r="117" spans="1:63" x14ac:dyDescent="0.2">
      <c r="A117" s="2">
        <v>110</v>
      </c>
      <c r="B117" s="105" t="s">
        <v>116</v>
      </c>
      <c r="C117" s="105">
        <f t="shared" si="39"/>
        <v>1</v>
      </c>
      <c r="D117" s="105">
        <f t="shared" si="40"/>
        <v>0</v>
      </c>
      <c r="E117" s="1">
        <v>339630</v>
      </c>
      <c r="F117" s="2">
        <v>547</v>
      </c>
      <c r="G117" s="2">
        <v>547</v>
      </c>
      <c r="H117" s="97">
        <f t="shared" si="41"/>
        <v>1</v>
      </c>
      <c r="I117" s="34">
        <v>12833</v>
      </c>
      <c r="J117" s="35">
        <v>44071</v>
      </c>
      <c r="K117" s="35">
        <v>27600</v>
      </c>
      <c r="L117" s="35">
        <v>5245</v>
      </c>
      <c r="M117" s="35">
        <v>4859</v>
      </c>
      <c r="N117" s="35">
        <v>8348</v>
      </c>
      <c r="O117" s="35">
        <v>4194</v>
      </c>
      <c r="P117" s="35">
        <v>17937</v>
      </c>
      <c r="Q117" s="35">
        <v>4922</v>
      </c>
      <c r="R117" s="35">
        <v>8810</v>
      </c>
      <c r="S117" s="38"/>
      <c r="T117" s="35">
        <v>1052</v>
      </c>
      <c r="U117" s="35">
        <v>1039</v>
      </c>
      <c r="V117" s="35">
        <v>312</v>
      </c>
      <c r="W117" s="35">
        <v>89</v>
      </c>
      <c r="X117" s="38"/>
      <c r="Y117" s="36"/>
      <c r="Z117" s="36"/>
      <c r="AA117" s="35">
        <v>218</v>
      </c>
      <c r="AB117" s="35">
        <v>6722</v>
      </c>
      <c r="AC117" s="37">
        <f t="shared" si="42"/>
        <v>148251</v>
      </c>
      <c r="AD117" s="103">
        <f t="shared" si="43"/>
        <v>0.4365073756735271</v>
      </c>
      <c r="AE117" s="34">
        <f t="shared" si="44"/>
        <v>55616</v>
      </c>
      <c r="AF117" s="50"/>
      <c r="AG117" s="62" t="str">
        <f t="shared" si="45"/>
        <v>otro</v>
      </c>
      <c r="AH117" s="63" t="str">
        <f t="shared" si="46"/>
        <v>PRI-PVEM-NA</v>
      </c>
      <c r="AI117" s="7" t="str">
        <f t="shared" si="47"/>
        <v>PRI-PVEM-NA</v>
      </c>
      <c r="AJ117" s="13">
        <f t="shared" si="48"/>
        <v>55616</v>
      </c>
      <c r="AK117" s="64">
        <f t="shared" si="49"/>
        <v>0.37514755381076687</v>
      </c>
      <c r="AL117" s="73">
        <f>RANK(I117,($I117,$K117,$L117,$N117,$P117,$Q117,$R117,$S117,$Y117,$Z117,$AA117,$AB117,$AE117))</f>
        <v>4</v>
      </c>
      <c r="AM117" s="38"/>
      <c r="AN117" s="6">
        <f>RANK(K117,($I117,$K117,$L117,$N117,$P117,$Q117,$R117,$S117,$Y117,$Z117,$AA117,$AB117,$AE117))</f>
        <v>2</v>
      </c>
      <c r="AO117" s="6">
        <f>RANK(L117,($I117,$K117,$L117,$N117,$P117,$Q117,$R117,$S117,$Y117,$Z117,$AA117,$AB117,$AE117))</f>
        <v>8</v>
      </c>
      <c r="AP117" s="36"/>
      <c r="AQ117" s="6">
        <f>RANK(N117,($I117,$K117,$L117,$N117,$P117,$Q117,$R117,$S117,$Y117,$Z117,$AA117,$AB117,$AE117))</f>
        <v>6</v>
      </c>
      <c r="AR117" s="36"/>
      <c r="AS117" s="6">
        <f>RANK(P117,($I117,$K117,$L117,$N117,$P117,$Q117,$R117,$S117,$Y117,$Z117,$AA117,$AB117,$AE117))</f>
        <v>3</v>
      </c>
      <c r="AT117" s="6">
        <f>RANK(Q117,($I117,$K117,$L117,$N117,$P117,$Q117,$R117,$S117,$Y117,$Z117,$AA117,$AB117,$AE117))</f>
        <v>9</v>
      </c>
      <c r="AU117" s="6">
        <f>RANK(R117,($I117,$K117,$L117,$N117,$P117,$Q117,$R117,$S117,$Y117,$Z117,$AA117,$AB117,$AE117))</f>
        <v>5</v>
      </c>
      <c r="AV117" s="36"/>
      <c r="AW117" s="36"/>
      <c r="AX117" s="36"/>
      <c r="AY117" s="6">
        <f>RANK(AA117,($I117,$K117,$L117,$N117,$P117,$Q117,$R117,$S117,$Y117,$Z117,$AA117,$AB117,$AE117))</f>
        <v>10</v>
      </c>
      <c r="AZ117" s="6">
        <f>RANK(AB117,($I117,$K117,$L117,$N117,$P117,$Q117,$R117,$S117,$Y117,$Z117,$AA117,$AB117,$AE117))</f>
        <v>7</v>
      </c>
      <c r="BA117" s="6">
        <f>RANK(AE117,($I117,$K117,$L117,$N117,$P117,$Q117,$R117,$S117,$Y117,$Z117,$AA117,$AB117,$AE117))</f>
        <v>1</v>
      </c>
      <c r="BB117" s="50"/>
      <c r="BC117" s="62" t="str">
        <f t="shared" si="50"/>
        <v>PRD</v>
      </c>
      <c r="BD117" s="7" t="str">
        <f t="shared" si="51"/>
        <v>ninguno</v>
      </c>
      <c r="BE117" s="7" t="str">
        <f t="shared" si="52"/>
        <v>PRD</v>
      </c>
      <c r="BF117" s="13">
        <f t="shared" si="53"/>
        <v>27600</v>
      </c>
      <c r="BG117" s="13" t="str">
        <f t="shared" si="54"/>
        <v>ninguno</v>
      </c>
      <c r="BH117" s="13">
        <f t="shared" si="55"/>
        <v>27600</v>
      </c>
      <c r="BI117" s="79">
        <f t="shared" si="56"/>
        <v>0.18617075095614868</v>
      </c>
      <c r="BJ117" s="82">
        <f t="shared" si="57"/>
        <v>28016</v>
      </c>
      <c r="BK117" s="79">
        <f t="shared" si="58"/>
        <v>0.18897680285461818</v>
      </c>
    </row>
    <row r="118" spans="1:63" x14ac:dyDescent="0.2">
      <c r="A118" s="2">
        <v>111</v>
      </c>
      <c r="B118" s="105" t="s">
        <v>130</v>
      </c>
      <c r="C118" s="105">
        <f t="shared" si="39"/>
        <v>1</v>
      </c>
      <c r="D118" s="105">
        <f t="shared" si="40"/>
        <v>0</v>
      </c>
      <c r="E118" s="1">
        <v>47568</v>
      </c>
      <c r="F118" s="2">
        <v>82</v>
      </c>
      <c r="G118" s="2">
        <v>82</v>
      </c>
      <c r="H118" s="97">
        <f t="shared" si="41"/>
        <v>1</v>
      </c>
      <c r="I118" s="34">
        <v>5743</v>
      </c>
      <c r="J118" s="35">
        <v>11209</v>
      </c>
      <c r="K118" s="35">
        <v>1931</v>
      </c>
      <c r="L118" s="35">
        <v>3383</v>
      </c>
      <c r="M118" s="35">
        <v>564</v>
      </c>
      <c r="N118" s="35">
        <v>4113</v>
      </c>
      <c r="O118" s="35">
        <v>526</v>
      </c>
      <c r="P118" s="35">
        <v>1614</v>
      </c>
      <c r="Q118" s="35">
        <v>335</v>
      </c>
      <c r="R118" s="35">
        <v>243</v>
      </c>
      <c r="S118" s="38"/>
      <c r="T118" s="35">
        <v>38</v>
      </c>
      <c r="U118" s="35">
        <v>125</v>
      </c>
      <c r="V118" s="35">
        <v>24</v>
      </c>
      <c r="W118" s="35">
        <v>7</v>
      </c>
      <c r="X118" s="38"/>
      <c r="Y118" s="36"/>
      <c r="Z118" s="36"/>
      <c r="AA118" s="35">
        <v>16</v>
      </c>
      <c r="AB118" s="35">
        <v>793</v>
      </c>
      <c r="AC118" s="37">
        <f t="shared" si="42"/>
        <v>30664</v>
      </c>
      <c r="AD118" s="103">
        <f t="shared" si="43"/>
        <v>0.64463504877228384</v>
      </c>
      <c r="AE118" s="34">
        <f t="shared" si="44"/>
        <v>12493</v>
      </c>
      <c r="AF118" s="50"/>
      <c r="AG118" s="62" t="str">
        <f t="shared" si="45"/>
        <v>otro</v>
      </c>
      <c r="AH118" s="63" t="str">
        <f t="shared" si="46"/>
        <v>PRI-PVEM-NA</v>
      </c>
      <c r="AI118" s="7" t="str">
        <f t="shared" si="47"/>
        <v>PRI-PVEM-NA</v>
      </c>
      <c r="AJ118" s="13">
        <f t="shared" si="48"/>
        <v>12493</v>
      </c>
      <c r="AK118" s="64">
        <f t="shared" si="49"/>
        <v>0.4074158622488912</v>
      </c>
      <c r="AL118" s="73">
        <f>RANK(I118,($I118,$K118,$L118,$N118,$P118,$Q118,$R118,$S118,$Y118,$Z118,$AA118,$AB118,$AE118))</f>
        <v>2</v>
      </c>
      <c r="AM118" s="38"/>
      <c r="AN118" s="6">
        <f>RANK(K118,($I118,$K118,$L118,$N118,$P118,$Q118,$R118,$S118,$Y118,$Z118,$AA118,$AB118,$AE118))</f>
        <v>5</v>
      </c>
      <c r="AO118" s="6">
        <f>RANK(L118,($I118,$K118,$L118,$N118,$P118,$Q118,$R118,$S118,$Y118,$Z118,$AA118,$AB118,$AE118))</f>
        <v>4</v>
      </c>
      <c r="AP118" s="36"/>
      <c r="AQ118" s="6">
        <f>RANK(N118,($I118,$K118,$L118,$N118,$P118,$Q118,$R118,$S118,$Y118,$Z118,$AA118,$AB118,$AE118))</f>
        <v>3</v>
      </c>
      <c r="AR118" s="36"/>
      <c r="AS118" s="6">
        <f>RANK(P118,($I118,$K118,$L118,$N118,$P118,$Q118,$R118,$S118,$Y118,$Z118,$AA118,$AB118,$AE118))</f>
        <v>6</v>
      </c>
      <c r="AT118" s="6">
        <f>RANK(Q118,($I118,$K118,$L118,$N118,$P118,$Q118,$R118,$S118,$Y118,$Z118,$AA118,$AB118,$AE118))</f>
        <v>8</v>
      </c>
      <c r="AU118" s="6">
        <f>RANK(R118,($I118,$K118,$L118,$N118,$P118,$Q118,$R118,$S118,$Y118,$Z118,$AA118,$AB118,$AE118))</f>
        <v>9</v>
      </c>
      <c r="AV118" s="36"/>
      <c r="AW118" s="36"/>
      <c r="AX118" s="36"/>
      <c r="AY118" s="6">
        <f>RANK(AA118,($I118,$K118,$L118,$N118,$P118,$Q118,$R118,$S118,$Y118,$Z118,$AA118,$AB118,$AE118))</f>
        <v>10</v>
      </c>
      <c r="AZ118" s="6">
        <f>RANK(AB118,($I118,$K118,$L118,$N118,$P118,$Q118,$R118,$S118,$Y118,$Z118,$AA118,$AB118,$AE118))</f>
        <v>7</v>
      </c>
      <c r="BA118" s="6">
        <f>RANK(AE118,($I118,$K118,$L118,$N118,$P118,$Q118,$R118,$S118,$Y118,$Z118,$AA118,$AB118,$AE118))</f>
        <v>1</v>
      </c>
      <c r="BB118" s="50"/>
      <c r="BC118" s="62" t="str">
        <f t="shared" si="50"/>
        <v>PAN</v>
      </c>
      <c r="BD118" s="7" t="str">
        <f t="shared" si="51"/>
        <v>ninguno</v>
      </c>
      <c r="BE118" s="7" t="str">
        <f t="shared" si="52"/>
        <v>PAN</v>
      </c>
      <c r="BF118" s="13">
        <f t="shared" si="53"/>
        <v>5743</v>
      </c>
      <c r="BG118" s="13" t="str">
        <f t="shared" si="54"/>
        <v>ninguno</v>
      </c>
      <c r="BH118" s="13">
        <f t="shared" si="55"/>
        <v>5743</v>
      </c>
      <c r="BI118" s="79">
        <f t="shared" si="56"/>
        <v>0.18728802504565614</v>
      </c>
      <c r="BJ118" s="82">
        <f t="shared" si="57"/>
        <v>6750</v>
      </c>
      <c r="BK118" s="79">
        <f t="shared" si="58"/>
        <v>0.22012783720323506</v>
      </c>
    </row>
    <row r="119" spans="1:63" x14ac:dyDescent="0.2">
      <c r="A119" s="2">
        <v>112</v>
      </c>
      <c r="B119" s="105" t="s">
        <v>53</v>
      </c>
      <c r="C119" s="105">
        <f t="shared" si="39"/>
        <v>1</v>
      </c>
      <c r="D119" s="105">
        <f t="shared" si="40"/>
        <v>0</v>
      </c>
      <c r="E119" s="1">
        <v>30416</v>
      </c>
      <c r="F119" s="2">
        <v>55</v>
      </c>
      <c r="G119" s="2">
        <v>55</v>
      </c>
      <c r="H119" s="97">
        <f t="shared" si="41"/>
        <v>1</v>
      </c>
      <c r="I119" s="34">
        <v>1733</v>
      </c>
      <c r="J119" s="35">
        <v>7348</v>
      </c>
      <c r="K119" s="35">
        <v>10476</v>
      </c>
      <c r="L119" s="35">
        <v>205</v>
      </c>
      <c r="M119" s="35">
        <v>225</v>
      </c>
      <c r="N119" s="36"/>
      <c r="O119" s="35">
        <v>150</v>
      </c>
      <c r="P119" s="35">
        <v>133</v>
      </c>
      <c r="Q119" s="35">
        <v>266</v>
      </c>
      <c r="R119" s="35">
        <v>66</v>
      </c>
      <c r="S119" s="38"/>
      <c r="T119" s="35">
        <v>84</v>
      </c>
      <c r="U119" s="35">
        <v>135</v>
      </c>
      <c r="V119" s="35">
        <v>10</v>
      </c>
      <c r="W119" s="35">
        <v>8</v>
      </c>
      <c r="X119" s="38"/>
      <c r="Y119" s="36"/>
      <c r="Z119" s="36"/>
      <c r="AA119" s="35">
        <v>6</v>
      </c>
      <c r="AB119" s="35">
        <v>813</v>
      </c>
      <c r="AC119" s="37">
        <f t="shared" si="42"/>
        <v>21658</v>
      </c>
      <c r="AD119" s="103">
        <f t="shared" si="43"/>
        <v>0.71205944239873753</v>
      </c>
      <c r="AE119" s="34">
        <f t="shared" si="44"/>
        <v>7960</v>
      </c>
      <c r="AF119" s="50"/>
      <c r="AG119" s="62" t="str">
        <f t="shared" si="45"/>
        <v>PRD</v>
      </c>
      <c r="AH119" s="63" t="str">
        <f t="shared" si="46"/>
        <v>ninguno</v>
      </c>
      <c r="AI119" s="7" t="str">
        <f t="shared" si="47"/>
        <v>PRD</v>
      </c>
      <c r="AJ119" s="13">
        <f t="shared" si="48"/>
        <v>10476</v>
      </c>
      <c r="AK119" s="64">
        <f t="shared" si="49"/>
        <v>0.48370117277680302</v>
      </c>
      <c r="AL119" s="73">
        <f>RANK(I119,($I119,$K119,$L119,$N119,$P119,$Q119,$R119,$S119,$Y119,$Z119,$AA119,$AB119,$AE119))</f>
        <v>3</v>
      </c>
      <c r="AM119" s="38"/>
      <c r="AN119" s="6">
        <f>RANK(K119,($I119,$K119,$L119,$N119,$P119,$Q119,$R119,$S119,$Y119,$Z119,$AA119,$AB119,$AE119))</f>
        <v>1</v>
      </c>
      <c r="AO119" s="6">
        <f>RANK(L119,($I119,$K119,$L119,$N119,$P119,$Q119,$R119,$S119,$Y119,$Z119,$AA119,$AB119,$AE119))</f>
        <v>6</v>
      </c>
      <c r="AP119" s="36"/>
      <c r="AQ119" s="36"/>
      <c r="AR119" s="36"/>
      <c r="AS119" s="6">
        <f>RANK(P119,($I119,$K119,$L119,$N119,$P119,$Q119,$R119,$S119,$Y119,$Z119,$AA119,$AB119,$AE119))</f>
        <v>7</v>
      </c>
      <c r="AT119" s="6">
        <f>RANK(Q119,($I119,$K119,$L119,$N119,$P119,$Q119,$R119,$S119,$Y119,$Z119,$AA119,$AB119,$AE119))</f>
        <v>5</v>
      </c>
      <c r="AU119" s="6">
        <f>RANK(R119,($I119,$K119,$L119,$N119,$P119,$Q119,$R119,$S119,$Y119,$Z119,$AA119,$AB119,$AE119))</f>
        <v>8</v>
      </c>
      <c r="AV119" s="36"/>
      <c r="AW119" s="36"/>
      <c r="AX119" s="36"/>
      <c r="AY119" s="6">
        <f>RANK(AA119,($I119,$K119,$L119,$N119,$P119,$Q119,$R119,$S119,$Y119,$Z119,$AA119,$AB119,$AE119))</f>
        <v>9</v>
      </c>
      <c r="AZ119" s="6">
        <f>RANK(AB119,($I119,$K119,$L119,$N119,$P119,$Q119,$R119,$S119,$Y119,$Z119,$AA119,$AB119,$AE119))</f>
        <v>4</v>
      </c>
      <c r="BA119" s="6">
        <f>RANK(AE119,($I119,$K119,$L119,$N119,$P119,$Q119,$R119,$S119,$Y119,$Z119,$AA119,$AB119,$AE119))</f>
        <v>2</v>
      </c>
      <c r="BB119" s="50"/>
      <c r="BC119" s="62" t="str">
        <f t="shared" si="50"/>
        <v>otro</v>
      </c>
      <c r="BD119" s="7" t="str">
        <f t="shared" si="51"/>
        <v>PRI-PVEM-NA</v>
      </c>
      <c r="BE119" s="7" t="str">
        <f t="shared" si="52"/>
        <v>PRI-PVEM-NA</v>
      </c>
      <c r="BF119" s="13" t="str">
        <f t="shared" si="53"/>
        <v>otro</v>
      </c>
      <c r="BG119" s="13">
        <f t="shared" si="54"/>
        <v>7960</v>
      </c>
      <c r="BH119" s="13">
        <f t="shared" si="55"/>
        <v>7960</v>
      </c>
      <c r="BI119" s="79">
        <f t="shared" si="56"/>
        <v>0.36753162803582973</v>
      </c>
      <c r="BJ119" s="82">
        <f t="shared" si="57"/>
        <v>2516</v>
      </c>
      <c r="BK119" s="79">
        <f t="shared" si="58"/>
        <v>0.1161695447409733</v>
      </c>
    </row>
    <row r="120" spans="1:63" x14ac:dyDescent="0.2">
      <c r="A120" s="2">
        <v>113</v>
      </c>
      <c r="B120" s="105" t="s">
        <v>85</v>
      </c>
      <c r="C120" s="105">
        <f t="shared" si="39"/>
        <v>0</v>
      </c>
      <c r="D120" s="105">
        <f t="shared" si="40"/>
        <v>0</v>
      </c>
      <c r="E120" s="1">
        <v>29360</v>
      </c>
      <c r="F120" s="2">
        <v>53</v>
      </c>
      <c r="G120" s="2">
        <v>53</v>
      </c>
      <c r="H120" s="97">
        <f t="shared" si="41"/>
        <v>1</v>
      </c>
      <c r="I120" s="34">
        <v>5932</v>
      </c>
      <c r="J120" s="35">
        <v>7040</v>
      </c>
      <c r="K120" s="35">
        <v>116</v>
      </c>
      <c r="L120" s="35">
        <v>367</v>
      </c>
      <c r="M120" s="35">
        <v>122</v>
      </c>
      <c r="N120" s="35">
        <v>2458</v>
      </c>
      <c r="O120" s="35">
        <v>627</v>
      </c>
      <c r="P120" s="35">
        <v>187</v>
      </c>
      <c r="Q120" s="38"/>
      <c r="R120" s="38"/>
      <c r="S120" s="38"/>
      <c r="T120" s="38"/>
      <c r="U120" s="38"/>
      <c r="V120" s="38"/>
      <c r="W120" s="38"/>
      <c r="X120" s="38"/>
      <c r="Y120" s="35">
        <v>2879</v>
      </c>
      <c r="Z120" s="36"/>
      <c r="AA120" s="35">
        <v>1</v>
      </c>
      <c r="AB120" s="35">
        <v>580</v>
      </c>
      <c r="AC120" s="37">
        <f t="shared" si="42"/>
        <v>20309</v>
      </c>
      <c r="AD120" s="103">
        <f t="shared" si="43"/>
        <v>0.69172343324250685</v>
      </c>
      <c r="AE120" s="51"/>
      <c r="AF120" s="50"/>
      <c r="AG120" s="62" t="str">
        <f t="shared" si="45"/>
        <v>PRI</v>
      </c>
      <c r="AH120" s="63" t="str">
        <f t="shared" si="46"/>
        <v>ninguno</v>
      </c>
      <c r="AI120" s="7" t="str">
        <f t="shared" si="47"/>
        <v>PRI</v>
      </c>
      <c r="AJ120" s="13">
        <f t="shared" si="48"/>
        <v>7040</v>
      </c>
      <c r="AK120" s="64">
        <f t="shared" si="49"/>
        <v>0.34664434487173174</v>
      </c>
      <c r="AL120" s="73">
        <f>RANK(I120,($I120,$J120,$K120,$L120,$M120,$N120,$O120,$P120,$Q120,$R120,$S120,$Y120,$Z120,$AA120,$AB120))</f>
        <v>2</v>
      </c>
      <c r="AM120" s="6">
        <f>RANK(J120,($I120,$J120,$K120,$L120,$M120,$N120,$O120,$P120,$Q120,$R120,$S120,$Y120,$Z120,$AA120,$AB120))</f>
        <v>1</v>
      </c>
      <c r="AN120" s="6">
        <f>RANK(K120,($I120,$J120,$K120,$L120,$M120,$N120,$O120,$P120,$Q120,$R120,$S120,$Y120,$Z120,$AA120,$AB120))</f>
        <v>10</v>
      </c>
      <c r="AO120" s="6">
        <f>RANK(L120,($I120,$J120,$K120,$L120,$M120,$N120,$O120,$P120,$Q120,$R120,$S120,$Y120,$Z120,$AA120,$AB120))</f>
        <v>7</v>
      </c>
      <c r="AP120" s="6">
        <f>RANK(M120,($I120,$J120,$K120,$L120,$M120,$N120,$O120,$P120,$Q120,$R120,$S120,$Y120,$Z120,$AA120,$AB120))</f>
        <v>9</v>
      </c>
      <c r="AQ120" s="6">
        <f>RANK(N120,($I120,$J120,$K120,$L120,$M120,$N120,$O120,$P120,$Q120,$R120,$S120,$Y120,$Z120,$AA120,$AB120))</f>
        <v>4</v>
      </c>
      <c r="AR120" s="6">
        <f>RANK(O120,($I120,$J120,$K120,$L120,$M120,$N120,$O120,$P120,$Q120,$R120,$S120,$Y120,$Z120,$AA120,$AB120))</f>
        <v>5</v>
      </c>
      <c r="AS120" s="6">
        <f>RANK(P120,($I120,$J120,$K120,$L120,$M120,$N120,$O120,$P120,$Q120,$R120,$S120,$Y120,$Z120,$AA120,$AB120))</f>
        <v>8</v>
      </c>
      <c r="AT120" s="36"/>
      <c r="AU120" s="36"/>
      <c r="AV120" s="36"/>
      <c r="AW120" s="6">
        <f>RANK(Y120,($I120,$J120,$K120,$L120,$M120,$N120,$O120,$P120,$Q120,$R120,$S120,$Y120,$Z120,$AA120,$AB120))</f>
        <v>3</v>
      </c>
      <c r="AX120" s="36"/>
      <c r="AY120" s="6">
        <f>RANK(AA120,($I120,$J120,$K120,$L120,$M120,$N120,$O120,$P120,$Q120,$R120,$S120,$Y120,$Z120,$AA120,$AB120))</f>
        <v>11</v>
      </c>
      <c r="AZ120" s="6">
        <f>RANK(AB120,($I120,$J120,$K120,$L120,$M120,$N120,$O120,$P120,$Q120,$R120,$S120,$Y120,$Z120,$AA120,$AB120))</f>
        <v>6</v>
      </c>
      <c r="BA120" s="38"/>
      <c r="BB120" s="50"/>
      <c r="BC120" s="62" t="str">
        <f t="shared" si="50"/>
        <v>PAN</v>
      </c>
      <c r="BD120" s="7" t="str">
        <f t="shared" si="51"/>
        <v>ninguno</v>
      </c>
      <c r="BE120" s="7" t="str">
        <f t="shared" si="52"/>
        <v>PAN</v>
      </c>
      <c r="BF120" s="13">
        <f t="shared" si="53"/>
        <v>5932</v>
      </c>
      <c r="BG120" s="13" t="str">
        <f t="shared" si="54"/>
        <v>ninguno</v>
      </c>
      <c r="BH120" s="13">
        <f t="shared" si="55"/>
        <v>5932</v>
      </c>
      <c r="BI120" s="79">
        <f t="shared" si="56"/>
        <v>0.29208725195726032</v>
      </c>
      <c r="BJ120" s="82">
        <f t="shared" si="57"/>
        <v>1108</v>
      </c>
      <c r="BK120" s="79">
        <f t="shared" si="58"/>
        <v>5.4557092914471417E-2</v>
      </c>
    </row>
    <row r="121" spans="1:63" x14ac:dyDescent="0.2">
      <c r="A121" s="2">
        <v>114</v>
      </c>
      <c r="B121" s="105" t="s">
        <v>52</v>
      </c>
      <c r="C121" s="105">
        <f t="shared" si="39"/>
        <v>1</v>
      </c>
      <c r="D121" s="105">
        <f t="shared" si="40"/>
        <v>0</v>
      </c>
      <c r="E121" s="1">
        <v>39324</v>
      </c>
      <c r="F121" s="2">
        <v>67</v>
      </c>
      <c r="G121" s="2">
        <v>67</v>
      </c>
      <c r="H121" s="97">
        <f t="shared" si="41"/>
        <v>1</v>
      </c>
      <c r="I121" s="34">
        <v>2100</v>
      </c>
      <c r="J121" s="35">
        <v>6691</v>
      </c>
      <c r="K121" s="35">
        <v>11464</v>
      </c>
      <c r="L121" s="36"/>
      <c r="M121" s="35">
        <v>162</v>
      </c>
      <c r="N121" s="35">
        <v>2647</v>
      </c>
      <c r="O121" s="35">
        <v>179</v>
      </c>
      <c r="P121" s="35">
        <v>408</v>
      </c>
      <c r="Q121" s="35">
        <v>257</v>
      </c>
      <c r="R121" s="35">
        <v>86</v>
      </c>
      <c r="S121" s="35">
        <v>27</v>
      </c>
      <c r="T121" s="35">
        <v>27</v>
      </c>
      <c r="U121" s="35">
        <v>87</v>
      </c>
      <c r="V121" s="35">
        <v>1</v>
      </c>
      <c r="W121" s="35">
        <v>1</v>
      </c>
      <c r="X121" s="38"/>
      <c r="Y121" s="35">
        <v>452</v>
      </c>
      <c r="Z121" s="36"/>
      <c r="AA121" s="35">
        <v>20</v>
      </c>
      <c r="AB121" s="35">
        <v>676</v>
      </c>
      <c r="AC121" s="37">
        <f t="shared" si="42"/>
        <v>25285</v>
      </c>
      <c r="AD121" s="103">
        <f t="shared" si="43"/>
        <v>0.64299155731868574</v>
      </c>
      <c r="AE121" s="34">
        <f t="shared" si="44"/>
        <v>7148</v>
      </c>
      <c r="AF121" s="50"/>
      <c r="AG121" s="62" t="str">
        <f t="shared" si="45"/>
        <v>PRD</v>
      </c>
      <c r="AH121" s="63" t="str">
        <f t="shared" si="46"/>
        <v>ninguno</v>
      </c>
      <c r="AI121" s="7" t="str">
        <f t="shared" si="47"/>
        <v>PRD</v>
      </c>
      <c r="AJ121" s="13">
        <f t="shared" si="48"/>
        <v>11464</v>
      </c>
      <c r="AK121" s="64">
        <f t="shared" si="49"/>
        <v>0.45339133873838244</v>
      </c>
      <c r="AL121" s="73">
        <f>RANK(I121,($I121,$K121,$L121,$N121,$P121,$Q121,$R121,$S121,$Y121,$Z121,$AA121,$AB121,$AE121))</f>
        <v>4</v>
      </c>
      <c r="AM121" s="38"/>
      <c r="AN121" s="6">
        <f>RANK(K121,($I121,$K121,$L121,$N121,$P121,$Q121,$R121,$S121,$Y121,$Z121,$AA121,$AB121,$AE121))</f>
        <v>1</v>
      </c>
      <c r="AO121" s="38"/>
      <c r="AP121" s="36"/>
      <c r="AQ121" s="6">
        <f>RANK(N121,($I121,$K121,$L121,$N121,$P121,$Q121,$R121,$S121,$Y121,$Z121,$AA121,$AB121,$AE121))</f>
        <v>3</v>
      </c>
      <c r="AR121" s="36"/>
      <c r="AS121" s="6">
        <f>RANK(P121,($I121,$K121,$L121,$N121,$P121,$Q121,$R121,$S121,$Y121,$Z121,$AA121,$AB121,$AE121))</f>
        <v>7</v>
      </c>
      <c r="AT121" s="6">
        <f>RANK(Q121,($I121,$K121,$L121,$N121,$P121,$Q121,$R121,$S121,$Y121,$Z121,$AA121,$AB121,$AE121))</f>
        <v>8</v>
      </c>
      <c r="AU121" s="6">
        <f>RANK(R121,($I121,$K121,$L121,$N121,$P121,$Q121,$R121,$S121,$Y121,$Z121,$AA121,$AB121,$AE121))</f>
        <v>9</v>
      </c>
      <c r="AV121" s="6">
        <f>RANK(S121,($I121,$K121,$L121,$N121,$P121,$Q121,$R121,$S121,$Y121,$Z121,$AA121,$AB121,$AE121))</f>
        <v>10</v>
      </c>
      <c r="AW121" s="6">
        <f>RANK(Y121,($I121,$K121,$L121,$N121,$P121,$Q121,$R121,$S121,$Y121,$Z121,$AA121,$AB121,$AE121))</f>
        <v>6</v>
      </c>
      <c r="AX121" s="36"/>
      <c r="AY121" s="6">
        <f>RANK(AA121,($I121,$K121,$L121,$N121,$P121,$Q121,$R121,$S121,$Y121,$Z121,$AA121,$AB121,$AE121))</f>
        <v>11</v>
      </c>
      <c r="AZ121" s="6">
        <f>RANK(AB121,($I121,$K121,$L121,$N121,$P121,$Q121,$R121,$S121,$Y121,$Z121,$AA121,$AB121,$AE121))</f>
        <v>5</v>
      </c>
      <c r="BA121" s="6">
        <f>RANK(AE121,($I121,$K121,$L121,$N121,$P121,$Q121,$R121,$S121,$Y121,$Z121,$AA121,$AB121,$AE121))</f>
        <v>2</v>
      </c>
      <c r="BB121" s="50"/>
      <c r="BC121" s="62" t="str">
        <f t="shared" si="50"/>
        <v>otro</v>
      </c>
      <c r="BD121" s="7" t="str">
        <f t="shared" si="51"/>
        <v>PRI-PVEM-NA</v>
      </c>
      <c r="BE121" s="7" t="str">
        <f t="shared" si="52"/>
        <v>PRI-PVEM-NA</v>
      </c>
      <c r="BF121" s="13" t="str">
        <f t="shared" si="53"/>
        <v>otro</v>
      </c>
      <c r="BG121" s="13">
        <f t="shared" si="54"/>
        <v>7148</v>
      </c>
      <c r="BH121" s="13">
        <f t="shared" si="55"/>
        <v>7148</v>
      </c>
      <c r="BI121" s="79">
        <f t="shared" si="56"/>
        <v>0.28269725133478346</v>
      </c>
      <c r="BJ121" s="82">
        <f t="shared" si="57"/>
        <v>4316</v>
      </c>
      <c r="BK121" s="79">
        <f t="shared" si="58"/>
        <v>0.17069408740359898</v>
      </c>
    </row>
    <row r="122" spans="1:63" x14ac:dyDescent="0.2">
      <c r="A122" s="2">
        <v>115</v>
      </c>
      <c r="B122" s="105" t="s">
        <v>121</v>
      </c>
      <c r="C122" s="105">
        <f t="shared" si="39"/>
        <v>1</v>
      </c>
      <c r="D122" s="105">
        <f t="shared" si="40"/>
        <v>1</v>
      </c>
      <c r="E122" s="1">
        <v>58251</v>
      </c>
      <c r="F122" s="2">
        <v>106</v>
      </c>
      <c r="G122" s="2">
        <v>106</v>
      </c>
      <c r="H122" s="97">
        <f t="shared" si="41"/>
        <v>1</v>
      </c>
      <c r="I122" s="34">
        <v>12629</v>
      </c>
      <c r="J122" s="35">
        <v>25428</v>
      </c>
      <c r="K122" s="35">
        <v>293</v>
      </c>
      <c r="L122" s="35">
        <v>206</v>
      </c>
      <c r="M122" s="35">
        <v>249</v>
      </c>
      <c r="N122" s="35">
        <v>160</v>
      </c>
      <c r="O122" s="35">
        <v>210</v>
      </c>
      <c r="P122" s="35">
        <v>324</v>
      </c>
      <c r="Q122" s="35">
        <v>730</v>
      </c>
      <c r="R122" s="35">
        <v>190</v>
      </c>
      <c r="S122" s="35">
        <v>71</v>
      </c>
      <c r="T122" s="35">
        <v>20</v>
      </c>
      <c r="U122" s="35">
        <v>172</v>
      </c>
      <c r="V122" s="35">
        <v>11</v>
      </c>
      <c r="W122" s="35">
        <v>8</v>
      </c>
      <c r="X122" s="35">
        <v>21</v>
      </c>
      <c r="Y122" s="36"/>
      <c r="Z122" s="36"/>
      <c r="AA122" s="35">
        <v>9</v>
      </c>
      <c r="AB122" s="35">
        <v>1031</v>
      </c>
      <c r="AC122" s="37">
        <f t="shared" si="42"/>
        <v>41762</v>
      </c>
      <c r="AD122" s="103">
        <f t="shared" si="43"/>
        <v>0.71693189816483838</v>
      </c>
      <c r="AE122" s="34">
        <f t="shared" si="44"/>
        <v>26098</v>
      </c>
      <c r="AF122" s="37">
        <f t="shared" si="59"/>
        <v>12856</v>
      </c>
      <c r="AG122" s="62" t="str">
        <f t="shared" si="45"/>
        <v>otro</v>
      </c>
      <c r="AH122" s="63" t="str">
        <f t="shared" si="46"/>
        <v>PRI-PVEM-NA</v>
      </c>
      <c r="AI122" s="7" t="str">
        <f t="shared" si="47"/>
        <v>PRI-PVEM-NA</v>
      </c>
      <c r="AJ122" s="13">
        <f t="shared" si="48"/>
        <v>26098</v>
      </c>
      <c r="AK122" s="64">
        <f t="shared" si="49"/>
        <v>0.62492217805660644</v>
      </c>
      <c r="AL122" s="51"/>
      <c r="AM122" s="38"/>
      <c r="AN122" s="6">
        <f>RANK(K122,($K122,$N122,$P122,$Q122,$R122,$S122,$Y122,$Z122,$AA122,$AB122,$AE122,$AF122))</f>
        <v>6</v>
      </c>
      <c r="AO122" s="38"/>
      <c r="AP122" s="36"/>
      <c r="AQ122" s="6">
        <f>RANK(N122,($K122,$N122,$P122,$Q122,$R122,$S122,$Y122,$Z122,$AA122,$AB122,$AE122,$AF122))</f>
        <v>8</v>
      </c>
      <c r="AR122" s="36"/>
      <c r="AS122" s="6">
        <f>RANK(P122,($K122,$N122,$P122,$Q122,$R122,$S122,$Y122,$Z122,$AA122,$AB122,$AE122,$AF122))</f>
        <v>5</v>
      </c>
      <c r="AT122" s="6">
        <f>RANK(Q122,($K122,$N122,$P122,$Q122,$R122,$S122,$Y122,$Z122,$AA122,$AB122,$AE122,$AF122))</f>
        <v>4</v>
      </c>
      <c r="AU122" s="6">
        <f>RANK(R122,($K122,$N122,$P122,$Q122,$R122,$S122,$Y122,$Z122,$AA122,$AB122,$AE122,$AF122))</f>
        <v>7</v>
      </c>
      <c r="AV122" s="6">
        <f>RANK(S122,($K122,$N122,$P122,$Q122,$R122,$S122,$Y122,$Z122,$AA122,$AB122,$AE122,$AF122))</f>
        <v>9</v>
      </c>
      <c r="AW122" s="36"/>
      <c r="AX122" s="36"/>
      <c r="AY122" s="6">
        <f>RANK(AA122,($K122,$N122,$P122,$Q122,$R122,$S122,$Y122,$Z122,$AA122,$AB122,$AE122,$AF122))</f>
        <v>10</v>
      </c>
      <c r="AZ122" s="6">
        <f>RANK(AB122,($K122,$N122,$P122,$Q122,$R122,$S122,$Y122,$Z122,$AA122,$AB122,$AE122,$AF122))</f>
        <v>3</v>
      </c>
      <c r="BA122" s="6">
        <f>RANK(AE122,($K122,$N122,$P122,$Q122,$R122,$S122,$Y122,$Z122,$AA122,$AB122,$AE122,$AF122))</f>
        <v>1</v>
      </c>
      <c r="BB122" s="74">
        <f>RANK(AF122,($K122,$N122,$P122,$Q122,$R122,$S122,$Y122,$Z122,$AA122,$AB122,$AE122,$AF122))</f>
        <v>2</v>
      </c>
      <c r="BC122" s="62" t="str">
        <f t="shared" si="50"/>
        <v>otro</v>
      </c>
      <c r="BD122" s="7" t="str">
        <f t="shared" si="51"/>
        <v>PAN-PT</v>
      </c>
      <c r="BE122" s="7" t="str">
        <f t="shared" si="52"/>
        <v>PAN-PT</v>
      </c>
      <c r="BF122" s="13" t="str">
        <f t="shared" si="53"/>
        <v>otro</v>
      </c>
      <c r="BG122" s="13">
        <f t="shared" si="54"/>
        <v>12856</v>
      </c>
      <c r="BH122" s="13">
        <f t="shared" si="55"/>
        <v>12856</v>
      </c>
      <c r="BI122" s="79">
        <f t="shared" si="56"/>
        <v>0.30783966285139602</v>
      </c>
      <c r="BJ122" s="82">
        <f t="shared" si="57"/>
        <v>13242</v>
      </c>
      <c r="BK122" s="79">
        <f t="shared" si="58"/>
        <v>0.31708251520521041</v>
      </c>
    </row>
    <row r="123" spans="1:63" x14ac:dyDescent="0.2">
      <c r="A123" s="2">
        <v>116</v>
      </c>
      <c r="B123" s="105" t="s">
        <v>27</v>
      </c>
      <c r="C123" s="105">
        <f t="shared" si="39"/>
        <v>1</v>
      </c>
      <c r="D123" s="105">
        <f t="shared" si="40"/>
        <v>1</v>
      </c>
      <c r="E123" s="1">
        <v>37396</v>
      </c>
      <c r="F123" s="2">
        <v>57</v>
      </c>
      <c r="G123" s="2">
        <v>57</v>
      </c>
      <c r="H123" s="97">
        <f t="shared" si="41"/>
        <v>1</v>
      </c>
      <c r="I123" s="34">
        <v>6805</v>
      </c>
      <c r="J123" s="35">
        <v>5955</v>
      </c>
      <c r="K123" s="35">
        <v>378</v>
      </c>
      <c r="L123" s="35">
        <v>531</v>
      </c>
      <c r="M123" s="35">
        <v>258</v>
      </c>
      <c r="N123" s="35">
        <v>7216</v>
      </c>
      <c r="O123" s="35">
        <v>238</v>
      </c>
      <c r="P123" s="35">
        <v>553</v>
      </c>
      <c r="Q123" s="35">
        <v>248</v>
      </c>
      <c r="R123" s="38"/>
      <c r="S123" s="35">
        <v>163</v>
      </c>
      <c r="T123" s="35">
        <v>17</v>
      </c>
      <c r="U123" s="35">
        <v>61</v>
      </c>
      <c r="V123" s="35">
        <v>15</v>
      </c>
      <c r="W123" s="35">
        <v>5</v>
      </c>
      <c r="X123" s="35">
        <v>123</v>
      </c>
      <c r="Y123" s="36"/>
      <c r="Z123" s="36"/>
      <c r="AA123" s="35">
        <v>16</v>
      </c>
      <c r="AB123" s="35">
        <v>689</v>
      </c>
      <c r="AC123" s="37">
        <f t="shared" si="42"/>
        <v>23271</v>
      </c>
      <c r="AD123" s="103">
        <f t="shared" si="43"/>
        <v>0.62228580596855276</v>
      </c>
      <c r="AE123" s="34">
        <f t="shared" si="44"/>
        <v>6549</v>
      </c>
      <c r="AF123" s="37">
        <f t="shared" si="59"/>
        <v>7459</v>
      </c>
      <c r="AG123" s="62" t="str">
        <f t="shared" si="45"/>
        <v>otro</v>
      </c>
      <c r="AH123" s="63" t="str">
        <f t="shared" si="46"/>
        <v>PAN-PT</v>
      </c>
      <c r="AI123" s="7" t="str">
        <f t="shared" si="47"/>
        <v>PAN-PT</v>
      </c>
      <c r="AJ123" s="13">
        <f t="shared" si="48"/>
        <v>7459</v>
      </c>
      <c r="AK123" s="64">
        <f t="shared" si="49"/>
        <v>0.32052769541489406</v>
      </c>
      <c r="AL123" s="51"/>
      <c r="AM123" s="38"/>
      <c r="AN123" s="6">
        <f>RANK(K123,($K123,$N123,$P123,$Q123,$R123,$S123,$Y123,$Z123,$AA123,$AB123,$AE123,$AF123))</f>
        <v>6</v>
      </c>
      <c r="AO123" s="38"/>
      <c r="AP123" s="36"/>
      <c r="AQ123" s="6">
        <f>RANK(N123,($K123,$N123,$P123,$Q123,$R123,$S123,$Y123,$Z123,$AA123,$AB123,$AE123,$AF123))</f>
        <v>2</v>
      </c>
      <c r="AR123" s="36"/>
      <c r="AS123" s="6">
        <f>RANK(P123,($K123,$N123,$P123,$Q123,$R123,$S123,$Y123,$Z123,$AA123,$AB123,$AE123,$AF123))</f>
        <v>5</v>
      </c>
      <c r="AT123" s="6">
        <f>RANK(Q123,($K123,$N123,$P123,$Q123,$R123,$S123,$Y123,$Z123,$AA123,$AB123,$AE123,$AF123))</f>
        <v>7</v>
      </c>
      <c r="AU123" s="36"/>
      <c r="AV123" s="6">
        <f>RANK(S123,($K123,$N123,$P123,$Q123,$R123,$S123,$Y123,$Z123,$AA123,$AB123,$AE123,$AF123))</f>
        <v>8</v>
      </c>
      <c r="AW123" s="36"/>
      <c r="AX123" s="36"/>
      <c r="AY123" s="6">
        <f>RANK(AA123,($K123,$N123,$P123,$Q123,$R123,$S123,$Y123,$Z123,$AA123,$AB123,$AE123,$AF123))</f>
        <v>9</v>
      </c>
      <c r="AZ123" s="6">
        <f>RANK(AB123,($K123,$N123,$P123,$Q123,$R123,$S123,$Y123,$Z123,$AA123,$AB123,$AE123,$AF123))</f>
        <v>4</v>
      </c>
      <c r="BA123" s="6">
        <f>RANK(AE123,($K123,$N123,$P123,$Q123,$R123,$S123,$Y123,$Z123,$AA123,$AB123,$AE123,$AF123))</f>
        <v>3</v>
      </c>
      <c r="BB123" s="74">
        <f>RANK(AF123,($K123,$N123,$P123,$Q123,$R123,$S123,$Y123,$Z123,$AA123,$AB123,$AE123,$AF123))</f>
        <v>1</v>
      </c>
      <c r="BC123" s="62" t="str">
        <f t="shared" si="50"/>
        <v>MC</v>
      </c>
      <c r="BD123" s="7" t="str">
        <f t="shared" si="51"/>
        <v>ninguno</v>
      </c>
      <c r="BE123" s="7" t="str">
        <f t="shared" si="52"/>
        <v>MC</v>
      </c>
      <c r="BF123" s="13">
        <f t="shared" si="53"/>
        <v>7216</v>
      </c>
      <c r="BG123" s="13" t="str">
        <f t="shared" si="54"/>
        <v>ninguno</v>
      </c>
      <c r="BH123" s="13">
        <f t="shared" si="55"/>
        <v>7216</v>
      </c>
      <c r="BI123" s="79">
        <f t="shared" si="56"/>
        <v>0.31008551415925401</v>
      </c>
      <c r="BJ123" s="82">
        <f t="shared" si="57"/>
        <v>243</v>
      </c>
      <c r="BK123" s="79">
        <f t="shared" si="58"/>
        <v>1.044218125564006E-2</v>
      </c>
    </row>
    <row r="124" spans="1:63" x14ac:dyDescent="0.2">
      <c r="A124" s="2">
        <v>117</v>
      </c>
      <c r="B124" s="105" t="s">
        <v>108</v>
      </c>
      <c r="C124" s="105">
        <f t="shared" si="39"/>
        <v>1</v>
      </c>
      <c r="D124" s="105">
        <f t="shared" si="40"/>
        <v>0</v>
      </c>
      <c r="E124" s="1">
        <v>3328</v>
      </c>
      <c r="F124" s="2">
        <v>6</v>
      </c>
      <c r="G124" s="2">
        <v>6</v>
      </c>
      <c r="H124" s="97">
        <f t="shared" si="41"/>
        <v>1</v>
      </c>
      <c r="I124" s="34">
        <v>295</v>
      </c>
      <c r="J124" s="35">
        <v>942</v>
      </c>
      <c r="K124" s="35">
        <v>1467</v>
      </c>
      <c r="L124" s="35">
        <v>4</v>
      </c>
      <c r="M124" s="35">
        <v>1</v>
      </c>
      <c r="N124" s="36"/>
      <c r="O124" s="35">
        <v>3</v>
      </c>
      <c r="P124" s="35">
        <v>0</v>
      </c>
      <c r="Q124" s="38"/>
      <c r="R124" s="38"/>
      <c r="S124" s="38"/>
      <c r="T124" s="35">
        <v>7</v>
      </c>
      <c r="U124" s="35">
        <v>9</v>
      </c>
      <c r="V124" s="35">
        <v>1</v>
      </c>
      <c r="W124" s="35">
        <v>0</v>
      </c>
      <c r="X124" s="38"/>
      <c r="Y124" s="36"/>
      <c r="Z124" s="36"/>
      <c r="AA124" s="35">
        <v>2</v>
      </c>
      <c r="AB124" s="35">
        <v>52</v>
      </c>
      <c r="AC124" s="37">
        <f t="shared" si="42"/>
        <v>2783</v>
      </c>
      <c r="AD124" s="103">
        <f t="shared" si="43"/>
        <v>0.83623798076923073</v>
      </c>
      <c r="AE124" s="34">
        <f t="shared" si="44"/>
        <v>963</v>
      </c>
      <c r="AF124" s="50"/>
      <c r="AG124" s="62" t="str">
        <f t="shared" si="45"/>
        <v>PRD</v>
      </c>
      <c r="AH124" s="63" t="str">
        <f t="shared" si="46"/>
        <v>ninguno</v>
      </c>
      <c r="AI124" s="7" t="str">
        <f t="shared" si="47"/>
        <v>PRD</v>
      </c>
      <c r="AJ124" s="13">
        <f t="shared" si="48"/>
        <v>1467</v>
      </c>
      <c r="AK124" s="64">
        <f t="shared" si="49"/>
        <v>0.52712899748472875</v>
      </c>
      <c r="AL124" s="73">
        <f>RANK(I124,($I124,$K124,$L124,$N124,$P124,$Q124,$R124,$S124,$Y124,$Z124,$AA124,$AB124,$AE124))</f>
        <v>3</v>
      </c>
      <c r="AM124" s="38"/>
      <c r="AN124" s="6">
        <f>RANK(K124,($I124,$K124,$L124,$N124,$P124,$Q124,$R124,$S124,$Y124,$Z124,$AA124,$AB124,$AE124))</f>
        <v>1</v>
      </c>
      <c r="AO124" s="6">
        <f>RANK(L124,($I124,$K124,$L124,$N124,$P124,$Q124,$R124,$S124,$Y124,$Z124,$AA124,$AB124,$AE124))</f>
        <v>5</v>
      </c>
      <c r="AP124" s="36"/>
      <c r="AQ124" s="36"/>
      <c r="AR124" s="36"/>
      <c r="AS124" s="6">
        <f>RANK(P124,($I124,$K124,$L124,$N124,$P124,$Q124,$R124,$S124,$Y124,$Z124,$AA124,$AB124,$AE124))</f>
        <v>7</v>
      </c>
      <c r="AT124" s="36"/>
      <c r="AU124" s="36"/>
      <c r="AV124" s="36"/>
      <c r="AW124" s="36"/>
      <c r="AX124" s="36"/>
      <c r="AY124" s="6">
        <f>RANK(AA124,($I124,$K124,$L124,$N124,$P124,$Q124,$R124,$S124,$Y124,$Z124,$AA124,$AB124,$AE124))</f>
        <v>6</v>
      </c>
      <c r="AZ124" s="6">
        <f>RANK(AB124,($I124,$K124,$L124,$N124,$P124,$Q124,$R124,$S124,$Y124,$Z124,$AA124,$AB124,$AE124))</f>
        <v>4</v>
      </c>
      <c r="BA124" s="6">
        <f>RANK(AE124,($I124,$K124,$L124,$N124,$P124,$Q124,$R124,$S124,$Y124,$Z124,$AA124,$AB124,$AE124))</f>
        <v>2</v>
      </c>
      <c r="BB124" s="50"/>
      <c r="BC124" s="62" t="str">
        <f t="shared" si="50"/>
        <v>otro</v>
      </c>
      <c r="BD124" s="7" t="str">
        <f t="shared" si="51"/>
        <v>PRI-PVEM-NA</v>
      </c>
      <c r="BE124" s="7" t="str">
        <f t="shared" si="52"/>
        <v>PRI-PVEM-NA</v>
      </c>
      <c r="BF124" s="13" t="str">
        <f t="shared" si="53"/>
        <v>otro</v>
      </c>
      <c r="BG124" s="13">
        <f t="shared" si="54"/>
        <v>963</v>
      </c>
      <c r="BH124" s="13">
        <f t="shared" si="55"/>
        <v>963</v>
      </c>
      <c r="BI124" s="79">
        <f t="shared" si="56"/>
        <v>0.34602946460653972</v>
      </c>
      <c r="BJ124" s="82">
        <f t="shared" si="57"/>
        <v>504</v>
      </c>
      <c r="BK124" s="79">
        <f t="shared" si="58"/>
        <v>0.18109953287818903</v>
      </c>
    </row>
    <row r="125" spans="1:63" x14ac:dyDescent="0.2">
      <c r="A125" s="2">
        <v>118</v>
      </c>
      <c r="B125" s="105" t="s">
        <v>56</v>
      </c>
      <c r="C125" s="105">
        <f t="shared" si="39"/>
        <v>1</v>
      </c>
      <c r="D125" s="105">
        <f t="shared" si="40"/>
        <v>0</v>
      </c>
      <c r="E125" s="1">
        <v>10217</v>
      </c>
      <c r="F125" s="2">
        <v>25</v>
      </c>
      <c r="G125" s="2">
        <v>25</v>
      </c>
      <c r="H125" s="97">
        <f t="shared" si="41"/>
        <v>1</v>
      </c>
      <c r="I125" s="34">
        <v>479</v>
      </c>
      <c r="J125" s="35">
        <v>3086</v>
      </c>
      <c r="K125" s="35">
        <v>306</v>
      </c>
      <c r="L125" s="35">
        <v>209</v>
      </c>
      <c r="M125" s="35">
        <v>63</v>
      </c>
      <c r="N125" s="35">
        <v>2106</v>
      </c>
      <c r="O125" s="35">
        <v>62</v>
      </c>
      <c r="P125" s="35">
        <v>1011</v>
      </c>
      <c r="Q125" s="35">
        <v>103</v>
      </c>
      <c r="R125" s="38"/>
      <c r="S125" s="38"/>
      <c r="T125" s="35">
        <v>14</v>
      </c>
      <c r="U125" s="35">
        <v>20</v>
      </c>
      <c r="V125" s="35">
        <v>4</v>
      </c>
      <c r="W125" s="35">
        <v>0</v>
      </c>
      <c r="X125" s="38"/>
      <c r="Y125" s="36"/>
      <c r="Z125" s="36"/>
      <c r="AA125" s="35">
        <v>0</v>
      </c>
      <c r="AB125" s="35">
        <v>220</v>
      </c>
      <c r="AC125" s="37">
        <f t="shared" si="42"/>
        <v>7683</v>
      </c>
      <c r="AD125" s="103">
        <f t="shared" si="43"/>
        <v>0.75198199079964767</v>
      </c>
      <c r="AE125" s="34">
        <f t="shared" si="44"/>
        <v>3249</v>
      </c>
      <c r="AF125" s="50"/>
      <c r="AG125" s="62" t="str">
        <f t="shared" si="45"/>
        <v>otro</v>
      </c>
      <c r="AH125" s="63" t="str">
        <f t="shared" si="46"/>
        <v>PRI-PVEM-NA</v>
      </c>
      <c r="AI125" s="7" t="str">
        <f t="shared" si="47"/>
        <v>PRI-PVEM-NA</v>
      </c>
      <c r="AJ125" s="13">
        <f t="shared" si="48"/>
        <v>3249</v>
      </c>
      <c r="AK125" s="64">
        <f t="shared" si="49"/>
        <v>0.42288168684107769</v>
      </c>
      <c r="AL125" s="73">
        <f>RANK(I125,($I125,$K125,$L125,$N125,$P125,$Q125,$R125,$S125,$Y125,$Z125,$AA125,$AB125,$AE125))</f>
        <v>4</v>
      </c>
      <c r="AM125" s="38"/>
      <c r="AN125" s="6">
        <f>RANK(K125,($I125,$K125,$L125,$N125,$P125,$Q125,$R125,$S125,$Y125,$Z125,$AA125,$AB125,$AE125))</f>
        <v>5</v>
      </c>
      <c r="AO125" s="6">
        <f>RANK(L125,($I125,$K125,$L125,$N125,$P125,$Q125,$R125,$S125,$Y125,$Z125,$AA125,$AB125,$AE125))</f>
        <v>7</v>
      </c>
      <c r="AP125" s="36"/>
      <c r="AQ125" s="6">
        <f>RANK(N125,($I125,$K125,$L125,$N125,$P125,$Q125,$R125,$S125,$Y125,$Z125,$AA125,$AB125,$AE125))</f>
        <v>2</v>
      </c>
      <c r="AR125" s="36"/>
      <c r="AS125" s="6">
        <f>RANK(P125,($I125,$K125,$L125,$N125,$P125,$Q125,$R125,$S125,$Y125,$Z125,$AA125,$AB125,$AE125))</f>
        <v>3</v>
      </c>
      <c r="AT125" s="6">
        <f>RANK(Q125,($I125,$K125,$L125,$N125,$P125,$Q125,$R125,$S125,$Y125,$Z125,$AA125,$AB125,$AE125))</f>
        <v>8</v>
      </c>
      <c r="AU125" s="36"/>
      <c r="AV125" s="36"/>
      <c r="AW125" s="36"/>
      <c r="AX125" s="36"/>
      <c r="AY125" s="6">
        <f>RANK(AA125,($I125,$K125,$L125,$N125,$P125,$Q125,$R125,$S125,$Y125,$Z125,$AA125,$AB125,$AE125))</f>
        <v>9</v>
      </c>
      <c r="AZ125" s="6">
        <f>RANK(AB125,($I125,$K125,$L125,$N125,$P125,$Q125,$R125,$S125,$Y125,$Z125,$AA125,$AB125,$AE125))</f>
        <v>6</v>
      </c>
      <c r="BA125" s="6">
        <f>RANK(AE125,($I125,$K125,$L125,$N125,$P125,$Q125,$R125,$S125,$Y125,$Z125,$AA125,$AB125,$AE125))</f>
        <v>1</v>
      </c>
      <c r="BB125" s="50"/>
      <c r="BC125" s="62" t="str">
        <f t="shared" si="50"/>
        <v>MC</v>
      </c>
      <c r="BD125" s="7" t="str">
        <f t="shared" si="51"/>
        <v>ninguno</v>
      </c>
      <c r="BE125" s="7" t="str">
        <f t="shared" si="52"/>
        <v>MC</v>
      </c>
      <c r="BF125" s="13">
        <f t="shared" si="53"/>
        <v>2106</v>
      </c>
      <c r="BG125" s="13" t="str">
        <f t="shared" si="54"/>
        <v>ninguno</v>
      </c>
      <c r="BH125" s="13">
        <f t="shared" si="55"/>
        <v>2106</v>
      </c>
      <c r="BI125" s="79">
        <f t="shared" si="56"/>
        <v>0.27411167512690354</v>
      </c>
      <c r="BJ125" s="82">
        <f t="shared" si="57"/>
        <v>1143</v>
      </c>
      <c r="BK125" s="79">
        <f t="shared" si="58"/>
        <v>0.14877001171417414</v>
      </c>
    </row>
    <row r="126" spans="1:63" x14ac:dyDescent="0.2">
      <c r="A126" s="2">
        <v>119</v>
      </c>
      <c r="B126" s="105" t="s">
        <v>94</v>
      </c>
      <c r="C126" s="105">
        <f t="shared" si="39"/>
        <v>0</v>
      </c>
      <c r="D126" s="105">
        <f t="shared" si="40"/>
        <v>0</v>
      </c>
      <c r="E126" s="1">
        <v>111733</v>
      </c>
      <c r="F126" s="2">
        <v>176</v>
      </c>
      <c r="G126" s="2">
        <v>176</v>
      </c>
      <c r="H126" s="97">
        <f t="shared" si="41"/>
        <v>1</v>
      </c>
      <c r="I126" s="34">
        <v>15878</v>
      </c>
      <c r="J126" s="35">
        <v>19573</v>
      </c>
      <c r="K126" s="35">
        <v>2635</v>
      </c>
      <c r="L126" s="35">
        <v>5255</v>
      </c>
      <c r="M126" s="35">
        <v>1034</v>
      </c>
      <c r="N126" s="35">
        <v>3517</v>
      </c>
      <c r="O126" s="35">
        <v>3278</v>
      </c>
      <c r="P126" s="35">
        <v>2461</v>
      </c>
      <c r="Q126" s="35">
        <v>1154</v>
      </c>
      <c r="R126" s="35">
        <v>1930</v>
      </c>
      <c r="S126" s="35">
        <v>1973</v>
      </c>
      <c r="T126" s="38"/>
      <c r="U126" s="38"/>
      <c r="V126" s="38"/>
      <c r="W126" s="38"/>
      <c r="X126" s="38"/>
      <c r="Y126" s="36"/>
      <c r="Z126" s="36"/>
      <c r="AA126" s="35">
        <v>37</v>
      </c>
      <c r="AB126" s="35">
        <v>2578</v>
      </c>
      <c r="AC126" s="37">
        <f t="shared" si="42"/>
        <v>61303</v>
      </c>
      <c r="AD126" s="103">
        <f t="shared" si="43"/>
        <v>0.54865617140862588</v>
      </c>
      <c r="AE126" s="51"/>
      <c r="AF126" s="50"/>
      <c r="AG126" s="62" t="str">
        <f t="shared" si="45"/>
        <v>PRI</v>
      </c>
      <c r="AH126" s="63" t="str">
        <f t="shared" si="46"/>
        <v>ninguno</v>
      </c>
      <c r="AI126" s="7" t="str">
        <f t="shared" si="47"/>
        <v>PRI</v>
      </c>
      <c r="AJ126" s="13">
        <f t="shared" si="48"/>
        <v>19573</v>
      </c>
      <c r="AK126" s="64">
        <f t="shared" si="49"/>
        <v>0.319282906219924</v>
      </c>
      <c r="AL126" s="73">
        <f>RANK(I126,($I126,$J126,$K126,$L126,$M126,$N126,$O126,$P126,$Q126,$R126,$S126,$Y126,$Z126,$AA126,$AB126))</f>
        <v>2</v>
      </c>
      <c r="AM126" s="6">
        <f>RANK(J126,($I126,$J126,$K126,$L126,$M126,$N126,$O126,$P126,$Q126,$R126,$S126,$Y126,$Z126,$AA126,$AB126))</f>
        <v>1</v>
      </c>
      <c r="AN126" s="6">
        <f>RANK(K126,($I126,$J126,$K126,$L126,$M126,$N126,$O126,$P126,$Q126,$R126,$S126,$Y126,$Z126,$AA126,$AB126))</f>
        <v>6</v>
      </c>
      <c r="AO126" s="6">
        <f>RANK(L126,($I126,$J126,$K126,$L126,$M126,$N126,$O126,$P126,$Q126,$R126,$S126,$Y126,$Z126,$AA126,$AB126))</f>
        <v>3</v>
      </c>
      <c r="AP126" s="6">
        <f>RANK(M126,($I126,$J126,$K126,$L126,$M126,$N126,$O126,$P126,$Q126,$R126,$S126,$Y126,$Z126,$AA126,$AB126))</f>
        <v>12</v>
      </c>
      <c r="AQ126" s="6">
        <f>RANK(N126,($I126,$J126,$K126,$L126,$M126,$N126,$O126,$P126,$Q126,$R126,$S126,$Y126,$Z126,$AA126,$AB126))</f>
        <v>4</v>
      </c>
      <c r="AR126" s="6">
        <f>RANK(O126,($I126,$J126,$K126,$L126,$M126,$N126,$O126,$P126,$Q126,$R126,$S126,$Y126,$Z126,$AA126,$AB126))</f>
        <v>5</v>
      </c>
      <c r="AS126" s="6">
        <f>RANK(P126,($I126,$J126,$K126,$L126,$M126,$N126,$O126,$P126,$Q126,$R126,$S126,$Y126,$Z126,$AA126,$AB126))</f>
        <v>8</v>
      </c>
      <c r="AT126" s="6">
        <f>RANK(Q126,($I126,$J126,$K126,$L126,$M126,$N126,$O126,$P126,$Q126,$R126,$S126,$Y126,$Z126,$AA126,$AB126))</f>
        <v>11</v>
      </c>
      <c r="AU126" s="6">
        <f>RANK(R126,($I126,$J126,$K126,$L126,$M126,$N126,$O126,$P126,$Q126,$R126,$S126,$Y126,$Z126,$AA126,$AB126))</f>
        <v>10</v>
      </c>
      <c r="AV126" s="6">
        <f>RANK(S126,($I126,$J126,$K126,$L126,$M126,$N126,$O126,$P126,$Q126,$R126,$S126,$Y126,$Z126,$AA126,$AB126))</f>
        <v>9</v>
      </c>
      <c r="AW126" s="36"/>
      <c r="AX126" s="36"/>
      <c r="AY126" s="6">
        <f>RANK(AA126,($I126,$J126,$K126,$L126,$M126,$N126,$O126,$P126,$Q126,$R126,$S126,$Y126,$Z126,$AA126,$AB126))</f>
        <v>13</v>
      </c>
      <c r="AZ126" s="6">
        <f>RANK(AB126,($I126,$J126,$K126,$L126,$M126,$N126,$O126,$P126,$Q126,$R126,$S126,$Y126,$Z126,$AA126,$AB126))</f>
        <v>7</v>
      </c>
      <c r="BA126" s="38"/>
      <c r="BB126" s="50"/>
      <c r="BC126" s="62" t="str">
        <f t="shared" si="50"/>
        <v>PAN</v>
      </c>
      <c r="BD126" s="7" t="str">
        <f t="shared" si="51"/>
        <v>ninguno</v>
      </c>
      <c r="BE126" s="7" t="str">
        <f t="shared" si="52"/>
        <v>PAN</v>
      </c>
      <c r="BF126" s="13">
        <f t="shared" si="53"/>
        <v>15878</v>
      </c>
      <c r="BG126" s="13" t="str">
        <f t="shared" si="54"/>
        <v>ninguno</v>
      </c>
      <c r="BH126" s="13">
        <f t="shared" si="55"/>
        <v>15878</v>
      </c>
      <c r="BI126" s="79">
        <f t="shared" si="56"/>
        <v>0.25900853139324342</v>
      </c>
      <c r="BJ126" s="82">
        <f t="shared" si="57"/>
        <v>3695</v>
      </c>
      <c r="BK126" s="79">
        <f t="shared" si="58"/>
        <v>6.0274374826680577E-2</v>
      </c>
    </row>
    <row r="127" spans="1:63" x14ac:dyDescent="0.2">
      <c r="A127" s="2">
        <v>120</v>
      </c>
      <c r="B127" s="105" t="s">
        <v>33</v>
      </c>
      <c r="C127" s="105">
        <f t="shared" si="39"/>
        <v>1</v>
      </c>
      <c r="D127" s="105">
        <f t="shared" si="40"/>
        <v>1</v>
      </c>
      <c r="E127" s="1">
        <v>11361</v>
      </c>
      <c r="F127" s="2">
        <v>22</v>
      </c>
      <c r="G127" s="2">
        <v>22</v>
      </c>
      <c r="H127" s="97">
        <f t="shared" si="41"/>
        <v>1</v>
      </c>
      <c r="I127" s="34">
        <v>2727</v>
      </c>
      <c r="J127" s="35">
        <v>4312</v>
      </c>
      <c r="K127" s="35">
        <v>792</v>
      </c>
      <c r="L127" s="35">
        <v>127</v>
      </c>
      <c r="M127" s="35">
        <v>25</v>
      </c>
      <c r="N127" s="36"/>
      <c r="O127" s="35">
        <v>121</v>
      </c>
      <c r="P127" s="35">
        <v>59</v>
      </c>
      <c r="Q127" s="35">
        <v>88</v>
      </c>
      <c r="R127" s="35">
        <v>18</v>
      </c>
      <c r="S127" s="38"/>
      <c r="T127" s="35">
        <v>9</v>
      </c>
      <c r="U127" s="35">
        <v>21</v>
      </c>
      <c r="V127" s="35">
        <v>13</v>
      </c>
      <c r="W127" s="35">
        <v>1</v>
      </c>
      <c r="X127" s="35">
        <v>34</v>
      </c>
      <c r="Y127" s="36"/>
      <c r="Z127" s="36"/>
      <c r="AA127" s="35">
        <v>0</v>
      </c>
      <c r="AB127" s="35">
        <v>260</v>
      </c>
      <c r="AC127" s="37">
        <f t="shared" si="42"/>
        <v>8607</v>
      </c>
      <c r="AD127" s="103">
        <f t="shared" si="43"/>
        <v>0.75759176128861894</v>
      </c>
      <c r="AE127" s="34">
        <f t="shared" si="44"/>
        <v>4502</v>
      </c>
      <c r="AF127" s="37">
        <f t="shared" si="59"/>
        <v>2888</v>
      </c>
      <c r="AG127" s="62" t="str">
        <f t="shared" si="45"/>
        <v>otro</v>
      </c>
      <c r="AH127" s="63" t="str">
        <f t="shared" si="46"/>
        <v>PRI-PVEM-NA</v>
      </c>
      <c r="AI127" s="7" t="str">
        <f t="shared" si="47"/>
        <v>PRI-PVEM-NA</v>
      </c>
      <c r="AJ127" s="13">
        <f t="shared" si="48"/>
        <v>4502</v>
      </c>
      <c r="AK127" s="64">
        <f t="shared" si="49"/>
        <v>0.52306262344603227</v>
      </c>
      <c r="AL127" s="51"/>
      <c r="AM127" s="38"/>
      <c r="AN127" s="6">
        <f>RANK(K127,($K127,$N127,$P127,$Q127,$R127,$S127,$Y127,$Z127,$AA127,$AB127,$AE127,$AF127))</f>
        <v>3</v>
      </c>
      <c r="AO127" s="38"/>
      <c r="AP127" s="36"/>
      <c r="AQ127" s="36"/>
      <c r="AR127" s="36"/>
      <c r="AS127" s="6">
        <f>RANK(P127,($K127,$N127,$P127,$Q127,$R127,$S127,$Y127,$Z127,$AA127,$AB127,$AE127,$AF127))</f>
        <v>6</v>
      </c>
      <c r="AT127" s="6">
        <f>RANK(Q127,($K127,$N127,$P127,$Q127,$R127,$S127,$Y127,$Z127,$AA127,$AB127,$AE127,$AF127))</f>
        <v>5</v>
      </c>
      <c r="AU127" s="6">
        <f>RANK(R127,($K127,$N127,$P127,$Q127,$R127,$S127,$Y127,$Z127,$AA127,$AB127,$AE127,$AF127))</f>
        <v>7</v>
      </c>
      <c r="AV127" s="36"/>
      <c r="AW127" s="36"/>
      <c r="AX127" s="36"/>
      <c r="AY127" s="6">
        <f>RANK(AA127,($K127,$N127,$P127,$Q127,$R127,$S127,$Y127,$Z127,$AA127,$AB127,$AE127,$AF127))</f>
        <v>8</v>
      </c>
      <c r="AZ127" s="6">
        <f>RANK(AB127,($K127,$N127,$P127,$Q127,$R127,$S127,$Y127,$Z127,$AA127,$AB127,$AE127,$AF127))</f>
        <v>4</v>
      </c>
      <c r="BA127" s="6">
        <f>RANK(AE127,($K127,$N127,$P127,$Q127,$R127,$S127,$Y127,$Z127,$AA127,$AB127,$AE127,$AF127))</f>
        <v>1</v>
      </c>
      <c r="BB127" s="74">
        <f>RANK(AF127,($K127,$N127,$P127,$Q127,$R127,$S127,$Y127,$Z127,$AA127,$AB127,$AE127,$AF127))</f>
        <v>2</v>
      </c>
      <c r="BC127" s="62" t="str">
        <f t="shared" si="50"/>
        <v>otro</v>
      </c>
      <c r="BD127" s="7" t="str">
        <f t="shared" si="51"/>
        <v>PAN-PT</v>
      </c>
      <c r="BE127" s="7" t="str">
        <f t="shared" si="52"/>
        <v>PAN-PT</v>
      </c>
      <c r="BF127" s="13" t="str">
        <f t="shared" si="53"/>
        <v>otro</v>
      </c>
      <c r="BG127" s="13">
        <f t="shared" si="54"/>
        <v>2888</v>
      </c>
      <c r="BH127" s="13">
        <f t="shared" si="55"/>
        <v>2888</v>
      </c>
      <c r="BI127" s="79">
        <f t="shared" si="56"/>
        <v>0.33554083885209712</v>
      </c>
      <c r="BJ127" s="82">
        <f t="shared" si="57"/>
        <v>1614</v>
      </c>
      <c r="BK127" s="79">
        <f t="shared" si="58"/>
        <v>0.18752178459393515</v>
      </c>
    </row>
    <row r="128" spans="1:63" x14ac:dyDescent="0.2">
      <c r="A128" s="2">
        <v>121</v>
      </c>
      <c r="B128" s="105" t="s">
        <v>80</v>
      </c>
      <c r="C128" s="105">
        <f t="shared" si="39"/>
        <v>0</v>
      </c>
      <c r="D128" s="105">
        <f t="shared" si="40"/>
        <v>0</v>
      </c>
      <c r="E128" s="1">
        <v>121398</v>
      </c>
      <c r="F128" s="2">
        <v>186</v>
      </c>
      <c r="G128" s="2">
        <v>186</v>
      </c>
      <c r="H128" s="97">
        <f t="shared" si="41"/>
        <v>1</v>
      </c>
      <c r="I128" s="34">
        <v>11059</v>
      </c>
      <c r="J128" s="35">
        <v>21597</v>
      </c>
      <c r="K128" s="35">
        <v>6194</v>
      </c>
      <c r="L128" s="35">
        <v>2204</v>
      </c>
      <c r="M128" s="35">
        <v>791</v>
      </c>
      <c r="N128" s="35">
        <v>2338</v>
      </c>
      <c r="O128" s="35">
        <v>4929</v>
      </c>
      <c r="P128" s="35">
        <v>4292</v>
      </c>
      <c r="Q128" s="35">
        <v>1320</v>
      </c>
      <c r="R128" s="35">
        <v>2056</v>
      </c>
      <c r="S128" s="35">
        <v>210</v>
      </c>
      <c r="T128" s="38"/>
      <c r="U128" s="38"/>
      <c r="V128" s="38"/>
      <c r="W128" s="38"/>
      <c r="X128" s="38"/>
      <c r="Y128" s="36"/>
      <c r="Z128" s="36"/>
      <c r="AA128" s="35">
        <v>32</v>
      </c>
      <c r="AB128" s="35">
        <v>1689</v>
      </c>
      <c r="AC128" s="37">
        <f t="shared" si="42"/>
        <v>58711</v>
      </c>
      <c r="AD128" s="103">
        <f t="shared" si="43"/>
        <v>0.48362411242359843</v>
      </c>
      <c r="AE128" s="51"/>
      <c r="AF128" s="50"/>
      <c r="AG128" s="62" t="str">
        <f t="shared" si="45"/>
        <v>PRI</v>
      </c>
      <c r="AH128" s="63" t="str">
        <f t="shared" si="46"/>
        <v>ninguno</v>
      </c>
      <c r="AI128" s="7" t="str">
        <f t="shared" si="47"/>
        <v>PRI</v>
      </c>
      <c r="AJ128" s="13">
        <f t="shared" si="48"/>
        <v>21597</v>
      </c>
      <c r="AK128" s="64">
        <f t="shared" si="49"/>
        <v>0.36785270221934563</v>
      </c>
      <c r="AL128" s="73">
        <f>RANK(I128,($I128,$J128,$K128,$L128,$M128,$N128,$O128,$P128,$Q128,$R128,$S128,$Y128,$Z128,$AA128,$AB128))</f>
        <v>2</v>
      </c>
      <c r="AM128" s="6">
        <f>RANK(J128,($I128,$J128,$K128,$L128,$M128,$N128,$O128,$P128,$Q128,$R128,$S128,$Y128,$Z128,$AA128,$AB128))</f>
        <v>1</v>
      </c>
      <c r="AN128" s="6">
        <f>RANK(K128,($I128,$J128,$K128,$L128,$M128,$N128,$O128,$P128,$Q128,$R128,$S128,$Y128,$Z128,$AA128,$AB128))</f>
        <v>3</v>
      </c>
      <c r="AO128" s="6">
        <f>RANK(L128,($I128,$J128,$K128,$L128,$M128,$N128,$O128,$P128,$Q128,$R128,$S128,$Y128,$Z128,$AA128,$AB128))</f>
        <v>7</v>
      </c>
      <c r="AP128" s="6">
        <f>RANK(M128,($I128,$J128,$K128,$L128,$M128,$N128,$O128,$P128,$Q128,$R128,$S128,$Y128,$Z128,$AA128,$AB128))</f>
        <v>11</v>
      </c>
      <c r="AQ128" s="6">
        <f>RANK(N128,($I128,$J128,$K128,$L128,$M128,$N128,$O128,$P128,$Q128,$R128,$S128,$Y128,$Z128,$AA128,$AB128))</f>
        <v>6</v>
      </c>
      <c r="AR128" s="6">
        <f>RANK(O128,($I128,$J128,$K128,$L128,$M128,$N128,$O128,$P128,$Q128,$R128,$S128,$Y128,$Z128,$AA128,$AB128))</f>
        <v>4</v>
      </c>
      <c r="AS128" s="6">
        <f>RANK(P128,($I128,$J128,$K128,$L128,$M128,$N128,$O128,$P128,$Q128,$R128,$S128,$Y128,$Z128,$AA128,$AB128))</f>
        <v>5</v>
      </c>
      <c r="AT128" s="6">
        <f>RANK(Q128,($I128,$J128,$K128,$L128,$M128,$N128,$O128,$P128,$Q128,$R128,$S128,$Y128,$Z128,$AA128,$AB128))</f>
        <v>10</v>
      </c>
      <c r="AU128" s="6">
        <f>RANK(R128,($I128,$J128,$K128,$L128,$M128,$N128,$O128,$P128,$Q128,$R128,$S128,$Y128,$Z128,$AA128,$AB128))</f>
        <v>8</v>
      </c>
      <c r="AV128" s="6">
        <f>RANK(S128,($I128,$J128,$K128,$L128,$M128,$N128,$O128,$P128,$Q128,$R128,$S128,$Y128,$Z128,$AA128,$AB128))</f>
        <v>12</v>
      </c>
      <c r="AW128" s="36"/>
      <c r="AX128" s="36"/>
      <c r="AY128" s="6">
        <f>RANK(AA128,($I128,$J128,$K128,$L128,$M128,$N128,$O128,$P128,$Q128,$R128,$S128,$Y128,$Z128,$AA128,$AB128))</f>
        <v>13</v>
      </c>
      <c r="AZ128" s="6">
        <f>RANK(AB128,($I128,$J128,$K128,$L128,$M128,$N128,$O128,$P128,$Q128,$R128,$S128,$Y128,$Z128,$AA128,$AB128))</f>
        <v>9</v>
      </c>
      <c r="BA128" s="38"/>
      <c r="BB128" s="50"/>
      <c r="BC128" s="62" t="str">
        <f t="shared" si="50"/>
        <v>PAN</v>
      </c>
      <c r="BD128" s="7" t="str">
        <f t="shared" si="51"/>
        <v>ninguno</v>
      </c>
      <c r="BE128" s="7" t="str">
        <f t="shared" si="52"/>
        <v>PAN</v>
      </c>
      <c r="BF128" s="13">
        <f t="shared" si="53"/>
        <v>11059</v>
      </c>
      <c r="BG128" s="13" t="str">
        <f t="shared" si="54"/>
        <v>ninguno</v>
      </c>
      <c r="BH128" s="13">
        <f t="shared" si="55"/>
        <v>11059</v>
      </c>
      <c r="BI128" s="79">
        <f t="shared" si="56"/>
        <v>0.18836333906763639</v>
      </c>
      <c r="BJ128" s="82">
        <f t="shared" si="57"/>
        <v>10538</v>
      </c>
      <c r="BK128" s="79">
        <f t="shared" si="58"/>
        <v>0.17948936315170924</v>
      </c>
    </row>
    <row r="129" spans="1:63" ht="25.5" x14ac:dyDescent="0.2">
      <c r="A129" s="2">
        <v>122</v>
      </c>
      <c r="B129" s="105" t="s">
        <v>10</v>
      </c>
      <c r="C129" s="105">
        <f t="shared" si="39"/>
        <v>1</v>
      </c>
      <c r="D129" s="105">
        <f t="shared" si="40"/>
        <v>1</v>
      </c>
      <c r="E129" s="1">
        <v>247881</v>
      </c>
      <c r="F129" s="2">
        <v>391</v>
      </c>
      <c r="G129" s="2">
        <v>391</v>
      </c>
      <c r="H129" s="97">
        <f t="shared" si="41"/>
        <v>1</v>
      </c>
      <c r="I129" s="34">
        <v>3302</v>
      </c>
      <c r="J129" s="35">
        <v>24469</v>
      </c>
      <c r="K129" s="35">
        <v>29185</v>
      </c>
      <c r="L129" s="35">
        <v>1080</v>
      </c>
      <c r="M129" s="35">
        <v>2176</v>
      </c>
      <c r="N129" s="35">
        <v>19155</v>
      </c>
      <c r="O129" s="35">
        <v>1877</v>
      </c>
      <c r="P129" s="35">
        <v>25277</v>
      </c>
      <c r="Q129" s="35">
        <v>2324</v>
      </c>
      <c r="R129" s="35">
        <v>4186</v>
      </c>
      <c r="S129" s="38"/>
      <c r="T129" s="35">
        <v>65</v>
      </c>
      <c r="U129" s="35">
        <v>378</v>
      </c>
      <c r="V129" s="35">
        <v>20</v>
      </c>
      <c r="W129" s="35">
        <v>17</v>
      </c>
      <c r="X129" s="35">
        <v>13</v>
      </c>
      <c r="Y129" s="36"/>
      <c r="Z129" s="36"/>
      <c r="AA129" s="35">
        <v>74</v>
      </c>
      <c r="AB129" s="35">
        <v>4538</v>
      </c>
      <c r="AC129" s="37">
        <f t="shared" si="42"/>
        <v>118136</v>
      </c>
      <c r="AD129" s="103">
        <f t="shared" si="43"/>
        <v>0.47658352193189474</v>
      </c>
      <c r="AE129" s="34">
        <f t="shared" si="44"/>
        <v>29002</v>
      </c>
      <c r="AF129" s="37">
        <f t="shared" si="59"/>
        <v>4395</v>
      </c>
      <c r="AG129" s="62" t="str">
        <f t="shared" si="45"/>
        <v>PRD</v>
      </c>
      <c r="AH129" s="63" t="str">
        <f t="shared" si="46"/>
        <v>ninguno</v>
      </c>
      <c r="AI129" s="7" t="str">
        <f t="shared" si="47"/>
        <v>PRD</v>
      </c>
      <c r="AJ129" s="13">
        <f t="shared" si="48"/>
        <v>29185</v>
      </c>
      <c r="AK129" s="64">
        <f t="shared" si="49"/>
        <v>0.24704577774768063</v>
      </c>
      <c r="AL129" s="51"/>
      <c r="AM129" s="38"/>
      <c r="AN129" s="6">
        <f>RANK(K129,($K129,$N129,$P129,$Q129,$R129,$S129,$Y129,$Z129,$AA129,$AB129,$AE129,$AF129))</f>
        <v>1</v>
      </c>
      <c r="AO129" s="38"/>
      <c r="AP129" s="36"/>
      <c r="AQ129" s="6">
        <f>RANK(N129,($K129,$N129,$P129,$Q129,$R129,$S129,$Y129,$Z129,$AA129,$AB129,$AE129,$AF129))</f>
        <v>4</v>
      </c>
      <c r="AR129" s="36"/>
      <c r="AS129" s="6">
        <f>RANK(P129,($K129,$N129,$P129,$Q129,$R129,$S129,$Y129,$Z129,$AA129,$AB129,$AE129,$AF129))</f>
        <v>3</v>
      </c>
      <c r="AT129" s="6">
        <f>RANK(Q129,($K129,$N129,$P129,$Q129,$R129,$S129,$Y129,$Z129,$AA129,$AB129,$AE129,$AF129))</f>
        <v>8</v>
      </c>
      <c r="AU129" s="6">
        <f>RANK(R129,($K129,$N129,$P129,$Q129,$R129,$S129,$Y129,$Z129,$AA129,$AB129,$AE129,$AF129))</f>
        <v>7</v>
      </c>
      <c r="AV129" s="36"/>
      <c r="AW129" s="36"/>
      <c r="AX129" s="36"/>
      <c r="AY129" s="6">
        <f>RANK(AA129,($K129,$N129,$P129,$Q129,$R129,$S129,$Y129,$Z129,$AA129,$AB129,$AE129,$AF129))</f>
        <v>9</v>
      </c>
      <c r="AZ129" s="6">
        <f>RANK(AB129,($K129,$N129,$P129,$Q129,$R129,$S129,$Y129,$Z129,$AA129,$AB129,$AE129,$AF129))</f>
        <v>5</v>
      </c>
      <c r="BA129" s="6">
        <f>RANK(AE129,($K129,$N129,$P129,$Q129,$R129,$S129,$Y129,$Z129,$AA129,$AB129,$AE129,$AF129))</f>
        <v>2</v>
      </c>
      <c r="BB129" s="74">
        <f>RANK(AF129,($K129,$N129,$P129,$Q129,$R129,$S129,$Y129,$Z129,$AA129,$AB129,$AE129,$AF129))</f>
        <v>6</v>
      </c>
      <c r="BC129" s="62" t="str">
        <f t="shared" si="50"/>
        <v>otro</v>
      </c>
      <c r="BD129" s="7" t="str">
        <f t="shared" si="51"/>
        <v>PRI-PVEM-NA</v>
      </c>
      <c r="BE129" s="7" t="str">
        <f t="shared" si="52"/>
        <v>PRI-PVEM-NA</v>
      </c>
      <c r="BF129" s="13" t="str">
        <f t="shared" si="53"/>
        <v>otro</v>
      </c>
      <c r="BG129" s="13">
        <f t="shared" si="54"/>
        <v>29002</v>
      </c>
      <c r="BH129" s="13">
        <f t="shared" si="55"/>
        <v>29002</v>
      </c>
      <c r="BI129" s="79">
        <f t="shared" si="56"/>
        <v>0.24549671564975961</v>
      </c>
      <c r="BJ129" s="82">
        <f t="shared" si="57"/>
        <v>183</v>
      </c>
      <c r="BK129" s="79">
        <f t="shared" si="58"/>
        <v>1.5490620979210223E-3</v>
      </c>
    </row>
    <row r="130" spans="1:63" x14ac:dyDescent="0.2">
      <c r="A130" s="2">
        <v>123</v>
      </c>
      <c r="B130" s="105" t="s">
        <v>119</v>
      </c>
      <c r="C130" s="105">
        <f t="shared" si="39"/>
        <v>1</v>
      </c>
      <c r="D130" s="105">
        <f t="shared" si="40"/>
        <v>1</v>
      </c>
      <c r="E130" s="1">
        <v>21466</v>
      </c>
      <c r="F130" s="2">
        <v>47</v>
      </c>
      <c r="G130" s="2">
        <v>47</v>
      </c>
      <c r="H130" s="97">
        <f t="shared" si="41"/>
        <v>1</v>
      </c>
      <c r="I130" s="34">
        <v>5155</v>
      </c>
      <c r="J130" s="35">
        <v>3917</v>
      </c>
      <c r="K130" s="35">
        <v>5635</v>
      </c>
      <c r="L130" s="35">
        <v>53</v>
      </c>
      <c r="M130" s="35">
        <v>38</v>
      </c>
      <c r="N130" s="35">
        <v>49</v>
      </c>
      <c r="O130" s="35">
        <v>36</v>
      </c>
      <c r="P130" s="35">
        <v>50</v>
      </c>
      <c r="Q130" s="38"/>
      <c r="R130" s="35">
        <v>10</v>
      </c>
      <c r="S130" s="38"/>
      <c r="T130" s="35">
        <v>4</v>
      </c>
      <c r="U130" s="35">
        <v>17</v>
      </c>
      <c r="V130" s="35">
        <v>1</v>
      </c>
      <c r="W130" s="35">
        <v>1</v>
      </c>
      <c r="X130" s="35">
        <v>8</v>
      </c>
      <c r="Y130" s="36"/>
      <c r="Z130" s="36"/>
      <c r="AA130" s="35">
        <v>0</v>
      </c>
      <c r="AB130" s="35">
        <v>451</v>
      </c>
      <c r="AC130" s="37">
        <f t="shared" si="42"/>
        <v>15425</v>
      </c>
      <c r="AD130" s="103">
        <f t="shared" si="43"/>
        <v>0.71857821671480482</v>
      </c>
      <c r="AE130" s="34">
        <f t="shared" si="44"/>
        <v>4014</v>
      </c>
      <c r="AF130" s="37">
        <f t="shared" si="59"/>
        <v>5216</v>
      </c>
      <c r="AG130" s="62" t="str">
        <f t="shared" si="45"/>
        <v>PRD</v>
      </c>
      <c r="AH130" s="63" t="str">
        <f t="shared" si="46"/>
        <v>ninguno</v>
      </c>
      <c r="AI130" s="7" t="str">
        <f t="shared" si="47"/>
        <v>PRD</v>
      </c>
      <c r="AJ130" s="13">
        <f t="shared" si="48"/>
        <v>5635</v>
      </c>
      <c r="AK130" s="64">
        <f t="shared" si="49"/>
        <v>0.3653160453808752</v>
      </c>
      <c r="AL130" s="51"/>
      <c r="AM130" s="38"/>
      <c r="AN130" s="6">
        <f>RANK(K130,($K130,$N130,$P130,$Q130,$R130,$S130,$Y130,$Z130,$AA130,$AB130,$AE130,$AF130))</f>
        <v>1</v>
      </c>
      <c r="AO130" s="38"/>
      <c r="AP130" s="36"/>
      <c r="AQ130" s="6">
        <f>RANK(N130,($K130,$N130,$P130,$Q130,$R130,$S130,$Y130,$Z130,$AA130,$AB130,$AE130,$AF130))</f>
        <v>6</v>
      </c>
      <c r="AR130" s="36"/>
      <c r="AS130" s="6">
        <f>RANK(P130,($K130,$N130,$P130,$Q130,$R130,$S130,$Y130,$Z130,$AA130,$AB130,$AE130,$AF130))</f>
        <v>5</v>
      </c>
      <c r="AT130" s="36"/>
      <c r="AU130" s="6">
        <f>RANK(R130,($K130,$N130,$P130,$Q130,$R130,$S130,$Y130,$Z130,$AA130,$AB130,$AE130,$AF130))</f>
        <v>7</v>
      </c>
      <c r="AV130" s="36"/>
      <c r="AW130" s="36"/>
      <c r="AX130" s="36"/>
      <c r="AY130" s="6">
        <f>RANK(AA130,($K130,$N130,$P130,$Q130,$R130,$S130,$Y130,$Z130,$AA130,$AB130,$AE130,$AF130))</f>
        <v>8</v>
      </c>
      <c r="AZ130" s="6">
        <f>RANK(AB130,($K130,$N130,$P130,$Q130,$R130,$S130,$Y130,$Z130,$AA130,$AB130,$AE130,$AF130))</f>
        <v>4</v>
      </c>
      <c r="BA130" s="6">
        <f>RANK(AE130,($K130,$N130,$P130,$Q130,$R130,$S130,$Y130,$Z130,$AA130,$AB130,$AE130,$AF130))</f>
        <v>3</v>
      </c>
      <c r="BB130" s="74">
        <f>RANK(AF130,($K130,$N130,$P130,$Q130,$R130,$S130,$Y130,$Z130,$AA130,$AB130,$AE130,$AF130))</f>
        <v>2</v>
      </c>
      <c r="BC130" s="62" t="str">
        <f t="shared" si="50"/>
        <v>otro</v>
      </c>
      <c r="BD130" s="7" t="str">
        <f t="shared" si="51"/>
        <v>PAN-PT</v>
      </c>
      <c r="BE130" s="7" t="str">
        <f t="shared" si="52"/>
        <v>PAN-PT</v>
      </c>
      <c r="BF130" s="13" t="str">
        <f t="shared" si="53"/>
        <v>otro</v>
      </c>
      <c r="BG130" s="13">
        <f t="shared" si="54"/>
        <v>5216</v>
      </c>
      <c r="BH130" s="13">
        <f t="shared" si="55"/>
        <v>5216</v>
      </c>
      <c r="BI130" s="79">
        <f t="shared" si="56"/>
        <v>0.33815235008103728</v>
      </c>
      <c r="BJ130" s="82">
        <f t="shared" si="57"/>
        <v>419</v>
      </c>
      <c r="BK130" s="79">
        <f t="shared" si="58"/>
        <v>2.716369529983792E-2</v>
      </c>
    </row>
    <row r="131" spans="1:63" x14ac:dyDescent="0.2">
      <c r="A131" s="2">
        <v>124</v>
      </c>
      <c r="B131" s="105" t="s">
        <v>96</v>
      </c>
      <c r="C131" s="105">
        <f t="shared" si="39"/>
        <v>0</v>
      </c>
      <c r="D131" s="105">
        <f t="shared" si="40"/>
        <v>0</v>
      </c>
      <c r="E131" s="1">
        <v>59089</v>
      </c>
      <c r="F131" s="2">
        <v>105</v>
      </c>
      <c r="G131" s="2">
        <v>105</v>
      </c>
      <c r="H131" s="97">
        <f t="shared" si="41"/>
        <v>1</v>
      </c>
      <c r="I131" s="34">
        <v>12493</v>
      </c>
      <c r="J131" s="35">
        <v>12858</v>
      </c>
      <c r="K131" s="35">
        <v>1827</v>
      </c>
      <c r="L131" s="35">
        <v>459</v>
      </c>
      <c r="M131" s="35">
        <v>356</v>
      </c>
      <c r="N131" s="35">
        <v>434</v>
      </c>
      <c r="O131" s="35">
        <v>753</v>
      </c>
      <c r="P131" s="35">
        <v>436</v>
      </c>
      <c r="Q131" s="38"/>
      <c r="R131" s="35">
        <v>253</v>
      </c>
      <c r="S131" s="35">
        <v>330</v>
      </c>
      <c r="T131" s="38"/>
      <c r="U131" s="38"/>
      <c r="V131" s="38"/>
      <c r="W131" s="38"/>
      <c r="X131" s="38"/>
      <c r="Y131" s="36"/>
      <c r="Z131" s="36"/>
      <c r="AA131" s="35">
        <v>5</v>
      </c>
      <c r="AB131" s="35">
        <v>1784</v>
      </c>
      <c r="AC131" s="37">
        <f t="shared" si="42"/>
        <v>31988</v>
      </c>
      <c r="AD131" s="103">
        <f t="shared" si="43"/>
        <v>0.54135287447748315</v>
      </c>
      <c r="AE131" s="51"/>
      <c r="AF131" s="50"/>
      <c r="AG131" s="62" t="str">
        <f t="shared" si="45"/>
        <v>PRI</v>
      </c>
      <c r="AH131" s="63" t="str">
        <f t="shared" si="46"/>
        <v>ninguno</v>
      </c>
      <c r="AI131" s="7" t="str">
        <f t="shared" si="47"/>
        <v>PRI</v>
      </c>
      <c r="AJ131" s="13">
        <f t="shared" si="48"/>
        <v>12858</v>
      </c>
      <c r="AK131" s="64">
        <f t="shared" si="49"/>
        <v>0.4019632362135801</v>
      </c>
      <c r="AL131" s="73">
        <f>RANK(I131,($I131,$J131,$K131,$L131,$M131,$N131,$O131,$P131,$Q131,$R131,$S131,$Y131,$Z131,$AA131,$AB131))</f>
        <v>2</v>
      </c>
      <c r="AM131" s="6">
        <f>RANK(J131,($I131,$J131,$K131,$L131,$M131,$N131,$O131,$P131,$Q131,$R131,$S131,$Y131,$Z131,$AA131,$AB131))</f>
        <v>1</v>
      </c>
      <c r="AN131" s="6">
        <f>RANK(K131,($I131,$J131,$K131,$L131,$M131,$N131,$O131,$P131,$Q131,$R131,$S131,$Y131,$Z131,$AA131,$AB131))</f>
        <v>3</v>
      </c>
      <c r="AO131" s="6">
        <f>RANK(L131,($I131,$J131,$K131,$L131,$M131,$N131,$O131,$P131,$Q131,$R131,$S131,$Y131,$Z131,$AA131,$AB131))</f>
        <v>6</v>
      </c>
      <c r="AP131" s="6">
        <f>RANK(M131,($I131,$J131,$K131,$L131,$M131,$N131,$O131,$P131,$Q131,$R131,$S131,$Y131,$Z131,$AA131,$AB131))</f>
        <v>9</v>
      </c>
      <c r="AQ131" s="6">
        <f>RANK(N131,($I131,$J131,$K131,$L131,$M131,$N131,$O131,$P131,$Q131,$R131,$S131,$Y131,$Z131,$AA131,$AB131))</f>
        <v>8</v>
      </c>
      <c r="AR131" s="6">
        <f>RANK(O131,($I131,$J131,$K131,$L131,$M131,$N131,$O131,$P131,$Q131,$R131,$S131,$Y131,$Z131,$AA131,$AB131))</f>
        <v>5</v>
      </c>
      <c r="AS131" s="6">
        <f>RANK(P131,($I131,$J131,$K131,$L131,$M131,$N131,$O131,$P131,$Q131,$R131,$S131,$Y131,$Z131,$AA131,$AB131))</f>
        <v>7</v>
      </c>
      <c r="AT131" s="36"/>
      <c r="AU131" s="6">
        <f>RANK(R131,($I131,$J131,$K131,$L131,$M131,$N131,$O131,$P131,$Q131,$R131,$S131,$Y131,$Z131,$AA131,$AB131))</f>
        <v>11</v>
      </c>
      <c r="AV131" s="6">
        <f>RANK(S131,($I131,$J131,$K131,$L131,$M131,$N131,$O131,$P131,$Q131,$R131,$S131,$Y131,$Z131,$AA131,$AB131))</f>
        <v>10</v>
      </c>
      <c r="AW131" s="36"/>
      <c r="AX131" s="36"/>
      <c r="AY131" s="6">
        <f>RANK(AA131,($I131,$J131,$K131,$L131,$M131,$N131,$O131,$P131,$Q131,$R131,$S131,$Y131,$Z131,$AA131,$AB131))</f>
        <v>12</v>
      </c>
      <c r="AZ131" s="6">
        <f>RANK(AB131,($I131,$J131,$K131,$L131,$M131,$N131,$O131,$P131,$Q131,$R131,$S131,$Y131,$Z131,$AA131,$AB131))</f>
        <v>4</v>
      </c>
      <c r="BA131" s="38"/>
      <c r="BB131" s="50"/>
      <c r="BC131" s="62" t="str">
        <f t="shared" si="50"/>
        <v>PAN</v>
      </c>
      <c r="BD131" s="7" t="str">
        <f t="shared" si="51"/>
        <v>ninguno</v>
      </c>
      <c r="BE131" s="7" t="str">
        <f t="shared" si="52"/>
        <v>PAN</v>
      </c>
      <c r="BF131" s="13">
        <f t="shared" si="53"/>
        <v>12493</v>
      </c>
      <c r="BG131" s="13" t="str">
        <f t="shared" si="54"/>
        <v>ninguno</v>
      </c>
      <c r="BH131" s="13">
        <f t="shared" si="55"/>
        <v>12493</v>
      </c>
      <c r="BI131" s="79">
        <f t="shared" si="56"/>
        <v>0.39055270726522445</v>
      </c>
      <c r="BJ131" s="82">
        <f t="shared" si="57"/>
        <v>365</v>
      </c>
      <c r="BK131" s="79">
        <f t="shared" si="58"/>
        <v>1.1410528948355647E-2</v>
      </c>
    </row>
    <row r="132" spans="1:63" ht="13.5" thickBot="1" x14ac:dyDescent="0.25">
      <c r="A132" s="10">
        <v>125</v>
      </c>
      <c r="B132" s="106" t="s">
        <v>59</v>
      </c>
      <c r="C132" s="105">
        <f t="shared" si="39"/>
        <v>1</v>
      </c>
      <c r="D132" s="105">
        <f t="shared" si="40"/>
        <v>0</v>
      </c>
      <c r="E132" s="11">
        <v>7194</v>
      </c>
      <c r="F132" s="10">
        <v>11</v>
      </c>
      <c r="G132" s="10">
        <v>11</v>
      </c>
      <c r="H132" s="97">
        <f t="shared" si="41"/>
        <v>1</v>
      </c>
      <c r="I132" s="43">
        <v>748</v>
      </c>
      <c r="J132" s="44">
        <v>946</v>
      </c>
      <c r="K132" s="44">
        <v>155</v>
      </c>
      <c r="L132" s="44">
        <v>1090</v>
      </c>
      <c r="M132" s="44">
        <v>24</v>
      </c>
      <c r="N132" s="44">
        <v>315</v>
      </c>
      <c r="O132" s="44">
        <v>15</v>
      </c>
      <c r="P132" s="44">
        <v>412</v>
      </c>
      <c r="Q132" s="44">
        <v>23</v>
      </c>
      <c r="R132" s="44">
        <v>797</v>
      </c>
      <c r="S132" s="45"/>
      <c r="T132" s="44">
        <v>10</v>
      </c>
      <c r="U132" s="44">
        <v>3</v>
      </c>
      <c r="V132" s="44">
        <v>1</v>
      </c>
      <c r="W132" s="44">
        <v>0</v>
      </c>
      <c r="X132" s="45"/>
      <c r="Y132" s="46"/>
      <c r="Z132" s="46"/>
      <c r="AA132" s="44">
        <v>1</v>
      </c>
      <c r="AB132" s="44">
        <v>88</v>
      </c>
      <c r="AC132" s="47">
        <f t="shared" si="42"/>
        <v>4628</v>
      </c>
      <c r="AD132" s="104">
        <f t="shared" si="43"/>
        <v>0.64331387267167084</v>
      </c>
      <c r="AE132" s="43">
        <f t="shared" si="44"/>
        <v>999</v>
      </c>
      <c r="AF132" s="52"/>
      <c r="AG132" s="65" t="str">
        <f t="shared" si="45"/>
        <v>PT</v>
      </c>
      <c r="AH132" s="66" t="str">
        <f t="shared" si="46"/>
        <v>ninguno</v>
      </c>
      <c r="AI132" s="67" t="str">
        <f t="shared" si="47"/>
        <v>PT</v>
      </c>
      <c r="AJ132" s="68">
        <f t="shared" si="48"/>
        <v>1090</v>
      </c>
      <c r="AK132" s="69">
        <f t="shared" si="49"/>
        <v>0.23552290406222989</v>
      </c>
      <c r="AL132" s="75">
        <f>RANK(I132,($I132,$K132,$L132,$N132,$P132,$Q132,$R132,$S132,$Y132,$Z132,$AA132,$AB132,$AE132))</f>
        <v>4</v>
      </c>
      <c r="AM132" s="45"/>
      <c r="AN132" s="76">
        <f>RANK(K132,($I132,$K132,$L132,$N132,$P132,$Q132,$R132,$S132,$Y132,$Z132,$AA132,$AB132,$AE132))</f>
        <v>7</v>
      </c>
      <c r="AO132" s="76">
        <f>RANK(L132,($I132,$K132,$L132,$N132,$P132,$Q132,$R132,$S132,$Y132,$Z132,$AA132,$AB132,$AE132))</f>
        <v>1</v>
      </c>
      <c r="AP132" s="46"/>
      <c r="AQ132" s="76">
        <f>RANK(N132,($I132,$K132,$L132,$N132,$P132,$Q132,$R132,$S132,$Y132,$Z132,$AA132,$AB132,$AE132))</f>
        <v>6</v>
      </c>
      <c r="AR132" s="46"/>
      <c r="AS132" s="76">
        <f>RANK(P132,($I132,$K132,$L132,$N132,$P132,$Q132,$R132,$S132,$Y132,$Z132,$AA132,$AB132,$AE132))</f>
        <v>5</v>
      </c>
      <c r="AT132" s="76">
        <f>RANK(Q132,($I132,$K132,$L132,$N132,$P132,$Q132,$R132,$S132,$Y132,$Z132,$AA132,$AB132,$AE132))</f>
        <v>9</v>
      </c>
      <c r="AU132" s="76">
        <f>RANK(R132,($I132,$K132,$L132,$N132,$P132,$Q132,$R132,$S132,$Y132,$Z132,$AA132,$AB132,$AE132))</f>
        <v>3</v>
      </c>
      <c r="AV132" s="46"/>
      <c r="AW132" s="46"/>
      <c r="AX132" s="46"/>
      <c r="AY132" s="76">
        <f>RANK(AA132,($I132,$K132,$L132,$N132,$P132,$Q132,$R132,$S132,$Y132,$Z132,$AA132,$AB132,$AE132))</f>
        <v>10</v>
      </c>
      <c r="AZ132" s="76">
        <f>RANK(AB132,($I132,$K132,$L132,$N132,$P132,$Q132,$R132,$S132,$Y132,$Z132,$AA132,$AB132,$AE132))</f>
        <v>8</v>
      </c>
      <c r="BA132" s="76">
        <f>RANK(AE132,($I132,$K132,$L132,$N132,$P132,$Q132,$R132,$S132,$Y132,$Z132,$AA132,$AB132,$AE132))</f>
        <v>2</v>
      </c>
      <c r="BB132" s="52"/>
      <c r="BC132" s="65" t="str">
        <f t="shared" si="50"/>
        <v>otro</v>
      </c>
      <c r="BD132" s="67" t="str">
        <f t="shared" si="51"/>
        <v>PRI-PVEM-NA</v>
      </c>
      <c r="BE132" s="67" t="str">
        <f t="shared" si="52"/>
        <v>PRI-PVEM-NA</v>
      </c>
      <c r="BF132" s="68" t="str">
        <f t="shared" si="53"/>
        <v>otro</v>
      </c>
      <c r="BG132" s="68">
        <f t="shared" si="54"/>
        <v>999</v>
      </c>
      <c r="BH132" s="68">
        <f t="shared" si="55"/>
        <v>999</v>
      </c>
      <c r="BI132" s="80">
        <f t="shared" si="56"/>
        <v>0.21585998271391529</v>
      </c>
      <c r="BJ132" s="83">
        <f t="shared" si="57"/>
        <v>91</v>
      </c>
      <c r="BK132" s="80">
        <f t="shared" si="58"/>
        <v>1.9662921348314599E-2</v>
      </c>
    </row>
    <row r="133" spans="1:63" s="12" customFormat="1" ht="13.5" thickTop="1" x14ac:dyDescent="0.2">
      <c r="B133" s="107" t="s">
        <v>169</v>
      </c>
      <c r="C133" s="105">
        <f t="shared" si="39"/>
        <v>0</v>
      </c>
      <c r="D133" s="107"/>
      <c r="E133" s="101">
        <f>SUM(E8:E132)</f>
        <v>11023636</v>
      </c>
      <c r="F133" s="92">
        <f>SUM(F8:F132)</f>
        <v>18181</v>
      </c>
      <c r="G133" s="93">
        <f>SUM(G8:G132)</f>
        <v>18178</v>
      </c>
      <c r="H133" s="100">
        <f t="shared" si="41"/>
        <v>0.9998349925746659</v>
      </c>
      <c r="I133" s="94">
        <f t="shared" ref="I133:J133" si="60">SUM(I8:I132)</f>
        <v>992443</v>
      </c>
      <c r="J133" s="94">
        <f t="shared" si="60"/>
        <v>1795307</v>
      </c>
      <c r="K133" s="94">
        <f>SUM(K8:K132)</f>
        <v>877787</v>
      </c>
      <c r="L133" s="94">
        <f t="shared" ref="L133:AC133" si="61">SUM(L8:L132)</f>
        <v>192491</v>
      </c>
      <c r="M133" s="94">
        <f t="shared" si="61"/>
        <v>121206</v>
      </c>
      <c r="N133" s="94">
        <f t="shared" si="61"/>
        <v>258667</v>
      </c>
      <c r="O133" s="94">
        <f t="shared" si="61"/>
        <v>152112</v>
      </c>
      <c r="P133" s="94">
        <f t="shared" si="61"/>
        <v>504349</v>
      </c>
      <c r="Q133" s="94">
        <f t="shared" si="61"/>
        <v>124792</v>
      </c>
      <c r="R133" s="94">
        <f t="shared" si="61"/>
        <v>227149</v>
      </c>
      <c r="S133" s="94">
        <f t="shared" si="61"/>
        <v>34271</v>
      </c>
      <c r="T133" s="94">
        <f t="shared" si="61"/>
        <v>11161</v>
      </c>
      <c r="U133" s="94">
        <f t="shared" si="61"/>
        <v>19387</v>
      </c>
      <c r="V133" s="94">
        <f t="shared" si="61"/>
        <v>2090</v>
      </c>
      <c r="W133" s="94">
        <f t="shared" si="61"/>
        <v>873</v>
      </c>
      <c r="X133" s="94">
        <f t="shared" si="61"/>
        <v>3686</v>
      </c>
      <c r="Y133" s="94">
        <f t="shared" si="61"/>
        <v>10975</v>
      </c>
      <c r="Z133" s="94">
        <f t="shared" si="61"/>
        <v>863</v>
      </c>
      <c r="AA133" s="94">
        <f t="shared" si="61"/>
        <v>7210</v>
      </c>
      <c r="AB133" s="94">
        <f t="shared" si="61"/>
        <v>217253</v>
      </c>
      <c r="AC133" s="95">
        <f t="shared" si="61"/>
        <v>5554072</v>
      </c>
      <c r="AD133" s="98"/>
      <c r="AE133" s="15"/>
      <c r="AF133" s="15"/>
      <c r="AG133" s="5"/>
      <c r="AH133" s="5"/>
      <c r="AI133" s="5"/>
      <c r="AJ133" s="55"/>
      <c r="AK133" s="56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77"/>
      <c r="BD133" s="77"/>
      <c r="BE133" s="77"/>
      <c r="BF133" s="55"/>
      <c r="BG133" s="55"/>
      <c r="BH133" s="55"/>
      <c r="BI133" s="55"/>
      <c r="BJ133" s="55"/>
      <c r="BK133" s="5"/>
    </row>
    <row r="134" spans="1:63" x14ac:dyDescent="0.2">
      <c r="H134" s="14"/>
      <c r="AC134" s="15"/>
      <c r="AD134" s="15"/>
      <c r="AE134" s="15"/>
      <c r="AF134" s="15"/>
      <c r="AG134" s="5"/>
      <c r="AH134" s="5"/>
      <c r="AI134" s="5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9"/>
      <c r="BC134" s="17"/>
      <c r="BD134" s="8"/>
      <c r="BE134" s="8"/>
    </row>
    <row r="135" spans="1:63" x14ac:dyDescent="0.2">
      <c r="A135" t="s">
        <v>176</v>
      </c>
      <c r="H135" s="14"/>
      <c r="AC135" s="15"/>
      <c r="AD135" s="15"/>
      <c r="AE135" s="15"/>
      <c r="AF135" s="15"/>
      <c r="AG135" s="8"/>
      <c r="AH135" s="8"/>
      <c r="AI135" s="18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20"/>
      <c r="BD135" s="20"/>
      <c r="BE135" s="20"/>
      <c r="BF135" s="5"/>
      <c r="BG135" s="5"/>
      <c r="BH135" s="5"/>
      <c r="BI135" s="5"/>
      <c r="BJ135" s="5"/>
      <c r="BK135" s="5"/>
    </row>
    <row r="136" spans="1:63" x14ac:dyDescent="0.2">
      <c r="B136" t="s">
        <v>177</v>
      </c>
      <c r="H136" s="14"/>
      <c r="AC136" s="15"/>
      <c r="AD136" s="15"/>
      <c r="AE136" s="15"/>
      <c r="AF136" s="15"/>
      <c r="AG136" s="16"/>
      <c r="AH136" s="16"/>
      <c r="AI136" s="20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20"/>
      <c r="BD136" s="20"/>
      <c r="BE136" s="20"/>
      <c r="BF136" s="5"/>
      <c r="BG136" s="5"/>
      <c r="BH136" s="5"/>
      <c r="BI136" s="5"/>
      <c r="BJ136" s="5"/>
      <c r="BK136" s="5"/>
    </row>
    <row r="137" spans="1:63" x14ac:dyDescent="0.2">
      <c r="B137" t="s">
        <v>178</v>
      </c>
      <c r="H137" s="14"/>
      <c r="AC137" s="15"/>
      <c r="AD137" s="15"/>
      <c r="AE137" s="15"/>
      <c r="AF137" s="15"/>
      <c r="AG137" s="16"/>
      <c r="AH137" s="16"/>
      <c r="AI137" s="20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20"/>
      <c r="BD137" s="20"/>
      <c r="BE137" s="20"/>
      <c r="BF137" s="5"/>
      <c r="BG137" s="5"/>
      <c r="BH137" s="5"/>
      <c r="BI137" s="5"/>
      <c r="BJ137" s="5"/>
      <c r="BK137" s="5"/>
    </row>
    <row r="138" spans="1:63" x14ac:dyDescent="0.2">
      <c r="H138" s="14"/>
      <c r="AC138" s="15"/>
      <c r="AD138" s="15"/>
      <c r="AE138" s="15"/>
      <c r="AF138" s="15"/>
      <c r="AG138" s="16"/>
      <c r="AH138" s="16"/>
      <c r="AI138" s="20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20"/>
      <c r="BD138" s="20"/>
      <c r="BE138" s="20"/>
      <c r="BF138" s="5"/>
      <c r="BG138" s="5"/>
      <c r="BH138" s="5"/>
      <c r="BI138" s="5"/>
      <c r="BJ138" s="5"/>
      <c r="BK138" s="5"/>
    </row>
    <row r="139" spans="1:63" x14ac:dyDescent="0.2">
      <c r="H139" s="14"/>
      <c r="AC139" s="15"/>
      <c r="AD139" s="15"/>
      <c r="AE139" s="15"/>
      <c r="AF139" s="15"/>
      <c r="AG139" s="16"/>
      <c r="AH139" s="16"/>
      <c r="AI139" s="20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20"/>
      <c r="BD139" s="20"/>
      <c r="BE139" s="20"/>
      <c r="BF139" s="5"/>
      <c r="BG139" s="5"/>
      <c r="BH139" s="5"/>
      <c r="BI139" s="5"/>
      <c r="BJ139" s="5"/>
      <c r="BK139" s="5"/>
    </row>
    <row r="140" spans="1:63" x14ac:dyDescent="0.2">
      <c r="H140" s="14"/>
      <c r="AC140" s="15"/>
      <c r="AD140" s="15"/>
      <c r="AE140" s="15"/>
      <c r="AF140" s="15"/>
      <c r="AG140" s="16"/>
      <c r="AH140" s="16"/>
      <c r="AI140" s="20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20"/>
      <c r="BD140" s="20"/>
      <c r="BE140" s="20"/>
      <c r="BF140" s="5"/>
      <c r="BG140" s="5"/>
      <c r="BH140" s="5"/>
      <c r="BI140" s="5"/>
      <c r="BJ140" s="5"/>
      <c r="BK140" s="5"/>
    </row>
    <row r="141" spans="1:63" x14ac:dyDescent="0.2">
      <c r="H141" s="14"/>
      <c r="AC141" s="15"/>
      <c r="AD141" s="15"/>
      <c r="AE141" s="15"/>
      <c r="AF141" s="15"/>
      <c r="AG141" s="16"/>
      <c r="AH141" s="16"/>
      <c r="AI141" s="20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20"/>
      <c r="BD141" s="20"/>
      <c r="BE141" s="20"/>
      <c r="BF141" s="5"/>
      <c r="BG141" s="5"/>
      <c r="BH141" s="5"/>
      <c r="BI141" s="5"/>
      <c r="BJ141" s="5"/>
      <c r="BK141" s="5"/>
    </row>
    <row r="142" spans="1:63" x14ac:dyDescent="0.2">
      <c r="H142" s="14"/>
      <c r="AC142" s="15"/>
      <c r="AD142" s="15"/>
      <c r="AE142" s="15"/>
      <c r="AF142" s="15"/>
      <c r="AG142" s="16"/>
      <c r="AH142" s="16"/>
      <c r="AI142" s="20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20"/>
      <c r="BD142" s="20"/>
      <c r="BE142" s="20"/>
      <c r="BF142" s="5"/>
      <c r="BG142" s="5"/>
      <c r="BH142" s="5"/>
      <c r="BI142" s="5"/>
      <c r="BJ142" s="5"/>
      <c r="BK142" s="5"/>
    </row>
    <row r="143" spans="1:63" x14ac:dyDescent="0.2">
      <c r="H143" s="14"/>
      <c r="AC143" s="15"/>
      <c r="AD143" s="15"/>
      <c r="AE143" s="15"/>
      <c r="AF143" s="15"/>
      <c r="AG143" s="16"/>
      <c r="AH143" s="16"/>
      <c r="AI143" s="20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20"/>
      <c r="BD143" s="20"/>
      <c r="BE143" s="20"/>
      <c r="BF143" s="5"/>
      <c r="BG143" s="5"/>
      <c r="BH143" s="5"/>
      <c r="BI143" s="5"/>
      <c r="BJ143" s="5"/>
      <c r="BK143" s="5"/>
    </row>
    <row r="144" spans="1:63" x14ac:dyDescent="0.2">
      <c r="H144" s="14"/>
      <c r="AC144" s="15"/>
      <c r="AD144" s="15"/>
      <c r="AE144" s="15"/>
      <c r="AF144" s="15"/>
      <c r="AG144" s="16"/>
      <c r="AH144" s="16"/>
      <c r="AI144" s="20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8"/>
      <c r="BG144" s="8"/>
      <c r="BH144" s="8"/>
      <c r="BI144" s="8"/>
      <c r="BJ144" s="8"/>
      <c r="BK144" s="8"/>
    </row>
    <row r="145" spans="29:57" x14ac:dyDescent="0.2">
      <c r="AC145" s="5"/>
      <c r="AD145" s="5"/>
      <c r="AE145" s="5"/>
      <c r="AF145" s="5"/>
      <c r="AG145" s="18"/>
      <c r="AH145" s="18"/>
      <c r="AI145" s="18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</row>
  </sheetData>
  <dataConsolidate/>
  <mergeCells count="5">
    <mergeCell ref="AG6:AK6"/>
    <mergeCell ref="AL6:BB6"/>
    <mergeCell ref="BC6:BI6"/>
    <mergeCell ref="BJ6:BK6"/>
    <mergeCell ref="AE6:AF6"/>
  </mergeCells>
  <conditionalFormatting sqref="AG9:AI11 AH9:AI132">
    <cfRule type="cellIs" dxfId="36" priority="57" stopIfTrue="1" operator="equal">
      <formula>$F$9</formula>
    </cfRule>
  </conditionalFormatting>
  <conditionalFormatting sqref="AG12:AI132">
    <cfRule type="cellIs" dxfId="35" priority="54" stopIfTrue="1" operator="equal">
      <formula>$I$9</formula>
    </cfRule>
    <cfRule type="cellIs" dxfId="34" priority="55" stopIfTrue="1" operator="equal">
      <formula>$K$9</formula>
    </cfRule>
    <cfRule type="cellIs" dxfId="33" priority="56" stopIfTrue="1" operator="equal">
      <formula>$O$9</formula>
    </cfRule>
  </conditionalFormatting>
  <conditionalFormatting sqref="AG12:AI132">
    <cfRule type="cellIs" dxfId="32" priority="53" stopIfTrue="1" operator="equal">
      <formula>$F$9</formula>
    </cfRule>
  </conditionalFormatting>
  <conditionalFormatting sqref="BC8:BE132">
    <cfRule type="cellIs" dxfId="31" priority="50" stopIfTrue="1" operator="equal">
      <formula>$I$9</formula>
    </cfRule>
    <cfRule type="cellIs" dxfId="30" priority="51" stopIfTrue="1" operator="equal">
      <formula>$K$9</formula>
    </cfRule>
    <cfRule type="cellIs" dxfId="29" priority="52" stopIfTrue="1" operator="equal">
      <formula>$O$9</formula>
    </cfRule>
  </conditionalFormatting>
  <conditionalFormatting sqref="BC8:BE132">
    <cfRule type="cellIs" dxfId="28" priority="49" stopIfTrue="1" operator="equal">
      <formula>$F$9</formula>
    </cfRule>
  </conditionalFormatting>
  <conditionalFormatting sqref="BC8:BE132 AG8:AI132">
    <cfRule type="cellIs" dxfId="27" priority="48" stopIfTrue="1" operator="equal">
      <formula>$K$7</formula>
    </cfRule>
    <cfRule type="cellIs" dxfId="26" priority="58" stopIfTrue="1" operator="equal">
      <formula>$I$7</formula>
    </cfRule>
    <cfRule type="cellIs" dxfId="25" priority="59" stopIfTrue="1" operator="equal">
      <formula>$J$7</formula>
    </cfRule>
    <cfRule type="cellIs" dxfId="24" priority="61" stopIfTrue="1" operator="equal">
      <formula>$N$7</formula>
    </cfRule>
  </conditionalFormatting>
  <conditionalFormatting sqref="BK9:BK132">
    <cfRule type="expression" dxfId="23" priority="24">
      <formula>"$e8=1"</formula>
    </cfRule>
    <cfRule type="cellIs" dxfId="22" priority="25" operator="lessThan">
      <formula>0.01</formula>
    </cfRule>
  </conditionalFormatting>
  <conditionalFormatting sqref="BK8:BK132">
    <cfRule type="cellIs" dxfId="21" priority="23" operator="lessThanOrEqual">
      <formula>0.03</formula>
    </cfRule>
  </conditionalFormatting>
  <conditionalFormatting sqref="AG8:AI132 BE8:BE132">
    <cfRule type="cellIs" dxfId="20" priority="21" operator="equal">
      <formula>$AE$7</formula>
    </cfRule>
  </conditionalFormatting>
  <conditionalFormatting sqref="AG8:AI132 BC8:BE132">
    <cfRule type="cellIs" dxfId="19" priority="14" operator="equal">
      <formula>$R$7</formula>
    </cfRule>
    <cfRule type="cellIs" dxfId="18" priority="15" operator="equal">
      <formula>$Q$7</formula>
    </cfRule>
    <cfRule type="cellIs" dxfId="17" priority="16" operator="equal">
      <formula>$O$7</formula>
    </cfRule>
    <cfRule type="cellIs" dxfId="16" priority="17" operator="equal">
      <formula>$P$7</formula>
    </cfRule>
    <cfRule type="cellIs" dxfId="15" priority="18" operator="equal">
      <formula>$M$7</formula>
    </cfRule>
    <cfRule type="cellIs" dxfId="14" priority="19" operator="equal">
      <formula>$L$7</formula>
    </cfRule>
    <cfRule type="cellIs" dxfId="13" priority="20" operator="equal">
      <formula>$AF$7</formula>
    </cfRule>
  </conditionalFormatting>
  <conditionalFormatting sqref="I8:I132">
    <cfRule type="cellIs" dxfId="12" priority="13" operator="equal">
      <formula>$AJ8</formula>
    </cfRule>
  </conditionalFormatting>
  <conditionalFormatting sqref="J8:J132">
    <cfRule type="cellIs" dxfId="11" priority="12" operator="equal">
      <formula>$AJ8</formula>
    </cfRule>
  </conditionalFormatting>
  <conditionalFormatting sqref="K8:K132">
    <cfRule type="cellIs" dxfId="10" priority="11" operator="equal">
      <formula>$AJ8</formula>
    </cfRule>
  </conditionalFormatting>
  <conditionalFormatting sqref="L8:L132">
    <cfRule type="cellIs" dxfId="9" priority="10" operator="equal">
      <formula>$AJ8</formula>
    </cfRule>
  </conditionalFormatting>
  <conditionalFormatting sqref="M8:M132">
    <cfRule type="cellIs" dxfId="8" priority="9" operator="equal">
      <formula>$AJ8</formula>
    </cfRule>
  </conditionalFormatting>
  <conditionalFormatting sqref="N8:N132">
    <cfRule type="cellIs" dxfId="7" priority="8" operator="equal">
      <formula>$AJ8</formula>
    </cfRule>
  </conditionalFormatting>
  <conditionalFormatting sqref="O8:O132">
    <cfRule type="cellIs" dxfId="6" priority="7" operator="equal">
      <formula>$AJ8</formula>
    </cfRule>
  </conditionalFormatting>
  <conditionalFormatting sqref="P8:P132">
    <cfRule type="cellIs" dxfId="5" priority="6" operator="equal">
      <formula>$AJ8</formula>
    </cfRule>
  </conditionalFormatting>
  <conditionalFormatting sqref="Q8:Q132">
    <cfRule type="cellIs" dxfId="4" priority="5" operator="equal">
      <formula>$AJ8</formula>
    </cfRule>
  </conditionalFormatting>
  <conditionalFormatting sqref="R8:R132">
    <cfRule type="cellIs" dxfId="3" priority="4" operator="equal">
      <formula>$AJ8</formula>
    </cfRule>
  </conditionalFormatting>
  <conditionalFormatting sqref="S8:S132">
    <cfRule type="cellIs" dxfId="2" priority="3" operator="equal">
      <formula>$AJ8</formula>
    </cfRule>
  </conditionalFormatting>
  <conditionalFormatting sqref="AE8:AE132">
    <cfRule type="cellIs" dxfId="1" priority="2" operator="equal">
      <formula>$AJ8</formula>
    </cfRule>
  </conditionalFormatting>
  <conditionalFormatting sqref="AF8:AF132">
    <cfRule type="cellIs" dxfId="0" priority="1" operator="equal">
      <formula>$AJ8</formula>
    </cfRule>
  </conditionalFormatting>
  <pageMargins left="0.55118110236220474" right="0.35433070866141736" top="0.59055118110236227" bottom="0.59055118110236227" header="0.51181102362204722" footer="0.51181102362204722"/>
  <pageSetup scale="75" fitToWidth="3" fitToHeight="0" pageOrder="overThenDown" orientation="landscape" r:id="rId1"/>
  <headerFooter alignWithMargins="0"/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IEEM</dc:creator>
  <cp:lastModifiedBy>Salvador</cp:lastModifiedBy>
  <cp:lastPrinted>2015-06-15T02:01:44Z</cp:lastPrinted>
  <dcterms:created xsi:type="dcterms:W3CDTF">2015-06-09T18:28:41Z</dcterms:created>
  <dcterms:modified xsi:type="dcterms:W3CDTF">2019-06-25T22:35:58Z</dcterms:modified>
</cp:coreProperties>
</file>