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61_Numaran\"/>
    </mc:Choice>
  </mc:AlternateContent>
  <bookViews>
    <workbookView xWindow="0" yWindow="0" windowWidth="28800" windowHeight="14595"/>
  </bookViews>
  <sheets>
    <sheet name="M_01_061_NUMARAN" sheetId="1" r:id="rId1"/>
  </sheets>
  <definedNames>
    <definedName name="_xlnm._FilterDatabase" localSheetId="0" hidden="1">M_01_061_NUMARAN!$P$12:$R$12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4" i="1" l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AD14" i="1" l="1"/>
  <c r="AH30" i="1" l="1"/>
  <c r="AD30" i="1"/>
  <c r="AE30" i="1" s="1"/>
  <c r="R30" i="1"/>
  <c r="Q30" i="1"/>
  <c r="AH29" i="1"/>
  <c r="AD29" i="1"/>
  <c r="AE29" i="1" s="1"/>
  <c r="R29" i="1"/>
  <c r="Q29" i="1"/>
  <c r="AH28" i="1"/>
  <c r="AD28" i="1"/>
  <c r="AE28" i="1" s="1"/>
  <c r="R28" i="1"/>
  <c r="Q28" i="1"/>
  <c r="AH27" i="1"/>
  <c r="AD27" i="1"/>
  <c r="AE27" i="1" s="1"/>
  <c r="R27" i="1"/>
  <c r="Q27" i="1"/>
  <c r="AH26" i="1"/>
  <c r="AD26" i="1"/>
  <c r="AE26" i="1" s="1"/>
  <c r="R26" i="1"/>
  <c r="Q26" i="1"/>
  <c r="AH25" i="1"/>
  <c r="AD25" i="1"/>
  <c r="AE25" i="1" s="1"/>
  <c r="R25" i="1"/>
  <c r="Q25" i="1"/>
  <c r="AH24" i="1"/>
  <c r="AD24" i="1"/>
  <c r="AE24" i="1" s="1"/>
  <c r="R24" i="1"/>
  <c r="Q24" i="1"/>
  <c r="AH23" i="1"/>
  <c r="AD23" i="1"/>
  <c r="AE23" i="1" s="1"/>
  <c r="R23" i="1"/>
  <c r="Q23" i="1"/>
  <c r="AH22" i="1"/>
  <c r="AD22" i="1"/>
  <c r="AE22" i="1" s="1"/>
  <c r="R22" i="1"/>
  <c r="Q22" i="1"/>
  <c r="AH21" i="1"/>
  <c r="AD21" i="1"/>
  <c r="AE21" i="1" s="1"/>
  <c r="R21" i="1"/>
  <c r="Q21" i="1"/>
  <c r="AH20" i="1"/>
  <c r="AD20" i="1"/>
  <c r="R20" i="1"/>
  <c r="Q20" i="1"/>
  <c r="AH19" i="1"/>
  <c r="AD19" i="1"/>
  <c r="AE19" i="1" s="1"/>
  <c r="R19" i="1"/>
  <c r="Q19" i="1"/>
  <c r="AH18" i="1"/>
  <c r="AD18" i="1"/>
  <c r="AE18" i="1" s="1"/>
  <c r="R18" i="1"/>
  <c r="Q18" i="1"/>
  <c r="AH17" i="1"/>
  <c r="AD17" i="1"/>
  <c r="AE17" i="1" s="1"/>
  <c r="R17" i="1"/>
  <c r="Q17" i="1"/>
  <c r="AH16" i="1"/>
  <c r="AD16" i="1"/>
  <c r="AE16" i="1" s="1"/>
  <c r="R16" i="1"/>
  <c r="Q16" i="1"/>
  <c r="AH15" i="1"/>
  <c r="AD15" i="1"/>
  <c r="AE15" i="1" s="1"/>
  <c r="R15" i="1"/>
  <c r="Q15" i="1"/>
  <c r="AH14" i="1"/>
  <c r="AE14" i="1"/>
  <c r="R14" i="1"/>
  <c r="Q14" i="1"/>
  <c r="AI29" i="1" l="1"/>
  <c r="AI14" i="1"/>
  <c r="AI19" i="1"/>
  <c r="AI23" i="1"/>
  <c r="AI27" i="1"/>
  <c r="AI17" i="1"/>
  <c r="AI18" i="1"/>
  <c r="AI21" i="1"/>
  <c r="AI22" i="1"/>
  <c r="AI25" i="1"/>
  <c r="AI26" i="1"/>
  <c r="AI15" i="1"/>
  <c r="AI20" i="1"/>
  <c r="AI30" i="1"/>
  <c r="AE20" i="1"/>
  <c r="AI24" i="1"/>
  <c r="AI28" i="1"/>
  <c r="AI16" i="1"/>
  <c r="E34" i="1" l="1"/>
  <c r="C34" i="1"/>
  <c r="AJ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J14" i="1" l="1"/>
  <c r="AJ16" i="1" s="1"/>
  <c r="A9" i="1" l="1"/>
  <c r="AJ17" i="1"/>
  <c r="AJ18" i="1" s="1"/>
  <c r="A10" i="1" s="1"/>
</calcChain>
</file>

<file path=xl/sharedStrings.xml><?xml version="1.0" encoding="utf-8"?>
<sst xmlns="http://schemas.openxmlformats.org/spreadsheetml/2006/main" count="56" uniqueCount="25">
  <si>
    <t>Municipio: 061 Numaran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</si>
  <si>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</si>
  <si>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</si>
  <si>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</si>
  <si>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</si>
  <si>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</si>
  <si>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</si>
  <si>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</si>
  <si>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</si>
  <si>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</si>
  <si>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</si>
  <si>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</si>
  <si>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</si>
  <si>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</si>
  <si>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</si>
  <si>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</si>
  <si>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</si>
  <si>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NUMARAN</t>
  </si>
  <si>
    <t>BÁSICA</t>
  </si>
  <si>
    <t>CONTIGUA 1</t>
  </si>
  <si>
    <t>CONTIGUA 2</t>
  </si>
  <si>
    <t>CONTIGUA 3</t>
  </si>
  <si>
    <t>TOTAL</t>
  </si>
  <si>
    <t>CÓMPUTOS MUNICIPALES</t>
  </si>
  <si>
    <t>VOTACION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</si>
</sst>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165" fontId="11" fillId="0" borderId="10" xfId="1" applyNumberFormat="1" applyFont="1" applyFill="1" applyBorder="1" applyAlignment="1">
      <alignment horizontal="left" wrapText="1"/>
    </xf>
    <xf numFmtId="165" fontId="11" fillId="0" borderId="10" xfId="1" applyNumberFormat="1" applyFont="1" applyFill="1" applyBorder="1" applyAlignment="1">
      <alignment horizontal="center" wrapText="1"/>
    </xf>
    <xf numFmtId="0" fontId="11" fillId="0" borderId="10" xfId="1" applyFont="1" applyFill="1" applyBorder="1" applyAlignment="1">
      <alignment horizontal="left" wrapText="1"/>
    </xf>
    <xf numFmtId="0" fontId="11" fillId="0" borderId="11" xfId="1" applyFont="1" applyFill="1" applyBorder="1" applyAlignment="1">
      <alignment horizontal="right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0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>
      <alignment wrapText="1"/>
    </xf>
    <xf numFmtId="166" fontId="11" fillId="6" borderId="15" xfId="1" applyNumberFormat="1" applyFont="1" applyFill="1" applyBorder="1" applyAlignment="1">
      <alignment horizontal="center" wrapText="1"/>
    </xf>
    <xf numFmtId="165" fontId="11" fillId="6" borderId="1" xfId="1" applyNumberFormat="1" applyFont="1" applyFill="1" applyBorder="1" applyAlignment="1">
      <alignment horizontal="left" wrapText="1"/>
    </xf>
    <xf numFmtId="165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>
      <alignment horizontal="left" wrapText="1"/>
    </xf>
    <xf numFmtId="0" fontId="11" fillId="6" borderId="17" xfId="1" applyFont="1" applyFill="1" applyBorder="1" applyAlignment="1">
      <alignment horizontal="right" wrapText="1"/>
    </xf>
    <xf numFmtId="0" fontId="11" fillId="6" borderId="15" xfId="1" applyFont="1" applyFill="1" applyBorder="1" applyAlignment="1" applyProtection="1">
      <alignment wrapText="1"/>
      <protection locked="0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165" fontId="11" fillId="0" borderId="16" xfId="1" applyNumberFormat="1" applyFont="1" applyFill="1" applyBorder="1" applyAlignment="1">
      <alignment horizontal="left" wrapText="1"/>
    </xf>
    <xf numFmtId="165" fontId="11" fillId="0" borderId="1" xfId="1" applyNumberFormat="1" applyFont="1" applyFill="1" applyBorder="1" applyAlignment="1">
      <alignment horizontal="center" wrapText="1"/>
    </xf>
    <xf numFmtId="0" fontId="11" fillId="0" borderId="1" xfId="1" applyFont="1" applyFill="1" applyBorder="1" applyAlignment="1">
      <alignment horizontal="left" wrapText="1"/>
    </xf>
    <xf numFmtId="0" fontId="11" fillId="0" borderId="19" xfId="1" applyFont="1" applyFill="1" applyBorder="1" applyAlignment="1">
      <alignment horizontal="right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32</xdr:col>
      <xdr:colOff>581025</xdr:colOff>
      <xdr:row>0</xdr:row>
      <xdr:rowOff>0</xdr:rowOff>
    </xdr:from>
    <xdr:to>
      <xdr:col>34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26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514349</xdr:colOff>
      <xdr:row>11</xdr:row>
      <xdr:rowOff>180974</xdr:rowOff>
    </xdr:from>
    <xdr:to>
      <xdr:col>19</xdr:col>
      <xdr:colOff>1114424</xdr:colOff>
      <xdr:row>13</xdr:row>
      <xdr:rowOff>9524</xdr:rowOff>
    </xdr:to>
    <xdr:pic>
      <xdr:nvPicPr>
        <xdr:cNvPr id="1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49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20</xdr:col>
      <xdr:colOff>71325</xdr:colOff>
      <xdr:row>12</xdr:row>
      <xdr:rowOff>52275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82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590550</xdr:colOff>
      <xdr:row>12</xdr:row>
      <xdr:rowOff>57150</xdr:rowOff>
    </xdr:from>
    <xdr:ext cx="450000" cy="450000"/>
    <xdr:pic>
      <xdr:nvPicPr>
        <xdr:cNvPr id="19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7475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2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2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28575</xdr:colOff>
      <xdr:row>12</xdr:row>
      <xdr:rowOff>44032</xdr:rowOff>
    </xdr:from>
    <xdr:ext cx="438000" cy="457467"/>
    <xdr:pic>
      <xdr:nvPicPr>
        <xdr:cNvPr id="2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419099</xdr:colOff>
      <xdr:row>11</xdr:row>
      <xdr:rowOff>161924</xdr:rowOff>
    </xdr:from>
    <xdr:ext cx="600075" cy="600075"/>
    <xdr:pic>
      <xdr:nvPicPr>
        <xdr:cNvPr id="2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9024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25</xdr:col>
      <xdr:colOff>71325</xdr:colOff>
      <xdr:row>12</xdr:row>
      <xdr:rowOff>52275</xdr:rowOff>
    </xdr:from>
    <xdr:ext cx="476250" cy="476250"/>
    <xdr:pic>
      <xdr:nvPicPr>
        <xdr:cNvPr id="2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94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571500</xdr:colOff>
      <xdr:row>12</xdr:row>
      <xdr:rowOff>53557</xdr:rowOff>
    </xdr:from>
    <xdr:ext cx="438000" cy="457467"/>
    <xdr:pic>
      <xdr:nvPicPr>
        <xdr:cNvPr id="2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96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26</xdr:col>
      <xdr:colOff>476249</xdr:colOff>
      <xdr:row>11</xdr:row>
      <xdr:rowOff>180974</xdr:rowOff>
    </xdr:from>
    <xdr:ext cx="600075" cy="600075"/>
    <xdr:pic>
      <xdr:nvPicPr>
        <xdr:cNvPr id="26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59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26</xdr:col>
      <xdr:colOff>71325</xdr:colOff>
      <xdr:row>12</xdr:row>
      <xdr:rowOff>52275</xdr:rowOff>
    </xdr:from>
    <xdr:ext cx="476250" cy="476250"/>
    <xdr:pic>
      <xdr:nvPicPr>
        <xdr:cNvPr id="2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639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523875</xdr:colOff>
      <xdr:row>12</xdr:row>
      <xdr:rowOff>44032</xdr:rowOff>
    </xdr:from>
    <xdr:ext cx="438000" cy="457467"/>
    <xdr:pic>
      <xdr:nvPicPr>
        <xdr:cNvPr id="28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4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25</xdr:col>
      <xdr:colOff>1038225</xdr:colOff>
      <xdr:row>12</xdr:row>
      <xdr:rowOff>66675</xdr:rowOff>
    </xdr:from>
    <xdr:ext cx="450000" cy="450000"/>
    <xdr:pic>
      <xdr:nvPicPr>
        <xdr:cNvPr id="29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3105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27</xdr:col>
      <xdr:colOff>71325</xdr:colOff>
      <xdr:row>12</xdr:row>
      <xdr:rowOff>52275</xdr:rowOff>
    </xdr:from>
    <xdr:ext cx="476250" cy="476250"/>
    <xdr:pic>
      <xdr:nvPicPr>
        <xdr:cNvPr id="3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832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27</xdr:col>
      <xdr:colOff>485774</xdr:colOff>
      <xdr:row>11</xdr:row>
      <xdr:rowOff>180974</xdr:rowOff>
    </xdr:from>
    <xdr:ext cx="600075" cy="600075"/>
    <xdr:pic>
      <xdr:nvPicPr>
        <xdr:cNvPr id="3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9764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27</xdr:col>
      <xdr:colOff>1038225</xdr:colOff>
      <xdr:row>12</xdr:row>
      <xdr:rowOff>66675</xdr:rowOff>
    </xdr:from>
    <xdr:ext cx="450000" cy="450000"/>
    <xdr:pic>
      <xdr:nvPicPr>
        <xdr:cNvPr id="32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1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28</xdr:col>
      <xdr:colOff>71325</xdr:colOff>
      <xdr:row>12</xdr:row>
      <xdr:rowOff>52275</xdr:rowOff>
    </xdr:from>
    <xdr:ext cx="476250" cy="476250"/>
    <xdr:pic>
      <xdr:nvPicPr>
        <xdr:cNvPr id="33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67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28</xdr:col>
      <xdr:colOff>571500</xdr:colOff>
      <xdr:row>12</xdr:row>
      <xdr:rowOff>53557</xdr:rowOff>
    </xdr:from>
    <xdr:ext cx="438000" cy="457467"/>
    <xdr:pic>
      <xdr:nvPicPr>
        <xdr:cNvPr id="3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69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28</xdr:col>
      <xdr:colOff>962024</xdr:colOff>
      <xdr:row>11</xdr:row>
      <xdr:rowOff>171449</xdr:rowOff>
    </xdr:from>
    <xdr:ext cx="600075" cy="600075"/>
    <xdr:pic>
      <xdr:nvPicPr>
        <xdr:cNvPr id="35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074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28</xdr:col>
      <xdr:colOff>1514475</xdr:colOff>
      <xdr:row>12</xdr:row>
      <xdr:rowOff>57150</xdr:rowOff>
    </xdr:from>
    <xdr:ext cx="450000" cy="450000"/>
    <xdr:pic>
      <xdr:nvPicPr>
        <xdr:cNvPr id="36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9875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26</xdr:col>
      <xdr:colOff>1028700</xdr:colOff>
      <xdr:row>12</xdr:row>
      <xdr:rowOff>57150</xdr:rowOff>
    </xdr:from>
    <xdr:ext cx="450000" cy="450000"/>
    <xdr:pic>
      <xdr:nvPicPr>
        <xdr:cNvPr id="3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24</xdr:col>
      <xdr:colOff>33225</xdr:colOff>
      <xdr:row>12</xdr:row>
      <xdr:rowOff>33225</xdr:rowOff>
    </xdr:from>
    <xdr:ext cx="476250" cy="476250"/>
    <xdr:pic>
      <xdr:nvPicPr>
        <xdr:cNvPr id="3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782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923924</xdr:colOff>
      <xdr:row>11</xdr:row>
      <xdr:rowOff>171449</xdr:rowOff>
    </xdr:from>
    <xdr:ext cx="600075" cy="600075"/>
    <xdr:pic>
      <xdr:nvPicPr>
        <xdr:cNvPr id="39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785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22</xdr:col>
      <xdr:colOff>38100</xdr:colOff>
      <xdr:row>12</xdr:row>
      <xdr:rowOff>53557</xdr:rowOff>
    </xdr:from>
    <xdr:ext cx="438000" cy="457467"/>
    <xdr:pic>
      <xdr:nvPicPr>
        <xdr:cNvPr id="4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552450</xdr:colOff>
      <xdr:row>12</xdr:row>
      <xdr:rowOff>57150</xdr:rowOff>
    </xdr:from>
    <xdr:ext cx="450000" cy="450000"/>
    <xdr:pic>
      <xdr:nvPicPr>
        <xdr:cNvPr id="4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22</xdr:col>
      <xdr:colOff>1000124</xdr:colOff>
      <xdr:row>11</xdr:row>
      <xdr:rowOff>171449</xdr:rowOff>
    </xdr:from>
    <xdr:ext cx="600075" cy="600075"/>
    <xdr:pic>
      <xdr:nvPicPr>
        <xdr:cNvPr id="42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827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533400</xdr:colOff>
      <xdr:row>12</xdr:row>
      <xdr:rowOff>66675</xdr:rowOff>
    </xdr:from>
    <xdr:ext cx="450000" cy="450000"/>
    <xdr:pic>
      <xdr:nvPicPr>
        <xdr:cNvPr id="4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9775" y="2352675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workbookViewId="0">
      <pane xSplit="5" ySplit="13" topLeftCell="F14" activePane="bottomRight" state="frozen"/>
      <selection pane="topRight" activeCell="F1" sqref="F1"/>
      <selection pane="bottomLeft" activeCell="A13" sqref="A13"/>
      <selection pane="bottomRight" activeCell="H37" sqref="H37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0" width="16.7109375" customWidth="1"/>
    <col min="21" max="21" width="17.140625" customWidth="1"/>
    <col min="22" max="24" width="15.5703125" customWidth="1"/>
    <col min="25" max="27" width="22.7109375" customWidth="1"/>
    <col min="28" max="28" width="23" customWidth="1"/>
    <col min="29" max="29" width="30.85546875" customWidth="1"/>
    <col min="30" max="31" width="11.85546875" customWidth="1"/>
    <col min="32" max="35" width="9.7109375" customWidth="1"/>
    <col min="36" max="36" width="11.42578125" hidden="1" customWidth="1"/>
  </cols>
  <sheetData>
    <row r="1" spans="1:3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6" ht="15" customHeight="1" x14ac:dyDescent="0.25">
      <c r="B5" s="1"/>
      <c r="C5" s="1"/>
      <c r="D5" s="1"/>
      <c r="E5" s="2"/>
      <c r="F5" s="65" t="s">
        <v>23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 spans="1:36" ht="15" customHeight="1" x14ac:dyDescent="0.25">
      <c r="B6" s="1"/>
      <c r="C6" s="1"/>
      <c r="D6" s="1"/>
      <c r="E6" s="2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</row>
    <row r="7" spans="1:36" ht="15" customHeight="1" x14ac:dyDescent="0.3">
      <c r="A7" s="66"/>
      <c r="B7" s="66"/>
      <c r="C7" s="66"/>
      <c r="D7" s="66"/>
      <c r="E7" s="2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</row>
    <row r="8" spans="1:36" ht="15" customHeight="1" x14ac:dyDescent="0.3">
      <c r="A8" s="66" t="s">
        <v>0</v>
      </c>
      <c r="B8" s="66"/>
      <c r="C8" s="66"/>
      <c r="D8" s="66"/>
      <c r="F8" s="67" t="s">
        <v>1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</row>
    <row r="9" spans="1:36" ht="15" customHeight="1" x14ac:dyDescent="0.3">
      <c r="A9" s="3" t="str">
        <f>CONCATENATE("Casillas computadas: ",AJ16," de ",AJ15)</f>
        <v>Casillas computadas: 17 de 17</v>
      </c>
      <c r="B9" s="4"/>
      <c r="C9" s="4"/>
      <c r="D9" s="4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</row>
    <row r="10" spans="1:36" ht="15" customHeight="1" x14ac:dyDescent="0.3">
      <c r="A10" s="5" t="str">
        <f>CONCATENATE("Porcentaje de avance de captura: ",AJ18,"%")</f>
        <v>Porcentaje de avance de captura: 100.00%</v>
      </c>
      <c r="B10" s="6"/>
      <c r="C10" s="6"/>
      <c r="D10" s="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</row>
    <row r="11" spans="1:36" ht="15" customHeight="1" thickBot="1" x14ac:dyDescent="0.3">
      <c r="F11" s="2"/>
      <c r="G11" s="2"/>
      <c r="H11" s="2"/>
      <c r="I11" s="2"/>
      <c r="J11" s="2"/>
      <c r="K11" s="2"/>
    </row>
    <row r="12" spans="1:36" ht="15" customHeight="1" thickBot="1" x14ac:dyDescent="0.3">
      <c r="A12" s="68" t="s">
        <v>2</v>
      </c>
      <c r="B12" s="69"/>
      <c r="C12" s="69"/>
      <c r="D12" s="69"/>
      <c r="E12" s="70"/>
      <c r="F12" s="71" t="s">
        <v>3</v>
      </c>
      <c r="G12" s="72"/>
      <c r="H12" s="72"/>
      <c r="I12" s="72"/>
      <c r="J12" s="72"/>
      <c r="K12" s="72"/>
      <c r="L12" s="72"/>
      <c r="M12" s="72"/>
      <c r="N12" s="72"/>
      <c r="O12" s="73"/>
      <c r="P12" s="74" t="s">
        <v>4</v>
      </c>
      <c r="Q12" s="74"/>
      <c r="R12" s="74"/>
      <c r="S12" s="75" t="s">
        <v>5</v>
      </c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7"/>
      <c r="AF12" s="78" t="s">
        <v>6</v>
      </c>
      <c r="AG12" s="79"/>
      <c r="AH12" s="79"/>
      <c r="AI12" s="80"/>
    </row>
    <row r="13" spans="1:36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 t="s">
        <v>12</v>
      </c>
      <c r="AE13" s="10" t="s">
        <v>13</v>
      </c>
      <c r="AF13" s="12" t="s">
        <v>14</v>
      </c>
      <c r="AG13" s="12" t="s">
        <v>15</v>
      </c>
      <c r="AH13" s="12" t="s">
        <v>16</v>
      </c>
      <c r="AI13" s="12" t="s">
        <v>24</v>
      </c>
    </row>
    <row r="14" spans="1:36" ht="15" customHeight="1" x14ac:dyDescent="0.25">
      <c r="A14" s="14">
        <v>1</v>
      </c>
      <c r="B14" s="15" t="s">
        <v>17</v>
      </c>
      <c r="C14" s="16">
        <v>1369</v>
      </c>
      <c r="D14" s="17" t="s">
        <v>18</v>
      </c>
      <c r="E14" s="18">
        <v>589</v>
      </c>
      <c r="F14" s="19">
        <v>214</v>
      </c>
      <c r="G14" s="20">
        <v>120</v>
      </c>
      <c r="H14" s="20">
        <v>41</v>
      </c>
      <c r="I14" s="20">
        <v>2</v>
      </c>
      <c r="J14" s="20">
        <v>1</v>
      </c>
      <c r="K14" s="20">
        <v>0</v>
      </c>
      <c r="L14" s="20">
        <v>7</v>
      </c>
      <c r="M14" s="20">
        <v>0</v>
      </c>
      <c r="N14" s="20">
        <v>0</v>
      </c>
      <c r="O14" s="21">
        <v>0</v>
      </c>
      <c r="P14" s="22">
        <v>0</v>
      </c>
      <c r="Q14" s="23">
        <f>P14</f>
        <v>0</v>
      </c>
      <c r="R14" s="24">
        <f>G14+J14+P14</f>
        <v>121</v>
      </c>
      <c r="S14" s="22">
        <v>43</v>
      </c>
      <c r="T14" s="22">
        <v>48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3">
        <f t="shared" ref="AD14:AD30" si="0">SUM(S14:AC14)</f>
        <v>91</v>
      </c>
      <c r="AE14" s="24">
        <f t="shared" ref="AE14:AE30" si="1">H14+I14+L14+O14+AD14</f>
        <v>141</v>
      </c>
      <c r="AF14" s="19">
        <v>0</v>
      </c>
      <c r="AG14" s="20">
        <v>0</v>
      </c>
      <c r="AH14" s="25">
        <f t="shared" ref="AH14:AH30" si="2">SUM(F14:O14)</f>
        <v>385</v>
      </c>
      <c r="AI14" s="26">
        <f t="shared" ref="AI14:AI30" si="3">Q14+AD14+AF14+AG14+AH14</f>
        <v>476</v>
      </c>
      <c r="AJ14">
        <f>COUNTIF(AI14:AI30,0)</f>
        <v>0</v>
      </c>
    </row>
    <row r="15" spans="1:36" ht="15" customHeight="1" x14ac:dyDescent="0.25">
      <c r="A15" s="27">
        <f>A14+1</f>
        <v>2</v>
      </c>
      <c r="B15" s="28" t="s">
        <v>17</v>
      </c>
      <c r="C15" s="29">
        <v>1369</v>
      </c>
      <c r="D15" s="30" t="s">
        <v>19</v>
      </c>
      <c r="E15" s="31">
        <v>588</v>
      </c>
      <c r="F15" s="32">
        <v>213</v>
      </c>
      <c r="G15" s="33">
        <v>101</v>
      </c>
      <c r="H15" s="33">
        <v>45</v>
      </c>
      <c r="I15" s="33">
        <v>1</v>
      </c>
      <c r="J15" s="33">
        <v>0</v>
      </c>
      <c r="K15" s="33">
        <v>0</v>
      </c>
      <c r="L15" s="33">
        <v>0</v>
      </c>
      <c r="M15" s="33">
        <v>2</v>
      </c>
      <c r="N15" s="33">
        <v>0</v>
      </c>
      <c r="O15" s="34">
        <v>0</v>
      </c>
      <c r="P15" s="32">
        <v>0</v>
      </c>
      <c r="Q15" s="33">
        <f t="shared" ref="Q15:Q30" si="4">P15</f>
        <v>0</v>
      </c>
      <c r="R15" s="34">
        <f t="shared" ref="R15:R30" si="5">G15+J15+P15</f>
        <v>101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3">
        <f t="shared" si="0"/>
        <v>0</v>
      </c>
      <c r="AE15" s="34">
        <f t="shared" si="1"/>
        <v>46</v>
      </c>
      <c r="AF15" s="32">
        <v>0</v>
      </c>
      <c r="AG15" s="33">
        <v>6</v>
      </c>
      <c r="AH15" s="35">
        <f t="shared" si="2"/>
        <v>362</v>
      </c>
      <c r="AI15" s="36">
        <f t="shared" si="3"/>
        <v>368</v>
      </c>
      <c r="AJ15">
        <f>C34</f>
        <v>17</v>
      </c>
    </row>
    <row r="16" spans="1:36" ht="15" customHeight="1" x14ac:dyDescent="0.25">
      <c r="A16" s="37">
        <f t="shared" ref="A16:A30" si="6">A15+1</f>
        <v>3</v>
      </c>
      <c r="B16" s="38" t="s">
        <v>17</v>
      </c>
      <c r="C16" s="39">
        <v>1369</v>
      </c>
      <c r="D16" s="40" t="s">
        <v>20</v>
      </c>
      <c r="E16" s="41">
        <v>588</v>
      </c>
      <c r="F16" s="42">
        <v>244</v>
      </c>
      <c r="G16" s="23">
        <v>94</v>
      </c>
      <c r="H16" s="23">
        <v>34</v>
      </c>
      <c r="I16" s="23">
        <v>0</v>
      </c>
      <c r="J16" s="23">
        <v>0</v>
      </c>
      <c r="K16" s="23">
        <v>0</v>
      </c>
      <c r="L16" s="23">
        <v>3</v>
      </c>
      <c r="M16" s="23">
        <v>6</v>
      </c>
      <c r="N16" s="23">
        <v>0</v>
      </c>
      <c r="O16" s="43">
        <v>0</v>
      </c>
      <c r="P16" s="42">
        <v>3</v>
      </c>
      <c r="Q16" s="23">
        <f t="shared" si="4"/>
        <v>3</v>
      </c>
      <c r="R16" s="43">
        <f t="shared" si="5"/>
        <v>97</v>
      </c>
      <c r="S16" s="42">
        <v>1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1</v>
      </c>
      <c r="AD16" s="23">
        <f t="shared" si="0"/>
        <v>2</v>
      </c>
      <c r="AE16" s="43">
        <f t="shared" si="1"/>
        <v>39</v>
      </c>
      <c r="AF16" s="42">
        <v>0</v>
      </c>
      <c r="AG16" s="23">
        <v>9</v>
      </c>
      <c r="AH16" s="44">
        <f t="shared" si="2"/>
        <v>381</v>
      </c>
      <c r="AI16" s="45">
        <f t="shared" si="3"/>
        <v>395</v>
      </c>
      <c r="AJ16">
        <f>AJ15-AJ14</f>
        <v>17</v>
      </c>
    </row>
    <row r="17" spans="1:36" ht="15" customHeight="1" x14ac:dyDescent="0.25">
      <c r="A17" s="27">
        <f t="shared" si="6"/>
        <v>4</v>
      </c>
      <c r="B17" s="28" t="s">
        <v>17</v>
      </c>
      <c r="C17" s="29">
        <v>1370</v>
      </c>
      <c r="D17" s="30" t="s">
        <v>18</v>
      </c>
      <c r="E17" s="31">
        <v>586</v>
      </c>
      <c r="F17" s="32">
        <v>235</v>
      </c>
      <c r="G17" s="33">
        <v>116</v>
      </c>
      <c r="H17" s="33">
        <v>24</v>
      </c>
      <c r="I17" s="33">
        <v>1</v>
      </c>
      <c r="J17" s="33">
        <v>0</v>
      </c>
      <c r="K17" s="33">
        <v>0</v>
      </c>
      <c r="L17" s="33">
        <v>5</v>
      </c>
      <c r="M17" s="33">
        <v>3</v>
      </c>
      <c r="N17" s="33">
        <v>0</v>
      </c>
      <c r="O17" s="34">
        <v>0</v>
      </c>
      <c r="P17" s="32">
        <v>0</v>
      </c>
      <c r="Q17" s="33">
        <f t="shared" si="4"/>
        <v>0</v>
      </c>
      <c r="R17" s="34">
        <f t="shared" si="5"/>
        <v>116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1</v>
      </c>
      <c r="Z17" s="32">
        <v>0</v>
      </c>
      <c r="AA17" s="32">
        <v>0</v>
      </c>
      <c r="AB17" s="32">
        <v>0</v>
      </c>
      <c r="AC17" s="32">
        <v>0</v>
      </c>
      <c r="AD17" s="33">
        <f t="shared" si="0"/>
        <v>1</v>
      </c>
      <c r="AE17" s="34">
        <f t="shared" si="1"/>
        <v>31</v>
      </c>
      <c r="AF17" s="32">
        <v>0</v>
      </c>
      <c r="AG17" s="33">
        <v>8</v>
      </c>
      <c r="AH17" s="35">
        <f t="shared" si="2"/>
        <v>384</v>
      </c>
      <c r="AI17" s="36">
        <f t="shared" si="3"/>
        <v>393</v>
      </c>
      <c r="AJ17" s="46">
        <f>AJ16*100/AJ15</f>
        <v>100</v>
      </c>
    </row>
    <row r="18" spans="1:36" ht="15" customHeight="1" x14ac:dyDescent="0.25">
      <c r="A18" s="37">
        <f t="shared" si="6"/>
        <v>5</v>
      </c>
      <c r="B18" s="38" t="s">
        <v>17</v>
      </c>
      <c r="C18" s="39">
        <v>1370</v>
      </c>
      <c r="D18" s="40" t="s">
        <v>19</v>
      </c>
      <c r="E18" s="41">
        <v>585</v>
      </c>
      <c r="F18" s="42">
        <v>213</v>
      </c>
      <c r="G18" s="23">
        <v>110</v>
      </c>
      <c r="H18" s="23">
        <v>48</v>
      </c>
      <c r="I18" s="23">
        <v>1</v>
      </c>
      <c r="J18" s="23">
        <v>0</v>
      </c>
      <c r="K18" s="23">
        <v>0</v>
      </c>
      <c r="L18" s="23">
        <v>3</v>
      </c>
      <c r="M18" s="23">
        <v>0</v>
      </c>
      <c r="N18" s="23">
        <v>0</v>
      </c>
      <c r="O18" s="43">
        <v>0</v>
      </c>
      <c r="P18" s="42">
        <v>0</v>
      </c>
      <c r="Q18" s="23">
        <f t="shared" si="4"/>
        <v>0</v>
      </c>
      <c r="R18" s="43">
        <f t="shared" si="5"/>
        <v>110</v>
      </c>
      <c r="S18" s="42">
        <v>1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1</v>
      </c>
      <c r="AA18" s="42">
        <v>0</v>
      </c>
      <c r="AB18" s="42">
        <v>0</v>
      </c>
      <c r="AC18" s="42">
        <v>2</v>
      </c>
      <c r="AD18" s="23">
        <f t="shared" si="0"/>
        <v>4</v>
      </c>
      <c r="AE18" s="43">
        <f t="shared" si="1"/>
        <v>56</v>
      </c>
      <c r="AF18" s="42">
        <v>0</v>
      </c>
      <c r="AG18" s="23">
        <v>10</v>
      </c>
      <c r="AH18" s="44">
        <f t="shared" si="2"/>
        <v>375</v>
      </c>
      <c r="AI18" s="45">
        <f t="shared" si="3"/>
        <v>389</v>
      </c>
      <c r="AJ18" s="47" t="str">
        <f>TEXT(AJ17,"0.00")</f>
        <v>100.00</v>
      </c>
    </row>
    <row r="19" spans="1:36" ht="15" customHeight="1" x14ac:dyDescent="0.25">
      <c r="A19" s="27">
        <f t="shared" si="6"/>
        <v>6</v>
      </c>
      <c r="B19" s="28" t="s">
        <v>17</v>
      </c>
      <c r="C19" s="29">
        <v>1370</v>
      </c>
      <c r="D19" s="30" t="s">
        <v>20</v>
      </c>
      <c r="E19" s="31">
        <v>585</v>
      </c>
      <c r="F19" s="32">
        <v>199</v>
      </c>
      <c r="G19" s="33">
        <v>129</v>
      </c>
      <c r="H19" s="33">
        <v>29</v>
      </c>
      <c r="I19" s="33">
        <v>0</v>
      </c>
      <c r="J19" s="33">
        <v>2</v>
      </c>
      <c r="K19" s="33">
        <v>0</v>
      </c>
      <c r="L19" s="33">
        <v>3</v>
      </c>
      <c r="M19" s="33">
        <v>4</v>
      </c>
      <c r="N19" s="33">
        <v>0</v>
      </c>
      <c r="O19" s="34">
        <v>0</v>
      </c>
      <c r="P19" s="32">
        <v>0</v>
      </c>
      <c r="Q19" s="33">
        <f t="shared" si="4"/>
        <v>0</v>
      </c>
      <c r="R19" s="34">
        <f t="shared" si="5"/>
        <v>131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1</v>
      </c>
      <c r="AA19" s="32">
        <v>0</v>
      </c>
      <c r="AB19" s="32">
        <v>0</v>
      </c>
      <c r="AC19" s="32">
        <v>0</v>
      </c>
      <c r="AD19" s="33">
        <f t="shared" si="0"/>
        <v>1</v>
      </c>
      <c r="AE19" s="34">
        <f t="shared" si="1"/>
        <v>33</v>
      </c>
      <c r="AF19" s="32">
        <v>0</v>
      </c>
      <c r="AG19" s="33">
        <v>0</v>
      </c>
      <c r="AH19" s="35">
        <f t="shared" si="2"/>
        <v>366</v>
      </c>
      <c r="AI19" s="36">
        <f t="shared" si="3"/>
        <v>367</v>
      </c>
    </row>
    <row r="20" spans="1:36" ht="15" customHeight="1" x14ac:dyDescent="0.25">
      <c r="A20" s="37">
        <f t="shared" si="6"/>
        <v>7</v>
      </c>
      <c r="B20" s="38" t="s">
        <v>17</v>
      </c>
      <c r="C20" s="39">
        <v>1370</v>
      </c>
      <c r="D20" s="40" t="s">
        <v>21</v>
      </c>
      <c r="E20" s="41">
        <v>585</v>
      </c>
      <c r="F20" s="42">
        <v>241</v>
      </c>
      <c r="G20" s="23">
        <v>102</v>
      </c>
      <c r="H20" s="23">
        <v>23</v>
      </c>
      <c r="I20" s="23">
        <v>0</v>
      </c>
      <c r="J20" s="23">
        <v>0</v>
      </c>
      <c r="K20" s="23">
        <v>0</v>
      </c>
      <c r="L20" s="23">
        <v>4</v>
      </c>
      <c r="M20" s="23">
        <v>5</v>
      </c>
      <c r="N20" s="23">
        <v>0</v>
      </c>
      <c r="O20" s="43">
        <v>1</v>
      </c>
      <c r="P20" s="42">
        <v>0</v>
      </c>
      <c r="Q20" s="23">
        <f t="shared" si="4"/>
        <v>0</v>
      </c>
      <c r="R20" s="43">
        <f t="shared" si="5"/>
        <v>102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23">
        <f t="shared" si="0"/>
        <v>0</v>
      </c>
      <c r="AE20" s="43">
        <f t="shared" si="1"/>
        <v>28</v>
      </c>
      <c r="AF20" s="42">
        <v>0</v>
      </c>
      <c r="AG20" s="23">
        <v>3</v>
      </c>
      <c r="AH20" s="44">
        <f t="shared" si="2"/>
        <v>376</v>
      </c>
      <c r="AI20" s="45">
        <f t="shared" si="3"/>
        <v>379</v>
      </c>
    </row>
    <row r="21" spans="1:36" ht="15" customHeight="1" x14ac:dyDescent="0.25">
      <c r="A21" s="27">
        <f t="shared" si="6"/>
        <v>8</v>
      </c>
      <c r="B21" s="28" t="s">
        <v>17</v>
      </c>
      <c r="C21" s="29">
        <v>1371</v>
      </c>
      <c r="D21" s="30" t="s">
        <v>18</v>
      </c>
      <c r="E21" s="31">
        <v>213</v>
      </c>
      <c r="F21" s="32">
        <v>53</v>
      </c>
      <c r="G21" s="33">
        <v>14</v>
      </c>
      <c r="H21" s="33">
        <v>16</v>
      </c>
      <c r="I21" s="33">
        <v>1</v>
      </c>
      <c r="J21" s="33">
        <v>0</v>
      </c>
      <c r="K21" s="33">
        <v>0</v>
      </c>
      <c r="L21" s="33">
        <v>0</v>
      </c>
      <c r="M21" s="33">
        <v>1</v>
      </c>
      <c r="N21" s="33">
        <v>0</v>
      </c>
      <c r="O21" s="34">
        <v>0</v>
      </c>
      <c r="P21" s="32">
        <v>0</v>
      </c>
      <c r="Q21" s="33">
        <f t="shared" si="4"/>
        <v>0</v>
      </c>
      <c r="R21" s="34">
        <f t="shared" si="5"/>
        <v>14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3">
        <f t="shared" si="0"/>
        <v>0</v>
      </c>
      <c r="AE21" s="34">
        <f t="shared" si="1"/>
        <v>17</v>
      </c>
      <c r="AF21" s="32">
        <v>0</v>
      </c>
      <c r="AG21" s="33">
        <v>4</v>
      </c>
      <c r="AH21" s="35">
        <f t="shared" si="2"/>
        <v>85</v>
      </c>
      <c r="AI21" s="36">
        <f t="shared" si="3"/>
        <v>89</v>
      </c>
    </row>
    <row r="22" spans="1:36" ht="15" customHeight="1" x14ac:dyDescent="0.25">
      <c r="A22" s="37">
        <f t="shared" si="6"/>
        <v>9</v>
      </c>
      <c r="B22" s="38" t="s">
        <v>17</v>
      </c>
      <c r="C22" s="39">
        <v>1372</v>
      </c>
      <c r="D22" s="40" t="s">
        <v>18</v>
      </c>
      <c r="E22" s="41">
        <v>363</v>
      </c>
      <c r="F22" s="42">
        <v>106</v>
      </c>
      <c r="G22" s="23">
        <v>64</v>
      </c>
      <c r="H22" s="23">
        <v>12</v>
      </c>
      <c r="I22" s="23">
        <v>1</v>
      </c>
      <c r="J22" s="23">
        <v>3</v>
      </c>
      <c r="K22" s="23">
        <v>0</v>
      </c>
      <c r="L22" s="23">
        <v>2</v>
      </c>
      <c r="M22" s="23">
        <v>0</v>
      </c>
      <c r="N22" s="23">
        <v>0</v>
      </c>
      <c r="O22" s="43">
        <v>0</v>
      </c>
      <c r="P22" s="42">
        <v>0</v>
      </c>
      <c r="Q22" s="23">
        <f t="shared" si="4"/>
        <v>0</v>
      </c>
      <c r="R22" s="43">
        <f t="shared" si="5"/>
        <v>67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23">
        <f t="shared" si="0"/>
        <v>0</v>
      </c>
      <c r="AE22" s="43">
        <f t="shared" si="1"/>
        <v>15</v>
      </c>
      <c r="AF22" s="42">
        <v>0</v>
      </c>
      <c r="AG22" s="23">
        <v>5</v>
      </c>
      <c r="AH22" s="44">
        <f t="shared" si="2"/>
        <v>188</v>
      </c>
      <c r="AI22" s="45">
        <f t="shared" si="3"/>
        <v>193</v>
      </c>
    </row>
    <row r="23" spans="1:36" ht="15" customHeight="1" x14ac:dyDescent="0.25">
      <c r="A23" s="27">
        <f t="shared" si="6"/>
        <v>10</v>
      </c>
      <c r="B23" s="28" t="s">
        <v>17</v>
      </c>
      <c r="C23" s="29">
        <v>1373</v>
      </c>
      <c r="D23" s="30" t="s">
        <v>18</v>
      </c>
      <c r="E23" s="31">
        <v>593</v>
      </c>
      <c r="F23" s="32">
        <v>148</v>
      </c>
      <c r="G23" s="33">
        <v>92</v>
      </c>
      <c r="H23" s="33">
        <v>47</v>
      </c>
      <c r="I23" s="33">
        <v>1</v>
      </c>
      <c r="J23" s="33">
        <v>1</v>
      </c>
      <c r="K23" s="33">
        <v>0</v>
      </c>
      <c r="L23" s="33">
        <v>0</v>
      </c>
      <c r="M23" s="33">
        <v>3</v>
      </c>
      <c r="N23" s="33">
        <v>0</v>
      </c>
      <c r="O23" s="34">
        <v>4</v>
      </c>
      <c r="P23" s="32">
        <v>0</v>
      </c>
      <c r="Q23" s="33">
        <f t="shared" si="4"/>
        <v>0</v>
      </c>
      <c r="R23" s="34">
        <f t="shared" si="5"/>
        <v>93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3</v>
      </c>
      <c r="AD23" s="33">
        <f t="shared" si="0"/>
        <v>3</v>
      </c>
      <c r="AE23" s="34">
        <f t="shared" si="1"/>
        <v>55</v>
      </c>
      <c r="AF23" s="32">
        <v>0</v>
      </c>
      <c r="AG23" s="33">
        <v>13</v>
      </c>
      <c r="AH23" s="35">
        <f t="shared" si="2"/>
        <v>296</v>
      </c>
      <c r="AI23" s="36">
        <f t="shared" si="3"/>
        <v>312</v>
      </c>
      <c r="AJ23" s="46"/>
    </row>
    <row r="24" spans="1:36" ht="15" customHeight="1" x14ac:dyDescent="0.25">
      <c r="A24" s="37">
        <f t="shared" si="6"/>
        <v>11</v>
      </c>
      <c r="B24" s="38" t="s">
        <v>17</v>
      </c>
      <c r="C24" s="39">
        <v>1373</v>
      </c>
      <c r="D24" s="40" t="s">
        <v>19</v>
      </c>
      <c r="E24" s="41">
        <v>593</v>
      </c>
      <c r="F24" s="42">
        <v>160</v>
      </c>
      <c r="G24" s="23">
        <v>73</v>
      </c>
      <c r="H24" s="23">
        <v>34</v>
      </c>
      <c r="I24" s="23">
        <v>0</v>
      </c>
      <c r="J24" s="23">
        <v>0</v>
      </c>
      <c r="K24" s="23">
        <v>0</v>
      </c>
      <c r="L24" s="23">
        <v>1</v>
      </c>
      <c r="M24" s="23">
        <v>4</v>
      </c>
      <c r="N24" s="23">
        <v>0</v>
      </c>
      <c r="O24" s="43">
        <v>2</v>
      </c>
      <c r="P24" s="42">
        <v>0</v>
      </c>
      <c r="Q24" s="23">
        <f t="shared" si="4"/>
        <v>0</v>
      </c>
      <c r="R24" s="43">
        <f t="shared" si="5"/>
        <v>73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23">
        <f t="shared" si="0"/>
        <v>0</v>
      </c>
      <c r="AE24" s="43">
        <f t="shared" si="1"/>
        <v>37</v>
      </c>
      <c r="AF24" s="42">
        <v>0</v>
      </c>
      <c r="AG24" s="23">
        <v>7</v>
      </c>
      <c r="AH24" s="44">
        <f t="shared" si="2"/>
        <v>274</v>
      </c>
      <c r="AI24" s="45">
        <f t="shared" si="3"/>
        <v>281</v>
      </c>
      <c r="AJ24" s="47"/>
    </row>
    <row r="25" spans="1:36" ht="15" customHeight="1" x14ac:dyDescent="0.25">
      <c r="A25" s="27">
        <f t="shared" si="6"/>
        <v>12</v>
      </c>
      <c r="B25" s="28" t="s">
        <v>17</v>
      </c>
      <c r="C25" s="29">
        <v>1373</v>
      </c>
      <c r="D25" s="30" t="s">
        <v>20</v>
      </c>
      <c r="E25" s="31">
        <v>593</v>
      </c>
      <c r="F25" s="32">
        <v>143</v>
      </c>
      <c r="G25" s="33">
        <v>98</v>
      </c>
      <c r="H25" s="33">
        <v>36</v>
      </c>
      <c r="I25" s="33">
        <v>3</v>
      </c>
      <c r="J25" s="33">
        <v>2</v>
      </c>
      <c r="K25" s="33">
        <v>0</v>
      </c>
      <c r="L25" s="33">
        <v>4</v>
      </c>
      <c r="M25" s="33">
        <v>2</v>
      </c>
      <c r="N25" s="33">
        <v>0</v>
      </c>
      <c r="O25" s="34">
        <v>1</v>
      </c>
      <c r="P25" s="32">
        <v>0</v>
      </c>
      <c r="Q25" s="33">
        <f t="shared" si="4"/>
        <v>0</v>
      </c>
      <c r="R25" s="34">
        <f t="shared" si="5"/>
        <v>100</v>
      </c>
      <c r="S25" s="32">
        <v>0</v>
      </c>
      <c r="T25" s="32">
        <v>1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3">
        <f t="shared" si="0"/>
        <v>1</v>
      </c>
      <c r="AE25" s="34">
        <f t="shared" si="1"/>
        <v>45</v>
      </c>
      <c r="AF25" s="32">
        <v>1</v>
      </c>
      <c r="AG25" s="33">
        <v>6</v>
      </c>
      <c r="AH25" s="35">
        <f t="shared" si="2"/>
        <v>289</v>
      </c>
      <c r="AI25" s="36">
        <f t="shared" si="3"/>
        <v>297</v>
      </c>
    </row>
    <row r="26" spans="1:36" ht="15" customHeight="1" x14ac:dyDescent="0.25">
      <c r="A26" s="37">
        <f t="shared" si="6"/>
        <v>13</v>
      </c>
      <c r="B26" s="38" t="s">
        <v>17</v>
      </c>
      <c r="C26" s="39">
        <v>1373</v>
      </c>
      <c r="D26" s="40" t="s">
        <v>21</v>
      </c>
      <c r="E26" s="41">
        <v>593</v>
      </c>
      <c r="F26" s="42">
        <v>146</v>
      </c>
      <c r="G26" s="23">
        <v>90</v>
      </c>
      <c r="H26" s="23">
        <v>39</v>
      </c>
      <c r="I26" s="23">
        <v>2</v>
      </c>
      <c r="J26" s="23">
        <v>2</v>
      </c>
      <c r="K26" s="23">
        <v>0</v>
      </c>
      <c r="L26" s="23">
        <v>0</v>
      </c>
      <c r="M26" s="23">
        <v>1</v>
      </c>
      <c r="N26" s="23">
        <v>0</v>
      </c>
      <c r="O26" s="43">
        <v>0</v>
      </c>
      <c r="P26" s="42">
        <v>0</v>
      </c>
      <c r="Q26" s="23">
        <f t="shared" si="4"/>
        <v>0</v>
      </c>
      <c r="R26" s="43">
        <f t="shared" si="5"/>
        <v>92</v>
      </c>
      <c r="S26" s="42">
        <v>3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23">
        <f t="shared" si="0"/>
        <v>3</v>
      </c>
      <c r="AE26" s="43">
        <f t="shared" si="1"/>
        <v>44</v>
      </c>
      <c r="AF26" s="42">
        <v>0</v>
      </c>
      <c r="AG26" s="23">
        <v>9</v>
      </c>
      <c r="AH26" s="44">
        <f t="shared" si="2"/>
        <v>280</v>
      </c>
      <c r="AI26" s="45">
        <f t="shared" si="3"/>
        <v>292</v>
      </c>
    </row>
    <row r="27" spans="1:36" ht="15" customHeight="1" x14ac:dyDescent="0.25">
      <c r="A27" s="27">
        <f t="shared" si="6"/>
        <v>14</v>
      </c>
      <c r="B27" s="28" t="s">
        <v>17</v>
      </c>
      <c r="C27" s="29">
        <v>1374</v>
      </c>
      <c r="D27" s="30" t="s">
        <v>18</v>
      </c>
      <c r="E27" s="31">
        <v>492</v>
      </c>
      <c r="F27" s="32">
        <v>198</v>
      </c>
      <c r="G27" s="33">
        <v>61</v>
      </c>
      <c r="H27" s="33">
        <v>25</v>
      </c>
      <c r="I27" s="33">
        <v>1</v>
      </c>
      <c r="J27" s="33">
        <v>1</v>
      </c>
      <c r="K27" s="33">
        <v>0</v>
      </c>
      <c r="L27" s="33">
        <v>2</v>
      </c>
      <c r="M27" s="33">
        <v>1</v>
      </c>
      <c r="N27" s="33">
        <v>0</v>
      </c>
      <c r="O27" s="34">
        <v>3</v>
      </c>
      <c r="P27" s="32">
        <v>0</v>
      </c>
      <c r="Q27" s="33">
        <f t="shared" si="4"/>
        <v>0</v>
      </c>
      <c r="R27" s="34">
        <f t="shared" si="5"/>
        <v>62</v>
      </c>
      <c r="S27" s="32">
        <v>1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3">
        <f t="shared" si="0"/>
        <v>1</v>
      </c>
      <c r="AE27" s="34">
        <f t="shared" si="1"/>
        <v>32</v>
      </c>
      <c r="AF27" s="32">
        <v>0</v>
      </c>
      <c r="AG27" s="33">
        <v>6</v>
      </c>
      <c r="AH27" s="35">
        <f t="shared" si="2"/>
        <v>292</v>
      </c>
      <c r="AI27" s="36">
        <f t="shared" si="3"/>
        <v>299</v>
      </c>
    </row>
    <row r="28" spans="1:36" ht="15" customHeight="1" x14ac:dyDescent="0.25">
      <c r="A28" s="37">
        <f t="shared" si="6"/>
        <v>15</v>
      </c>
      <c r="B28" s="38" t="s">
        <v>17</v>
      </c>
      <c r="C28" s="39">
        <v>1375</v>
      </c>
      <c r="D28" s="40" t="s">
        <v>18</v>
      </c>
      <c r="E28" s="41">
        <v>562</v>
      </c>
      <c r="F28" s="42">
        <v>165</v>
      </c>
      <c r="G28" s="23">
        <v>163</v>
      </c>
      <c r="H28" s="23">
        <v>25</v>
      </c>
      <c r="I28" s="23">
        <v>1</v>
      </c>
      <c r="J28" s="23">
        <v>0</v>
      </c>
      <c r="K28" s="23">
        <v>0</v>
      </c>
      <c r="L28" s="23">
        <v>2</v>
      </c>
      <c r="M28" s="23">
        <v>1</v>
      </c>
      <c r="N28" s="23">
        <v>0</v>
      </c>
      <c r="O28" s="43">
        <v>0</v>
      </c>
      <c r="P28" s="42">
        <v>0</v>
      </c>
      <c r="Q28" s="23">
        <f t="shared" si="4"/>
        <v>0</v>
      </c>
      <c r="R28" s="43">
        <f t="shared" si="5"/>
        <v>163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23">
        <f t="shared" si="0"/>
        <v>0</v>
      </c>
      <c r="AE28" s="43">
        <f t="shared" si="1"/>
        <v>28</v>
      </c>
      <c r="AF28" s="42">
        <v>0</v>
      </c>
      <c r="AG28" s="23">
        <v>10</v>
      </c>
      <c r="AH28" s="44">
        <f t="shared" si="2"/>
        <v>357</v>
      </c>
      <c r="AI28" s="45">
        <f t="shared" si="3"/>
        <v>367</v>
      </c>
    </row>
    <row r="29" spans="1:36" ht="15" customHeight="1" x14ac:dyDescent="0.25">
      <c r="A29" s="27">
        <f t="shared" si="6"/>
        <v>16</v>
      </c>
      <c r="B29" s="28" t="s">
        <v>17</v>
      </c>
      <c r="C29" s="29">
        <v>1376</v>
      </c>
      <c r="D29" s="30" t="s">
        <v>18</v>
      </c>
      <c r="E29" s="31">
        <v>670</v>
      </c>
      <c r="F29" s="32">
        <v>223</v>
      </c>
      <c r="G29" s="33">
        <v>209</v>
      </c>
      <c r="H29" s="33">
        <v>61</v>
      </c>
      <c r="I29" s="33">
        <v>1</v>
      </c>
      <c r="J29" s="33">
        <v>0</v>
      </c>
      <c r="K29" s="33">
        <v>0</v>
      </c>
      <c r="L29" s="33">
        <v>2</v>
      </c>
      <c r="M29" s="33">
        <v>2</v>
      </c>
      <c r="N29" s="33">
        <v>0</v>
      </c>
      <c r="O29" s="34">
        <v>0</v>
      </c>
      <c r="P29" s="32">
        <v>0</v>
      </c>
      <c r="Q29" s="33">
        <f t="shared" si="4"/>
        <v>0</v>
      </c>
      <c r="R29" s="34">
        <f t="shared" si="5"/>
        <v>209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3">
        <f t="shared" si="0"/>
        <v>0</v>
      </c>
      <c r="AE29" s="34">
        <f t="shared" si="1"/>
        <v>64</v>
      </c>
      <c r="AF29" s="32">
        <v>0</v>
      </c>
      <c r="AG29" s="33">
        <v>3</v>
      </c>
      <c r="AH29" s="35">
        <f t="shared" si="2"/>
        <v>498</v>
      </c>
      <c r="AI29" s="36">
        <f t="shared" si="3"/>
        <v>501</v>
      </c>
    </row>
    <row r="30" spans="1:36" ht="15" customHeight="1" x14ac:dyDescent="0.25">
      <c r="A30" s="37">
        <f t="shared" si="6"/>
        <v>17</v>
      </c>
      <c r="B30" s="38" t="s">
        <v>17</v>
      </c>
      <c r="C30" s="39">
        <v>1377</v>
      </c>
      <c r="D30" s="40" t="s">
        <v>18</v>
      </c>
      <c r="E30" s="41">
        <v>693</v>
      </c>
      <c r="F30" s="42">
        <v>271</v>
      </c>
      <c r="G30" s="23">
        <v>191</v>
      </c>
      <c r="H30" s="23">
        <v>23</v>
      </c>
      <c r="I30" s="23">
        <v>2</v>
      </c>
      <c r="J30" s="23">
        <v>2</v>
      </c>
      <c r="K30" s="23">
        <v>0</v>
      </c>
      <c r="L30" s="23">
        <v>17</v>
      </c>
      <c r="M30" s="23">
        <v>2</v>
      </c>
      <c r="N30" s="23">
        <v>0</v>
      </c>
      <c r="O30" s="43">
        <v>0</v>
      </c>
      <c r="P30" s="42">
        <v>0</v>
      </c>
      <c r="Q30" s="23">
        <f t="shared" si="4"/>
        <v>0</v>
      </c>
      <c r="R30" s="43">
        <f t="shared" si="5"/>
        <v>193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23">
        <f t="shared" si="0"/>
        <v>0</v>
      </c>
      <c r="AE30" s="43">
        <f t="shared" si="1"/>
        <v>42</v>
      </c>
      <c r="AF30" s="42">
        <v>0</v>
      </c>
      <c r="AG30" s="23">
        <v>10</v>
      </c>
      <c r="AH30" s="44">
        <f t="shared" si="2"/>
        <v>508</v>
      </c>
      <c r="AI30" s="45">
        <f t="shared" si="3"/>
        <v>518</v>
      </c>
    </row>
    <row r="31" spans="1:36" ht="5.0999999999999996" customHeight="1" x14ac:dyDescent="0.25">
      <c r="A31" s="48"/>
      <c r="B31" s="49"/>
      <c r="C31" s="50"/>
      <c r="D31" s="51"/>
      <c r="E31" s="52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4"/>
    </row>
    <row r="32" spans="1:36" ht="0.95" customHeight="1" x14ac:dyDescent="0.25">
      <c r="A32" s="55"/>
      <c r="B32" s="56"/>
      <c r="C32" s="57"/>
      <c r="D32" s="58"/>
      <c r="E32" s="59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1"/>
    </row>
    <row r="33" spans="1:35" ht="0.95" customHeight="1" x14ac:dyDescent="0.25">
      <c r="A33" s="48"/>
      <c r="B33" s="49"/>
      <c r="C33" s="50"/>
      <c r="D33" s="51"/>
      <c r="E33" s="52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4"/>
    </row>
    <row r="34" spans="1:35" ht="30" customHeight="1" x14ac:dyDescent="0.25">
      <c r="A34" s="62" t="s">
        <v>22</v>
      </c>
      <c r="B34" s="62"/>
      <c r="C34" s="62">
        <f>COUNTA(C14:C30)</f>
        <v>17</v>
      </c>
      <c r="D34" s="63"/>
      <c r="E34" s="64">
        <f>SUM(E14:E30)</f>
        <v>9471</v>
      </c>
      <c r="F34" s="64">
        <f>SUM(F14:F30)</f>
        <v>3172</v>
      </c>
      <c r="G34" s="64">
        <f t="shared" ref="G34:AI34" si="7">SUM(G14:G30)</f>
        <v>1827</v>
      </c>
      <c r="H34" s="64">
        <f t="shared" si="7"/>
        <v>562</v>
      </c>
      <c r="I34" s="64">
        <f t="shared" si="7"/>
        <v>18</v>
      </c>
      <c r="J34" s="64">
        <f t="shared" si="7"/>
        <v>14</v>
      </c>
      <c r="K34" s="64">
        <f t="shared" si="7"/>
        <v>0</v>
      </c>
      <c r="L34" s="64">
        <f t="shared" si="7"/>
        <v>55</v>
      </c>
      <c r="M34" s="64">
        <f t="shared" si="7"/>
        <v>37</v>
      </c>
      <c r="N34" s="64">
        <f t="shared" si="7"/>
        <v>0</v>
      </c>
      <c r="O34" s="64">
        <f t="shared" si="7"/>
        <v>11</v>
      </c>
      <c r="P34" s="64">
        <f t="shared" si="7"/>
        <v>3</v>
      </c>
      <c r="Q34" s="64">
        <f t="shared" si="7"/>
        <v>3</v>
      </c>
      <c r="R34" s="64">
        <f t="shared" si="7"/>
        <v>1844</v>
      </c>
      <c r="S34" s="64">
        <f t="shared" si="7"/>
        <v>49</v>
      </c>
      <c r="T34" s="64">
        <f t="shared" si="7"/>
        <v>49</v>
      </c>
      <c r="U34" s="64">
        <f t="shared" si="7"/>
        <v>0</v>
      </c>
      <c r="V34" s="64">
        <f t="shared" si="7"/>
        <v>0</v>
      </c>
      <c r="W34" s="64">
        <f t="shared" si="7"/>
        <v>0</v>
      </c>
      <c r="X34" s="64">
        <f t="shared" si="7"/>
        <v>0</v>
      </c>
      <c r="Y34" s="64">
        <f t="shared" si="7"/>
        <v>1</v>
      </c>
      <c r="Z34" s="64">
        <f t="shared" si="7"/>
        <v>2</v>
      </c>
      <c r="AA34" s="64">
        <f t="shared" si="7"/>
        <v>0</v>
      </c>
      <c r="AB34" s="64">
        <f t="shared" si="7"/>
        <v>0</v>
      </c>
      <c r="AC34" s="64">
        <f t="shared" si="7"/>
        <v>6</v>
      </c>
      <c r="AD34" s="64">
        <f t="shared" si="7"/>
        <v>107</v>
      </c>
      <c r="AE34" s="64">
        <f t="shared" si="7"/>
        <v>753</v>
      </c>
      <c r="AF34" s="64">
        <f t="shared" si="7"/>
        <v>1</v>
      </c>
      <c r="AG34" s="64">
        <f t="shared" si="7"/>
        <v>109</v>
      </c>
      <c r="AH34" s="64">
        <f t="shared" si="7"/>
        <v>5696</v>
      </c>
      <c r="AI34" s="64">
        <f t="shared" si="7"/>
        <v>5916</v>
      </c>
    </row>
  </sheetData>
  <mergeCells count="9">
    <mergeCell ref="F5:AI7"/>
    <mergeCell ref="A7:D7"/>
    <mergeCell ref="A8:D8"/>
    <mergeCell ref="F8:AI10"/>
    <mergeCell ref="A12:E12"/>
    <mergeCell ref="F12:O12"/>
    <mergeCell ref="P12:R12"/>
    <mergeCell ref="S12:AE12"/>
    <mergeCell ref="AF12:AI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M_01_061_NUMARAN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dcterms:created xsi:type="dcterms:W3CDTF">2015-06-04T23:28:58Z</dcterms:created>
  <dcterms:modified xsi:type="dcterms:W3CDTF">2015-06-11T19:32:14Z</dcterms:modified>
</cp:coreProperties>
</file>