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970" windowHeight="810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5" i="1" l="1"/>
  <c r="X22" i="1" l="1"/>
  <c r="X40" i="1"/>
  <c r="X26" i="1"/>
  <c r="X32" i="1"/>
  <c r="X38" i="1"/>
  <c r="Y38" i="1"/>
  <c r="X37" i="1"/>
  <c r="Y37" i="1"/>
  <c r="AB41" i="1" l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A45" i="1" l="1"/>
  <c r="Z45" i="1"/>
  <c r="W45" i="1"/>
  <c r="V45" i="1"/>
  <c r="U45" i="1"/>
  <c r="T45" i="1"/>
  <c r="Q45" i="1"/>
  <c r="O45" i="1"/>
  <c r="N45" i="1"/>
  <c r="M45" i="1"/>
  <c r="L45" i="1"/>
  <c r="K45" i="1"/>
  <c r="J45" i="1"/>
  <c r="I45" i="1"/>
  <c r="H45" i="1"/>
  <c r="G45" i="1"/>
  <c r="F45" i="1"/>
  <c r="E45" i="1"/>
  <c r="C45" i="1"/>
  <c r="X41" i="1" l="1"/>
  <c r="Y41" i="1" s="1"/>
  <c r="R41" i="1"/>
  <c r="Y40" i="1"/>
  <c r="R40" i="1"/>
  <c r="S40" i="1" s="1"/>
  <c r="X39" i="1"/>
  <c r="R39" i="1"/>
  <c r="S39" i="1" s="1"/>
  <c r="R38" i="1"/>
  <c r="R37" i="1"/>
  <c r="X36" i="1"/>
  <c r="Y36" i="1" s="1"/>
  <c r="R36" i="1"/>
  <c r="S36" i="1" s="1"/>
  <c r="X35" i="1"/>
  <c r="R35" i="1"/>
  <c r="S35" i="1" s="1"/>
  <c r="X34" i="1"/>
  <c r="Y34" i="1" s="1"/>
  <c r="R34" i="1"/>
  <c r="AC34" i="1" s="1"/>
  <c r="X33" i="1"/>
  <c r="Y33" i="1" s="1"/>
  <c r="R33" i="1"/>
  <c r="Y32" i="1"/>
  <c r="R32" i="1"/>
  <c r="S32" i="1" s="1"/>
  <c r="X31" i="1"/>
  <c r="R31" i="1"/>
  <c r="S31" i="1" s="1"/>
  <c r="X30" i="1"/>
  <c r="Y30" i="1" s="1"/>
  <c r="R30" i="1"/>
  <c r="X29" i="1"/>
  <c r="Y29" i="1" s="1"/>
  <c r="R29" i="1"/>
  <c r="X28" i="1"/>
  <c r="Y28" i="1" s="1"/>
  <c r="R28" i="1"/>
  <c r="S28" i="1" s="1"/>
  <c r="X27" i="1"/>
  <c r="R27" i="1"/>
  <c r="S27" i="1" s="1"/>
  <c r="Y26" i="1"/>
  <c r="R26" i="1"/>
  <c r="AC26" i="1" s="1"/>
  <c r="X25" i="1"/>
  <c r="Y25" i="1" s="1"/>
  <c r="R25" i="1"/>
  <c r="X24" i="1"/>
  <c r="Y24" i="1" s="1"/>
  <c r="R24" i="1"/>
  <c r="S24" i="1" s="1"/>
  <c r="X23" i="1"/>
  <c r="R23" i="1"/>
  <c r="S23" i="1" s="1"/>
  <c r="Y22" i="1"/>
  <c r="R22" i="1"/>
  <c r="X21" i="1"/>
  <c r="Y21" i="1" s="1"/>
  <c r="R21" i="1"/>
  <c r="X20" i="1"/>
  <c r="Y20" i="1" s="1"/>
  <c r="R20" i="1"/>
  <c r="S20" i="1" s="1"/>
  <c r="X19" i="1"/>
  <c r="R19" i="1"/>
  <c r="S19" i="1" s="1"/>
  <c r="X18" i="1"/>
  <c r="Y18" i="1" s="1"/>
  <c r="R18" i="1"/>
  <c r="X17" i="1"/>
  <c r="Y17" i="1" s="1"/>
  <c r="R17" i="1"/>
  <c r="AC17" i="1" s="1"/>
  <c r="X16" i="1"/>
  <c r="R16" i="1"/>
  <c r="X15" i="1"/>
  <c r="AC15" i="1" s="1"/>
  <c r="R15" i="1"/>
  <c r="S15" i="1" s="1"/>
  <c r="AB45" i="1"/>
  <c r="Y14" i="1"/>
  <c r="X14" i="1"/>
  <c r="S14" i="1"/>
  <c r="R14" i="1"/>
  <c r="AC40" i="1" l="1"/>
  <c r="AC41" i="1"/>
  <c r="AC28" i="1"/>
  <c r="AC33" i="1"/>
  <c r="AC32" i="1"/>
  <c r="AC25" i="1"/>
  <c r="AC18" i="1"/>
  <c r="AC36" i="1"/>
  <c r="Y16" i="1"/>
  <c r="X45" i="1"/>
  <c r="S16" i="1"/>
  <c r="R45" i="1"/>
  <c r="AC23" i="1"/>
  <c r="AC31" i="1"/>
  <c r="AC39" i="1"/>
  <c r="AC21" i="1"/>
  <c r="AC29" i="1"/>
  <c r="AC37" i="1"/>
  <c r="AC14" i="1"/>
  <c r="AC19" i="1"/>
  <c r="AC22" i="1"/>
  <c r="AC27" i="1"/>
  <c r="AC30" i="1"/>
  <c r="AC35" i="1"/>
  <c r="AC38" i="1"/>
  <c r="Y15" i="1"/>
  <c r="AC16" i="1"/>
  <c r="S18" i="1"/>
  <c r="Y19" i="1"/>
  <c r="AC20" i="1"/>
  <c r="S22" i="1"/>
  <c r="Y23" i="1"/>
  <c r="AC24" i="1"/>
  <c r="S26" i="1"/>
  <c r="Y27" i="1"/>
  <c r="S30" i="1"/>
  <c r="Y31" i="1"/>
  <c r="S34" i="1"/>
  <c r="Y35" i="1"/>
  <c r="S38" i="1"/>
  <c r="Y39" i="1"/>
  <c r="S17" i="1"/>
  <c r="S21" i="1"/>
  <c r="S25" i="1"/>
  <c r="S29" i="1"/>
  <c r="S33" i="1"/>
  <c r="S37" i="1"/>
  <c r="S41" i="1"/>
  <c r="AD33" i="1"/>
  <c r="AD34" i="1" s="1"/>
  <c r="AD23" i="1"/>
  <c r="AD24" i="1" s="1"/>
  <c r="AD25" i="1" s="1"/>
  <c r="AD26" i="1" s="1"/>
  <c r="AD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Y45" i="1" l="1"/>
  <c r="S45" i="1"/>
  <c r="AD14" i="1"/>
  <c r="AD16" i="1" s="1"/>
  <c r="AC45" i="1"/>
  <c r="AD17" i="1" l="1"/>
  <c r="AD18" i="1" s="1"/>
  <c r="A10" i="1" s="1"/>
  <c r="A9" i="1"/>
</calcChain>
</file>

<file path=xl/sharedStrings.xml><?xml version="1.0" encoding="utf-8"?>
<sst xmlns="http://schemas.openxmlformats.org/spreadsheetml/2006/main" count="79" uniqueCount="24">
  <si>
    <t>Municipio: 068 Penjamillo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</si>
  <si>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</si>
  <si>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</si>
  <si>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</si>
  <si>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</si>
  <si>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</si>
  <si>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</si>
  <si>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</si>
  <si>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</si>
  <si>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</si>
  <si>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</si>
  <si>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</si>
  <si>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</si>
  <si>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</si>
  <si>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</si>
  <si>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</si>
  <si>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</si>
  <si>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VOTACION TOTAL</t>
  </si>
  <si>
    <t>BÁSICA</t>
  </si>
  <si>
    <t>CONTIGUA 1</t>
  </si>
  <si>
    <t>TOTAL</t>
  </si>
  <si>
    <t>FORMATO DE CONTEO RAPIDO</t>
  </si>
  <si>
    <t>CI</t>
  </si>
  <si>
    <t>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</si>
</sst>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26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31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7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2" fontId="0" fillId="0" borderId="0" xfId="0" applyNumberFormat="1"/>
    <xf numFmtId="0" fontId="0" fillId="0" borderId="0" xfId="0" applyAlignment="1">
      <alignment horizontal="right"/>
    </xf>
    <xf numFmtId="0" fontId="10" fillId="3" borderId="8" xfId="1" applyFont="1" applyFill="1" applyBorder="1" applyAlignment="1">
      <alignment horizontal="center" vertical="top" wrapText="1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1" applyFont="1" applyFill="1" applyBorder="1" applyAlignment="1">
      <alignment horizontal="center" wrapText="1"/>
    </xf>
    <xf numFmtId="0" fontId="11" fillId="0" borderId="11" xfId="1" applyFont="1" applyFill="1" applyBorder="1" applyAlignment="1">
      <alignment horizontal="center" wrapText="1"/>
    </xf>
    <xf numFmtId="0" fontId="11" fillId="0" borderId="9" xfId="1" applyFont="1" applyFill="1" applyBorder="1" applyAlignment="1" applyProtection="1">
      <alignment horizontal="center" wrapText="1"/>
      <protection locked="0"/>
    </xf>
    <xf numFmtId="0" fontId="11" fillId="0" borderId="10" xfId="1" applyFont="1" applyFill="1" applyBorder="1" applyAlignment="1" applyProtection="1">
      <alignment horizontal="center" wrapText="1"/>
      <protection locked="0"/>
    </xf>
    <xf numFmtId="0" fontId="11" fillId="0" borderId="25" xfId="1" applyFont="1" applyFill="1" applyBorder="1" applyAlignment="1" applyProtection="1">
      <alignment horizontal="center" wrapText="1"/>
      <protection locked="0"/>
    </xf>
    <xf numFmtId="0" fontId="11" fillId="0" borderId="12" xfId="1" applyFont="1" applyFill="1" applyBorder="1" applyAlignment="1" applyProtection="1">
      <alignment horizontal="center" wrapText="1"/>
      <protection locked="0"/>
    </xf>
    <xf numFmtId="0" fontId="11" fillId="0" borderId="13" xfId="1" applyFont="1" applyFill="1" applyBorder="1" applyAlignment="1" applyProtection="1">
      <alignment horizontal="center" wrapText="1"/>
      <protection locked="0"/>
    </xf>
    <xf numFmtId="0" fontId="11" fillId="0" borderId="14" xfId="1" applyFont="1" applyFill="1" applyBorder="1" applyAlignment="1" applyProtection="1">
      <alignment horizontal="center" wrapText="1"/>
      <protection locked="0"/>
    </xf>
    <xf numFmtId="166" fontId="11" fillId="5" borderId="15" xfId="1" applyNumberFormat="1" applyFont="1" applyFill="1" applyBorder="1" applyAlignment="1">
      <alignment horizontal="center" wrapText="1"/>
    </xf>
    <xf numFmtId="165" fontId="11" fillId="5" borderId="16" xfId="1" applyNumberFormat="1" applyFont="1" applyFill="1" applyBorder="1" applyAlignment="1">
      <alignment horizontal="center" wrapText="1"/>
    </xf>
    <xf numFmtId="0" fontId="11" fillId="5" borderId="16" xfId="1" applyFont="1" applyFill="1" applyBorder="1" applyAlignment="1">
      <alignment horizontal="center" wrapText="1"/>
    </xf>
    <xf numFmtId="0" fontId="11" fillId="5" borderId="17" xfId="1" applyFont="1" applyFill="1" applyBorder="1" applyAlignment="1">
      <alignment horizontal="center" wrapText="1"/>
    </xf>
    <xf numFmtId="0" fontId="11" fillId="5" borderId="15" xfId="1" applyFont="1" applyFill="1" applyBorder="1" applyAlignment="1" applyProtection="1">
      <alignment horizontal="center" wrapText="1"/>
      <protection locked="0"/>
    </xf>
    <xf numFmtId="0" fontId="11" fillId="5" borderId="16" xfId="1" applyFont="1" applyFill="1" applyBorder="1" applyAlignment="1" applyProtection="1">
      <alignment horizontal="center" wrapText="1"/>
      <protection locked="0"/>
    </xf>
    <xf numFmtId="0" fontId="11" fillId="5" borderId="26" xfId="1" applyFont="1" applyFill="1" applyBorder="1" applyAlignment="1" applyProtection="1">
      <alignment horizontal="center" wrapText="1"/>
      <protection locked="0"/>
    </xf>
    <xf numFmtId="0" fontId="11" fillId="5" borderId="18" xfId="1" applyFont="1" applyFill="1" applyBorder="1" applyAlignment="1" applyProtection="1">
      <alignment horizontal="center" wrapText="1"/>
      <protection locked="0"/>
    </xf>
    <xf numFmtId="0" fontId="11" fillId="5" borderId="19" xfId="1" applyFont="1" applyFill="1" applyBorder="1" applyAlignment="1" applyProtection="1">
      <alignment horizontal="center" wrapText="1"/>
      <protection locked="0"/>
    </xf>
    <xf numFmtId="0" fontId="11" fillId="5" borderId="20" xfId="1" applyFont="1" applyFill="1" applyBorder="1" applyAlignment="1" applyProtection="1">
      <alignment horizontal="center" wrapText="1"/>
      <protection locked="0"/>
    </xf>
    <xf numFmtId="0" fontId="11" fillId="5" borderId="21" xfId="1" applyFont="1" applyFill="1" applyBorder="1" applyAlignment="1">
      <alignment horizontal="center" wrapText="1"/>
    </xf>
    <xf numFmtId="166" fontId="11" fillId="0" borderId="22" xfId="1" applyNumberFormat="1" applyFont="1" applyFill="1" applyBorder="1" applyAlignment="1">
      <alignment horizontal="center" wrapText="1"/>
    </xf>
    <xf numFmtId="0" fontId="11" fillId="0" borderId="1" xfId="1" applyFont="1" applyFill="1" applyBorder="1" applyAlignment="1">
      <alignment horizontal="center" wrapText="1"/>
    </xf>
    <xf numFmtId="0" fontId="11" fillId="0" borderId="21" xfId="1" applyFont="1" applyFill="1" applyBorder="1" applyAlignment="1">
      <alignment horizontal="center" wrapText="1"/>
    </xf>
    <xf numFmtId="0" fontId="11" fillId="0" borderId="22" xfId="1" applyFont="1" applyFill="1" applyBorder="1" applyAlignment="1" applyProtection="1">
      <alignment horizontal="center" wrapText="1"/>
      <protection locked="0"/>
    </xf>
    <xf numFmtId="0" fontId="11" fillId="0" borderId="1" xfId="1" applyFont="1" applyFill="1" applyBorder="1" applyAlignment="1" applyProtection="1">
      <alignment horizontal="center" wrapText="1"/>
      <protection locked="0"/>
    </xf>
    <xf numFmtId="0" fontId="11" fillId="0" borderId="27" xfId="1" applyFont="1" applyFill="1" applyBorder="1" applyAlignment="1" applyProtection="1">
      <alignment horizontal="center" wrapText="1"/>
      <protection locked="0"/>
    </xf>
    <xf numFmtId="0" fontId="11" fillId="0" borderId="23" xfId="1" applyFont="1" applyFill="1" applyBorder="1" applyAlignment="1" applyProtection="1">
      <alignment horizontal="center" wrapText="1"/>
      <protection locked="0"/>
    </xf>
    <xf numFmtId="0" fontId="11" fillId="0" borderId="24" xfId="1" applyFont="1" applyFill="1" applyBorder="1" applyAlignment="1" applyProtection="1">
      <alignment horizontal="center" wrapText="1"/>
      <protection locked="0"/>
    </xf>
    <xf numFmtId="0" fontId="12" fillId="0" borderId="1" xfId="1" applyFont="1" applyFill="1" applyBorder="1" applyAlignment="1" applyProtection="1">
      <alignment horizontal="center" wrapText="1"/>
      <protection locked="0"/>
    </xf>
    <xf numFmtId="0" fontId="11" fillId="0" borderId="20" xfId="1" applyFont="1" applyFill="1" applyBorder="1" applyAlignment="1" applyProtection="1">
      <alignment horizontal="center" wrapText="1"/>
      <protection locked="0"/>
    </xf>
    <xf numFmtId="165" fontId="12" fillId="5" borderId="16" xfId="1" applyNumberFormat="1" applyFont="1" applyFill="1" applyBorder="1" applyAlignment="1">
      <alignment horizontal="center" wrapText="1"/>
    </xf>
    <xf numFmtId="165" fontId="12" fillId="0" borderId="1" xfId="1" applyNumberFormat="1" applyFont="1" applyFill="1" applyBorder="1" applyAlignment="1">
      <alignment horizontal="center" wrapText="1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center" wrapText="1"/>
    </xf>
    <xf numFmtId="0" fontId="11" fillId="0" borderId="0" xfId="1" applyFont="1" applyFill="1" applyBorder="1" applyAlignment="1" applyProtection="1">
      <alignment horizontal="center" wrapText="1"/>
      <protection locked="0"/>
    </xf>
    <xf numFmtId="166" fontId="11" fillId="6" borderId="0" xfId="1" applyNumberFormat="1" applyFont="1" applyFill="1" applyBorder="1" applyAlignment="1">
      <alignment horizontal="center" wrapText="1"/>
    </xf>
    <xf numFmtId="165" fontId="11" fillId="6" borderId="0" xfId="1" applyNumberFormat="1" applyFont="1" applyFill="1" applyBorder="1" applyAlignment="1">
      <alignment horizontal="center" wrapText="1"/>
    </xf>
    <xf numFmtId="0" fontId="11" fillId="6" borderId="0" xfId="1" applyFont="1" applyFill="1" applyBorder="1" applyAlignment="1">
      <alignment horizontal="center" wrapText="1"/>
    </xf>
    <xf numFmtId="0" fontId="11" fillId="6" borderId="0" xfId="1" applyFont="1" applyFill="1" applyBorder="1" applyAlignment="1" applyProtection="1">
      <alignment horizontal="center" wrapText="1"/>
      <protection locked="0"/>
    </xf>
    <xf numFmtId="0" fontId="13" fillId="7" borderId="28" xfId="1" applyFont="1" applyFill="1" applyBorder="1" applyAlignment="1">
      <alignment horizontal="center" vertical="center" wrapText="1"/>
    </xf>
    <xf numFmtId="0" fontId="13" fillId="7" borderId="29" xfId="1" applyFont="1" applyFill="1" applyBorder="1" applyAlignment="1">
      <alignment horizontal="center" vertical="center" wrapText="1"/>
    </xf>
    <xf numFmtId="3" fontId="13" fillId="7" borderId="29" xfId="1" applyNumberFormat="1" applyFont="1" applyFill="1" applyBorder="1" applyAlignment="1">
      <alignment horizontal="center" vertical="center" wrapText="1"/>
    </xf>
    <xf numFmtId="3" fontId="13" fillId="7" borderId="30" xfId="1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165" fontId="12" fillId="0" borderId="10" xfId="1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26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34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16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16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22</xdr:col>
      <xdr:colOff>42750</xdr:colOff>
      <xdr:row>12</xdr:row>
      <xdr:rowOff>52275</xdr:rowOff>
    </xdr:from>
    <xdr:ext cx="476250" cy="476250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6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20</xdr:col>
      <xdr:colOff>42750</xdr:colOff>
      <xdr:row>12</xdr:row>
      <xdr:rowOff>52275</xdr:rowOff>
    </xdr:from>
    <xdr:ext cx="476250" cy="476250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01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42750</xdr:colOff>
      <xdr:row>12</xdr:row>
      <xdr:rowOff>52275</xdr:rowOff>
    </xdr:from>
    <xdr:ext cx="476250" cy="476250"/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28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20</xdr:col>
      <xdr:colOff>476249</xdr:colOff>
      <xdr:row>11</xdr:row>
      <xdr:rowOff>180974</xdr:rowOff>
    </xdr:from>
    <xdr:ext cx="600075" cy="600075"/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6362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476249</xdr:colOff>
      <xdr:row>11</xdr:row>
      <xdr:rowOff>171449</xdr:rowOff>
    </xdr:from>
    <xdr:ext cx="600075" cy="600075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0899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22</xdr:col>
      <xdr:colOff>1009649</xdr:colOff>
      <xdr:row>11</xdr:row>
      <xdr:rowOff>180974</xdr:rowOff>
    </xdr:from>
    <xdr:ext cx="600075" cy="600075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157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19</xdr:col>
      <xdr:colOff>557100</xdr:colOff>
      <xdr:row>12</xdr:row>
      <xdr:rowOff>52275</xdr:rowOff>
    </xdr:from>
    <xdr:ext cx="438000" cy="457467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7200" y="2338275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66674</xdr:colOff>
      <xdr:row>12</xdr:row>
      <xdr:rowOff>57149</xdr:rowOff>
    </xdr:from>
    <xdr:ext cx="438000" cy="457467"/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1324" y="2343149"/>
          <a:ext cx="438000" cy="457467"/>
        </a:xfrm>
        <a:prstGeom prst="rect">
          <a:avLst/>
        </a:prstGeom>
      </xdr:spPr>
    </xdr:pic>
    <xdr:clientData/>
  </xdr:oneCellAnchor>
  <xdr:oneCellAnchor>
    <xdr:from>
      <xdr:col>22</xdr:col>
      <xdr:colOff>571499</xdr:colOff>
      <xdr:row>12</xdr:row>
      <xdr:rowOff>66674</xdr:rowOff>
    </xdr:from>
    <xdr:ext cx="438000" cy="457467"/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3424" y="2352674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abSelected="1" zoomScaleNormal="100" workbookViewId="0">
      <pane xSplit="5" ySplit="13" topLeftCell="U42" activePane="bottomRight" state="frozen"/>
      <selection pane="topRight" activeCell="F1" sqref="F1"/>
      <selection pane="bottomLeft" activeCell="A14" sqref="A14"/>
      <selection pane="bottomRight" activeCell="AC45" sqref="AC45"/>
    </sheetView>
  </sheetViews>
  <sheetFormatPr baseColWidth="10" defaultRowHeight="15" x14ac:dyDescent="0.25"/>
  <cols>
    <col min="1" max="1" width="5.85546875" customWidth="1"/>
    <col min="2" max="2" width="9" style="8" customWidth="1"/>
    <col min="3" max="3" width="6.5703125" style="8" bestFit="1" customWidth="1"/>
    <col min="4" max="4" width="11.5703125" customWidth="1"/>
    <col min="5" max="5" width="14.42578125" customWidth="1"/>
    <col min="6" max="16" width="8.7109375" customWidth="1"/>
    <col min="17" max="17" width="15.85546875" customWidth="1"/>
    <col min="18" max="18" width="11.7109375" bestFit="1" customWidth="1"/>
    <col min="19" max="19" width="11.85546875" bestFit="1" customWidth="1"/>
    <col min="20" max="22" width="15.85546875" customWidth="1"/>
    <col min="23" max="23" width="23.7109375" customWidth="1"/>
    <col min="24" max="24" width="11.7109375" bestFit="1" customWidth="1"/>
    <col min="25" max="25" width="11.85546875" bestFit="1" customWidth="1"/>
    <col min="26" max="29" width="9.7109375" customWidth="1"/>
    <col min="30" max="30" width="11.42578125" hidden="1" customWidth="1"/>
  </cols>
  <sheetData>
    <row r="1" spans="1:30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30" ht="15" customHeight="1" x14ac:dyDescent="0.25">
      <c r="B2" s="1"/>
      <c r="C2" s="1"/>
      <c r="D2" s="1"/>
      <c r="E2" s="2"/>
      <c r="F2" s="2"/>
      <c r="G2" s="2"/>
      <c r="H2" s="2"/>
      <c r="I2" s="60"/>
      <c r="J2" s="2"/>
      <c r="K2" s="2"/>
    </row>
    <row r="3" spans="1:30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30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30" ht="15" customHeight="1" x14ac:dyDescent="0.25">
      <c r="B5" s="1"/>
      <c r="C5" s="1"/>
      <c r="D5" s="1"/>
      <c r="E5" s="2"/>
      <c r="F5" s="62" t="s">
        <v>21</v>
      </c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</row>
    <row r="6" spans="1:30" ht="15" customHeight="1" x14ac:dyDescent="0.25">
      <c r="B6" s="1"/>
      <c r="C6" s="1"/>
      <c r="D6" s="1"/>
      <c r="E6" s="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30" ht="15" customHeight="1" x14ac:dyDescent="0.3">
      <c r="A7" s="63"/>
      <c r="B7" s="63"/>
      <c r="C7" s="63"/>
      <c r="D7" s="63"/>
      <c r="E7" s="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</row>
    <row r="8" spans="1:30" ht="15" customHeight="1" x14ac:dyDescent="0.3">
      <c r="A8" s="63" t="s">
        <v>0</v>
      </c>
      <c r="B8" s="63"/>
      <c r="C8" s="63"/>
      <c r="D8" s="63"/>
      <c r="F8" s="64" t="s">
        <v>1</v>
      </c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</row>
    <row r="9" spans="1:30" ht="15" customHeight="1" x14ac:dyDescent="0.3">
      <c r="A9" s="3" t="str">
        <f>CONCATENATE("Casillas computadas: ",AD16," de ",AD15)</f>
        <v>Casillas computadas: 28 de 28</v>
      </c>
      <c r="B9" s="4"/>
      <c r="C9" s="4"/>
      <c r="D9" s="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</row>
    <row r="10" spans="1:30" ht="15" customHeight="1" x14ac:dyDescent="0.3">
      <c r="A10" s="5" t="str">
        <f>CONCATENATE("Porcentaje de avance de captura: ",AD18,"%")</f>
        <v>Porcentaje de avance de captura: 100.00%</v>
      </c>
      <c r="B10" s="6"/>
      <c r="C10" s="6"/>
      <c r="D10" s="7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</row>
    <row r="11" spans="1:30" ht="15" customHeight="1" thickBot="1" x14ac:dyDescent="0.3">
      <c r="F11" s="2"/>
      <c r="G11" s="2"/>
      <c r="H11" s="2"/>
      <c r="I11" s="2"/>
      <c r="J11" s="2"/>
      <c r="K11" s="2"/>
    </row>
    <row r="12" spans="1:30" ht="15" customHeight="1" thickBot="1" x14ac:dyDescent="0.3">
      <c r="A12" s="65" t="s">
        <v>2</v>
      </c>
      <c r="B12" s="66"/>
      <c r="C12" s="66"/>
      <c r="D12" s="66"/>
      <c r="E12" s="67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5"/>
      <c r="P12" s="76"/>
      <c r="Q12" s="68" t="s">
        <v>4</v>
      </c>
      <c r="R12" s="69"/>
      <c r="S12" s="70"/>
      <c r="T12" s="68" t="s">
        <v>5</v>
      </c>
      <c r="U12" s="69"/>
      <c r="V12" s="69"/>
      <c r="W12" s="69"/>
      <c r="X12" s="69"/>
      <c r="Y12" s="70"/>
      <c r="Z12" s="71" t="s">
        <v>6</v>
      </c>
      <c r="AA12" s="72"/>
      <c r="AB12" s="72"/>
      <c r="AC12" s="73"/>
    </row>
    <row r="13" spans="1:30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5" t="s">
        <v>22</v>
      </c>
      <c r="Q13" s="11"/>
      <c r="R13" s="11" t="s">
        <v>12</v>
      </c>
      <c r="S13" s="11" t="s">
        <v>13</v>
      </c>
      <c r="T13" s="11"/>
      <c r="U13" s="11"/>
      <c r="V13" s="11"/>
      <c r="W13" s="11"/>
      <c r="X13" s="11" t="s">
        <v>12</v>
      </c>
      <c r="Y13" s="11" t="s">
        <v>13</v>
      </c>
      <c r="Z13" s="10" t="s">
        <v>14</v>
      </c>
      <c r="AA13" s="10" t="s">
        <v>15</v>
      </c>
      <c r="AB13" s="10" t="s">
        <v>16</v>
      </c>
      <c r="AC13" s="10" t="s">
        <v>17</v>
      </c>
    </row>
    <row r="14" spans="1:30" ht="15" customHeight="1" x14ac:dyDescent="0.25">
      <c r="A14" s="16">
        <v>1</v>
      </c>
      <c r="B14" s="60" t="s">
        <v>23</v>
      </c>
      <c r="C14" s="61">
        <v>1498</v>
      </c>
      <c r="D14" s="17" t="s">
        <v>18</v>
      </c>
      <c r="E14" s="18">
        <v>592</v>
      </c>
      <c r="F14" s="19">
        <v>51</v>
      </c>
      <c r="G14" s="20">
        <v>98</v>
      </c>
      <c r="H14" s="20">
        <v>120</v>
      </c>
      <c r="I14" s="20">
        <v>1</v>
      </c>
      <c r="J14" s="20">
        <v>0</v>
      </c>
      <c r="K14" s="20">
        <v>0</v>
      </c>
      <c r="L14" s="20">
        <v>1</v>
      </c>
      <c r="M14" s="20">
        <v>5</v>
      </c>
      <c r="N14" s="20">
        <v>0</v>
      </c>
      <c r="O14" s="20">
        <v>0</v>
      </c>
      <c r="P14" s="21">
        <v>13</v>
      </c>
      <c r="Q14" s="22">
        <v>0</v>
      </c>
      <c r="R14" s="23">
        <f>Q14</f>
        <v>0</v>
      </c>
      <c r="S14" s="23">
        <f>R14+G14+J14</f>
        <v>98</v>
      </c>
      <c r="T14" s="22">
        <v>0</v>
      </c>
      <c r="U14" s="22">
        <v>0</v>
      </c>
      <c r="V14" s="22">
        <v>0</v>
      </c>
      <c r="W14" s="22">
        <v>0</v>
      </c>
      <c r="X14" s="23">
        <f>SUM(T14:W14)</f>
        <v>0</v>
      </c>
      <c r="Y14" s="23">
        <f>X14+H14+I14+L14</f>
        <v>122</v>
      </c>
      <c r="Z14" s="19">
        <v>0</v>
      </c>
      <c r="AA14" s="20">
        <v>16</v>
      </c>
      <c r="AB14" s="24">
        <f>SUM(F14:P14)</f>
        <v>289</v>
      </c>
      <c r="AC14" s="18">
        <f>R14+X14+Z14+AA14+AB14</f>
        <v>305</v>
      </c>
      <c r="AD14">
        <f>COUNTIF(AC14:AC41,0)</f>
        <v>0</v>
      </c>
    </row>
    <row r="15" spans="1:30" ht="15" customHeight="1" x14ac:dyDescent="0.25">
      <c r="A15" s="25">
        <f t="shared" ref="A15:A41" si="0">A14+1</f>
        <v>2</v>
      </c>
      <c r="B15" s="60" t="s">
        <v>23</v>
      </c>
      <c r="C15" s="46">
        <v>1498</v>
      </c>
      <c r="D15" s="27" t="s">
        <v>19</v>
      </c>
      <c r="E15" s="28">
        <v>592</v>
      </c>
      <c r="F15" s="29">
        <v>35</v>
      </c>
      <c r="G15" s="30">
        <v>103</v>
      </c>
      <c r="H15" s="30">
        <v>105</v>
      </c>
      <c r="I15" s="30">
        <v>1</v>
      </c>
      <c r="J15" s="30">
        <v>0</v>
      </c>
      <c r="K15" s="30">
        <v>0</v>
      </c>
      <c r="L15" s="30">
        <v>2</v>
      </c>
      <c r="M15" s="30">
        <v>11</v>
      </c>
      <c r="N15" s="30">
        <v>0</v>
      </c>
      <c r="O15" s="30">
        <v>0</v>
      </c>
      <c r="P15" s="31">
        <v>28</v>
      </c>
      <c r="Q15" s="32">
        <v>3</v>
      </c>
      <c r="R15" s="33">
        <f t="shared" ref="R15:R41" si="1">Q15</f>
        <v>3</v>
      </c>
      <c r="S15" s="33">
        <f t="shared" ref="S15:S41" si="2">R15+G15+J15</f>
        <v>106</v>
      </c>
      <c r="T15" s="32">
        <v>2</v>
      </c>
      <c r="U15" s="32">
        <v>0</v>
      </c>
      <c r="V15" s="32">
        <v>1</v>
      </c>
      <c r="W15" s="32">
        <v>3</v>
      </c>
      <c r="X15" s="33">
        <f t="shared" ref="X15:X41" si="3">SUM(T15:W15)</f>
        <v>6</v>
      </c>
      <c r="Y15" s="33">
        <f t="shared" ref="Y15:Y41" si="4">X15+H15+I15+L15</f>
        <v>114</v>
      </c>
      <c r="Z15" s="29">
        <v>0</v>
      </c>
      <c r="AA15" s="30">
        <v>8</v>
      </c>
      <c r="AB15" s="34">
        <f t="shared" ref="AB15:AB41" si="5">SUM(F15:P15)</f>
        <v>285</v>
      </c>
      <c r="AC15" s="35">
        <f t="shared" ref="AC15:AC41" si="6">R15+X15+Z15+AA15+AB15</f>
        <v>302</v>
      </c>
      <c r="AD15">
        <f>C45</f>
        <v>28</v>
      </c>
    </row>
    <row r="16" spans="1:30" ht="15" customHeight="1" x14ac:dyDescent="0.25">
      <c r="A16" s="36">
        <f t="shared" si="0"/>
        <v>3</v>
      </c>
      <c r="B16" s="60" t="s">
        <v>23</v>
      </c>
      <c r="C16" s="47">
        <v>1499</v>
      </c>
      <c r="D16" s="37" t="s">
        <v>18</v>
      </c>
      <c r="E16" s="38">
        <v>747</v>
      </c>
      <c r="F16" s="39">
        <v>68</v>
      </c>
      <c r="G16" s="40">
        <v>158</v>
      </c>
      <c r="H16" s="40">
        <v>124</v>
      </c>
      <c r="I16" s="40">
        <v>4</v>
      </c>
      <c r="J16" s="40">
        <v>2</v>
      </c>
      <c r="K16" s="40">
        <v>0</v>
      </c>
      <c r="L16" s="40">
        <v>1</v>
      </c>
      <c r="M16" s="40">
        <v>29</v>
      </c>
      <c r="N16" s="40">
        <v>0</v>
      </c>
      <c r="O16" s="40">
        <v>0</v>
      </c>
      <c r="P16" s="41">
        <v>14</v>
      </c>
      <c r="Q16" s="42">
        <v>1</v>
      </c>
      <c r="R16" s="43">
        <f t="shared" si="1"/>
        <v>1</v>
      </c>
      <c r="S16" s="43">
        <f t="shared" si="2"/>
        <v>161</v>
      </c>
      <c r="T16" s="42">
        <v>1</v>
      </c>
      <c r="U16" s="42">
        <v>0</v>
      </c>
      <c r="V16" s="42">
        <v>0</v>
      </c>
      <c r="W16" s="42">
        <v>0</v>
      </c>
      <c r="X16" s="43">
        <f t="shared" si="3"/>
        <v>1</v>
      </c>
      <c r="Y16" s="43">
        <f t="shared" si="4"/>
        <v>130</v>
      </c>
      <c r="Z16" s="39">
        <v>0</v>
      </c>
      <c r="AA16" s="44">
        <v>4</v>
      </c>
      <c r="AB16" s="45">
        <f t="shared" si="5"/>
        <v>400</v>
      </c>
      <c r="AC16" s="38">
        <f t="shared" si="6"/>
        <v>406</v>
      </c>
      <c r="AD16">
        <f>AD15-AD14</f>
        <v>28</v>
      </c>
    </row>
    <row r="17" spans="1:30" ht="15" customHeight="1" x14ac:dyDescent="0.25">
      <c r="A17" s="25">
        <f t="shared" si="0"/>
        <v>4</v>
      </c>
      <c r="B17" s="60" t="s">
        <v>23</v>
      </c>
      <c r="C17" s="46">
        <v>1500</v>
      </c>
      <c r="D17" s="27" t="s">
        <v>18</v>
      </c>
      <c r="E17" s="28">
        <v>444</v>
      </c>
      <c r="F17" s="29">
        <v>36</v>
      </c>
      <c r="G17" s="30">
        <v>132</v>
      </c>
      <c r="H17" s="30">
        <v>64</v>
      </c>
      <c r="I17" s="30">
        <v>0</v>
      </c>
      <c r="J17" s="30">
        <v>1</v>
      </c>
      <c r="K17" s="30">
        <v>0</v>
      </c>
      <c r="L17" s="30">
        <v>0</v>
      </c>
      <c r="M17" s="30">
        <v>7</v>
      </c>
      <c r="N17" s="30">
        <v>0</v>
      </c>
      <c r="O17" s="30">
        <v>0</v>
      </c>
      <c r="P17" s="31">
        <v>8</v>
      </c>
      <c r="Q17" s="32">
        <v>1</v>
      </c>
      <c r="R17" s="33">
        <f t="shared" si="1"/>
        <v>1</v>
      </c>
      <c r="S17" s="33">
        <f t="shared" si="2"/>
        <v>134</v>
      </c>
      <c r="T17" s="32">
        <v>2</v>
      </c>
      <c r="U17" s="32">
        <v>0</v>
      </c>
      <c r="V17" s="32">
        <v>0</v>
      </c>
      <c r="W17" s="32">
        <v>1</v>
      </c>
      <c r="X17" s="33">
        <f t="shared" si="3"/>
        <v>3</v>
      </c>
      <c r="Y17" s="33">
        <f t="shared" si="4"/>
        <v>67</v>
      </c>
      <c r="Z17" s="29">
        <v>0</v>
      </c>
      <c r="AA17" s="30">
        <v>5</v>
      </c>
      <c r="AB17" s="34">
        <f t="shared" si="5"/>
        <v>248</v>
      </c>
      <c r="AC17" s="35">
        <f t="shared" si="6"/>
        <v>257</v>
      </c>
      <c r="AD17" s="13">
        <f>AD16*100/AD15</f>
        <v>100</v>
      </c>
    </row>
    <row r="18" spans="1:30" ht="15" customHeight="1" x14ac:dyDescent="0.25">
      <c r="A18" s="36">
        <f t="shared" si="0"/>
        <v>5</v>
      </c>
      <c r="B18" s="60" t="s">
        <v>23</v>
      </c>
      <c r="C18" s="47">
        <v>1500</v>
      </c>
      <c r="D18" s="37" t="s">
        <v>19</v>
      </c>
      <c r="E18" s="38">
        <v>444</v>
      </c>
      <c r="F18" s="39">
        <v>28</v>
      </c>
      <c r="G18" s="40">
        <v>142</v>
      </c>
      <c r="H18" s="40">
        <v>54</v>
      </c>
      <c r="I18" s="40">
        <v>0</v>
      </c>
      <c r="J18" s="40">
        <v>2</v>
      </c>
      <c r="K18" s="40">
        <v>0</v>
      </c>
      <c r="L18" s="40">
        <v>0</v>
      </c>
      <c r="M18" s="40">
        <v>14</v>
      </c>
      <c r="N18" s="40">
        <v>0</v>
      </c>
      <c r="O18" s="40">
        <v>0</v>
      </c>
      <c r="P18" s="41">
        <v>12</v>
      </c>
      <c r="Q18" s="42">
        <v>0</v>
      </c>
      <c r="R18" s="43">
        <f t="shared" si="1"/>
        <v>0</v>
      </c>
      <c r="S18" s="43">
        <f t="shared" si="2"/>
        <v>144</v>
      </c>
      <c r="T18" s="42">
        <v>2</v>
      </c>
      <c r="U18" s="42">
        <v>0</v>
      </c>
      <c r="V18" s="42">
        <v>0</v>
      </c>
      <c r="W18" s="42">
        <v>1</v>
      </c>
      <c r="X18" s="43">
        <f t="shared" si="3"/>
        <v>3</v>
      </c>
      <c r="Y18" s="43">
        <f t="shared" si="4"/>
        <v>57</v>
      </c>
      <c r="Z18" s="39">
        <v>0</v>
      </c>
      <c r="AA18" s="40">
        <v>8</v>
      </c>
      <c r="AB18" s="45">
        <f t="shared" si="5"/>
        <v>252</v>
      </c>
      <c r="AC18" s="38">
        <f t="shared" si="6"/>
        <v>263</v>
      </c>
      <c r="AD18" s="14" t="str">
        <f>TEXT(AD17,"0.00")</f>
        <v>100.00</v>
      </c>
    </row>
    <row r="19" spans="1:30" ht="15" customHeight="1" x14ac:dyDescent="0.25">
      <c r="A19" s="25">
        <f t="shared" si="0"/>
        <v>6</v>
      </c>
      <c r="B19" s="60" t="s">
        <v>23</v>
      </c>
      <c r="C19" s="46">
        <v>1501</v>
      </c>
      <c r="D19" s="27" t="s">
        <v>18</v>
      </c>
      <c r="E19" s="28">
        <v>533</v>
      </c>
      <c r="F19" s="29">
        <v>28</v>
      </c>
      <c r="G19" s="30">
        <v>81</v>
      </c>
      <c r="H19" s="30">
        <v>135</v>
      </c>
      <c r="I19" s="30">
        <v>2</v>
      </c>
      <c r="J19" s="30">
        <v>2</v>
      </c>
      <c r="K19" s="30">
        <v>0</v>
      </c>
      <c r="L19" s="30">
        <v>0</v>
      </c>
      <c r="M19" s="30">
        <v>4</v>
      </c>
      <c r="N19" s="30">
        <v>0</v>
      </c>
      <c r="O19" s="30">
        <v>0</v>
      </c>
      <c r="P19" s="31">
        <v>15</v>
      </c>
      <c r="Q19" s="32">
        <v>1</v>
      </c>
      <c r="R19" s="33">
        <f t="shared" si="1"/>
        <v>1</v>
      </c>
      <c r="S19" s="33">
        <f t="shared" si="2"/>
        <v>84</v>
      </c>
      <c r="T19" s="32">
        <v>1</v>
      </c>
      <c r="U19" s="32">
        <v>0</v>
      </c>
      <c r="V19" s="32">
        <v>0</v>
      </c>
      <c r="W19" s="32">
        <v>1</v>
      </c>
      <c r="X19" s="33">
        <f t="shared" si="3"/>
        <v>2</v>
      </c>
      <c r="Y19" s="33">
        <f t="shared" si="4"/>
        <v>139</v>
      </c>
      <c r="Z19" s="29">
        <v>0</v>
      </c>
      <c r="AA19" s="30">
        <v>6</v>
      </c>
      <c r="AB19" s="34">
        <f t="shared" si="5"/>
        <v>267</v>
      </c>
      <c r="AC19" s="35">
        <f t="shared" si="6"/>
        <v>276</v>
      </c>
    </row>
    <row r="20" spans="1:30" ht="15" customHeight="1" x14ac:dyDescent="0.25">
      <c r="A20" s="36">
        <f t="shared" si="0"/>
        <v>7</v>
      </c>
      <c r="B20" s="60" t="s">
        <v>23</v>
      </c>
      <c r="C20" s="47">
        <v>1501</v>
      </c>
      <c r="D20" s="37" t="s">
        <v>19</v>
      </c>
      <c r="E20" s="38">
        <v>533</v>
      </c>
      <c r="F20" s="39">
        <v>30</v>
      </c>
      <c r="G20" s="40">
        <v>91</v>
      </c>
      <c r="H20" s="40">
        <v>103</v>
      </c>
      <c r="I20" s="40">
        <v>0</v>
      </c>
      <c r="J20" s="40">
        <v>3</v>
      </c>
      <c r="K20" s="40">
        <v>0</v>
      </c>
      <c r="L20" s="40">
        <v>0</v>
      </c>
      <c r="M20" s="40">
        <v>15</v>
      </c>
      <c r="N20" s="40">
        <v>0</v>
      </c>
      <c r="O20" s="40">
        <v>0</v>
      </c>
      <c r="P20" s="41">
        <v>0</v>
      </c>
      <c r="Q20" s="42">
        <v>0</v>
      </c>
      <c r="R20" s="43">
        <f t="shared" si="1"/>
        <v>0</v>
      </c>
      <c r="S20" s="43">
        <f t="shared" si="2"/>
        <v>94</v>
      </c>
      <c r="T20" s="42">
        <v>0</v>
      </c>
      <c r="U20" s="42">
        <v>0</v>
      </c>
      <c r="V20" s="42">
        <v>0</v>
      </c>
      <c r="W20" s="42">
        <v>0</v>
      </c>
      <c r="X20" s="43">
        <f t="shared" si="3"/>
        <v>0</v>
      </c>
      <c r="Y20" s="43">
        <f t="shared" si="4"/>
        <v>103</v>
      </c>
      <c r="Z20" s="39">
        <v>0</v>
      </c>
      <c r="AA20" s="40">
        <v>0</v>
      </c>
      <c r="AB20" s="45">
        <f t="shared" si="5"/>
        <v>242</v>
      </c>
      <c r="AC20" s="38">
        <f t="shared" si="6"/>
        <v>242</v>
      </c>
    </row>
    <row r="21" spans="1:30" ht="15" customHeight="1" x14ac:dyDescent="0.25">
      <c r="A21" s="25">
        <f t="shared" si="0"/>
        <v>8</v>
      </c>
      <c r="B21" s="60" t="s">
        <v>23</v>
      </c>
      <c r="C21" s="46">
        <v>1502</v>
      </c>
      <c r="D21" s="27" t="s">
        <v>18</v>
      </c>
      <c r="E21" s="28">
        <v>685</v>
      </c>
      <c r="F21" s="29">
        <v>12</v>
      </c>
      <c r="G21" s="30">
        <v>185</v>
      </c>
      <c r="H21" s="30">
        <v>180</v>
      </c>
      <c r="I21" s="30">
        <v>4</v>
      </c>
      <c r="J21" s="30">
        <v>0</v>
      </c>
      <c r="K21" s="30">
        <v>0</v>
      </c>
      <c r="L21" s="30">
        <v>0</v>
      </c>
      <c r="M21" s="30">
        <v>1</v>
      </c>
      <c r="N21" s="30">
        <v>0</v>
      </c>
      <c r="O21" s="30">
        <v>0</v>
      </c>
      <c r="P21" s="31">
        <v>5</v>
      </c>
      <c r="Q21" s="32">
        <v>1</v>
      </c>
      <c r="R21" s="33">
        <f t="shared" si="1"/>
        <v>1</v>
      </c>
      <c r="S21" s="33">
        <f t="shared" si="2"/>
        <v>186</v>
      </c>
      <c r="T21" s="32">
        <v>3</v>
      </c>
      <c r="U21" s="32">
        <v>0</v>
      </c>
      <c r="V21" s="32">
        <v>0</v>
      </c>
      <c r="W21" s="32">
        <v>0</v>
      </c>
      <c r="X21" s="33">
        <f t="shared" si="3"/>
        <v>3</v>
      </c>
      <c r="Y21" s="33">
        <f t="shared" si="4"/>
        <v>187</v>
      </c>
      <c r="Z21" s="29">
        <v>0</v>
      </c>
      <c r="AA21" s="30">
        <v>5</v>
      </c>
      <c r="AB21" s="34">
        <f t="shared" si="5"/>
        <v>387</v>
      </c>
      <c r="AC21" s="35">
        <f t="shared" si="6"/>
        <v>396</v>
      </c>
    </row>
    <row r="22" spans="1:30" ht="15" customHeight="1" x14ac:dyDescent="0.25">
      <c r="A22" s="36">
        <f t="shared" si="0"/>
        <v>9</v>
      </c>
      <c r="B22" s="60" t="s">
        <v>23</v>
      </c>
      <c r="C22" s="47">
        <v>1503</v>
      </c>
      <c r="D22" s="37" t="s">
        <v>18</v>
      </c>
      <c r="E22" s="38">
        <v>528</v>
      </c>
      <c r="F22" s="39">
        <v>6</v>
      </c>
      <c r="G22" s="40">
        <v>157</v>
      </c>
      <c r="H22" s="40">
        <v>108</v>
      </c>
      <c r="I22" s="40">
        <v>0</v>
      </c>
      <c r="J22" s="40">
        <v>1</v>
      </c>
      <c r="K22" s="40">
        <v>0</v>
      </c>
      <c r="L22" s="40">
        <v>1</v>
      </c>
      <c r="M22" s="40">
        <v>11</v>
      </c>
      <c r="N22" s="40">
        <v>0</v>
      </c>
      <c r="O22" s="40">
        <v>0</v>
      </c>
      <c r="P22" s="41">
        <v>11</v>
      </c>
      <c r="Q22" s="42">
        <v>1</v>
      </c>
      <c r="R22" s="43">
        <f t="shared" si="1"/>
        <v>1</v>
      </c>
      <c r="S22" s="43">
        <f t="shared" si="2"/>
        <v>159</v>
      </c>
      <c r="T22" s="42">
        <v>3</v>
      </c>
      <c r="U22" s="42">
        <v>1</v>
      </c>
      <c r="V22" s="42">
        <v>0</v>
      </c>
      <c r="W22" s="42">
        <v>0</v>
      </c>
      <c r="X22" s="43">
        <f t="shared" si="3"/>
        <v>4</v>
      </c>
      <c r="Y22" s="43">
        <f t="shared" si="4"/>
        <v>113</v>
      </c>
      <c r="Z22" s="39">
        <v>0</v>
      </c>
      <c r="AA22" s="40">
        <v>5</v>
      </c>
      <c r="AB22" s="45">
        <f t="shared" si="5"/>
        <v>295</v>
      </c>
      <c r="AC22" s="38">
        <f t="shared" si="6"/>
        <v>305</v>
      </c>
    </row>
    <row r="23" spans="1:30" ht="15" customHeight="1" x14ac:dyDescent="0.25">
      <c r="A23" s="25">
        <f t="shared" si="0"/>
        <v>10</v>
      </c>
      <c r="B23" s="60" t="s">
        <v>23</v>
      </c>
      <c r="C23" s="26">
        <v>1503</v>
      </c>
      <c r="D23" s="27" t="s">
        <v>19</v>
      </c>
      <c r="E23" s="28">
        <v>528</v>
      </c>
      <c r="F23" s="29">
        <v>11</v>
      </c>
      <c r="G23" s="30">
        <v>139</v>
      </c>
      <c r="H23" s="30">
        <v>115</v>
      </c>
      <c r="I23" s="30">
        <v>0</v>
      </c>
      <c r="J23" s="30">
        <v>1</v>
      </c>
      <c r="K23" s="30">
        <v>0</v>
      </c>
      <c r="L23" s="30">
        <v>1</v>
      </c>
      <c r="M23" s="30">
        <v>10</v>
      </c>
      <c r="N23" s="30">
        <v>0</v>
      </c>
      <c r="O23" s="30">
        <v>0</v>
      </c>
      <c r="P23" s="31">
        <v>2</v>
      </c>
      <c r="Q23" s="32">
        <v>2</v>
      </c>
      <c r="R23" s="33">
        <f t="shared" si="1"/>
        <v>2</v>
      </c>
      <c r="S23" s="33">
        <f t="shared" si="2"/>
        <v>142</v>
      </c>
      <c r="T23" s="32">
        <v>2</v>
      </c>
      <c r="U23" s="32"/>
      <c r="V23" s="32"/>
      <c r="W23" s="32"/>
      <c r="X23" s="33">
        <f t="shared" si="3"/>
        <v>2</v>
      </c>
      <c r="Y23" s="33">
        <f t="shared" si="4"/>
        <v>118</v>
      </c>
      <c r="Z23" s="29">
        <v>0</v>
      </c>
      <c r="AA23" s="30">
        <v>10</v>
      </c>
      <c r="AB23" s="34">
        <f t="shared" si="5"/>
        <v>279</v>
      </c>
      <c r="AC23" s="35">
        <f t="shared" si="6"/>
        <v>293</v>
      </c>
      <c r="AD23">
        <f>C53</f>
        <v>0</v>
      </c>
    </row>
    <row r="24" spans="1:30" ht="15" customHeight="1" x14ac:dyDescent="0.25">
      <c r="A24" s="36">
        <f t="shared" si="0"/>
        <v>11</v>
      </c>
      <c r="B24" s="60" t="s">
        <v>23</v>
      </c>
      <c r="C24" s="47">
        <v>1504</v>
      </c>
      <c r="D24" s="37" t="s">
        <v>18</v>
      </c>
      <c r="E24" s="38">
        <v>642</v>
      </c>
      <c r="F24" s="39">
        <v>12</v>
      </c>
      <c r="G24" s="40">
        <v>170</v>
      </c>
      <c r="H24" s="40">
        <v>159</v>
      </c>
      <c r="I24" s="40">
        <v>2</v>
      </c>
      <c r="J24" s="40">
        <v>1</v>
      </c>
      <c r="K24" s="40">
        <v>0</v>
      </c>
      <c r="L24" s="40">
        <v>1</v>
      </c>
      <c r="M24" s="40">
        <v>6</v>
      </c>
      <c r="N24" s="40">
        <v>0</v>
      </c>
      <c r="O24" s="40">
        <v>0</v>
      </c>
      <c r="P24" s="41">
        <v>8</v>
      </c>
      <c r="Q24" s="42">
        <v>3</v>
      </c>
      <c r="R24" s="43">
        <f t="shared" si="1"/>
        <v>3</v>
      </c>
      <c r="S24" s="43">
        <f t="shared" si="2"/>
        <v>174</v>
      </c>
      <c r="T24" s="42">
        <v>8</v>
      </c>
      <c r="U24" s="42">
        <v>0</v>
      </c>
      <c r="V24" s="42">
        <v>0</v>
      </c>
      <c r="W24" s="42">
        <v>0</v>
      </c>
      <c r="X24" s="43">
        <f t="shared" si="3"/>
        <v>8</v>
      </c>
      <c r="Y24" s="43">
        <f t="shared" si="4"/>
        <v>170</v>
      </c>
      <c r="Z24" s="39">
        <v>0</v>
      </c>
      <c r="AA24" s="40">
        <v>5</v>
      </c>
      <c r="AB24" s="45">
        <f t="shared" si="5"/>
        <v>359</v>
      </c>
      <c r="AC24" s="38">
        <f t="shared" si="6"/>
        <v>375</v>
      </c>
      <c r="AD24">
        <f>AD23-AD22</f>
        <v>0</v>
      </c>
    </row>
    <row r="25" spans="1:30" ht="15" customHeight="1" x14ac:dyDescent="0.25">
      <c r="A25" s="25">
        <f t="shared" si="0"/>
        <v>12</v>
      </c>
      <c r="B25" s="60" t="s">
        <v>23</v>
      </c>
      <c r="C25" s="46">
        <v>1504</v>
      </c>
      <c r="D25" s="27" t="s">
        <v>19</v>
      </c>
      <c r="E25" s="28">
        <v>642</v>
      </c>
      <c r="F25" s="29">
        <v>20</v>
      </c>
      <c r="G25" s="30">
        <v>126</v>
      </c>
      <c r="H25" s="30">
        <v>179</v>
      </c>
      <c r="I25" s="30">
        <v>3</v>
      </c>
      <c r="J25" s="30">
        <v>1</v>
      </c>
      <c r="K25" s="30">
        <v>0</v>
      </c>
      <c r="L25" s="30">
        <v>0</v>
      </c>
      <c r="M25" s="30">
        <v>3</v>
      </c>
      <c r="N25" s="30">
        <v>0</v>
      </c>
      <c r="O25" s="30">
        <v>0</v>
      </c>
      <c r="P25" s="31">
        <v>6</v>
      </c>
      <c r="Q25" s="32">
        <v>0</v>
      </c>
      <c r="R25" s="33">
        <f t="shared" si="1"/>
        <v>0</v>
      </c>
      <c r="S25" s="33">
        <f t="shared" si="2"/>
        <v>127</v>
      </c>
      <c r="T25" s="32">
        <v>6</v>
      </c>
      <c r="U25" s="32">
        <v>0</v>
      </c>
      <c r="V25" s="32">
        <v>0</v>
      </c>
      <c r="W25" s="32">
        <v>0</v>
      </c>
      <c r="X25" s="33">
        <f t="shared" si="3"/>
        <v>6</v>
      </c>
      <c r="Y25" s="33">
        <f t="shared" si="4"/>
        <v>188</v>
      </c>
      <c r="Z25" s="29">
        <v>0</v>
      </c>
      <c r="AA25" s="30">
        <v>12</v>
      </c>
      <c r="AB25" s="34">
        <f t="shared" si="5"/>
        <v>338</v>
      </c>
      <c r="AC25" s="35">
        <f t="shared" si="6"/>
        <v>356</v>
      </c>
      <c r="AD25" s="13" t="e">
        <f>AD24*100/AD23</f>
        <v>#DIV/0!</v>
      </c>
    </row>
    <row r="26" spans="1:30" ht="15" customHeight="1" x14ac:dyDescent="0.25">
      <c r="A26" s="36">
        <f t="shared" si="0"/>
        <v>13</v>
      </c>
      <c r="B26" s="60" t="s">
        <v>23</v>
      </c>
      <c r="C26" s="47">
        <v>1505</v>
      </c>
      <c r="D26" s="37" t="s">
        <v>18</v>
      </c>
      <c r="E26" s="38">
        <v>635</v>
      </c>
      <c r="F26" s="39">
        <v>6</v>
      </c>
      <c r="G26" s="40">
        <v>142</v>
      </c>
      <c r="H26" s="40">
        <v>212</v>
      </c>
      <c r="I26" s="40">
        <v>2</v>
      </c>
      <c r="J26" s="40">
        <v>0</v>
      </c>
      <c r="K26" s="40">
        <v>0</v>
      </c>
      <c r="L26" s="40">
        <v>0</v>
      </c>
      <c r="M26" s="40">
        <v>9</v>
      </c>
      <c r="N26" s="40">
        <v>0</v>
      </c>
      <c r="O26" s="40">
        <v>0</v>
      </c>
      <c r="P26" s="41">
        <v>0</v>
      </c>
      <c r="Q26" s="42">
        <v>0</v>
      </c>
      <c r="R26" s="43">
        <f t="shared" si="1"/>
        <v>0</v>
      </c>
      <c r="S26" s="43">
        <f t="shared" si="2"/>
        <v>142</v>
      </c>
      <c r="T26" s="42">
        <v>4</v>
      </c>
      <c r="U26" s="42">
        <v>0</v>
      </c>
      <c r="V26" s="42">
        <v>0</v>
      </c>
      <c r="W26" s="42">
        <v>0</v>
      </c>
      <c r="X26" s="43">
        <f t="shared" si="3"/>
        <v>4</v>
      </c>
      <c r="Y26" s="43">
        <f t="shared" si="4"/>
        <v>218</v>
      </c>
      <c r="Z26" s="39">
        <v>0</v>
      </c>
      <c r="AA26" s="40">
        <v>10</v>
      </c>
      <c r="AB26" s="45">
        <f t="shared" si="5"/>
        <v>371</v>
      </c>
      <c r="AC26" s="38">
        <f t="shared" si="6"/>
        <v>385</v>
      </c>
      <c r="AD26" s="14" t="e">
        <f>TEXT(AD25,"0.00")</f>
        <v>#DIV/0!</v>
      </c>
    </row>
    <row r="27" spans="1:30" ht="15" customHeight="1" x14ac:dyDescent="0.25">
      <c r="A27" s="25">
        <f t="shared" si="0"/>
        <v>14</v>
      </c>
      <c r="B27" s="60" t="s">
        <v>23</v>
      </c>
      <c r="C27" s="46">
        <v>1506</v>
      </c>
      <c r="D27" s="27" t="s">
        <v>18</v>
      </c>
      <c r="E27" s="28">
        <v>513</v>
      </c>
      <c r="F27" s="29">
        <v>1</v>
      </c>
      <c r="G27" s="30">
        <v>159</v>
      </c>
      <c r="H27" s="30">
        <v>109</v>
      </c>
      <c r="I27" s="30">
        <v>2</v>
      </c>
      <c r="J27" s="30">
        <v>1</v>
      </c>
      <c r="K27" s="30">
        <v>0</v>
      </c>
      <c r="L27" s="30">
        <v>2</v>
      </c>
      <c r="M27" s="30">
        <v>4</v>
      </c>
      <c r="N27" s="30">
        <v>0</v>
      </c>
      <c r="O27" s="30">
        <v>0</v>
      </c>
      <c r="P27" s="31">
        <v>6</v>
      </c>
      <c r="Q27" s="32">
        <v>6</v>
      </c>
      <c r="R27" s="33">
        <f t="shared" si="1"/>
        <v>6</v>
      </c>
      <c r="S27" s="33">
        <f t="shared" si="2"/>
        <v>166</v>
      </c>
      <c r="T27" s="32">
        <v>2</v>
      </c>
      <c r="U27" s="32">
        <v>0</v>
      </c>
      <c r="V27" s="32">
        <v>0</v>
      </c>
      <c r="W27" s="32">
        <v>4</v>
      </c>
      <c r="X27" s="33">
        <f t="shared" si="3"/>
        <v>6</v>
      </c>
      <c r="Y27" s="33">
        <f t="shared" si="4"/>
        <v>119</v>
      </c>
      <c r="Z27" s="29">
        <v>0</v>
      </c>
      <c r="AA27" s="30">
        <v>4</v>
      </c>
      <c r="AB27" s="34">
        <f t="shared" si="5"/>
        <v>284</v>
      </c>
      <c r="AC27" s="35">
        <f t="shared" si="6"/>
        <v>300</v>
      </c>
    </row>
    <row r="28" spans="1:30" ht="15" customHeight="1" x14ac:dyDescent="0.25">
      <c r="A28" s="36">
        <f t="shared" si="0"/>
        <v>15</v>
      </c>
      <c r="B28" s="60" t="s">
        <v>23</v>
      </c>
      <c r="C28" s="47">
        <v>1506</v>
      </c>
      <c r="D28" s="37" t="s">
        <v>19</v>
      </c>
      <c r="E28" s="38">
        <v>512</v>
      </c>
      <c r="F28" s="39">
        <v>3</v>
      </c>
      <c r="G28" s="40">
        <v>109</v>
      </c>
      <c r="H28" s="40">
        <v>146</v>
      </c>
      <c r="I28" s="40">
        <v>2</v>
      </c>
      <c r="J28" s="40">
        <v>1</v>
      </c>
      <c r="K28" s="40">
        <v>0</v>
      </c>
      <c r="L28" s="40">
        <v>0</v>
      </c>
      <c r="M28" s="40">
        <v>24</v>
      </c>
      <c r="N28" s="40">
        <v>0</v>
      </c>
      <c r="O28" s="40">
        <v>0</v>
      </c>
      <c r="P28" s="41">
        <v>16</v>
      </c>
      <c r="Q28" s="42">
        <v>0</v>
      </c>
      <c r="R28" s="43">
        <f t="shared" si="1"/>
        <v>0</v>
      </c>
      <c r="S28" s="43">
        <f t="shared" si="2"/>
        <v>110</v>
      </c>
      <c r="T28" s="42">
        <v>5</v>
      </c>
      <c r="U28" s="42">
        <v>0</v>
      </c>
      <c r="V28" s="42">
        <v>0</v>
      </c>
      <c r="W28" s="42">
        <v>0</v>
      </c>
      <c r="X28" s="43">
        <f t="shared" si="3"/>
        <v>5</v>
      </c>
      <c r="Y28" s="43">
        <f t="shared" si="4"/>
        <v>153</v>
      </c>
      <c r="Z28" s="39">
        <v>0</v>
      </c>
      <c r="AA28" s="40">
        <v>3</v>
      </c>
      <c r="AB28" s="45">
        <f t="shared" si="5"/>
        <v>301</v>
      </c>
      <c r="AC28" s="38">
        <f t="shared" si="6"/>
        <v>309</v>
      </c>
    </row>
    <row r="29" spans="1:30" ht="15" customHeight="1" x14ac:dyDescent="0.25">
      <c r="A29" s="25">
        <f t="shared" si="0"/>
        <v>16</v>
      </c>
      <c r="B29" s="60" t="s">
        <v>23</v>
      </c>
      <c r="C29" s="46">
        <v>1507</v>
      </c>
      <c r="D29" s="27" t="s">
        <v>18</v>
      </c>
      <c r="E29" s="28">
        <v>604</v>
      </c>
      <c r="F29" s="29">
        <v>54</v>
      </c>
      <c r="G29" s="30">
        <v>87</v>
      </c>
      <c r="H29" s="30">
        <v>134</v>
      </c>
      <c r="I29" s="30">
        <v>0</v>
      </c>
      <c r="J29" s="30">
        <v>1</v>
      </c>
      <c r="K29" s="30">
        <v>0</v>
      </c>
      <c r="L29" s="30">
        <v>1</v>
      </c>
      <c r="M29" s="30">
        <v>9</v>
      </c>
      <c r="N29" s="30">
        <v>0</v>
      </c>
      <c r="O29" s="30">
        <v>0</v>
      </c>
      <c r="P29" s="31">
        <v>15</v>
      </c>
      <c r="Q29" s="32">
        <v>0</v>
      </c>
      <c r="R29" s="33">
        <f t="shared" si="1"/>
        <v>0</v>
      </c>
      <c r="S29" s="33">
        <f t="shared" si="2"/>
        <v>88</v>
      </c>
      <c r="T29" s="32">
        <v>3</v>
      </c>
      <c r="U29" s="32">
        <v>0</v>
      </c>
      <c r="V29" s="32">
        <v>0</v>
      </c>
      <c r="W29" s="32">
        <v>0</v>
      </c>
      <c r="X29" s="33">
        <f t="shared" si="3"/>
        <v>3</v>
      </c>
      <c r="Y29" s="33">
        <f t="shared" si="4"/>
        <v>138</v>
      </c>
      <c r="Z29" s="29">
        <v>0</v>
      </c>
      <c r="AA29" s="30">
        <v>1</v>
      </c>
      <c r="AB29" s="34">
        <f t="shared" si="5"/>
        <v>301</v>
      </c>
      <c r="AC29" s="35">
        <f t="shared" si="6"/>
        <v>305</v>
      </c>
    </row>
    <row r="30" spans="1:30" ht="15" customHeight="1" x14ac:dyDescent="0.25">
      <c r="A30" s="36">
        <f t="shared" si="0"/>
        <v>17</v>
      </c>
      <c r="B30" s="60" t="s">
        <v>23</v>
      </c>
      <c r="C30" s="47">
        <v>1507</v>
      </c>
      <c r="D30" s="37" t="s">
        <v>19</v>
      </c>
      <c r="E30" s="38">
        <v>603</v>
      </c>
      <c r="F30" s="39">
        <v>29</v>
      </c>
      <c r="G30" s="40">
        <v>109</v>
      </c>
      <c r="H30" s="40">
        <v>138</v>
      </c>
      <c r="I30" s="40">
        <v>3</v>
      </c>
      <c r="J30" s="40">
        <v>1</v>
      </c>
      <c r="K30" s="40">
        <v>0</v>
      </c>
      <c r="L30" s="40">
        <v>1</v>
      </c>
      <c r="M30" s="40">
        <v>11</v>
      </c>
      <c r="N30" s="40">
        <v>0</v>
      </c>
      <c r="O30" s="40">
        <v>0</v>
      </c>
      <c r="P30" s="41">
        <v>15</v>
      </c>
      <c r="Q30" s="42">
        <v>1</v>
      </c>
      <c r="R30" s="43">
        <f t="shared" si="1"/>
        <v>1</v>
      </c>
      <c r="S30" s="43">
        <f t="shared" si="2"/>
        <v>111</v>
      </c>
      <c r="T30" s="42">
        <v>3</v>
      </c>
      <c r="U30" s="42">
        <v>0</v>
      </c>
      <c r="V30" s="42">
        <v>0</v>
      </c>
      <c r="W30" s="42">
        <v>0</v>
      </c>
      <c r="X30" s="43">
        <f t="shared" si="3"/>
        <v>3</v>
      </c>
      <c r="Y30" s="43">
        <f t="shared" si="4"/>
        <v>145</v>
      </c>
      <c r="Z30" s="39">
        <v>0</v>
      </c>
      <c r="AA30" s="40">
        <v>9</v>
      </c>
      <c r="AB30" s="45">
        <f t="shared" si="5"/>
        <v>307</v>
      </c>
      <c r="AC30" s="38">
        <f t="shared" si="6"/>
        <v>320</v>
      </c>
    </row>
    <row r="31" spans="1:30" ht="15" customHeight="1" x14ac:dyDescent="0.25">
      <c r="A31" s="25">
        <f t="shared" si="0"/>
        <v>18</v>
      </c>
      <c r="B31" s="60" t="s">
        <v>23</v>
      </c>
      <c r="C31" s="46">
        <v>1508</v>
      </c>
      <c r="D31" s="27" t="s">
        <v>18</v>
      </c>
      <c r="E31" s="28">
        <v>609</v>
      </c>
      <c r="F31" s="29">
        <v>8</v>
      </c>
      <c r="G31" s="30">
        <v>83</v>
      </c>
      <c r="H31" s="30">
        <v>139</v>
      </c>
      <c r="I31" s="30">
        <v>1</v>
      </c>
      <c r="J31" s="30">
        <v>1</v>
      </c>
      <c r="K31" s="30">
        <v>0</v>
      </c>
      <c r="L31" s="30">
        <v>1</v>
      </c>
      <c r="M31" s="30">
        <v>2</v>
      </c>
      <c r="N31" s="30">
        <v>0</v>
      </c>
      <c r="O31" s="30">
        <v>0</v>
      </c>
      <c r="P31" s="31">
        <v>9</v>
      </c>
      <c r="Q31" s="32">
        <v>0</v>
      </c>
      <c r="R31" s="33">
        <f t="shared" si="1"/>
        <v>0</v>
      </c>
      <c r="S31" s="33">
        <f t="shared" si="2"/>
        <v>84</v>
      </c>
      <c r="T31" s="32">
        <v>3</v>
      </c>
      <c r="U31" s="32">
        <v>0</v>
      </c>
      <c r="V31" s="32">
        <v>0</v>
      </c>
      <c r="W31" s="32">
        <v>0</v>
      </c>
      <c r="X31" s="33">
        <f t="shared" si="3"/>
        <v>3</v>
      </c>
      <c r="Y31" s="33">
        <f t="shared" si="4"/>
        <v>144</v>
      </c>
      <c r="Z31" s="29">
        <v>0</v>
      </c>
      <c r="AA31" s="30">
        <v>11</v>
      </c>
      <c r="AB31" s="34">
        <f t="shared" si="5"/>
        <v>244</v>
      </c>
      <c r="AC31" s="35">
        <f t="shared" si="6"/>
        <v>258</v>
      </c>
    </row>
    <row r="32" spans="1:30" ht="15" customHeight="1" x14ac:dyDescent="0.25">
      <c r="A32" s="36">
        <f t="shared" si="0"/>
        <v>19</v>
      </c>
      <c r="B32" s="60" t="s">
        <v>23</v>
      </c>
      <c r="C32" s="47">
        <v>1508</v>
      </c>
      <c r="D32" s="37" t="s">
        <v>19</v>
      </c>
      <c r="E32" s="38">
        <v>609</v>
      </c>
      <c r="F32" s="39">
        <v>22</v>
      </c>
      <c r="G32" s="40">
        <v>91</v>
      </c>
      <c r="H32" s="40">
        <v>112</v>
      </c>
      <c r="I32" s="40">
        <v>4</v>
      </c>
      <c r="J32" s="40">
        <v>2</v>
      </c>
      <c r="K32" s="40">
        <v>0</v>
      </c>
      <c r="L32" s="40">
        <v>1</v>
      </c>
      <c r="M32" s="40">
        <v>2</v>
      </c>
      <c r="N32" s="40">
        <v>0</v>
      </c>
      <c r="O32" s="40">
        <v>0</v>
      </c>
      <c r="P32" s="41">
        <v>4</v>
      </c>
      <c r="Q32" s="42">
        <v>0</v>
      </c>
      <c r="R32" s="43">
        <f t="shared" si="1"/>
        <v>0</v>
      </c>
      <c r="S32" s="43">
        <f t="shared" si="2"/>
        <v>93</v>
      </c>
      <c r="T32" s="42">
        <v>1</v>
      </c>
      <c r="U32" s="42">
        <v>0</v>
      </c>
      <c r="V32" s="42">
        <v>0</v>
      </c>
      <c r="W32" s="42">
        <v>0</v>
      </c>
      <c r="X32" s="43">
        <f t="shared" si="3"/>
        <v>1</v>
      </c>
      <c r="Y32" s="43">
        <f t="shared" si="4"/>
        <v>118</v>
      </c>
      <c r="Z32" s="39">
        <v>0</v>
      </c>
      <c r="AA32" s="40">
        <v>1</v>
      </c>
      <c r="AB32" s="45">
        <f t="shared" si="5"/>
        <v>238</v>
      </c>
      <c r="AC32" s="38">
        <f t="shared" si="6"/>
        <v>240</v>
      </c>
    </row>
    <row r="33" spans="1:30" ht="15" customHeight="1" x14ac:dyDescent="0.25">
      <c r="A33" s="25">
        <f t="shared" si="0"/>
        <v>20</v>
      </c>
      <c r="B33" s="60" t="s">
        <v>23</v>
      </c>
      <c r="C33" s="46">
        <v>1509</v>
      </c>
      <c r="D33" s="27" t="s">
        <v>18</v>
      </c>
      <c r="E33" s="28">
        <v>768</v>
      </c>
      <c r="F33" s="29">
        <v>15</v>
      </c>
      <c r="G33" s="30">
        <v>180</v>
      </c>
      <c r="H33" s="30">
        <v>183</v>
      </c>
      <c r="I33" s="30">
        <v>3</v>
      </c>
      <c r="J33" s="30">
        <v>2</v>
      </c>
      <c r="K33" s="30">
        <v>0</v>
      </c>
      <c r="L33" s="30">
        <v>0</v>
      </c>
      <c r="M33" s="30">
        <v>1</v>
      </c>
      <c r="N33" s="30">
        <v>0</v>
      </c>
      <c r="O33" s="30">
        <v>0</v>
      </c>
      <c r="P33" s="31">
        <v>59</v>
      </c>
      <c r="Q33" s="32">
        <v>2</v>
      </c>
      <c r="R33" s="33">
        <f t="shared" si="1"/>
        <v>2</v>
      </c>
      <c r="S33" s="33">
        <f t="shared" si="2"/>
        <v>184</v>
      </c>
      <c r="T33" s="32">
        <v>5</v>
      </c>
      <c r="U33" s="32">
        <v>0</v>
      </c>
      <c r="V33" s="32">
        <v>0</v>
      </c>
      <c r="W33" s="32">
        <v>0</v>
      </c>
      <c r="X33" s="33">
        <f t="shared" si="3"/>
        <v>5</v>
      </c>
      <c r="Y33" s="33">
        <f t="shared" si="4"/>
        <v>191</v>
      </c>
      <c r="Z33" s="29">
        <v>0</v>
      </c>
      <c r="AA33" s="30">
        <v>12</v>
      </c>
      <c r="AB33" s="34">
        <f t="shared" si="5"/>
        <v>443</v>
      </c>
      <c r="AC33" s="35">
        <f t="shared" si="6"/>
        <v>462</v>
      </c>
      <c r="AD33" s="13" t="e">
        <f>AD32*100/AD31</f>
        <v>#DIV/0!</v>
      </c>
    </row>
    <row r="34" spans="1:30" ht="15" customHeight="1" x14ac:dyDescent="0.25">
      <c r="A34" s="36">
        <f t="shared" si="0"/>
        <v>21</v>
      </c>
      <c r="B34" s="60" t="s">
        <v>23</v>
      </c>
      <c r="C34" s="47">
        <v>1510</v>
      </c>
      <c r="D34" s="37" t="s">
        <v>18</v>
      </c>
      <c r="E34" s="38">
        <v>318</v>
      </c>
      <c r="F34" s="39">
        <v>30</v>
      </c>
      <c r="G34" s="40">
        <v>59</v>
      </c>
      <c r="H34" s="40">
        <v>56</v>
      </c>
      <c r="I34" s="40">
        <v>1</v>
      </c>
      <c r="J34" s="40">
        <v>0</v>
      </c>
      <c r="K34" s="40">
        <v>0</v>
      </c>
      <c r="L34" s="40">
        <v>0</v>
      </c>
      <c r="M34" s="40">
        <v>1</v>
      </c>
      <c r="N34" s="40">
        <v>0</v>
      </c>
      <c r="O34" s="40">
        <v>0</v>
      </c>
      <c r="P34" s="41">
        <v>2</v>
      </c>
      <c r="Q34" s="42">
        <v>0</v>
      </c>
      <c r="R34" s="43">
        <f t="shared" si="1"/>
        <v>0</v>
      </c>
      <c r="S34" s="43">
        <f t="shared" si="2"/>
        <v>59</v>
      </c>
      <c r="T34" s="42">
        <v>3</v>
      </c>
      <c r="U34" s="42">
        <v>0</v>
      </c>
      <c r="V34" s="42">
        <v>0</v>
      </c>
      <c r="W34" s="42">
        <v>0</v>
      </c>
      <c r="X34" s="43">
        <f t="shared" si="3"/>
        <v>3</v>
      </c>
      <c r="Y34" s="43">
        <f t="shared" si="4"/>
        <v>60</v>
      </c>
      <c r="Z34" s="39">
        <v>0</v>
      </c>
      <c r="AA34" s="40">
        <v>6</v>
      </c>
      <c r="AB34" s="45">
        <f t="shared" si="5"/>
        <v>149</v>
      </c>
      <c r="AC34" s="38">
        <f t="shared" si="6"/>
        <v>158</v>
      </c>
      <c r="AD34" s="14" t="e">
        <f>TEXT(AD33,"0.00")</f>
        <v>#DIV/0!</v>
      </c>
    </row>
    <row r="35" spans="1:30" ht="15" customHeight="1" x14ac:dyDescent="0.25">
      <c r="A35" s="25">
        <f t="shared" si="0"/>
        <v>22</v>
      </c>
      <c r="B35" s="60" t="s">
        <v>23</v>
      </c>
      <c r="C35" s="46">
        <v>1511</v>
      </c>
      <c r="D35" s="27" t="s">
        <v>18</v>
      </c>
      <c r="E35" s="28">
        <v>740</v>
      </c>
      <c r="F35" s="29">
        <v>35</v>
      </c>
      <c r="G35" s="30">
        <v>206</v>
      </c>
      <c r="H35" s="30">
        <v>203</v>
      </c>
      <c r="I35" s="30">
        <v>0</v>
      </c>
      <c r="J35" s="30">
        <v>2</v>
      </c>
      <c r="K35" s="30">
        <v>0</v>
      </c>
      <c r="L35" s="30">
        <v>0</v>
      </c>
      <c r="M35" s="30">
        <v>29</v>
      </c>
      <c r="N35" s="30">
        <v>0</v>
      </c>
      <c r="O35" s="30">
        <v>0</v>
      </c>
      <c r="P35" s="31">
        <v>5</v>
      </c>
      <c r="Q35" s="32">
        <v>4</v>
      </c>
      <c r="R35" s="33">
        <f t="shared" si="1"/>
        <v>4</v>
      </c>
      <c r="S35" s="33">
        <f t="shared" si="2"/>
        <v>212</v>
      </c>
      <c r="T35" s="32">
        <v>3</v>
      </c>
      <c r="U35" s="32">
        <v>0</v>
      </c>
      <c r="V35" s="32">
        <v>0</v>
      </c>
      <c r="W35" s="32">
        <v>0</v>
      </c>
      <c r="X35" s="33">
        <f t="shared" si="3"/>
        <v>3</v>
      </c>
      <c r="Y35" s="33">
        <f t="shared" si="4"/>
        <v>206</v>
      </c>
      <c r="Z35" s="29">
        <v>0</v>
      </c>
      <c r="AA35" s="30">
        <v>8</v>
      </c>
      <c r="AB35" s="34">
        <f t="shared" si="5"/>
        <v>480</v>
      </c>
      <c r="AC35" s="35">
        <f t="shared" si="6"/>
        <v>495</v>
      </c>
    </row>
    <row r="36" spans="1:30" ht="15" customHeight="1" x14ac:dyDescent="0.25">
      <c r="A36" s="36">
        <f t="shared" si="0"/>
        <v>23</v>
      </c>
      <c r="B36" s="60" t="s">
        <v>23</v>
      </c>
      <c r="C36" s="47">
        <v>1512</v>
      </c>
      <c r="D36" s="37" t="s">
        <v>18</v>
      </c>
      <c r="E36" s="38">
        <v>485</v>
      </c>
      <c r="F36" s="39">
        <v>10</v>
      </c>
      <c r="G36" s="40">
        <v>119</v>
      </c>
      <c r="H36" s="40">
        <v>56</v>
      </c>
      <c r="I36" s="40">
        <v>0</v>
      </c>
      <c r="J36" s="40">
        <v>0</v>
      </c>
      <c r="K36" s="40">
        <v>0</v>
      </c>
      <c r="L36" s="40">
        <v>1</v>
      </c>
      <c r="M36" s="40">
        <v>9</v>
      </c>
      <c r="N36" s="40">
        <v>0</v>
      </c>
      <c r="O36" s="40">
        <v>0</v>
      </c>
      <c r="P36" s="41">
        <v>24</v>
      </c>
      <c r="Q36" s="42">
        <v>2</v>
      </c>
      <c r="R36" s="43">
        <f t="shared" si="1"/>
        <v>2</v>
      </c>
      <c r="S36" s="43">
        <f t="shared" si="2"/>
        <v>121</v>
      </c>
      <c r="T36" s="42">
        <v>1</v>
      </c>
      <c r="U36" s="42">
        <v>1</v>
      </c>
      <c r="V36" s="42">
        <v>0</v>
      </c>
      <c r="W36" s="42">
        <v>1</v>
      </c>
      <c r="X36" s="43">
        <f t="shared" si="3"/>
        <v>3</v>
      </c>
      <c r="Y36" s="43">
        <f t="shared" si="4"/>
        <v>60</v>
      </c>
      <c r="Z36" s="39">
        <v>0</v>
      </c>
      <c r="AA36" s="40">
        <v>6</v>
      </c>
      <c r="AB36" s="45">
        <f t="shared" si="5"/>
        <v>219</v>
      </c>
      <c r="AC36" s="38">
        <f t="shared" si="6"/>
        <v>230</v>
      </c>
    </row>
    <row r="37" spans="1:30" ht="15" customHeight="1" x14ac:dyDescent="0.25">
      <c r="A37" s="25">
        <f t="shared" si="0"/>
        <v>24</v>
      </c>
      <c r="B37" s="60" t="s">
        <v>23</v>
      </c>
      <c r="C37" s="46">
        <v>1512</v>
      </c>
      <c r="D37" s="27" t="s">
        <v>19</v>
      </c>
      <c r="E37" s="28">
        <v>484</v>
      </c>
      <c r="F37" s="29">
        <v>15</v>
      </c>
      <c r="G37" s="30">
        <v>110</v>
      </c>
      <c r="H37" s="30">
        <v>92</v>
      </c>
      <c r="I37" s="30">
        <v>0</v>
      </c>
      <c r="J37" s="30">
        <v>2</v>
      </c>
      <c r="K37" s="30">
        <v>0</v>
      </c>
      <c r="L37" s="30">
        <v>1</v>
      </c>
      <c r="M37" s="30">
        <v>1</v>
      </c>
      <c r="N37" s="30">
        <v>0</v>
      </c>
      <c r="O37" s="30">
        <v>0</v>
      </c>
      <c r="P37" s="31">
        <v>33</v>
      </c>
      <c r="Q37" s="32">
        <v>5</v>
      </c>
      <c r="R37" s="33">
        <f t="shared" si="1"/>
        <v>5</v>
      </c>
      <c r="S37" s="33">
        <f t="shared" si="2"/>
        <v>117</v>
      </c>
      <c r="T37" s="32">
        <v>0</v>
      </c>
      <c r="U37" s="32">
        <v>0</v>
      </c>
      <c r="V37" s="32">
        <v>0</v>
      </c>
      <c r="W37" s="32">
        <v>0</v>
      </c>
      <c r="X37" s="33">
        <f t="shared" si="3"/>
        <v>0</v>
      </c>
      <c r="Y37" s="33">
        <f t="shared" si="4"/>
        <v>93</v>
      </c>
      <c r="Z37" s="29">
        <v>0</v>
      </c>
      <c r="AA37" s="30">
        <v>10</v>
      </c>
      <c r="AB37" s="34">
        <f t="shared" si="5"/>
        <v>254</v>
      </c>
      <c r="AC37" s="35">
        <f t="shared" si="6"/>
        <v>269</v>
      </c>
    </row>
    <row r="38" spans="1:30" ht="15" customHeight="1" x14ac:dyDescent="0.25">
      <c r="A38" s="36">
        <f t="shared" si="0"/>
        <v>25</v>
      </c>
      <c r="B38" s="60" t="s">
        <v>23</v>
      </c>
      <c r="C38" s="47">
        <v>1513</v>
      </c>
      <c r="D38" s="37" t="s">
        <v>18</v>
      </c>
      <c r="E38" s="38">
        <v>637</v>
      </c>
      <c r="F38" s="39">
        <v>10</v>
      </c>
      <c r="G38" s="40">
        <v>67</v>
      </c>
      <c r="H38" s="40">
        <v>191</v>
      </c>
      <c r="I38" s="40">
        <v>2</v>
      </c>
      <c r="J38" s="40">
        <v>0</v>
      </c>
      <c r="K38" s="40">
        <v>0</v>
      </c>
      <c r="L38" s="40">
        <v>1</v>
      </c>
      <c r="M38" s="40">
        <v>12</v>
      </c>
      <c r="N38" s="40">
        <v>0</v>
      </c>
      <c r="O38" s="40">
        <v>0</v>
      </c>
      <c r="P38" s="41">
        <v>6</v>
      </c>
      <c r="Q38" s="42">
        <v>0</v>
      </c>
      <c r="R38" s="43">
        <f t="shared" si="1"/>
        <v>0</v>
      </c>
      <c r="S38" s="43">
        <f t="shared" si="2"/>
        <v>67</v>
      </c>
      <c r="T38" s="42">
        <v>0</v>
      </c>
      <c r="U38" s="42">
        <v>0</v>
      </c>
      <c r="V38" s="42">
        <v>0</v>
      </c>
      <c r="W38" s="42">
        <v>0</v>
      </c>
      <c r="X38" s="43">
        <f t="shared" si="3"/>
        <v>0</v>
      </c>
      <c r="Y38" s="43">
        <f t="shared" si="4"/>
        <v>194</v>
      </c>
      <c r="Z38" s="39">
        <v>0</v>
      </c>
      <c r="AA38" s="40">
        <v>3</v>
      </c>
      <c r="AB38" s="45">
        <f t="shared" si="5"/>
        <v>289</v>
      </c>
      <c r="AC38" s="38">
        <f t="shared" si="6"/>
        <v>292</v>
      </c>
    </row>
    <row r="39" spans="1:30" ht="15" customHeight="1" x14ac:dyDescent="0.25">
      <c r="A39" s="25">
        <f t="shared" si="0"/>
        <v>26</v>
      </c>
      <c r="B39" s="60" t="s">
        <v>23</v>
      </c>
      <c r="C39" s="46">
        <v>1514</v>
      </c>
      <c r="D39" s="27" t="s">
        <v>18</v>
      </c>
      <c r="E39" s="28">
        <v>583</v>
      </c>
      <c r="F39" s="29">
        <v>11</v>
      </c>
      <c r="G39" s="30">
        <v>128</v>
      </c>
      <c r="H39" s="30">
        <v>133</v>
      </c>
      <c r="I39" s="30">
        <v>1</v>
      </c>
      <c r="J39" s="30">
        <v>1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1">
        <v>8</v>
      </c>
      <c r="Q39" s="32">
        <v>3</v>
      </c>
      <c r="R39" s="33">
        <f t="shared" si="1"/>
        <v>3</v>
      </c>
      <c r="S39" s="33">
        <f t="shared" si="2"/>
        <v>132</v>
      </c>
      <c r="T39" s="32">
        <v>6</v>
      </c>
      <c r="U39" s="32">
        <v>0</v>
      </c>
      <c r="V39" s="32">
        <v>0</v>
      </c>
      <c r="W39" s="32">
        <v>0</v>
      </c>
      <c r="X39" s="33">
        <f t="shared" si="3"/>
        <v>6</v>
      </c>
      <c r="Y39" s="33">
        <f t="shared" si="4"/>
        <v>140</v>
      </c>
      <c r="Z39" s="29">
        <v>0</v>
      </c>
      <c r="AA39" s="30">
        <v>4</v>
      </c>
      <c r="AB39" s="34">
        <f t="shared" si="5"/>
        <v>282</v>
      </c>
      <c r="AC39" s="35">
        <f t="shared" si="6"/>
        <v>295</v>
      </c>
    </row>
    <row r="40" spans="1:30" ht="15" customHeight="1" x14ac:dyDescent="0.25">
      <c r="A40" s="36">
        <f t="shared" si="0"/>
        <v>27</v>
      </c>
      <c r="B40" s="60" t="s">
        <v>23</v>
      </c>
      <c r="C40" s="47">
        <v>1515</v>
      </c>
      <c r="D40" s="37" t="s">
        <v>18</v>
      </c>
      <c r="E40" s="38">
        <v>505</v>
      </c>
      <c r="F40" s="39">
        <v>16</v>
      </c>
      <c r="G40" s="40">
        <v>51</v>
      </c>
      <c r="H40" s="40">
        <v>140</v>
      </c>
      <c r="I40" s="40">
        <v>2</v>
      </c>
      <c r="J40" s="40">
        <v>0</v>
      </c>
      <c r="K40" s="40">
        <v>0</v>
      </c>
      <c r="L40" s="40">
        <v>1</v>
      </c>
      <c r="M40" s="40">
        <v>10</v>
      </c>
      <c r="N40" s="40">
        <v>0</v>
      </c>
      <c r="O40" s="40">
        <v>0</v>
      </c>
      <c r="P40" s="41">
        <v>5</v>
      </c>
      <c r="Q40" s="42">
        <v>0</v>
      </c>
      <c r="R40" s="43">
        <f t="shared" si="1"/>
        <v>0</v>
      </c>
      <c r="S40" s="43">
        <f t="shared" si="2"/>
        <v>51</v>
      </c>
      <c r="T40" s="42">
        <v>7</v>
      </c>
      <c r="U40" s="42">
        <v>0</v>
      </c>
      <c r="V40" s="42">
        <v>0</v>
      </c>
      <c r="W40" s="42">
        <v>0</v>
      </c>
      <c r="X40" s="43">
        <f t="shared" si="3"/>
        <v>7</v>
      </c>
      <c r="Y40" s="43">
        <f t="shared" si="4"/>
        <v>150</v>
      </c>
      <c r="Z40" s="39">
        <v>0</v>
      </c>
      <c r="AA40" s="40">
        <v>3</v>
      </c>
      <c r="AB40" s="45">
        <f t="shared" si="5"/>
        <v>225</v>
      </c>
      <c r="AC40" s="38">
        <f t="shared" si="6"/>
        <v>235</v>
      </c>
    </row>
    <row r="41" spans="1:30" ht="15" customHeight="1" x14ac:dyDescent="0.25">
      <c r="A41" s="25">
        <f t="shared" si="0"/>
        <v>28</v>
      </c>
      <c r="B41" s="60" t="s">
        <v>23</v>
      </c>
      <c r="C41" s="46">
        <v>1516</v>
      </c>
      <c r="D41" s="27" t="s">
        <v>18</v>
      </c>
      <c r="E41" s="28">
        <v>540</v>
      </c>
      <c r="F41" s="29">
        <v>1</v>
      </c>
      <c r="G41" s="30">
        <v>109</v>
      </c>
      <c r="H41" s="30">
        <v>138</v>
      </c>
      <c r="I41" s="30">
        <v>2</v>
      </c>
      <c r="J41" s="30">
        <v>2</v>
      </c>
      <c r="K41" s="30">
        <v>0</v>
      </c>
      <c r="L41" s="30">
        <v>0</v>
      </c>
      <c r="M41" s="30">
        <v>9</v>
      </c>
      <c r="N41" s="30">
        <v>0</v>
      </c>
      <c r="O41" s="30">
        <v>0</v>
      </c>
      <c r="P41" s="31">
        <v>2</v>
      </c>
      <c r="Q41" s="32">
        <v>0</v>
      </c>
      <c r="R41" s="33">
        <f t="shared" si="1"/>
        <v>0</v>
      </c>
      <c r="S41" s="33">
        <f t="shared" si="2"/>
        <v>111</v>
      </c>
      <c r="T41" s="32">
        <v>0</v>
      </c>
      <c r="U41" s="32">
        <v>0</v>
      </c>
      <c r="V41" s="32">
        <v>0</v>
      </c>
      <c r="W41" s="32">
        <v>0</v>
      </c>
      <c r="X41" s="33">
        <f t="shared" si="3"/>
        <v>0</v>
      </c>
      <c r="Y41" s="33">
        <f t="shared" si="4"/>
        <v>140</v>
      </c>
      <c r="Z41" s="29">
        <v>0</v>
      </c>
      <c r="AA41" s="30">
        <v>7</v>
      </c>
      <c r="AB41" s="34">
        <f t="shared" si="5"/>
        <v>263</v>
      </c>
      <c r="AC41" s="35">
        <f t="shared" si="6"/>
        <v>270</v>
      </c>
    </row>
    <row r="42" spans="1:30" ht="5.0999999999999996" customHeight="1" x14ac:dyDescent="0.25">
      <c r="A42" s="48"/>
      <c r="B42" s="49"/>
      <c r="C42" s="49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0"/>
    </row>
    <row r="43" spans="1:30" ht="0.95" customHeight="1" x14ac:dyDescent="0.25">
      <c r="A43" s="52"/>
      <c r="B43" s="53"/>
      <c r="C43" s="53"/>
      <c r="D43" s="54"/>
      <c r="E43" s="54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4"/>
    </row>
    <row r="44" spans="1:30" ht="0.95" customHeight="1" thickBot="1" x14ac:dyDescent="0.3">
      <c r="A44" s="48"/>
      <c r="B44" s="49"/>
      <c r="C44" s="49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0"/>
    </row>
    <row r="45" spans="1:30" ht="30" customHeight="1" thickBot="1" x14ac:dyDescent="0.3">
      <c r="A45" s="56" t="s">
        <v>20</v>
      </c>
      <c r="B45" s="57"/>
      <c r="C45" s="57">
        <f>COUNTA(C14:C41)</f>
        <v>28</v>
      </c>
      <c r="D45" s="57"/>
      <c r="E45" s="58">
        <f>SUM(E14:E41)</f>
        <v>16055</v>
      </c>
      <c r="F45" s="58">
        <f t="shared" ref="F45:AC45" si="7">SUM(F14:F41)</f>
        <v>603</v>
      </c>
      <c r="G45" s="58">
        <f t="shared" si="7"/>
        <v>3391</v>
      </c>
      <c r="H45" s="58">
        <f t="shared" si="7"/>
        <v>3628</v>
      </c>
      <c r="I45" s="58">
        <f t="shared" si="7"/>
        <v>42</v>
      </c>
      <c r="J45" s="58">
        <f t="shared" si="7"/>
        <v>30</v>
      </c>
      <c r="K45" s="58">
        <f t="shared" si="7"/>
        <v>0</v>
      </c>
      <c r="L45" s="58">
        <f t="shared" si="7"/>
        <v>17</v>
      </c>
      <c r="M45" s="58">
        <f t="shared" si="7"/>
        <v>249</v>
      </c>
      <c r="N45" s="58">
        <f t="shared" si="7"/>
        <v>0</v>
      </c>
      <c r="O45" s="58">
        <f t="shared" si="7"/>
        <v>0</v>
      </c>
      <c r="P45" s="58">
        <f>SUM(P14:P41)</f>
        <v>331</v>
      </c>
      <c r="Q45" s="58">
        <f t="shared" si="7"/>
        <v>36</v>
      </c>
      <c r="R45" s="58">
        <f t="shared" si="7"/>
        <v>36</v>
      </c>
      <c r="S45" s="58">
        <f t="shared" si="7"/>
        <v>3457</v>
      </c>
      <c r="T45" s="58">
        <f t="shared" si="7"/>
        <v>76</v>
      </c>
      <c r="U45" s="58">
        <f t="shared" si="7"/>
        <v>2</v>
      </c>
      <c r="V45" s="58">
        <f t="shared" si="7"/>
        <v>1</v>
      </c>
      <c r="W45" s="58">
        <f t="shared" si="7"/>
        <v>11</v>
      </c>
      <c r="X45" s="58">
        <f t="shared" si="7"/>
        <v>90</v>
      </c>
      <c r="Y45" s="58">
        <f t="shared" si="7"/>
        <v>3777</v>
      </c>
      <c r="Z45" s="58">
        <f t="shared" si="7"/>
        <v>0</v>
      </c>
      <c r="AA45" s="58">
        <f t="shared" si="7"/>
        <v>182</v>
      </c>
      <c r="AB45" s="58">
        <f t="shared" si="7"/>
        <v>8291</v>
      </c>
      <c r="AC45" s="59">
        <f t="shared" si="7"/>
        <v>8599</v>
      </c>
    </row>
  </sheetData>
  <mergeCells count="9">
    <mergeCell ref="F5:AC7"/>
    <mergeCell ref="A7:D7"/>
    <mergeCell ref="A8:D8"/>
    <mergeCell ref="F8:AC10"/>
    <mergeCell ref="A12:E12"/>
    <mergeCell ref="Q12:S12"/>
    <mergeCell ref="T12:Y12"/>
    <mergeCell ref="Z12:AC12"/>
    <mergeCell ref="F12:P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Carpe Diem</cp:lastModifiedBy>
  <dcterms:created xsi:type="dcterms:W3CDTF">2015-06-07T01:44:01Z</dcterms:created>
  <dcterms:modified xsi:type="dcterms:W3CDTF">2015-06-10T01:32:54Z</dcterms:modified>
</cp:coreProperties>
</file>